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53222"/>
  <mc:AlternateContent xmlns:mc="http://schemas.openxmlformats.org/markup-compatibility/2006">
    <mc:Choice Requires="x15">
      <x15ac:absPath xmlns:x15ac="http://schemas.microsoft.com/office/spreadsheetml/2010/11/ac" url="C:\Users\a.sadowska\Desktop\do wysłania uchwała\"/>
    </mc:Choice>
  </mc:AlternateContent>
  <bookViews>
    <workbookView xWindow="0" yWindow="0" windowWidth="22850" windowHeight="8940" tabRatio="954"/>
  </bookViews>
  <sheets>
    <sheet name="Ogólne " sheetId="8" r:id="rId1"/>
    <sheet name="Zbiorcze dane_resorty" sheetId="77" r:id="rId2"/>
    <sheet name="WZÓR" sheetId="82" r:id="rId3"/>
    <sheet name="GUS_GOSPOSTRATEG" sheetId="34" r:id="rId4"/>
    <sheet name="GUS_KSZBI" sheetId="35" r:id="rId5"/>
    <sheet name="GUS_PDS" sheetId="39" r:id="rId6"/>
    <sheet name="GUS_Wrota Statystyki" sheetId="101" r:id="rId7"/>
    <sheet name="MC_KAP" sheetId="84" r:id="rId8"/>
    <sheet name="MC_eRPL" sheetId="85" r:id="rId9"/>
    <sheet name="MC_ZPA" sheetId="23" r:id="rId10"/>
    <sheet name="MC_SRPS" sheetId="24" r:id="rId11"/>
    <sheet name="MC_WIIP" sheetId="1" r:id="rId12"/>
    <sheet name="MC_e-Doręczenia" sheetId="2" r:id="rId13"/>
    <sheet name="MC_CPA" sheetId="3" r:id="rId14"/>
    <sheet name="MC_Portal GOV.PL" sheetId="4" r:id="rId15"/>
    <sheet name="MC_e-usługi" sheetId="5" r:id="rId16"/>
    <sheet name="MC_EZD" sheetId="6" r:id="rId17"/>
    <sheet name="MC_ProgramKompetencjiCyfrowych" sheetId="7" r:id="rId18"/>
    <sheet name="MC_mObywatel" sheetId="9" r:id="rId19"/>
    <sheet name="MC_KRONIK@" sheetId="40" r:id="rId20"/>
    <sheet name="MEN_ORE" sheetId="168" r:id="rId21"/>
    <sheet name="MEN_WKSDO" sheetId="169" r:id="rId22"/>
    <sheet name="MEN_ZRK" sheetId="187" r:id="rId23"/>
    <sheet name="ME_URE_sprawoz. przes. paliw.  " sheetId="43" r:id="rId24"/>
    <sheet name="MF_PUESC" sheetId="32" r:id="rId25"/>
    <sheet name="MF_e-Urzą Skarboowy" sheetId="31" r:id="rId26"/>
    <sheet name="MF_EUREKA" sheetId="112" r:id="rId27"/>
    <sheet name="MF_SZOPEN" sheetId="186" r:id="rId28"/>
    <sheet name="MF_ZPUTFG " sheetId="111" r:id="rId29"/>
    <sheet name="MGMiŻŚ_SIPAM" sheetId="27" r:id="rId30"/>
    <sheet name="MGMiŻŚ_REJA24" sheetId="33" r:id="rId31"/>
    <sheet name="MGMiŻŚ_Sat4Envi" sheetId="60" r:id="rId32"/>
    <sheet name="MI_KPD do inf.o podróżach multi" sheetId="115" r:id="rId33"/>
    <sheet name="MI_KPD do inf. o warunkach ruch" sheetId="118" r:id="rId34"/>
    <sheet name="MI_KREPTD" sheetId="117" r:id="rId35"/>
    <sheet name="MI_KSZRD TEN-T" sheetId="119" r:id="rId36"/>
    <sheet name="MI_Polska droga do automatyzacj" sheetId="120" r:id="rId37"/>
    <sheet name="MI_ZSI-ULC" sheetId="116" r:id="rId38"/>
    <sheet name="MK_BDO" sheetId="170" r:id="rId39"/>
    <sheet name="MK_GIOŚ_PPMŚ" sheetId="171" r:id="rId40"/>
    <sheet name="MKiDN_mLUMEN" sheetId="146" r:id="rId41"/>
    <sheet name="MKiDN_mPolona" sheetId="147" r:id="rId42"/>
    <sheet name="MKiDN_Patrimonium_II" sheetId="148" r:id="rId43"/>
    <sheet name="MKiDN_Polona dla Bibliotek 2.0 " sheetId="149" r:id="rId44"/>
    <sheet name="MKiDN_Polona dla Naukowców" sheetId="145" r:id="rId45"/>
    <sheet name="MKiDN_CAS" sheetId="150" r:id="rId46"/>
    <sheet name="MKiDN_FilmotekaNarodowa" sheetId="151" r:id="rId47"/>
    <sheet name="MKiDN_Hereditas" sheetId="152" r:id="rId48"/>
    <sheet name="MKiDN_Muzeum Sztuki w Łodzi " sheetId="153" r:id="rId49"/>
    <sheet name="MKiDN_www.muzeach" sheetId="154" r:id="rId50"/>
    <sheet name="MKiDN_Zachęta" sheetId="155" r:id="rId51"/>
    <sheet name="MKiDN_Bliżej Teatru" sheetId="163" r:id="rId52"/>
    <sheet name="MKiDN_archiwumgov.pl" sheetId="159" r:id="rId53"/>
    <sheet name="MKiDN_@SIA" sheetId="156" r:id="rId54"/>
    <sheet name="MKiDN_PlatfEduLekArch-Pola" sheetId="185" r:id="rId55"/>
    <sheet name="MKiDN_PWM_bez_digitalizacji" sheetId="161" r:id="rId56"/>
    <sheet name="MKiDN_digital_PWM_kontynuacja" sheetId="162" r:id="rId57"/>
    <sheet name="MKiDN_TVP_Digi_Sport" sheetId="157" r:id="rId58"/>
    <sheet name="MKiDN_TVP_Digi_4K" sheetId="158" r:id="rId59"/>
    <sheet name="MKiDN_e-Omnis" sheetId="55" r:id="rId60"/>
    <sheet name="MKiDN_Bliżej kultury" sheetId="80" r:id="rId61"/>
    <sheet name="MKiDN_DIGI TVP SA" sheetId="54" r:id="rId62"/>
    <sheet name="MKiDN_Cyfrowa rekonstrukcja" sheetId="53" r:id="rId63"/>
    <sheet name="MKiDN_Dziedzictwo chopinowskie" sheetId="52" r:id="rId64"/>
    <sheet name="MKiDN_Otwarte Narodowe" sheetId="51" r:id="rId65"/>
    <sheet name="MKiDN_ADE" sheetId="42" r:id="rId66"/>
    <sheet name="MKiDN_ZOSiA" sheetId="45" r:id="rId67"/>
    <sheet name="MKiDN_Patrimonium" sheetId="47" r:id="rId68"/>
    <sheet name="MKiDN_NID " sheetId="48" r:id="rId69"/>
    <sheet name="MKiDN_Dziedzictwo muzyki" sheetId="49" r:id="rId70"/>
    <sheet name="MKiDN_Digitalizacja PWM" sheetId="50" r:id="rId71"/>
    <sheet name="MKiDN_WFDiF" sheetId="68" r:id="rId72"/>
    <sheet name="MK_GIOŚ_INSPIRE" sheetId="172" r:id="rId73"/>
    <sheet name="MNiSzW_PPPN" sheetId="139" r:id="rId74"/>
    <sheet name="MNiSzW_AMU" sheetId="140" r:id="rId75"/>
    <sheet name="MNiSzW_BINWIT" sheetId="141" r:id="rId76"/>
    <sheet name="MNiSzW_Herberium" sheetId="142" r:id="rId77"/>
    <sheet name="MNiSzW_Cyfr.archiwum_Arch.Krak" sheetId="143" r:id="rId78"/>
    <sheet name="MNiSzW_Eukaryota" sheetId="144" r:id="rId79"/>
    <sheet name="MNiSZW_PlatformaObslugi.Praktyk" sheetId="61" r:id="rId80"/>
    <sheet name="MNiSZW_Mod.Zintegr.SystemuNauk" sheetId="62" r:id="rId81"/>
    <sheet name="MNiSZW_ZSUN_II" sheetId="177" r:id="rId82"/>
    <sheet name="MNiSW_DRODB" sheetId="126" r:id="rId83"/>
    <sheet name="MNiSW_e-CUDO" sheetId="127" r:id="rId84"/>
    <sheet name="MNiSW_eczlowiek" sheetId="128" r:id="rId85"/>
    <sheet name="MNiSW_ePuszcza" sheetId="129" r:id="rId86"/>
    <sheet name="MNiSW_Leopoldina" sheetId="130" r:id="rId87"/>
    <sheet name="MNiSW_MostDanych" sheetId="131" r:id="rId88"/>
    <sheet name="MNiSW_OZwRCIN" sheetId="132" r:id="rId89"/>
    <sheet name="MNiSW_Portal zarz." sheetId="133" r:id="rId90"/>
    <sheet name="MNiSW_repozytorium" sheetId="134" r:id="rId91"/>
    <sheet name="MNiSW_Ucyfrowienie" sheetId="135" r:id="rId92"/>
    <sheet name="MNiSW_Agro" sheetId="137" r:id="rId93"/>
    <sheet name="MON_Budowa wysokiej jakości  " sheetId="22" r:id="rId94"/>
    <sheet name="MON_Portal BiO" sheetId="44" r:id="rId95"/>
    <sheet name="MRPiPS_MonitoringPracy i Pobytu" sheetId="86" r:id="rId96"/>
    <sheet name="MRPiPS_PFRON_Sodir" sheetId="69" r:id="rId97"/>
    <sheet name="MRPiPS_PFRON_Neo" sheetId="70" r:id="rId98"/>
    <sheet name="MRPiPS_PFRON_e-PFRON" sheetId="71" r:id="rId99"/>
    <sheet name="MRPiPS_PFRON_EGW_GW" sheetId="72" r:id="rId100"/>
    <sheet name="MRPiPS_PFRON_PlatAnalit" sheetId="73" r:id="rId101"/>
    <sheet name="MRPiPS_PFRON_Windykacja" sheetId="74" r:id="rId102"/>
    <sheet name="MRPiPS_PFRON_iPFRON+" sheetId="75" r:id="rId103"/>
    <sheet name="MRPiPS_PFRON_SOW" sheetId="76" r:id="rId104"/>
    <sheet name="MRIRW_GIJHARS_EZD" sheetId="174" r:id="rId105"/>
    <sheet name="MRIRW_GIJHARS_GOV.PL" sheetId="175" r:id="rId106"/>
    <sheet name="MRIRW_GIJHARS_PUESC" sheetId="176" r:id="rId107"/>
    <sheet name="MRiRW_Wojewódzkie ośrodki" sheetId="103" r:id="rId108"/>
    <sheet name="MRiRW_Jednostki doradztwa roln" sheetId="105" r:id="rId109"/>
    <sheet name="MRiRW_System monitoringu kontro" sheetId="106" r:id="rId110"/>
    <sheet name="MR_Konto przedsiębiorcy" sheetId="94" r:id="rId111"/>
    <sheet name="MR_PEF2" sheetId="95" r:id="rId112"/>
    <sheet name="MR_ZONE" sheetId="166" r:id="rId113"/>
    <sheet name="MR_GUGiK_Integracja PZGiK" sheetId="65" r:id="rId114"/>
    <sheet name="MR_GUGiK_Usługi IIP" sheetId="64" r:id="rId115"/>
    <sheet name="MR_GUM_e-CZAS" sheetId="89" r:id="rId116"/>
    <sheet name="MR_GUM_MZP" sheetId="91" r:id="rId117"/>
    <sheet name="MR_GUM_TRANS-TACHO" sheetId="90" r:id="rId118"/>
    <sheet name="MR_UPRP_PORTOS" sheetId="88" r:id="rId119"/>
    <sheet name="MR_UPRP_PUEP" sheetId="87" r:id="rId120"/>
    <sheet name="MR_UZP_e-Zamówienia" sheetId="37" r:id="rId121"/>
    <sheet name="MS_eKRS" sheetId="122" r:id="rId122"/>
    <sheet name="MS_IES" sheetId="124" r:id="rId123"/>
    <sheet name="MS_Informat.postępowan.karnego" sheetId="182" r:id="rId124"/>
    <sheet name="MS_iSDA 2.0" sheetId="123" r:id="rId125"/>
    <sheet name="MS_KRK2.0" sheetId="36" r:id="rId126"/>
    <sheet name="MS_KRM" sheetId="180" r:id="rId127"/>
    <sheet name="MS_KRZ" sheetId="121" r:id="rId128"/>
    <sheet name="MS_SDE3" sheetId="178" r:id="rId129"/>
    <sheet name="MS_Pomoc_prawna" sheetId="179" r:id="rId130"/>
    <sheet name="MS_Wdrożenie rozwiązań " sheetId="83" r:id="rId131"/>
    <sheet name="MSWiA_Dotacje_dla_mnijeszości" sheetId="183" r:id="rId132"/>
    <sheet name="MSWiA_SICPR2.0" sheetId="109" r:id="rId133"/>
    <sheet name="MWSiA_GovNet i SŁR w KPRM" sheetId="110" r:id="rId134"/>
    <sheet name="MSWiA_PSMUP" sheetId="107" r:id="rId135"/>
    <sheet name="MSWiA_SRB" sheetId="108" r:id="rId136"/>
    <sheet name="MSWiA_e-Dowód" sheetId="113" r:id="rId137"/>
    <sheet name="MSWiA_e-Zdrowie" sheetId="102" r:id="rId138"/>
    <sheet name="MSWiA_TETRA" sheetId="92" r:id="rId139"/>
    <sheet name="MSWiA_CHMURA OBLICZ. POLICJI " sheetId="93" r:id="rId140"/>
    <sheet name="MŚ_Inwazyjne gatunki" sheetId="97" r:id="rId141"/>
    <sheet name="MŚ_InwentaryzacjaCennySiedlisk" sheetId="98" r:id="rId142"/>
    <sheet name="MŚ_LasWodaPowietrze " sheetId="184" r:id="rId143"/>
    <sheet name="MŚ_E-usługa „Zagrożenia lasów” " sheetId="164" r:id="rId144"/>
    <sheet name="MŚ_PromocjaParkówNarodowych" sheetId="96" r:id="rId145"/>
    <sheet name="MZ_SMKL" sheetId="173" r:id="rId146"/>
    <sheet name="MZ_e-KRN+" sheetId="114" r:id="rId147"/>
    <sheet name="MZ_P1+KPK" sheetId="10" r:id="rId148"/>
    <sheet name="MZ_eKrew" sheetId="26" r:id="rId149"/>
    <sheet name="MZ_Poltransplant" sheetId="28" r:id="rId150"/>
    <sheet name="MZ_Poprawa jakości ......." sheetId="29" r:id="rId151"/>
    <sheet name="MZ_nowoczesne e-usługi" sheetId="56" r:id="rId152"/>
    <sheet name="MZ_P2_P4" sheetId="30" r:id="rId153"/>
    <sheet name="MZ_InterScienceCloud" sheetId="57" r:id="rId154"/>
    <sheet name="MZ_PPM" sheetId="58" r:id="rId155"/>
    <sheet name="MZ_ProfiBaza" sheetId="59" r:id="rId156"/>
    <sheet name="MZ-DigitalBrain" sheetId="138" r:id="rId15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77" l="1"/>
  <c r="M14" i="8" l="1"/>
  <c r="D83" i="77" l="1"/>
  <c r="B5" i="8" l="1"/>
  <c r="C18" i="8" l="1"/>
  <c r="D18" i="8"/>
  <c r="E18" i="8"/>
  <c r="F18" i="8"/>
  <c r="G18" i="8"/>
  <c r="H18" i="8"/>
  <c r="I18" i="8"/>
  <c r="J18" i="8"/>
  <c r="K18" i="8"/>
  <c r="L18" i="8"/>
  <c r="C19" i="8"/>
  <c r="D19" i="8"/>
  <c r="E19" i="8"/>
  <c r="F19" i="8"/>
  <c r="G19" i="8"/>
  <c r="H19" i="8"/>
  <c r="I19" i="8"/>
  <c r="J19" i="8"/>
  <c r="K19" i="8"/>
  <c r="L19" i="8"/>
  <c r="C20" i="8"/>
  <c r="D20" i="8"/>
  <c r="E20" i="8"/>
  <c r="F20" i="8"/>
  <c r="G20" i="8"/>
  <c r="H20" i="8"/>
  <c r="I20" i="8"/>
  <c r="J20" i="8"/>
  <c r="K20" i="8"/>
  <c r="L20" i="8"/>
  <c r="B19" i="8"/>
  <c r="B20" i="8"/>
  <c r="C16" i="8"/>
  <c r="D16" i="8"/>
  <c r="E16" i="8"/>
  <c r="F16" i="8"/>
  <c r="G16" i="8"/>
  <c r="H16" i="8"/>
  <c r="I16" i="8"/>
  <c r="J16" i="8"/>
  <c r="K16" i="8"/>
  <c r="L16" i="8"/>
  <c r="B18" i="8"/>
  <c r="B16" i="8"/>
  <c r="C9" i="8"/>
  <c r="D9" i="8"/>
  <c r="F9" i="8"/>
  <c r="G9" i="8"/>
  <c r="H9" i="8"/>
  <c r="I9" i="8"/>
  <c r="J9" i="8"/>
  <c r="K9" i="8"/>
  <c r="L9" i="8"/>
  <c r="C10" i="8"/>
  <c r="D10" i="8"/>
  <c r="E10" i="8"/>
  <c r="F10" i="8"/>
  <c r="G10" i="8"/>
  <c r="H10" i="8"/>
  <c r="I10" i="8"/>
  <c r="J10" i="8"/>
  <c r="K10" i="8"/>
  <c r="C11" i="8"/>
  <c r="D11" i="8"/>
  <c r="E11" i="8"/>
  <c r="F11" i="8"/>
  <c r="G11" i="8"/>
  <c r="H11" i="8"/>
  <c r="I11" i="8"/>
  <c r="J11" i="8"/>
  <c r="K11" i="8"/>
  <c r="B10" i="8"/>
  <c r="B11" i="8"/>
  <c r="B9" i="8"/>
  <c r="B13" i="8" s="1"/>
  <c r="C5" i="8"/>
  <c r="D5" i="8"/>
  <c r="E5" i="8"/>
  <c r="F5" i="8"/>
  <c r="G5" i="8"/>
  <c r="H5" i="8"/>
  <c r="I5" i="8"/>
  <c r="J5" i="8"/>
  <c r="K5" i="8"/>
  <c r="L5" i="8"/>
  <c r="C6" i="8"/>
  <c r="D6" i="8"/>
  <c r="E6" i="8"/>
  <c r="F6" i="8"/>
  <c r="G6" i="8"/>
  <c r="H6" i="8"/>
  <c r="I6" i="8"/>
  <c r="J6" i="8"/>
  <c r="K6" i="8"/>
  <c r="L6" i="8"/>
  <c r="B6" i="8"/>
  <c r="M20" i="187"/>
  <c r="M19" i="187"/>
  <c r="M18" i="187"/>
  <c r="B17" i="187"/>
  <c r="M17" i="187" s="1"/>
  <c r="M16" i="187"/>
  <c r="M15" i="187"/>
  <c r="M14" i="187"/>
  <c r="M13" i="187"/>
  <c r="L12" i="187"/>
  <c r="K12" i="187"/>
  <c r="J12" i="187"/>
  <c r="I12" i="187"/>
  <c r="H12" i="187"/>
  <c r="G12" i="187"/>
  <c r="F12" i="187"/>
  <c r="E12" i="187"/>
  <c r="D12" i="187"/>
  <c r="C12" i="187"/>
  <c r="B12" i="187"/>
  <c r="M11" i="187"/>
  <c r="M10" i="187"/>
  <c r="M9" i="187"/>
  <c r="L8" i="187"/>
  <c r="K8" i="187"/>
  <c r="J8" i="187"/>
  <c r="I8" i="187"/>
  <c r="H8" i="187"/>
  <c r="G8" i="187"/>
  <c r="F8" i="187"/>
  <c r="E8" i="187"/>
  <c r="D8" i="187"/>
  <c r="C8" i="187"/>
  <c r="B8" i="187"/>
  <c r="M7" i="187"/>
  <c r="M6" i="187"/>
  <c r="M5" i="187"/>
  <c r="L4" i="187"/>
  <c r="K4" i="187"/>
  <c r="J4" i="187"/>
  <c r="I4" i="187"/>
  <c r="H4" i="187"/>
  <c r="G4" i="187"/>
  <c r="F4" i="187"/>
  <c r="E4" i="187"/>
  <c r="D4" i="187"/>
  <c r="C4" i="187"/>
  <c r="B4" i="187"/>
  <c r="M20" i="186"/>
  <c r="M19" i="186"/>
  <c r="M18" i="186"/>
  <c r="M17" i="186"/>
  <c r="M16" i="186"/>
  <c r="M15" i="186"/>
  <c r="M14" i="186"/>
  <c r="M13" i="186"/>
  <c r="M12" i="186"/>
  <c r="M11" i="186"/>
  <c r="M10" i="186"/>
  <c r="M9" i="186"/>
  <c r="M8" i="186"/>
  <c r="M7" i="186"/>
  <c r="M6" i="186"/>
  <c r="M5" i="186"/>
  <c r="M4" i="186"/>
  <c r="K14" i="8" l="1"/>
  <c r="G14" i="8"/>
  <c r="C14" i="8"/>
  <c r="I13" i="8"/>
  <c r="D13" i="8"/>
  <c r="B14" i="8"/>
  <c r="I14" i="8"/>
  <c r="E14" i="8"/>
  <c r="K13" i="8"/>
  <c r="G13" i="8"/>
  <c r="J14" i="8"/>
  <c r="F14" i="8"/>
  <c r="L13" i="8"/>
  <c r="H13" i="8"/>
  <c r="C13" i="8"/>
  <c r="H14" i="8"/>
  <c r="D14" i="8"/>
  <c r="J13" i="8"/>
  <c r="F13" i="8"/>
  <c r="M4" i="187"/>
  <c r="M12" i="187"/>
  <c r="M8" i="187"/>
  <c r="C12" i="161" l="1"/>
  <c r="C4" i="161"/>
  <c r="D4" i="161"/>
  <c r="E4" i="161"/>
  <c r="F4" i="161"/>
  <c r="G4" i="161"/>
  <c r="H4" i="161"/>
  <c r="I4" i="161"/>
  <c r="J4" i="161"/>
  <c r="K4" i="161"/>
  <c r="L4" i="161"/>
  <c r="L13" i="185" l="1"/>
  <c r="K13" i="185"/>
  <c r="K12" i="185" s="1"/>
  <c r="J13" i="185"/>
  <c r="J12" i="185" s="1"/>
  <c r="I13" i="185"/>
  <c r="I12" i="185" s="1"/>
  <c r="H13" i="185"/>
  <c r="H12" i="185" s="1"/>
  <c r="G13" i="185"/>
  <c r="G12" i="185" s="1"/>
  <c r="F13" i="185"/>
  <c r="F12" i="185" s="1"/>
  <c r="E13" i="185"/>
  <c r="E12" i="185" s="1"/>
  <c r="D13" i="185"/>
  <c r="D12" i="185" s="1"/>
  <c r="C13" i="185"/>
  <c r="C12" i="185" s="1"/>
  <c r="B13" i="185"/>
  <c r="M20" i="185"/>
  <c r="M19" i="185"/>
  <c r="M18" i="185"/>
  <c r="B17" i="185"/>
  <c r="M17" i="185" s="1"/>
  <c r="M16" i="185"/>
  <c r="M15" i="185"/>
  <c r="M14" i="185"/>
  <c r="L12" i="185"/>
  <c r="M11" i="185"/>
  <c r="M10" i="185"/>
  <c r="M9" i="185"/>
  <c r="L8" i="185"/>
  <c r="K8" i="185"/>
  <c r="J8" i="185"/>
  <c r="I8" i="185"/>
  <c r="H8" i="185"/>
  <c r="G8" i="185"/>
  <c r="F8" i="185"/>
  <c r="E8" i="185"/>
  <c r="D8" i="185"/>
  <c r="C8" i="185"/>
  <c r="B8" i="185"/>
  <c r="M7" i="185"/>
  <c r="M6" i="185"/>
  <c r="M5" i="185"/>
  <c r="L4" i="185"/>
  <c r="K4" i="185"/>
  <c r="J4" i="185"/>
  <c r="I4" i="185"/>
  <c r="H4" i="185"/>
  <c r="G4" i="185"/>
  <c r="F4" i="185"/>
  <c r="E4" i="185"/>
  <c r="D4" i="185"/>
  <c r="C4" i="185"/>
  <c r="B4" i="185"/>
  <c r="L13" i="156"/>
  <c r="K13" i="156"/>
  <c r="J13" i="156"/>
  <c r="I13" i="156"/>
  <c r="H13" i="156"/>
  <c r="G13" i="156"/>
  <c r="F13" i="156"/>
  <c r="E13" i="156"/>
  <c r="D13" i="156"/>
  <c r="C13" i="156"/>
  <c r="B13" i="156"/>
  <c r="L13" i="159"/>
  <c r="K13" i="159"/>
  <c r="J13" i="159"/>
  <c r="I13" i="159"/>
  <c r="H13" i="159"/>
  <c r="G13" i="159"/>
  <c r="F13" i="159"/>
  <c r="E13" i="159"/>
  <c r="D13" i="159"/>
  <c r="C13" i="159"/>
  <c r="B13" i="159"/>
  <c r="M4" i="185" l="1"/>
  <c r="M13" i="185"/>
  <c r="B12" i="185"/>
  <c r="M12" i="185" s="1"/>
  <c r="M8" i="185"/>
  <c r="C12" i="163" l="1"/>
  <c r="D12" i="163"/>
  <c r="E12" i="163"/>
  <c r="F12" i="163"/>
  <c r="G12" i="163"/>
  <c r="H12" i="163"/>
  <c r="I12" i="163"/>
  <c r="J12" i="163"/>
  <c r="K12" i="163"/>
  <c r="L12" i="163"/>
  <c r="M10" i="163"/>
  <c r="C8" i="163"/>
  <c r="B17" i="8" l="1"/>
  <c r="B8" i="8" l="1"/>
  <c r="F17" i="8" l="1"/>
  <c r="J17" i="8"/>
  <c r="D17" i="8"/>
  <c r="H17" i="8"/>
  <c r="L17" i="8"/>
  <c r="E17" i="8"/>
  <c r="I17" i="8"/>
  <c r="D8" i="8"/>
  <c r="G8" i="8"/>
  <c r="H8" i="8"/>
  <c r="K8" i="8"/>
  <c r="F8" i="8"/>
  <c r="I8" i="8"/>
  <c r="J8" i="8"/>
  <c r="C17" i="8"/>
  <c r="G17" i="8"/>
  <c r="K17" i="8"/>
  <c r="C8" i="8" l="1"/>
  <c r="F12" i="133" l="1"/>
  <c r="G12" i="133"/>
  <c r="H12" i="133"/>
  <c r="I12" i="133"/>
  <c r="J12" i="133"/>
  <c r="K12" i="133"/>
  <c r="L12" i="133"/>
  <c r="E12" i="133"/>
  <c r="M12" i="133" s="1"/>
  <c r="M20" i="184" l="1"/>
  <c r="M19" i="184"/>
  <c r="M18" i="184"/>
  <c r="B17" i="184"/>
  <c r="M17" i="184" s="1"/>
  <c r="M16" i="184"/>
  <c r="M15" i="184"/>
  <c r="M14" i="184"/>
  <c r="M13" i="184"/>
  <c r="L12" i="184"/>
  <c r="K12" i="184"/>
  <c r="J12" i="184"/>
  <c r="I12" i="184"/>
  <c r="H12" i="184"/>
  <c r="G12" i="184"/>
  <c r="F12" i="184"/>
  <c r="E12" i="184"/>
  <c r="D12" i="184"/>
  <c r="C12" i="184"/>
  <c r="B12" i="184"/>
  <c r="M11" i="184"/>
  <c r="M10" i="184"/>
  <c r="M9" i="184"/>
  <c r="L8" i="184"/>
  <c r="K8" i="184"/>
  <c r="J8" i="184"/>
  <c r="I8" i="184"/>
  <c r="H8" i="184"/>
  <c r="G8" i="184"/>
  <c r="F8" i="184"/>
  <c r="E8" i="184"/>
  <c r="D8" i="184"/>
  <c r="C8" i="184"/>
  <c r="B8" i="184"/>
  <c r="M7" i="184"/>
  <c r="M6" i="184"/>
  <c r="M5" i="184"/>
  <c r="L4" i="184"/>
  <c r="K4" i="184"/>
  <c r="J4" i="184"/>
  <c r="I4" i="184"/>
  <c r="H4" i="184"/>
  <c r="G4" i="184"/>
  <c r="F4" i="184"/>
  <c r="E4" i="184"/>
  <c r="D4" i="184"/>
  <c r="C4" i="184"/>
  <c r="B4" i="184"/>
  <c r="M4" i="184" l="1"/>
  <c r="M8" i="184"/>
  <c r="M12" i="184"/>
  <c r="M9" i="155"/>
  <c r="M20" i="183" l="1"/>
  <c r="M19" i="183"/>
  <c r="M18" i="183"/>
  <c r="B17" i="183"/>
  <c r="M17" i="183" s="1"/>
  <c r="M16" i="183"/>
  <c r="M15" i="183"/>
  <c r="M14" i="183"/>
  <c r="M13" i="183"/>
  <c r="L12" i="183"/>
  <c r="K12" i="183"/>
  <c r="J12" i="183"/>
  <c r="I12" i="183"/>
  <c r="H12" i="183"/>
  <c r="G12" i="183"/>
  <c r="F12" i="183"/>
  <c r="E12" i="183"/>
  <c r="D12" i="183"/>
  <c r="C12" i="183"/>
  <c r="B12" i="183"/>
  <c r="M11" i="183"/>
  <c r="M10" i="183"/>
  <c r="M9" i="183"/>
  <c r="L8" i="183"/>
  <c r="K8" i="183"/>
  <c r="J8" i="183"/>
  <c r="I8" i="183"/>
  <c r="H8" i="183"/>
  <c r="G8" i="183"/>
  <c r="F8" i="183"/>
  <c r="E8" i="183"/>
  <c r="D8" i="183"/>
  <c r="C8" i="183"/>
  <c r="B8" i="183"/>
  <c r="M7" i="183"/>
  <c r="M6" i="183"/>
  <c r="M5" i="183"/>
  <c r="L4" i="183"/>
  <c r="K4" i="183"/>
  <c r="J4" i="183"/>
  <c r="I4" i="183"/>
  <c r="H4" i="183"/>
  <c r="G4" i="183"/>
  <c r="F4" i="183"/>
  <c r="E4" i="183"/>
  <c r="D4" i="183"/>
  <c r="C4" i="183"/>
  <c r="B4" i="183"/>
  <c r="M4" i="183" l="1"/>
  <c r="M8" i="183"/>
  <c r="D82" i="77" s="1"/>
  <c r="M12" i="183"/>
  <c r="M15" i="182"/>
  <c r="M16" i="182"/>
  <c r="D46" i="77" s="1"/>
  <c r="M18" i="182"/>
  <c r="C8" i="182"/>
  <c r="D8" i="182"/>
  <c r="E8" i="182"/>
  <c r="F8" i="182"/>
  <c r="G8" i="182"/>
  <c r="H8" i="182"/>
  <c r="I8" i="182"/>
  <c r="J8" i="182"/>
  <c r="K8" i="182"/>
  <c r="L8" i="182"/>
  <c r="M20" i="182"/>
  <c r="M19" i="182"/>
  <c r="B17" i="182"/>
  <c r="M17" i="182" s="1"/>
  <c r="M14" i="182"/>
  <c r="M13" i="182"/>
  <c r="L12" i="182"/>
  <c r="K12" i="182"/>
  <c r="J12" i="182"/>
  <c r="I12" i="182"/>
  <c r="H12" i="182"/>
  <c r="G12" i="182"/>
  <c r="F12" i="182"/>
  <c r="E12" i="182"/>
  <c r="D12" i="182"/>
  <c r="C12" i="182"/>
  <c r="B12" i="182"/>
  <c r="M11" i="182"/>
  <c r="M10" i="182"/>
  <c r="M9" i="182"/>
  <c r="B8" i="182"/>
  <c r="M7" i="182"/>
  <c r="M6" i="182"/>
  <c r="M5" i="182"/>
  <c r="L4" i="182"/>
  <c r="K4" i="182"/>
  <c r="J4" i="182"/>
  <c r="I4" i="182"/>
  <c r="H4" i="182"/>
  <c r="G4" i="182"/>
  <c r="F4" i="182"/>
  <c r="E4" i="182"/>
  <c r="D4" i="182"/>
  <c r="C4" i="182"/>
  <c r="B4" i="182"/>
  <c r="M20" i="180"/>
  <c r="M19" i="180"/>
  <c r="M18" i="180"/>
  <c r="B17" i="180"/>
  <c r="M17" i="180" s="1"/>
  <c r="M15" i="180"/>
  <c r="M14" i="180"/>
  <c r="M13" i="180"/>
  <c r="L12" i="180"/>
  <c r="K12" i="180"/>
  <c r="J12" i="180"/>
  <c r="I12" i="180"/>
  <c r="H12" i="180"/>
  <c r="G12" i="180"/>
  <c r="F12" i="180"/>
  <c r="E12" i="180"/>
  <c r="D12" i="180"/>
  <c r="C12" i="180"/>
  <c r="B12" i="180"/>
  <c r="M11" i="180"/>
  <c r="M10" i="180"/>
  <c r="M9" i="180"/>
  <c r="L8" i="180"/>
  <c r="K8" i="180"/>
  <c r="J8" i="180"/>
  <c r="I8" i="180"/>
  <c r="H8" i="180"/>
  <c r="G8" i="180"/>
  <c r="F8" i="180"/>
  <c r="E8" i="180"/>
  <c r="D8" i="180"/>
  <c r="C8" i="180"/>
  <c r="B8" i="180"/>
  <c r="M7" i="180"/>
  <c r="M6" i="180"/>
  <c r="M5" i="180"/>
  <c r="L4" i="180"/>
  <c r="K4" i="180"/>
  <c r="J4" i="180"/>
  <c r="I4" i="180"/>
  <c r="H4" i="180"/>
  <c r="G4" i="180"/>
  <c r="F4" i="180"/>
  <c r="E4" i="180"/>
  <c r="D4" i="180"/>
  <c r="C4" i="180"/>
  <c r="B4" i="180"/>
  <c r="C17" i="179"/>
  <c r="D17" i="179"/>
  <c r="E17" i="179"/>
  <c r="F17" i="179"/>
  <c r="G17" i="179"/>
  <c r="H17" i="179"/>
  <c r="I17" i="179"/>
  <c r="J17" i="179"/>
  <c r="K17" i="179"/>
  <c r="L17" i="179"/>
  <c r="M8" i="182" l="1"/>
  <c r="M4" i="180"/>
  <c r="M4" i="182"/>
  <c r="M12" i="182"/>
  <c r="M8" i="180"/>
  <c r="M12" i="180"/>
  <c r="M20" i="179"/>
  <c r="M19" i="179"/>
  <c r="M18" i="179"/>
  <c r="B17" i="179"/>
  <c r="M17" i="179" s="1"/>
  <c r="M16" i="179"/>
  <c r="M15" i="179"/>
  <c r="M14" i="179"/>
  <c r="M13" i="179"/>
  <c r="L12" i="179"/>
  <c r="K12" i="179"/>
  <c r="J12" i="179"/>
  <c r="I12" i="179"/>
  <c r="H12" i="179"/>
  <c r="G12" i="179"/>
  <c r="F12" i="179"/>
  <c r="E12" i="179"/>
  <c r="D12" i="179"/>
  <c r="C12" i="179"/>
  <c r="B12" i="179"/>
  <c r="M11" i="179"/>
  <c r="M10" i="179"/>
  <c r="M9" i="179"/>
  <c r="L8" i="179"/>
  <c r="K8" i="179"/>
  <c r="J8" i="179"/>
  <c r="I8" i="179"/>
  <c r="H8" i="179"/>
  <c r="G8" i="179"/>
  <c r="F8" i="179"/>
  <c r="E8" i="179"/>
  <c r="D8" i="179"/>
  <c r="C8" i="179"/>
  <c r="B8" i="179"/>
  <c r="M7" i="179"/>
  <c r="M6" i="179"/>
  <c r="M5" i="179"/>
  <c r="L4" i="179"/>
  <c r="K4" i="179"/>
  <c r="J4" i="179"/>
  <c r="I4" i="179"/>
  <c r="H4" i="179"/>
  <c r="G4" i="179"/>
  <c r="F4" i="179"/>
  <c r="E4" i="179"/>
  <c r="D4" i="179"/>
  <c r="C4" i="179"/>
  <c r="B4" i="179"/>
  <c r="M20" i="178"/>
  <c r="M19" i="178"/>
  <c r="M18" i="178"/>
  <c r="B17" i="178"/>
  <c r="M17" i="178" s="1"/>
  <c r="M16" i="178"/>
  <c r="M15" i="178"/>
  <c r="M14" i="178"/>
  <c r="M13" i="178"/>
  <c r="L12" i="178"/>
  <c r="K12" i="178"/>
  <c r="J12" i="178"/>
  <c r="I12" i="178"/>
  <c r="H12" i="178"/>
  <c r="G12" i="178"/>
  <c r="F12" i="178"/>
  <c r="E12" i="178"/>
  <c r="D12" i="178"/>
  <c r="C12" i="178"/>
  <c r="B12" i="178"/>
  <c r="M11" i="178"/>
  <c r="M10" i="178"/>
  <c r="M9" i="178"/>
  <c r="L8" i="178"/>
  <c r="K8" i="178"/>
  <c r="J8" i="178"/>
  <c r="I8" i="178"/>
  <c r="H8" i="178"/>
  <c r="G8" i="178"/>
  <c r="F8" i="178"/>
  <c r="E8" i="178"/>
  <c r="D8" i="178"/>
  <c r="C8" i="178"/>
  <c r="B8" i="178"/>
  <c r="M7" i="178"/>
  <c r="M6" i="178"/>
  <c r="M5" i="178"/>
  <c r="L4" i="178"/>
  <c r="K4" i="178"/>
  <c r="J4" i="178"/>
  <c r="I4" i="178"/>
  <c r="H4" i="178"/>
  <c r="G4" i="178"/>
  <c r="F4" i="178"/>
  <c r="E4" i="178"/>
  <c r="D4" i="178"/>
  <c r="C4" i="178"/>
  <c r="B4" i="178"/>
  <c r="M8" i="178" l="1"/>
  <c r="M4" i="178"/>
  <c r="M4" i="179"/>
  <c r="M12" i="179"/>
  <c r="M8" i="179"/>
  <c r="M12" i="178"/>
  <c r="M16" i="173"/>
  <c r="M20" i="177"/>
  <c r="M19" i="177"/>
  <c r="M18" i="177"/>
  <c r="L17" i="177"/>
  <c r="K17" i="177"/>
  <c r="J17" i="177"/>
  <c r="I17" i="177"/>
  <c r="H17" i="177"/>
  <c r="G17" i="177"/>
  <c r="F17" i="177"/>
  <c r="E17" i="177"/>
  <c r="D17" i="177"/>
  <c r="C17" i="177"/>
  <c r="B17" i="177"/>
  <c r="M16" i="177"/>
  <c r="M15" i="177"/>
  <c r="M14" i="177"/>
  <c r="M13" i="177"/>
  <c r="L12" i="177"/>
  <c r="K12" i="177"/>
  <c r="J12" i="177"/>
  <c r="I12" i="177"/>
  <c r="H12" i="177"/>
  <c r="G12" i="177"/>
  <c r="F12" i="177"/>
  <c r="E12" i="177"/>
  <c r="D12" i="177"/>
  <c r="C12" i="177"/>
  <c r="B12" i="177"/>
  <c r="M11" i="177"/>
  <c r="M10" i="177"/>
  <c r="M9" i="177"/>
  <c r="L8" i="177"/>
  <c r="K8" i="177"/>
  <c r="J8" i="177"/>
  <c r="I8" i="177"/>
  <c r="H8" i="177"/>
  <c r="G8" i="177"/>
  <c r="F8" i="177"/>
  <c r="E8" i="177"/>
  <c r="D8" i="177"/>
  <c r="C8" i="177"/>
  <c r="B8" i="177"/>
  <c r="M7" i="177"/>
  <c r="M6" i="177"/>
  <c r="M5" i="177"/>
  <c r="L4" i="177"/>
  <c r="K4" i="177"/>
  <c r="J4" i="177"/>
  <c r="I4" i="177"/>
  <c r="H4" i="177"/>
  <c r="G4" i="177"/>
  <c r="F4" i="177"/>
  <c r="E4" i="177"/>
  <c r="D4" i="177"/>
  <c r="C4" i="177"/>
  <c r="B4" i="177"/>
  <c r="M4" i="177" s="1"/>
  <c r="M17" i="177" l="1"/>
  <c r="M8" i="177"/>
  <c r="M12" i="177"/>
  <c r="M20" i="176"/>
  <c r="M19" i="176"/>
  <c r="M18" i="176"/>
  <c r="B17" i="176"/>
  <c r="M17" i="176" s="1"/>
  <c r="M16" i="176"/>
  <c r="M15" i="176"/>
  <c r="M14" i="176"/>
  <c r="M13" i="176"/>
  <c r="L12" i="176"/>
  <c r="K12" i="176"/>
  <c r="J12" i="176"/>
  <c r="I12" i="176"/>
  <c r="H12" i="176"/>
  <c r="G12" i="176"/>
  <c r="F12" i="176"/>
  <c r="E12" i="176"/>
  <c r="D12" i="176"/>
  <c r="C12" i="176"/>
  <c r="B12" i="176"/>
  <c r="M11" i="176"/>
  <c r="M10" i="176"/>
  <c r="M9" i="176"/>
  <c r="L8" i="176"/>
  <c r="K8" i="176"/>
  <c r="J8" i="176"/>
  <c r="I8" i="176"/>
  <c r="H8" i="176"/>
  <c r="G8" i="176"/>
  <c r="F8" i="176"/>
  <c r="E8" i="176"/>
  <c r="D8" i="176"/>
  <c r="C8" i="176"/>
  <c r="B8" i="176"/>
  <c r="M7" i="176"/>
  <c r="M6" i="176"/>
  <c r="M5" i="176"/>
  <c r="L4" i="176"/>
  <c r="K4" i="176"/>
  <c r="J4" i="176"/>
  <c r="I4" i="176"/>
  <c r="H4" i="176"/>
  <c r="G4" i="176"/>
  <c r="F4" i="176"/>
  <c r="E4" i="176"/>
  <c r="D4" i="176"/>
  <c r="C4" i="176"/>
  <c r="B4" i="176"/>
  <c r="M20" i="175"/>
  <c r="M19" i="175"/>
  <c r="M18" i="175"/>
  <c r="B17" i="175"/>
  <c r="M17" i="175" s="1"/>
  <c r="M16" i="175"/>
  <c r="M15" i="175"/>
  <c r="M14" i="175"/>
  <c r="M13" i="175"/>
  <c r="L12" i="175"/>
  <c r="K12" i="175"/>
  <c r="J12" i="175"/>
  <c r="I12" i="175"/>
  <c r="H12" i="175"/>
  <c r="G12" i="175"/>
  <c r="F12" i="175"/>
  <c r="E12" i="175"/>
  <c r="D12" i="175"/>
  <c r="C12" i="175"/>
  <c r="B12" i="175"/>
  <c r="M11" i="175"/>
  <c r="M10" i="175"/>
  <c r="M9" i="175"/>
  <c r="L8" i="175"/>
  <c r="K8" i="175"/>
  <c r="J8" i="175"/>
  <c r="I8" i="175"/>
  <c r="H8" i="175"/>
  <c r="G8" i="175"/>
  <c r="F8" i="175"/>
  <c r="E8" i="175"/>
  <c r="D8" i="175"/>
  <c r="C8" i="175"/>
  <c r="B8" i="175"/>
  <c r="M7" i="175"/>
  <c r="M6" i="175"/>
  <c r="M5" i="175"/>
  <c r="L4" i="175"/>
  <c r="K4" i="175"/>
  <c r="J4" i="175"/>
  <c r="I4" i="175"/>
  <c r="H4" i="175"/>
  <c r="G4" i="175"/>
  <c r="F4" i="175"/>
  <c r="E4" i="175"/>
  <c r="D4" i="175"/>
  <c r="C4" i="175"/>
  <c r="B4" i="175"/>
  <c r="M20" i="174"/>
  <c r="M19" i="174"/>
  <c r="M18" i="174"/>
  <c r="B17" i="174"/>
  <c r="M17" i="174" s="1"/>
  <c r="M16" i="174"/>
  <c r="M15" i="174"/>
  <c r="M14" i="174"/>
  <c r="M13" i="174"/>
  <c r="L12" i="174"/>
  <c r="K12" i="174"/>
  <c r="J12" i="174"/>
  <c r="I12" i="174"/>
  <c r="H12" i="174"/>
  <c r="G12" i="174"/>
  <c r="F12" i="174"/>
  <c r="E12" i="174"/>
  <c r="D12" i="174"/>
  <c r="C12" i="174"/>
  <c r="B12" i="174"/>
  <c r="M11" i="174"/>
  <c r="M10" i="174"/>
  <c r="M9" i="174"/>
  <c r="L8" i="174"/>
  <c r="K8" i="174"/>
  <c r="J8" i="174"/>
  <c r="I8" i="174"/>
  <c r="H8" i="174"/>
  <c r="G8" i="174"/>
  <c r="F8" i="174"/>
  <c r="E8" i="174"/>
  <c r="D8" i="174"/>
  <c r="C8" i="174"/>
  <c r="B8" i="174"/>
  <c r="M7" i="174"/>
  <c r="M6" i="174"/>
  <c r="M5" i="174"/>
  <c r="L4" i="174"/>
  <c r="K4" i="174"/>
  <c r="J4" i="174"/>
  <c r="I4" i="174"/>
  <c r="H4" i="174"/>
  <c r="G4" i="174"/>
  <c r="F4" i="174"/>
  <c r="E4" i="174"/>
  <c r="D4" i="174"/>
  <c r="C4" i="174"/>
  <c r="B4" i="174"/>
  <c r="M4" i="176" l="1"/>
  <c r="M4" i="175"/>
  <c r="M4" i="174"/>
  <c r="M12" i="174"/>
  <c r="M12" i="175"/>
  <c r="M12" i="176"/>
  <c r="M8" i="174"/>
  <c r="M8" i="175"/>
  <c r="M8" i="176"/>
  <c r="M20" i="173"/>
  <c r="M19" i="173"/>
  <c r="M18" i="173"/>
  <c r="B17" i="173"/>
  <c r="M17" i="173" s="1"/>
  <c r="M15" i="173"/>
  <c r="M14" i="173"/>
  <c r="M13" i="173"/>
  <c r="L12" i="173"/>
  <c r="K12" i="173"/>
  <c r="J12" i="173"/>
  <c r="I12" i="173"/>
  <c r="H12" i="173"/>
  <c r="G12" i="173"/>
  <c r="F12" i="173"/>
  <c r="E12" i="173"/>
  <c r="D12" i="173"/>
  <c r="C12" i="173"/>
  <c r="B12" i="173"/>
  <c r="M11" i="173"/>
  <c r="M10" i="173"/>
  <c r="M9" i="173"/>
  <c r="L8" i="173"/>
  <c r="K8" i="173"/>
  <c r="J8" i="173"/>
  <c r="I8" i="173"/>
  <c r="H8" i="173"/>
  <c r="G8" i="173"/>
  <c r="F8" i="173"/>
  <c r="E8" i="173"/>
  <c r="D8" i="173"/>
  <c r="C8" i="173"/>
  <c r="B8" i="173"/>
  <c r="M7" i="173"/>
  <c r="M6" i="173"/>
  <c r="M5" i="173"/>
  <c r="L4" i="173"/>
  <c r="K4" i="173"/>
  <c r="J4" i="173"/>
  <c r="I4" i="173"/>
  <c r="H4" i="173"/>
  <c r="G4" i="173"/>
  <c r="F4" i="173"/>
  <c r="E4" i="173"/>
  <c r="D4" i="173"/>
  <c r="C4" i="173"/>
  <c r="B4" i="173"/>
  <c r="D64" i="77" l="1"/>
  <c r="M4" i="173"/>
  <c r="M12" i="173"/>
  <c r="M8" i="173"/>
  <c r="M20" i="172"/>
  <c r="M19" i="172"/>
  <c r="M18" i="172"/>
  <c r="B17" i="172"/>
  <c r="M17" i="172" s="1"/>
  <c r="M16" i="172"/>
  <c r="M15" i="172"/>
  <c r="M14" i="172"/>
  <c r="M13" i="172"/>
  <c r="L12" i="172"/>
  <c r="K12" i="172"/>
  <c r="J12" i="172"/>
  <c r="I12" i="172"/>
  <c r="H12" i="172"/>
  <c r="G12" i="172"/>
  <c r="F12" i="172"/>
  <c r="E12" i="172"/>
  <c r="D12" i="172"/>
  <c r="C12" i="172"/>
  <c r="B12" i="172"/>
  <c r="M11" i="172"/>
  <c r="M10" i="172"/>
  <c r="M9" i="172"/>
  <c r="L8" i="172"/>
  <c r="K8" i="172"/>
  <c r="J8" i="172"/>
  <c r="I8" i="172"/>
  <c r="H8" i="172"/>
  <c r="G8" i="172"/>
  <c r="F8" i="172"/>
  <c r="E8" i="172"/>
  <c r="D8" i="172"/>
  <c r="C8" i="172"/>
  <c r="B8" i="172"/>
  <c r="M7" i="172"/>
  <c r="M6" i="172"/>
  <c r="M5" i="172"/>
  <c r="L4" i="172"/>
  <c r="K4" i="172"/>
  <c r="J4" i="172"/>
  <c r="I4" i="172"/>
  <c r="H4" i="172"/>
  <c r="G4" i="172"/>
  <c r="F4" i="172"/>
  <c r="E4" i="172"/>
  <c r="D4" i="172"/>
  <c r="C4" i="172"/>
  <c r="B4" i="172"/>
  <c r="M20" i="171"/>
  <c r="M19" i="171"/>
  <c r="M18" i="171"/>
  <c r="B17" i="171"/>
  <c r="M17" i="171" s="1"/>
  <c r="M16" i="171"/>
  <c r="M15" i="171"/>
  <c r="M14" i="171"/>
  <c r="M13" i="171"/>
  <c r="L12" i="171"/>
  <c r="K12" i="171"/>
  <c r="J12" i="171"/>
  <c r="I12" i="171"/>
  <c r="H12" i="171"/>
  <c r="G12" i="171"/>
  <c r="F12" i="171"/>
  <c r="E12" i="171"/>
  <c r="D12" i="171"/>
  <c r="C12" i="171"/>
  <c r="B12" i="171"/>
  <c r="M11" i="171"/>
  <c r="M10" i="171"/>
  <c r="M9" i="171"/>
  <c r="L8" i="171"/>
  <c r="K8" i="171"/>
  <c r="J8" i="171"/>
  <c r="I8" i="171"/>
  <c r="H8" i="171"/>
  <c r="G8" i="171"/>
  <c r="F8" i="171"/>
  <c r="E8" i="171"/>
  <c r="D8" i="171"/>
  <c r="C8" i="171"/>
  <c r="B8" i="171"/>
  <c r="M7" i="171"/>
  <c r="M6" i="171"/>
  <c r="M5" i="171"/>
  <c r="L4" i="171"/>
  <c r="K4" i="171"/>
  <c r="J4" i="171"/>
  <c r="I4" i="171"/>
  <c r="H4" i="171"/>
  <c r="G4" i="171"/>
  <c r="F4" i="171"/>
  <c r="E4" i="171"/>
  <c r="D4" i="171"/>
  <c r="C4" i="171"/>
  <c r="B4" i="171"/>
  <c r="M20" i="170"/>
  <c r="M19" i="170"/>
  <c r="M18" i="170"/>
  <c r="B17" i="170"/>
  <c r="M16" i="170"/>
  <c r="M15" i="170"/>
  <c r="M14" i="170"/>
  <c r="M11" i="170"/>
  <c r="M10" i="170"/>
  <c r="M9" i="170"/>
  <c r="L8" i="170"/>
  <c r="K8" i="170"/>
  <c r="J8" i="170"/>
  <c r="I8" i="170"/>
  <c r="H8" i="170"/>
  <c r="G8" i="170"/>
  <c r="F8" i="170"/>
  <c r="E8" i="170"/>
  <c r="D8" i="170"/>
  <c r="C8" i="170"/>
  <c r="B8" i="170"/>
  <c r="M7" i="170"/>
  <c r="M6" i="170"/>
  <c r="M5" i="170"/>
  <c r="L4" i="170"/>
  <c r="K4" i="170"/>
  <c r="J4" i="170"/>
  <c r="J12" i="170" s="1"/>
  <c r="I4" i="170"/>
  <c r="H4" i="170"/>
  <c r="G4" i="170"/>
  <c r="F4" i="170"/>
  <c r="F12" i="170" s="1"/>
  <c r="E4" i="170"/>
  <c r="D4" i="170"/>
  <c r="C4" i="170"/>
  <c r="B4" i="170"/>
  <c r="B13" i="170" s="1"/>
  <c r="M20" i="169"/>
  <c r="M19" i="169"/>
  <c r="M18" i="169"/>
  <c r="B17" i="169"/>
  <c r="M17" i="169" s="1"/>
  <c r="M16" i="169"/>
  <c r="D96" i="77" s="1"/>
  <c r="M15" i="169"/>
  <c r="M14" i="169"/>
  <c r="M13" i="169"/>
  <c r="L12" i="169"/>
  <c r="K12" i="169"/>
  <c r="J12" i="169"/>
  <c r="I12" i="169"/>
  <c r="H12" i="169"/>
  <c r="G12" i="169"/>
  <c r="F12" i="169"/>
  <c r="E12" i="169"/>
  <c r="D12" i="169"/>
  <c r="C12" i="169"/>
  <c r="B12" i="169"/>
  <c r="M11" i="169"/>
  <c r="M10" i="169"/>
  <c r="M9" i="169"/>
  <c r="L8" i="169"/>
  <c r="K8" i="169"/>
  <c r="J8" i="169"/>
  <c r="I8" i="169"/>
  <c r="H8" i="169"/>
  <c r="G8" i="169"/>
  <c r="F8" i="169"/>
  <c r="E8" i="169"/>
  <c r="D8" i="169"/>
  <c r="C8" i="169"/>
  <c r="B8" i="169"/>
  <c r="M7" i="169"/>
  <c r="M6" i="169"/>
  <c r="M5" i="169"/>
  <c r="L4" i="169"/>
  <c r="K4" i="169"/>
  <c r="J4" i="169"/>
  <c r="I4" i="169"/>
  <c r="H4" i="169"/>
  <c r="G4" i="169"/>
  <c r="F4" i="169"/>
  <c r="E4" i="169"/>
  <c r="D4" i="169"/>
  <c r="C4" i="169"/>
  <c r="B4" i="169"/>
  <c r="M20" i="168"/>
  <c r="M19" i="168"/>
  <c r="M18" i="168"/>
  <c r="B17" i="168"/>
  <c r="M17" i="168" s="1"/>
  <c r="M16" i="168"/>
  <c r="D95" i="77" s="1"/>
  <c r="M15" i="168"/>
  <c r="M14" i="168"/>
  <c r="M13" i="168"/>
  <c r="L12" i="168"/>
  <c r="K12" i="168"/>
  <c r="J12" i="168"/>
  <c r="I12" i="168"/>
  <c r="H12" i="168"/>
  <c r="G12" i="168"/>
  <c r="F12" i="168"/>
  <c r="E12" i="168"/>
  <c r="D12" i="168"/>
  <c r="C12" i="168"/>
  <c r="B12" i="168"/>
  <c r="M11" i="168"/>
  <c r="M10" i="168"/>
  <c r="M9" i="168"/>
  <c r="L8" i="168"/>
  <c r="K8" i="168"/>
  <c r="J8" i="168"/>
  <c r="I8" i="168"/>
  <c r="H8" i="168"/>
  <c r="G8" i="168"/>
  <c r="F8" i="168"/>
  <c r="E8" i="168"/>
  <c r="D8" i="168"/>
  <c r="C8" i="168"/>
  <c r="B8" i="168"/>
  <c r="M7" i="168"/>
  <c r="M6" i="168"/>
  <c r="M5" i="168"/>
  <c r="L4" i="168"/>
  <c r="K4" i="168"/>
  <c r="J4" i="168"/>
  <c r="I4" i="168"/>
  <c r="H4" i="168"/>
  <c r="G4" i="168"/>
  <c r="F4" i="168"/>
  <c r="E4" i="168"/>
  <c r="D4" i="168"/>
  <c r="C4" i="168"/>
  <c r="B4" i="168"/>
  <c r="M4" i="169" l="1"/>
  <c r="M4" i="168"/>
  <c r="D12" i="170"/>
  <c r="H12" i="170"/>
  <c r="L12" i="170"/>
  <c r="I12" i="170"/>
  <c r="M4" i="171"/>
  <c r="I13" i="170"/>
  <c r="B12" i="170"/>
  <c r="E12" i="170"/>
  <c r="L13" i="170"/>
  <c r="H13" i="170"/>
  <c r="D13" i="170"/>
  <c r="E13" i="170"/>
  <c r="M12" i="169"/>
  <c r="D94" i="77"/>
  <c r="K13" i="170"/>
  <c r="G13" i="170"/>
  <c r="C13" i="170"/>
  <c r="M12" i="172"/>
  <c r="P14" i="172" s="1"/>
  <c r="D104" i="77"/>
  <c r="M17" i="170"/>
  <c r="M8" i="168"/>
  <c r="M8" i="171"/>
  <c r="K12" i="170"/>
  <c r="G12" i="170"/>
  <c r="C12" i="170"/>
  <c r="J13" i="170"/>
  <c r="F13" i="170"/>
  <c r="M4" i="172"/>
  <c r="M8" i="172"/>
  <c r="M12" i="171"/>
  <c r="P14" i="171" s="1"/>
  <c r="M8" i="170"/>
  <c r="M4" i="170"/>
  <c r="M8" i="169"/>
  <c r="M12" i="168"/>
  <c r="M20" i="166"/>
  <c r="M19" i="166"/>
  <c r="M18" i="166"/>
  <c r="B17" i="166"/>
  <c r="M17" i="166" s="1"/>
  <c r="M16" i="166"/>
  <c r="M15" i="166"/>
  <c r="M14" i="166"/>
  <c r="M13" i="166"/>
  <c r="L12" i="166"/>
  <c r="K12" i="166"/>
  <c r="J12" i="166"/>
  <c r="I12" i="166"/>
  <c r="H12" i="166"/>
  <c r="G12" i="166"/>
  <c r="F12" i="166"/>
  <c r="E12" i="166"/>
  <c r="D12" i="166"/>
  <c r="C12" i="166"/>
  <c r="B12" i="166"/>
  <c r="M11" i="166"/>
  <c r="M10" i="166"/>
  <c r="M9" i="166"/>
  <c r="L8" i="166"/>
  <c r="K8" i="166"/>
  <c r="J8" i="166"/>
  <c r="I8" i="166"/>
  <c r="H8" i="166"/>
  <c r="G8" i="166"/>
  <c r="F8" i="166"/>
  <c r="E8" i="166"/>
  <c r="D8" i="166"/>
  <c r="C8" i="166"/>
  <c r="B8" i="166"/>
  <c r="M7" i="166"/>
  <c r="M6" i="166"/>
  <c r="M5" i="166"/>
  <c r="L4" i="166"/>
  <c r="K4" i="166"/>
  <c r="J4" i="166"/>
  <c r="I4" i="166"/>
  <c r="H4" i="166"/>
  <c r="G4" i="166"/>
  <c r="F4" i="166"/>
  <c r="E4" i="166"/>
  <c r="D4" i="166"/>
  <c r="C4" i="166"/>
  <c r="B4" i="166"/>
  <c r="D103" i="77" l="1"/>
  <c r="E103" i="77" s="1"/>
  <c r="M13" i="170"/>
  <c r="M12" i="170"/>
  <c r="P14" i="170" s="1"/>
  <c r="M4" i="166"/>
  <c r="M12" i="166"/>
  <c r="M8" i="166"/>
  <c r="M20" i="157"/>
  <c r="M19" i="157"/>
  <c r="M18" i="157"/>
  <c r="B17" i="157"/>
  <c r="M17" i="157" s="1"/>
  <c r="M16" i="157"/>
  <c r="M15" i="157"/>
  <c r="M14" i="157"/>
  <c r="M13" i="157"/>
  <c r="L12" i="157"/>
  <c r="K12" i="157"/>
  <c r="J12" i="157"/>
  <c r="I12" i="157"/>
  <c r="H12" i="157"/>
  <c r="G12" i="157"/>
  <c r="F12" i="157"/>
  <c r="E12" i="157"/>
  <c r="D12" i="157"/>
  <c r="C12" i="157"/>
  <c r="B12" i="157"/>
  <c r="M11" i="157"/>
  <c r="M10" i="157"/>
  <c r="M9" i="157"/>
  <c r="L8" i="157"/>
  <c r="K8" i="157"/>
  <c r="J8" i="157"/>
  <c r="I8" i="157"/>
  <c r="H8" i="157"/>
  <c r="G8" i="157"/>
  <c r="F8" i="157"/>
  <c r="E8" i="157"/>
  <c r="D8" i="157"/>
  <c r="C8" i="157"/>
  <c r="B8" i="157"/>
  <c r="M7" i="157"/>
  <c r="M6" i="157"/>
  <c r="M5" i="157"/>
  <c r="L4" i="157"/>
  <c r="K4" i="157"/>
  <c r="J4" i="157"/>
  <c r="I4" i="157"/>
  <c r="H4" i="157"/>
  <c r="G4" i="157"/>
  <c r="F4" i="157"/>
  <c r="E4" i="157"/>
  <c r="D4" i="157"/>
  <c r="C4" i="157"/>
  <c r="B4" i="157"/>
  <c r="M20" i="164"/>
  <c r="M19" i="164"/>
  <c r="M18" i="164"/>
  <c r="B17" i="164"/>
  <c r="M17" i="164" s="1"/>
  <c r="M16" i="164"/>
  <c r="D91" i="77" s="1"/>
  <c r="M15" i="164"/>
  <c r="M14" i="164"/>
  <c r="M13" i="164"/>
  <c r="L12" i="164"/>
  <c r="K12" i="164"/>
  <c r="J12" i="164"/>
  <c r="I12" i="164"/>
  <c r="H12" i="164"/>
  <c r="G12" i="164"/>
  <c r="F12" i="164"/>
  <c r="E12" i="164"/>
  <c r="D12" i="164"/>
  <c r="C12" i="164"/>
  <c r="B12" i="164"/>
  <c r="M11" i="164"/>
  <c r="M10" i="164"/>
  <c r="M9" i="164"/>
  <c r="L8" i="164"/>
  <c r="K8" i="164"/>
  <c r="J8" i="164"/>
  <c r="I8" i="164"/>
  <c r="H8" i="164"/>
  <c r="G8" i="164"/>
  <c r="F8" i="164"/>
  <c r="E8" i="164"/>
  <c r="D8" i="164"/>
  <c r="C8" i="164"/>
  <c r="B8" i="164"/>
  <c r="M7" i="164"/>
  <c r="M6" i="164"/>
  <c r="M5" i="164"/>
  <c r="L4" i="164"/>
  <c r="K4" i="164"/>
  <c r="J4" i="164"/>
  <c r="I4" i="164"/>
  <c r="H4" i="164"/>
  <c r="G4" i="164"/>
  <c r="F4" i="164"/>
  <c r="E4" i="164"/>
  <c r="D4" i="164"/>
  <c r="C4" i="164"/>
  <c r="B4" i="164"/>
  <c r="C17" i="162"/>
  <c r="D17" i="162"/>
  <c r="E17" i="162"/>
  <c r="F17" i="162"/>
  <c r="G17" i="162"/>
  <c r="H17" i="162"/>
  <c r="I17" i="162"/>
  <c r="J17" i="162"/>
  <c r="K17" i="162"/>
  <c r="L17" i="162"/>
  <c r="B17" i="162"/>
  <c r="M20" i="163"/>
  <c r="M19" i="163"/>
  <c r="M18" i="163"/>
  <c r="B17" i="163"/>
  <c r="M17" i="163" s="1"/>
  <c r="M16" i="163"/>
  <c r="M15" i="163"/>
  <c r="M14" i="163"/>
  <c r="M13" i="163"/>
  <c r="B12" i="163"/>
  <c r="M11" i="163"/>
  <c r="M9" i="163"/>
  <c r="L8" i="163"/>
  <c r="K8" i="163"/>
  <c r="J8" i="163"/>
  <c r="I8" i="163"/>
  <c r="H8" i="163"/>
  <c r="G8" i="163"/>
  <c r="F8" i="163"/>
  <c r="E8" i="163"/>
  <c r="D8" i="163"/>
  <c r="B8" i="163"/>
  <c r="M7" i="163"/>
  <c r="M6" i="163"/>
  <c r="M5" i="163"/>
  <c r="L4" i="163"/>
  <c r="K4" i="163"/>
  <c r="J4" i="163"/>
  <c r="I4" i="163"/>
  <c r="H4" i="163"/>
  <c r="G4" i="163"/>
  <c r="F4" i="163"/>
  <c r="E4" i="163"/>
  <c r="D4" i="163"/>
  <c r="C4" i="163"/>
  <c r="B4" i="163"/>
  <c r="M20" i="162"/>
  <c r="M19" i="162"/>
  <c r="M18" i="162"/>
  <c r="M16" i="162"/>
  <c r="M15" i="162"/>
  <c r="M14" i="162"/>
  <c r="M13" i="162"/>
  <c r="L12" i="162"/>
  <c r="K12" i="162"/>
  <c r="J12" i="162"/>
  <c r="I12" i="162"/>
  <c r="H12" i="162"/>
  <c r="G12" i="162"/>
  <c r="F12" i="162"/>
  <c r="E12" i="162"/>
  <c r="D12" i="162"/>
  <c r="C12" i="162"/>
  <c r="B12" i="162"/>
  <c r="M11" i="162"/>
  <c r="M10" i="162"/>
  <c r="M9" i="162"/>
  <c r="L8" i="162"/>
  <c r="K8" i="162"/>
  <c r="J8" i="162"/>
  <c r="I8" i="162"/>
  <c r="H8" i="162"/>
  <c r="G8" i="162"/>
  <c r="F8" i="162"/>
  <c r="E8" i="162"/>
  <c r="D8" i="162"/>
  <c r="C8" i="162"/>
  <c r="B8" i="162"/>
  <c r="M7" i="162"/>
  <c r="M6" i="162"/>
  <c r="M5" i="162"/>
  <c r="L4" i="162"/>
  <c r="K4" i="162"/>
  <c r="J4" i="162"/>
  <c r="I4" i="162"/>
  <c r="H4" i="162"/>
  <c r="G4" i="162"/>
  <c r="F4" i="162"/>
  <c r="E4" i="162"/>
  <c r="D4" i="162"/>
  <c r="C4" i="162"/>
  <c r="B4" i="162"/>
  <c r="M20" i="161"/>
  <c r="M19" i="161"/>
  <c r="M18" i="161"/>
  <c r="B17" i="161"/>
  <c r="M17" i="161" s="1"/>
  <c r="M16" i="161"/>
  <c r="M15" i="161"/>
  <c r="M14" i="161"/>
  <c r="M13" i="161"/>
  <c r="L12" i="161"/>
  <c r="K12" i="161"/>
  <c r="J12" i="161"/>
  <c r="I12" i="161"/>
  <c r="H12" i="161"/>
  <c r="G12" i="161"/>
  <c r="F12" i="161"/>
  <c r="E12" i="161"/>
  <c r="D12" i="161"/>
  <c r="B12" i="161"/>
  <c r="M11" i="161"/>
  <c r="M10" i="161"/>
  <c r="M9" i="161"/>
  <c r="L8" i="161"/>
  <c r="K8" i="161"/>
  <c r="J8" i="161"/>
  <c r="I8" i="161"/>
  <c r="H8" i="161"/>
  <c r="G8" i="161"/>
  <c r="F8" i="161"/>
  <c r="E8" i="161"/>
  <c r="D8" i="161"/>
  <c r="C8" i="161"/>
  <c r="B8" i="161"/>
  <c r="M7" i="161"/>
  <c r="D29" i="77" s="1"/>
  <c r="M6" i="161"/>
  <c r="M5" i="161"/>
  <c r="B4" i="161"/>
  <c r="M4" i="161" s="1"/>
  <c r="M20" i="159"/>
  <c r="M19" i="159"/>
  <c r="M18" i="159"/>
  <c r="B17" i="159"/>
  <c r="M17" i="159" s="1"/>
  <c r="M16" i="159"/>
  <c r="M15" i="159"/>
  <c r="M14" i="159"/>
  <c r="M13" i="159"/>
  <c r="L12" i="159"/>
  <c r="K12" i="159"/>
  <c r="J12" i="159"/>
  <c r="I12" i="159"/>
  <c r="H12" i="159"/>
  <c r="G12" i="159"/>
  <c r="F12" i="159"/>
  <c r="E12" i="159"/>
  <c r="D12" i="159"/>
  <c r="C12" i="159"/>
  <c r="B12" i="159"/>
  <c r="M11" i="159"/>
  <c r="M10" i="159"/>
  <c r="M9" i="159"/>
  <c r="L8" i="159"/>
  <c r="K8" i="159"/>
  <c r="J8" i="159"/>
  <c r="I8" i="159"/>
  <c r="H8" i="159"/>
  <c r="G8" i="159"/>
  <c r="F8" i="159"/>
  <c r="E8" i="159"/>
  <c r="D8" i="159"/>
  <c r="C8" i="159"/>
  <c r="B8" i="159"/>
  <c r="M7" i="159"/>
  <c r="M6" i="159"/>
  <c r="M5" i="159"/>
  <c r="L4" i="159"/>
  <c r="K4" i="159"/>
  <c r="J4" i="159"/>
  <c r="I4" i="159"/>
  <c r="H4" i="159"/>
  <c r="G4" i="159"/>
  <c r="F4" i="159"/>
  <c r="E4" i="159"/>
  <c r="D4" i="159"/>
  <c r="C4" i="159"/>
  <c r="B4" i="159"/>
  <c r="C17" i="154"/>
  <c r="D17" i="154"/>
  <c r="E17" i="154"/>
  <c r="F17" i="154"/>
  <c r="G17" i="154"/>
  <c r="H17" i="154"/>
  <c r="I17" i="154"/>
  <c r="J17" i="154"/>
  <c r="K17" i="154"/>
  <c r="L17" i="154"/>
  <c r="B17" i="154"/>
  <c r="M4" i="157" l="1"/>
  <c r="M4" i="162"/>
  <c r="M4" i="159"/>
  <c r="M4" i="163"/>
  <c r="M4" i="164"/>
  <c r="M8" i="162"/>
  <c r="M12" i="164"/>
  <c r="M12" i="157"/>
  <c r="M8" i="157"/>
  <c r="M12" i="161"/>
  <c r="M8" i="161"/>
  <c r="M17" i="162"/>
  <c r="M12" i="162"/>
  <c r="M12" i="163"/>
  <c r="M8" i="164"/>
  <c r="M8" i="163"/>
  <c r="M12" i="159"/>
  <c r="M8" i="159"/>
  <c r="M20" i="158"/>
  <c r="M19" i="158"/>
  <c r="M18" i="158"/>
  <c r="B17" i="158"/>
  <c r="M17" i="158" s="1"/>
  <c r="M16" i="158"/>
  <c r="M15" i="158"/>
  <c r="M14" i="158"/>
  <c r="M13" i="158"/>
  <c r="L12" i="158"/>
  <c r="K12" i="158"/>
  <c r="J12" i="158"/>
  <c r="I12" i="158"/>
  <c r="H12" i="158"/>
  <c r="G12" i="158"/>
  <c r="F12" i="158"/>
  <c r="E12" i="158"/>
  <c r="D12" i="158"/>
  <c r="C12" i="158"/>
  <c r="B12" i="158"/>
  <c r="M11" i="158"/>
  <c r="M10" i="158"/>
  <c r="M9" i="158"/>
  <c r="L8" i="158"/>
  <c r="K8" i="158"/>
  <c r="J8" i="158"/>
  <c r="I8" i="158"/>
  <c r="H8" i="158"/>
  <c r="G8" i="158"/>
  <c r="F8" i="158"/>
  <c r="E8" i="158"/>
  <c r="D8" i="158"/>
  <c r="C8" i="158"/>
  <c r="B8" i="158"/>
  <c r="M7" i="158"/>
  <c r="M6" i="158"/>
  <c r="M5" i="158"/>
  <c r="L4" i="158"/>
  <c r="K4" i="158"/>
  <c r="J4" i="158"/>
  <c r="I4" i="158"/>
  <c r="H4" i="158"/>
  <c r="G4" i="158"/>
  <c r="F4" i="158"/>
  <c r="E4" i="158"/>
  <c r="D4" i="158"/>
  <c r="C4" i="158"/>
  <c r="B4" i="158"/>
  <c r="M20" i="156"/>
  <c r="M19" i="156"/>
  <c r="M18" i="156"/>
  <c r="B17" i="156"/>
  <c r="M17" i="156" s="1"/>
  <c r="M16" i="156"/>
  <c r="M15" i="156"/>
  <c r="M14" i="156"/>
  <c r="M13" i="156"/>
  <c r="L12" i="156"/>
  <c r="K12" i="156"/>
  <c r="J12" i="156"/>
  <c r="I12" i="156"/>
  <c r="H12" i="156"/>
  <c r="G12" i="156"/>
  <c r="F12" i="156"/>
  <c r="E12" i="156"/>
  <c r="D12" i="156"/>
  <c r="C12" i="156"/>
  <c r="B12" i="156"/>
  <c r="M11" i="156"/>
  <c r="M10" i="156"/>
  <c r="M9" i="156"/>
  <c r="L8" i="156"/>
  <c r="K8" i="156"/>
  <c r="J8" i="156"/>
  <c r="I8" i="156"/>
  <c r="H8" i="156"/>
  <c r="G8" i="156"/>
  <c r="F8" i="156"/>
  <c r="E8" i="156"/>
  <c r="D8" i="156"/>
  <c r="C8" i="156"/>
  <c r="B8" i="156"/>
  <c r="M7" i="156"/>
  <c r="M6" i="156"/>
  <c r="M5" i="156"/>
  <c r="L4" i="156"/>
  <c r="K4" i="156"/>
  <c r="J4" i="156"/>
  <c r="I4" i="156"/>
  <c r="H4" i="156"/>
  <c r="G4" i="156"/>
  <c r="F4" i="156"/>
  <c r="E4" i="156"/>
  <c r="D4" i="156"/>
  <c r="C4" i="156"/>
  <c r="B4" i="156"/>
  <c r="M20" i="155"/>
  <c r="M19" i="155"/>
  <c r="M18" i="155"/>
  <c r="B17" i="155"/>
  <c r="M17" i="155" s="1"/>
  <c r="M16" i="155"/>
  <c r="M15" i="155"/>
  <c r="M14" i="155"/>
  <c r="M13" i="155"/>
  <c r="L12" i="155"/>
  <c r="K12" i="155"/>
  <c r="J12" i="155"/>
  <c r="I12" i="155"/>
  <c r="H12" i="155"/>
  <c r="G12" i="155"/>
  <c r="F12" i="155"/>
  <c r="E12" i="155"/>
  <c r="D12" i="155"/>
  <c r="C12" i="155"/>
  <c r="B12" i="155"/>
  <c r="M11" i="155"/>
  <c r="M10" i="155"/>
  <c r="L8" i="155"/>
  <c r="K8" i="155"/>
  <c r="J8" i="155"/>
  <c r="I8" i="155"/>
  <c r="H8" i="155"/>
  <c r="G8" i="155"/>
  <c r="F8" i="155"/>
  <c r="E8" i="155"/>
  <c r="D8" i="155"/>
  <c r="C8" i="155"/>
  <c r="B8" i="155"/>
  <c r="M7" i="155"/>
  <c r="M6" i="155"/>
  <c r="M5" i="155"/>
  <c r="L4" i="155"/>
  <c r="K4" i="155"/>
  <c r="J4" i="155"/>
  <c r="I4" i="155"/>
  <c r="H4" i="155"/>
  <c r="G4" i="155"/>
  <c r="F4" i="155"/>
  <c r="E4" i="155"/>
  <c r="D4" i="155"/>
  <c r="C4" i="155"/>
  <c r="B4" i="155"/>
  <c r="M20" i="154"/>
  <c r="M19" i="154"/>
  <c r="M18" i="154"/>
  <c r="M17" i="154"/>
  <c r="M16" i="154"/>
  <c r="M15" i="154"/>
  <c r="M14" i="154"/>
  <c r="M13" i="154"/>
  <c r="L12" i="154"/>
  <c r="K12" i="154"/>
  <c r="J12" i="154"/>
  <c r="I12" i="154"/>
  <c r="H12" i="154"/>
  <c r="G12" i="154"/>
  <c r="F12" i="154"/>
  <c r="E12" i="154"/>
  <c r="D12" i="154"/>
  <c r="C12" i="154"/>
  <c r="B12" i="154"/>
  <c r="M11" i="154"/>
  <c r="M10" i="154"/>
  <c r="M9" i="154"/>
  <c r="L8" i="154"/>
  <c r="K8" i="154"/>
  <c r="J8" i="154"/>
  <c r="I8" i="154"/>
  <c r="H8" i="154"/>
  <c r="G8" i="154"/>
  <c r="F8" i="154"/>
  <c r="E8" i="154"/>
  <c r="D8" i="154"/>
  <c r="C8" i="154"/>
  <c r="B8" i="154"/>
  <c r="M7" i="154"/>
  <c r="M6" i="154"/>
  <c r="M5" i="154"/>
  <c r="L4" i="154"/>
  <c r="K4" i="154"/>
  <c r="J4" i="154"/>
  <c r="I4" i="154"/>
  <c r="H4" i="154"/>
  <c r="G4" i="154"/>
  <c r="F4" i="154"/>
  <c r="E4" i="154"/>
  <c r="D4" i="154"/>
  <c r="C4" i="154"/>
  <c r="B4" i="154"/>
  <c r="M20" i="153"/>
  <c r="M19" i="153"/>
  <c r="M18" i="153"/>
  <c r="B17" i="153"/>
  <c r="M17" i="153" s="1"/>
  <c r="M16" i="153"/>
  <c r="M15" i="153"/>
  <c r="M14" i="153"/>
  <c r="M13" i="153"/>
  <c r="L12" i="153"/>
  <c r="K12" i="153"/>
  <c r="J12" i="153"/>
  <c r="I12" i="153"/>
  <c r="H12" i="153"/>
  <c r="G12" i="153"/>
  <c r="F12" i="153"/>
  <c r="E12" i="153"/>
  <c r="D12" i="153"/>
  <c r="C12" i="153"/>
  <c r="B12" i="153"/>
  <c r="M11" i="153"/>
  <c r="M10" i="153"/>
  <c r="M9" i="153"/>
  <c r="L8" i="153"/>
  <c r="K8" i="153"/>
  <c r="J8" i="153"/>
  <c r="I8" i="153"/>
  <c r="H8" i="153"/>
  <c r="G8" i="153"/>
  <c r="F8" i="153"/>
  <c r="E8" i="153"/>
  <c r="D8" i="153"/>
  <c r="C8" i="153"/>
  <c r="B8" i="153"/>
  <c r="M7" i="153"/>
  <c r="M6" i="153"/>
  <c r="M5" i="153"/>
  <c r="L4" i="153"/>
  <c r="K4" i="153"/>
  <c r="J4" i="153"/>
  <c r="I4" i="153"/>
  <c r="H4" i="153"/>
  <c r="G4" i="153"/>
  <c r="F4" i="153"/>
  <c r="E4" i="153"/>
  <c r="D4" i="153"/>
  <c r="C4" i="153"/>
  <c r="B4" i="153"/>
  <c r="M20" i="152"/>
  <c r="M19" i="152"/>
  <c r="M18" i="152"/>
  <c r="B17" i="152"/>
  <c r="M17" i="152" s="1"/>
  <c r="M16" i="152"/>
  <c r="M15" i="152"/>
  <c r="M14" i="152"/>
  <c r="M13" i="152"/>
  <c r="L12" i="152"/>
  <c r="K12" i="152"/>
  <c r="J12" i="152"/>
  <c r="I12" i="152"/>
  <c r="H12" i="152"/>
  <c r="G12" i="152"/>
  <c r="F12" i="152"/>
  <c r="E12" i="152"/>
  <c r="D12" i="152"/>
  <c r="C12" i="152"/>
  <c r="B12" i="152"/>
  <c r="M11" i="152"/>
  <c r="M10" i="152"/>
  <c r="M9" i="152"/>
  <c r="L8" i="152"/>
  <c r="K8" i="152"/>
  <c r="J8" i="152"/>
  <c r="I8" i="152"/>
  <c r="H8" i="152"/>
  <c r="G8" i="152"/>
  <c r="F8" i="152"/>
  <c r="E8" i="152"/>
  <c r="D8" i="152"/>
  <c r="C8" i="152"/>
  <c r="B8" i="152"/>
  <c r="M7" i="152"/>
  <c r="M6" i="152"/>
  <c r="M5" i="152"/>
  <c r="L4" i="152"/>
  <c r="K4" i="152"/>
  <c r="J4" i="152"/>
  <c r="I4" i="152"/>
  <c r="H4" i="152"/>
  <c r="G4" i="152"/>
  <c r="F4" i="152"/>
  <c r="E4" i="152"/>
  <c r="M4" i="152" s="1"/>
  <c r="D4" i="152"/>
  <c r="C4" i="152"/>
  <c r="B4" i="152"/>
  <c r="M20" i="151"/>
  <c r="M19" i="151"/>
  <c r="M18" i="151"/>
  <c r="B17" i="151"/>
  <c r="M17" i="151" s="1"/>
  <c r="M16" i="151"/>
  <c r="M15" i="151"/>
  <c r="M14" i="151"/>
  <c r="M13" i="151"/>
  <c r="L12" i="151"/>
  <c r="K12" i="151"/>
  <c r="J12" i="151"/>
  <c r="I12" i="151"/>
  <c r="H12" i="151"/>
  <c r="G12" i="151"/>
  <c r="F12" i="151"/>
  <c r="E12" i="151"/>
  <c r="D12" i="151"/>
  <c r="C12" i="151"/>
  <c r="B12" i="151"/>
  <c r="M11" i="151"/>
  <c r="M10" i="151"/>
  <c r="M9" i="151"/>
  <c r="L8" i="151"/>
  <c r="K8" i="151"/>
  <c r="J8" i="151"/>
  <c r="I8" i="151"/>
  <c r="H8" i="151"/>
  <c r="G8" i="151"/>
  <c r="F8" i="151"/>
  <c r="E8" i="151"/>
  <c r="D8" i="151"/>
  <c r="C8" i="151"/>
  <c r="B8" i="151"/>
  <c r="M7" i="151"/>
  <c r="M6" i="151"/>
  <c r="M5" i="151"/>
  <c r="L4" i="151"/>
  <c r="K4" i="151"/>
  <c r="J4" i="151"/>
  <c r="I4" i="151"/>
  <c r="H4" i="151"/>
  <c r="G4" i="151"/>
  <c r="F4" i="151"/>
  <c r="E4" i="151"/>
  <c r="D4" i="151"/>
  <c r="C4" i="151"/>
  <c r="B4" i="151"/>
  <c r="M20" i="150"/>
  <c r="M19" i="150"/>
  <c r="M18" i="150"/>
  <c r="B17" i="150"/>
  <c r="M17" i="150" s="1"/>
  <c r="M16" i="150"/>
  <c r="M15" i="150"/>
  <c r="M14" i="150"/>
  <c r="M13" i="150"/>
  <c r="L12" i="150"/>
  <c r="K12" i="150"/>
  <c r="J12" i="150"/>
  <c r="I12" i="150"/>
  <c r="H12" i="150"/>
  <c r="G12" i="150"/>
  <c r="F12" i="150"/>
  <c r="E12" i="150"/>
  <c r="D12" i="150"/>
  <c r="C12" i="150"/>
  <c r="B12" i="150"/>
  <c r="M11" i="150"/>
  <c r="M10" i="150"/>
  <c r="M9" i="150"/>
  <c r="L8" i="150"/>
  <c r="K8" i="150"/>
  <c r="J8" i="150"/>
  <c r="I8" i="150"/>
  <c r="H8" i="150"/>
  <c r="G8" i="150"/>
  <c r="F8" i="150"/>
  <c r="E8" i="150"/>
  <c r="D8" i="150"/>
  <c r="C8" i="150"/>
  <c r="B8" i="150"/>
  <c r="M7" i="150"/>
  <c r="M6" i="150"/>
  <c r="M5" i="150"/>
  <c r="L4" i="150"/>
  <c r="K4" i="150"/>
  <c r="J4" i="150"/>
  <c r="I4" i="150"/>
  <c r="H4" i="150"/>
  <c r="G4" i="150"/>
  <c r="F4" i="150"/>
  <c r="E4" i="150"/>
  <c r="D4" i="150"/>
  <c r="C4" i="150"/>
  <c r="B4" i="150"/>
  <c r="M8" i="158" l="1"/>
  <c r="M12" i="154"/>
  <c r="M4" i="151"/>
  <c r="M4" i="153"/>
  <c r="M4" i="155"/>
  <c r="M12" i="158"/>
  <c r="M4" i="158"/>
  <c r="M4" i="150"/>
  <c r="M8" i="151"/>
  <c r="M4" i="154"/>
  <c r="M4" i="156"/>
  <c r="M8" i="155"/>
  <c r="M12" i="156"/>
  <c r="M8" i="156"/>
  <c r="M12" i="155"/>
  <c r="M8" i="154"/>
  <c r="M12" i="153"/>
  <c r="M8" i="153"/>
  <c r="M12" i="152"/>
  <c r="M8" i="152"/>
  <c r="M12" i="151"/>
  <c r="M12" i="150"/>
  <c r="M8" i="150"/>
  <c r="M13" i="147"/>
  <c r="D12" i="147"/>
  <c r="M20" i="145"/>
  <c r="M19" i="145"/>
  <c r="M18" i="145"/>
  <c r="B17" i="145"/>
  <c r="M17" i="145" s="1"/>
  <c r="M16" i="145"/>
  <c r="M15" i="145"/>
  <c r="M14" i="145"/>
  <c r="M13" i="145"/>
  <c r="L12" i="145"/>
  <c r="K12" i="145"/>
  <c r="J12" i="145"/>
  <c r="I12" i="145"/>
  <c r="H12" i="145"/>
  <c r="G12" i="145"/>
  <c r="F12" i="145"/>
  <c r="E12" i="145"/>
  <c r="D12" i="145"/>
  <c r="C12" i="145"/>
  <c r="B12" i="145"/>
  <c r="M11" i="145"/>
  <c r="M10" i="145"/>
  <c r="M9" i="145"/>
  <c r="L8" i="145"/>
  <c r="K8" i="145"/>
  <c r="J8" i="145"/>
  <c r="I8" i="145"/>
  <c r="H8" i="145"/>
  <c r="G8" i="145"/>
  <c r="F8" i="145"/>
  <c r="E8" i="145"/>
  <c r="D8" i="145"/>
  <c r="C8" i="145"/>
  <c r="B8" i="145"/>
  <c r="M7" i="145"/>
  <c r="M6" i="145"/>
  <c r="M5" i="145"/>
  <c r="L4" i="145"/>
  <c r="K4" i="145"/>
  <c r="J4" i="145"/>
  <c r="I4" i="145"/>
  <c r="H4" i="145"/>
  <c r="G4" i="145"/>
  <c r="F4" i="145"/>
  <c r="E4" i="145"/>
  <c r="D4" i="145"/>
  <c r="C4" i="145"/>
  <c r="B4" i="145"/>
  <c r="M20" i="149"/>
  <c r="M19" i="149"/>
  <c r="M18" i="149"/>
  <c r="B17" i="149"/>
  <c r="M17" i="149" s="1"/>
  <c r="M16" i="149"/>
  <c r="M15" i="149"/>
  <c r="M14" i="149"/>
  <c r="M13" i="149"/>
  <c r="L12" i="149"/>
  <c r="K12" i="149"/>
  <c r="J12" i="149"/>
  <c r="I12" i="149"/>
  <c r="H12" i="149"/>
  <c r="G12" i="149"/>
  <c r="F12" i="149"/>
  <c r="E12" i="149"/>
  <c r="D12" i="149"/>
  <c r="C12" i="149"/>
  <c r="B12" i="149"/>
  <c r="M11" i="149"/>
  <c r="M10" i="149"/>
  <c r="M9" i="149"/>
  <c r="L8" i="149"/>
  <c r="K8" i="149"/>
  <c r="J8" i="149"/>
  <c r="I8" i="149"/>
  <c r="H8" i="149"/>
  <c r="G8" i="149"/>
  <c r="F8" i="149"/>
  <c r="E8" i="149"/>
  <c r="D8" i="149"/>
  <c r="C8" i="149"/>
  <c r="B8" i="149"/>
  <c r="M7" i="149"/>
  <c r="M6" i="149"/>
  <c r="M5" i="149"/>
  <c r="L4" i="149"/>
  <c r="K4" i="149"/>
  <c r="J4" i="149"/>
  <c r="I4" i="149"/>
  <c r="H4" i="149"/>
  <c r="G4" i="149"/>
  <c r="F4" i="149"/>
  <c r="E4" i="149"/>
  <c r="M4" i="149" s="1"/>
  <c r="D4" i="149"/>
  <c r="C4" i="149"/>
  <c r="B4" i="149"/>
  <c r="M20" i="148"/>
  <c r="M19" i="148"/>
  <c r="M18" i="148"/>
  <c r="B17" i="148"/>
  <c r="M17" i="148" s="1"/>
  <c r="M16" i="148"/>
  <c r="M15" i="148"/>
  <c r="M14" i="148"/>
  <c r="M13" i="148"/>
  <c r="L12" i="148"/>
  <c r="K12" i="148"/>
  <c r="J12" i="148"/>
  <c r="I12" i="148"/>
  <c r="H12" i="148"/>
  <c r="G12" i="148"/>
  <c r="F12" i="148"/>
  <c r="E12" i="148"/>
  <c r="D12" i="148"/>
  <c r="C12" i="148"/>
  <c r="B12" i="148"/>
  <c r="M11" i="148"/>
  <c r="M10" i="148"/>
  <c r="M9" i="148"/>
  <c r="L8" i="148"/>
  <c r="K8" i="148"/>
  <c r="J8" i="148"/>
  <c r="I8" i="148"/>
  <c r="H8" i="148"/>
  <c r="G8" i="148"/>
  <c r="F8" i="148"/>
  <c r="E8" i="148"/>
  <c r="D8" i="148"/>
  <c r="C8" i="148"/>
  <c r="B8" i="148"/>
  <c r="M7" i="148"/>
  <c r="M6" i="148"/>
  <c r="M5" i="148"/>
  <c r="L4" i="148"/>
  <c r="K4" i="148"/>
  <c r="J4" i="148"/>
  <c r="I4" i="148"/>
  <c r="H4" i="148"/>
  <c r="G4" i="148"/>
  <c r="F4" i="148"/>
  <c r="E4" i="148"/>
  <c r="D4" i="148"/>
  <c r="C4" i="148"/>
  <c r="B4" i="148"/>
  <c r="M20" i="147"/>
  <c r="M19" i="147"/>
  <c r="M18" i="147"/>
  <c r="B17" i="147"/>
  <c r="M17" i="147" s="1"/>
  <c r="M16" i="147"/>
  <c r="M15" i="147"/>
  <c r="M14" i="147"/>
  <c r="L12" i="147"/>
  <c r="K12" i="147"/>
  <c r="J12" i="147"/>
  <c r="I12" i="147"/>
  <c r="H12" i="147"/>
  <c r="G12" i="147"/>
  <c r="F12" i="147"/>
  <c r="E12" i="147"/>
  <c r="B12" i="147"/>
  <c r="M11" i="147"/>
  <c r="M10" i="147"/>
  <c r="M9" i="147"/>
  <c r="L8" i="147"/>
  <c r="K8" i="147"/>
  <c r="J8" i="147"/>
  <c r="I8" i="147"/>
  <c r="H8" i="147"/>
  <c r="G8" i="147"/>
  <c r="F8" i="147"/>
  <c r="E8" i="147"/>
  <c r="D8" i="147"/>
  <c r="C8" i="147"/>
  <c r="B8" i="147"/>
  <c r="M7" i="147"/>
  <c r="M6" i="147"/>
  <c r="M5" i="147"/>
  <c r="L4" i="147"/>
  <c r="K4" i="147"/>
  <c r="J4" i="147"/>
  <c r="I4" i="147"/>
  <c r="H4" i="147"/>
  <c r="G4" i="147"/>
  <c r="F4" i="147"/>
  <c r="E4" i="147"/>
  <c r="D4" i="147"/>
  <c r="C4" i="147"/>
  <c r="B4" i="147"/>
  <c r="M20" i="146"/>
  <c r="M19" i="146"/>
  <c r="M18" i="146"/>
  <c r="B17" i="146"/>
  <c r="M17" i="146" s="1"/>
  <c r="M16" i="146"/>
  <c r="M15" i="146"/>
  <c r="M14" i="146"/>
  <c r="M13" i="146"/>
  <c r="L12" i="146"/>
  <c r="K12" i="146"/>
  <c r="J12" i="146"/>
  <c r="I12" i="146"/>
  <c r="H12" i="146"/>
  <c r="G12" i="146"/>
  <c r="F12" i="146"/>
  <c r="E12" i="146"/>
  <c r="D12" i="146"/>
  <c r="C12" i="146"/>
  <c r="B12" i="146"/>
  <c r="M11" i="146"/>
  <c r="M10" i="146"/>
  <c r="M9" i="146"/>
  <c r="L8" i="146"/>
  <c r="K8" i="146"/>
  <c r="J8" i="146"/>
  <c r="I8" i="146"/>
  <c r="H8" i="146"/>
  <c r="G8" i="146"/>
  <c r="F8" i="146"/>
  <c r="E8" i="146"/>
  <c r="D8" i="146"/>
  <c r="C8" i="146"/>
  <c r="B8" i="146"/>
  <c r="M7" i="146"/>
  <c r="M6" i="146"/>
  <c r="M5" i="146"/>
  <c r="L4" i="146"/>
  <c r="K4" i="146"/>
  <c r="J4" i="146"/>
  <c r="I4" i="146"/>
  <c r="H4" i="146"/>
  <c r="G4" i="146"/>
  <c r="F4" i="146"/>
  <c r="E4" i="146"/>
  <c r="D4" i="146"/>
  <c r="C4" i="146"/>
  <c r="B4" i="146"/>
  <c r="M4" i="147" l="1"/>
  <c r="M4" i="148"/>
  <c r="M4" i="145"/>
  <c r="M4" i="146"/>
  <c r="M8" i="149"/>
  <c r="M8" i="145"/>
  <c r="M12" i="145"/>
  <c r="M12" i="149"/>
  <c r="M12" i="148"/>
  <c r="M8" i="148"/>
  <c r="C12" i="147"/>
  <c r="M12" i="147" s="1"/>
  <c r="M8" i="147"/>
  <c r="M12" i="146"/>
  <c r="M8" i="146"/>
  <c r="M20" i="144"/>
  <c r="M19" i="144"/>
  <c r="M18" i="144"/>
  <c r="B17" i="144"/>
  <c r="M17" i="144" s="1"/>
  <c r="M16" i="144"/>
  <c r="M15" i="144"/>
  <c r="M14" i="144"/>
  <c r="M13" i="144"/>
  <c r="L12" i="144"/>
  <c r="K12" i="144"/>
  <c r="J12" i="144"/>
  <c r="I12" i="144"/>
  <c r="H12" i="144"/>
  <c r="G12" i="144"/>
  <c r="F12" i="144"/>
  <c r="E12" i="144"/>
  <c r="D12" i="144"/>
  <c r="C12" i="144"/>
  <c r="B12" i="144"/>
  <c r="M11" i="144"/>
  <c r="M10" i="144"/>
  <c r="M9" i="144"/>
  <c r="L8" i="144"/>
  <c r="K8" i="144"/>
  <c r="J8" i="144"/>
  <c r="I8" i="144"/>
  <c r="H8" i="144"/>
  <c r="G8" i="144"/>
  <c r="F8" i="144"/>
  <c r="E8" i="144"/>
  <c r="D8" i="144"/>
  <c r="C8" i="144"/>
  <c r="M7" i="144"/>
  <c r="M6" i="144"/>
  <c r="M5" i="144"/>
  <c r="L4" i="144"/>
  <c r="K4" i="144"/>
  <c r="J4" i="144"/>
  <c r="I4" i="144"/>
  <c r="H4" i="144"/>
  <c r="G4" i="144"/>
  <c r="F4" i="144"/>
  <c r="E4" i="144"/>
  <c r="D4" i="144"/>
  <c r="C4" i="144"/>
  <c r="B4" i="144"/>
  <c r="M20" i="143"/>
  <c r="M19" i="143"/>
  <c r="M18" i="143"/>
  <c r="B17" i="143"/>
  <c r="M17" i="143" s="1"/>
  <c r="M16" i="143"/>
  <c r="M15" i="143"/>
  <c r="M14" i="143"/>
  <c r="M13" i="143"/>
  <c r="L12" i="143"/>
  <c r="K12" i="143"/>
  <c r="J12" i="143"/>
  <c r="I12" i="143"/>
  <c r="H12" i="143"/>
  <c r="G12" i="143"/>
  <c r="F12" i="143"/>
  <c r="E12" i="143"/>
  <c r="D12" i="143"/>
  <c r="C12" i="143"/>
  <c r="B12" i="143"/>
  <c r="M11" i="143"/>
  <c r="M10" i="143"/>
  <c r="M9" i="143"/>
  <c r="L8" i="143"/>
  <c r="K8" i="143"/>
  <c r="J8" i="143"/>
  <c r="I8" i="143"/>
  <c r="H8" i="143"/>
  <c r="G8" i="143"/>
  <c r="F8" i="143"/>
  <c r="E8" i="143"/>
  <c r="D8" i="143"/>
  <c r="C8" i="143"/>
  <c r="B8" i="143"/>
  <c r="M7" i="143"/>
  <c r="M6" i="143"/>
  <c r="M5" i="143"/>
  <c r="L4" i="143"/>
  <c r="K4" i="143"/>
  <c r="J4" i="143"/>
  <c r="I4" i="143"/>
  <c r="H4" i="143"/>
  <c r="G4" i="143"/>
  <c r="F4" i="143"/>
  <c r="E4" i="143"/>
  <c r="D4" i="143"/>
  <c r="C4" i="143"/>
  <c r="B4" i="143"/>
  <c r="M20" i="142"/>
  <c r="M19" i="142"/>
  <c r="M18" i="142"/>
  <c r="B17" i="142"/>
  <c r="M17" i="142" s="1"/>
  <c r="M16" i="142"/>
  <c r="M15" i="142"/>
  <c r="M14" i="142"/>
  <c r="M13" i="142"/>
  <c r="L12" i="142"/>
  <c r="K12" i="142"/>
  <c r="J12" i="142"/>
  <c r="I12" i="142"/>
  <c r="H12" i="142"/>
  <c r="G12" i="142"/>
  <c r="F12" i="142"/>
  <c r="E12" i="142"/>
  <c r="D12" i="142"/>
  <c r="C12" i="142"/>
  <c r="B12" i="142"/>
  <c r="M11" i="142"/>
  <c r="M10" i="142"/>
  <c r="M9" i="142"/>
  <c r="L8" i="142"/>
  <c r="K8" i="142"/>
  <c r="J8" i="142"/>
  <c r="I8" i="142"/>
  <c r="H8" i="142"/>
  <c r="G8" i="142"/>
  <c r="F8" i="142"/>
  <c r="E8" i="142"/>
  <c r="D8" i="142"/>
  <c r="C8" i="142"/>
  <c r="B8" i="142"/>
  <c r="M7" i="142"/>
  <c r="M6" i="142"/>
  <c r="M5" i="142"/>
  <c r="L4" i="142"/>
  <c r="K4" i="142"/>
  <c r="J4" i="142"/>
  <c r="I4" i="142"/>
  <c r="H4" i="142"/>
  <c r="G4" i="142"/>
  <c r="F4" i="142"/>
  <c r="E4" i="142"/>
  <c r="D4" i="142"/>
  <c r="C4" i="142"/>
  <c r="B4" i="142"/>
  <c r="M20" i="141"/>
  <c r="M19" i="141"/>
  <c r="M18" i="141"/>
  <c r="B17" i="141"/>
  <c r="M17" i="141" s="1"/>
  <c r="M16" i="141"/>
  <c r="M15" i="141"/>
  <c r="M14" i="141"/>
  <c r="M13" i="141"/>
  <c r="L12" i="141"/>
  <c r="K12" i="141"/>
  <c r="J12" i="141"/>
  <c r="I12" i="141"/>
  <c r="H12" i="141"/>
  <c r="G12" i="141"/>
  <c r="F12" i="141"/>
  <c r="E12" i="141"/>
  <c r="D12" i="141"/>
  <c r="C12" i="141"/>
  <c r="B12" i="141"/>
  <c r="M11" i="141"/>
  <c r="M10" i="141"/>
  <c r="M9" i="141"/>
  <c r="L8" i="141"/>
  <c r="K8" i="141"/>
  <c r="J8" i="141"/>
  <c r="I8" i="141"/>
  <c r="H8" i="141"/>
  <c r="G8" i="141"/>
  <c r="F8" i="141"/>
  <c r="E8" i="141"/>
  <c r="D8" i="141"/>
  <c r="C8" i="141"/>
  <c r="B8" i="141"/>
  <c r="M7" i="141"/>
  <c r="M6" i="141"/>
  <c r="M5" i="141"/>
  <c r="L4" i="141"/>
  <c r="K4" i="141"/>
  <c r="J4" i="141"/>
  <c r="I4" i="141"/>
  <c r="H4" i="141"/>
  <c r="G4" i="141"/>
  <c r="F4" i="141"/>
  <c r="E4" i="141"/>
  <c r="D4" i="141"/>
  <c r="C4" i="141"/>
  <c r="B4" i="141"/>
  <c r="M20" i="140"/>
  <c r="M19" i="140"/>
  <c r="M18" i="140"/>
  <c r="B17" i="140"/>
  <c r="M17" i="140" s="1"/>
  <c r="M16" i="140"/>
  <c r="M15" i="140"/>
  <c r="M14" i="140"/>
  <c r="M13" i="140"/>
  <c r="L12" i="140"/>
  <c r="K12" i="140"/>
  <c r="J12" i="140"/>
  <c r="I12" i="140"/>
  <c r="H12" i="140"/>
  <c r="G12" i="140"/>
  <c r="F12" i="140"/>
  <c r="E12" i="140"/>
  <c r="D12" i="140"/>
  <c r="C12" i="140"/>
  <c r="B12" i="140"/>
  <c r="M11" i="140"/>
  <c r="M10" i="140"/>
  <c r="M9" i="140"/>
  <c r="L8" i="140"/>
  <c r="K8" i="140"/>
  <c r="J8" i="140"/>
  <c r="I8" i="140"/>
  <c r="H8" i="140"/>
  <c r="G8" i="140"/>
  <c r="F8" i="140"/>
  <c r="E8" i="140"/>
  <c r="D8" i="140"/>
  <c r="C8" i="140"/>
  <c r="B8" i="140"/>
  <c r="M7" i="140"/>
  <c r="M6" i="140"/>
  <c r="M5" i="140"/>
  <c r="L4" i="140"/>
  <c r="K4" i="140"/>
  <c r="J4" i="140"/>
  <c r="I4" i="140"/>
  <c r="H4" i="140"/>
  <c r="G4" i="140"/>
  <c r="F4" i="140"/>
  <c r="E4" i="140"/>
  <c r="D4" i="140"/>
  <c r="C4" i="140"/>
  <c r="B4" i="140"/>
  <c r="M20" i="139"/>
  <c r="M19" i="139"/>
  <c r="M18" i="139"/>
  <c r="B17" i="139"/>
  <c r="M17" i="139" s="1"/>
  <c r="M16" i="139"/>
  <c r="M15" i="139"/>
  <c r="M14" i="139"/>
  <c r="M13" i="139"/>
  <c r="L12" i="139"/>
  <c r="K12" i="139"/>
  <c r="J12" i="139"/>
  <c r="I12" i="139"/>
  <c r="H12" i="139"/>
  <c r="G12" i="139"/>
  <c r="F12" i="139"/>
  <c r="E12" i="139"/>
  <c r="D12" i="139"/>
  <c r="C12" i="139"/>
  <c r="B12" i="139"/>
  <c r="M11" i="139"/>
  <c r="M10" i="139"/>
  <c r="M9" i="139"/>
  <c r="L8" i="139"/>
  <c r="K8" i="139"/>
  <c r="J8" i="139"/>
  <c r="I8" i="139"/>
  <c r="H8" i="139"/>
  <c r="G8" i="139"/>
  <c r="F8" i="139"/>
  <c r="E8" i="139"/>
  <c r="D8" i="139"/>
  <c r="C8" i="139"/>
  <c r="B8" i="139"/>
  <c r="M7" i="139"/>
  <c r="M6" i="139"/>
  <c r="M5" i="139"/>
  <c r="L4" i="139"/>
  <c r="K4" i="139"/>
  <c r="J4" i="139"/>
  <c r="I4" i="139"/>
  <c r="H4" i="139"/>
  <c r="G4" i="139"/>
  <c r="F4" i="139"/>
  <c r="E4" i="139"/>
  <c r="D4" i="139"/>
  <c r="C4" i="139"/>
  <c r="B4" i="139"/>
  <c r="M4" i="143" l="1"/>
  <c r="M4" i="144"/>
  <c r="M8" i="144"/>
  <c r="M12" i="144"/>
  <c r="M4" i="140"/>
  <c r="M12" i="141"/>
  <c r="M12" i="143"/>
  <c r="M4" i="139"/>
  <c r="M4" i="141"/>
  <c r="M4" i="142"/>
  <c r="M8" i="143"/>
  <c r="M12" i="142"/>
  <c r="M8" i="142"/>
  <c r="M8" i="141"/>
  <c r="M12" i="140"/>
  <c r="M8" i="140"/>
  <c r="M12" i="139"/>
  <c r="M8" i="139"/>
  <c r="L12" i="1" l="1"/>
  <c r="B4" i="1"/>
  <c r="C4" i="1"/>
  <c r="D4" i="1"/>
  <c r="E4" i="1"/>
  <c r="F4" i="1"/>
  <c r="G4" i="1"/>
  <c r="H4" i="1"/>
  <c r="I4" i="1"/>
  <c r="J4" i="1"/>
  <c r="K4" i="1"/>
  <c r="L4" i="1"/>
  <c r="B8" i="1"/>
  <c r="C8" i="1"/>
  <c r="D8" i="1"/>
  <c r="E8" i="1"/>
  <c r="F8" i="1"/>
  <c r="G8" i="1"/>
  <c r="H8" i="1"/>
  <c r="I8" i="1"/>
  <c r="J8" i="1"/>
  <c r="K8" i="1"/>
  <c r="L8" i="1"/>
  <c r="B12" i="1"/>
  <c r="C12" i="1"/>
  <c r="D12" i="1"/>
  <c r="E12" i="1"/>
  <c r="F12" i="1"/>
  <c r="G12" i="1"/>
  <c r="H12" i="1"/>
  <c r="I12" i="1"/>
  <c r="J12" i="1"/>
  <c r="K12" i="1"/>
  <c r="M19" i="8" l="1"/>
  <c r="M20" i="8"/>
  <c r="M9" i="138"/>
  <c r="M8" i="138"/>
  <c r="M20" i="138"/>
  <c r="M19" i="138"/>
  <c r="M18" i="138"/>
  <c r="M17" i="138"/>
  <c r="B17" i="138"/>
  <c r="M16" i="138"/>
  <c r="M15" i="138"/>
  <c r="M14" i="138"/>
  <c r="M13" i="138"/>
  <c r="E12" i="138"/>
  <c r="D12" i="138"/>
  <c r="C12" i="138"/>
  <c r="B12" i="138"/>
  <c r="M11" i="138"/>
  <c r="M10" i="138"/>
  <c r="M7" i="138"/>
  <c r="M6" i="138"/>
  <c r="M5" i="138"/>
  <c r="L4" i="138"/>
  <c r="K4" i="138"/>
  <c r="J4" i="138"/>
  <c r="I4" i="138"/>
  <c r="H4" i="138"/>
  <c r="G4" i="138"/>
  <c r="F4" i="138"/>
  <c r="E4" i="138"/>
  <c r="D4" i="138"/>
  <c r="C4" i="138"/>
  <c r="M4" i="138" s="1"/>
  <c r="B4" i="138"/>
  <c r="M12" i="138" l="1"/>
  <c r="M16" i="8"/>
  <c r="M18" i="8"/>
  <c r="M6" i="8"/>
  <c r="M5" i="8"/>
  <c r="M20" i="134"/>
  <c r="M19" i="134"/>
  <c r="M18" i="134"/>
  <c r="B17" i="134"/>
  <c r="M17" i="134" s="1"/>
  <c r="M7" i="134"/>
  <c r="M6" i="134"/>
  <c r="M5" i="134"/>
  <c r="L4" i="134"/>
  <c r="K4" i="134"/>
  <c r="J4" i="134"/>
  <c r="I4" i="134"/>
  <c r="H4" i="134"/>
  <c r="G4" i="134"/>
  <c r="F4" i="134"/>
  <c r="E4" i="134"/>
  <c r="D4" i="134"/>
  <c r="C4" i="134"/>
  <c r="B4" i="134"/>
  <c r="M20" i="133"/>
  <c r="M19" i="133"/>
  <c r="M18" i="133"/>
  <c r="B17" i="133"/>
  <c r="M17" i="133" s="1"/>
  <c r="M10" i="133"/>
  <c r="M7" i="133"/>
  <c r="M6" i="133"/>
  <c r="M5" i="133"/>
  <c r="L4" i="133"/>
  <c r="K4" i="133"/>
  <c r="J4" i="133"/>
  <c r="I4" i="133"/>
  <c r="H4" i="133"/>
  <c r="G4" i="133"/>
  <c r="F4" i="133"/>
  <c r="E4" i="133"/>
  <c r="D4" i="133"/>
  <c r="C4" i="133"/>
  <c r="B4" i="133"/>
  <c r="M20" i="132"/>
  <c r="M19" i="132"/>
  <c r="M18" i="132"/>
  <c r="B17" i="132"/>
  <c r="M17" i="132" s="1"/>
  <c r="M7" i="132"/>
  <c r="M6" i="132"/>
  <c r="M5" i="132"/>
  <c r="L4" i="132"/>
  <c r="K4" i="132"/>
  <c r="J4" i="132"/>
  <c r="I4" i="132"/>
  <c r="H4" i="132"/>
  <c r="G4" i="132"/>
  <c r="F4" i="132"/>
  <c r="E4" i="132"/>
  <c r="D4" i="132"/>
  <c r="C4" i="132"/>
  <c r="B4" i="132"/>
  <c r="M20" i="130"/>
  <c r="M19" i="130"/>
  <c r="M18" i="130"/>
  <c r="B17" i="130"/>
  <c r="M17" i="130" s="1"/>
  <c r="M16" i="130"/>
  <c r="M14" i="130"/>
  <c r="M13" i="130"/>
  <c r="M10" i="130"/>
  <c r="M9" i="130"/>
  <c r="D56" i="77" s="1"/>
  <c r="M7" i="130"/>
  <c r="M6" i="130"/>
  <c r="M5" i="130"/>
  <c r="L4" i="130"/>
  <c r="K4" i="130"/>
  <c r="J4" i="130"/>
  <c r="I4" i="130"/>
  <c r="H4" i="130"/>
  <c r="G4" i="130"/>
  <c r="F4" i="130"/>
  <c r="E4" i="130"/>
  <c r="D4" i="130"/>
  <c r="C4" i="130"/>
  <c r="B4" i="130"/>
  <c r="M20" i="129"/>
  <c r="M19" i="129"/>
  <c r="M18" i="129"/>
  <c r="B17" i="129"/>
  <c r="M17" i="129" s="1"/>
  <c r="M15" i="129"/>
  <c r="M14" i="129"/>
  <c r="M11" i="129"/>
  <c r="M10" i="129"/>
  <c r="M7" i="129"/>
  <c r="M6" i="129"/>
  <c r="M5" i="129"/>
  <c r="L4" i="129"/>
  <c r="K4" i="129"/>
  <c r="J4" i="129"/>
  <c r="I4" i="129"/>
  <c r="H4" i="129"/>
  <c r="G4" i="129"/>
  <c r="F4" i="129"/>
  <c r="E4" i="129"/>
  <c r="D4" i="129"/>
  <c r="C4" i="129"/>
  <c r="B4" i="129"/>
  <c r="M4" i="133" l="1"/>
  <c r="M4" i="129"/>
  <c r="M4" i="130"/>
  <c r="M4" i="132"/>
  <c r="M4" i="134"/>
  <c r="M20" i="127"/>
  <c r="M19" i="127"/>
  <c r="M18" i="127"/>
  <c r="B17" i="127"/>
  <c r="M17" i="127" s="1"/>
  <c r="M7" i="127"/>
  <c r="M6" i="127"/>
  <c r="M5" i="127"/>
  <c r="L4" i="127"/>
  <c r="K4" i="127"/>
  <c r="J4" i="127"/>
  <c r="I4" i="127"/>
  <c r="H4" i="127"/>
  <c r="G4" i="127"/>
  <c r="F4" i="127"/>
  <c r="E4" i="127"/>
  <c r="D4" i="127"/>
  <c r="C4" i="127"/>
  <c r="B4" i="127"/>
  <c r="M20" i="126"/>
  <c r="M19" i="126"/>
  <c r="M18" i="126"/>
  <c r="B17" i="126"/>
  <c r="M17" i="126" s="1"/>
  <c r="M4" i="127" l="1"/>
  <c r="B17" i="124"/>
  <c r="C17" i="124"/>
  <c r="M20" i="124"/>
  <c r="M19" i="124"/>
  <c r="M18" i="124"/>
  <c r="L17" i="124"/>
  <c r="K17" i="124"/>
  <c r="J17" i="124"/>
  <c r="I17" i="124"/>
  <c r="H17" i="124"/>
  <c r="G17" i="124"/>
  <c r="F17" i="124"/>
  <c r="E17" i="124"/>
  <c r="D17" i="124"/>
  <c r="M16" i="124"/>
  <c r="M15" i="124"/>
  <c r="M14" i="124"/>
  <c r="M13" i="124"/>
  <c r="L12" i="124"/>
  <c r="K12" i="124"/>
  <c r="J12" i="124"/>
  <c r="I12" i="124"/>
  <c r="H12" i="124"/>
  <c r="G12" i="124"/>
  <c r="F12" i="124"/>
  <c r="E12" i="124"/>
  <c r="D12" i="124"/>
  <c r="C12" i="124"/>
  <c r="B12" i="124"/>
  <c r="M11" i="124"/>
  <c r="M10" i="124"/>
  <c r="M9" i="124"/>
  <c r="L8" i="124"/>
  <c r="K8" i="124"/>
  <c r="J8" i="124"/>
  <c r="I8" i="124"/>
  <c r="H8" i="124"/>
  <c r="G8" i="124"/>
  <c r="F8" i="124"/>
  <c r="E8" i="124"/>
  <c r="D8" i="124"/>
  <c r="C8" i="124"/>
  <c r="B8" i="124"/>
  <c r="M7" i="124"/>
  <c r="M6" i="124"/>
  <c r="M5" i="124"/>
  <c r="L4" i="124"/>
  <c r="K4" i="124"/>
  <c r="J4" i="124"/>
  <c r="I4" i="124"/>
  <c r="H4" i="124"/>
  <c r="G4" i="124"/>
  <c r="F4" i="124"/>
  <c r="E4" i="124"/>
  <c r="D4" i="124"/>
  <c r="C4" i="124"/>
  <c r="B4" i="124"/>
  <c r="M8" i="124" l="1"/>
  <c r="M4" i="124"/>
  <c r="M17" i="124"/>
  <c r="M12" i="124"/>
  <c r="C17" i="123"/>
  <c r="D17" i="123"/>
  <c r="E17" i="123"/>
  <c r="F17" i="123"/>
  <c r="G17" i="123"/>
  <c r="H17" i="123"/>
  <c r="I17" i="123"/>
  <c r="J17" i="123"/>
  <c r="K17" i="123"/>
  <c r="L17" i="123"/>
  <c r="M20" i="123"/>
  <c r="M19" i="123"/>
  <c r="M18" i="123"/>
  <c r="B17" i="123"/>
  <c r="M16" i="123"/>
  <c r="D45" i="77" s="1"/>
  <c r="M15" i="123"/>
  <c r="M14" i="123"/>
  <c r="M13" i="123"/>
  <c r="L12" i="123"/>
  <c r="K12" i="123"/>
  <c r="J12" i="123"/>
  <c r="I12" i="123"/>
  <c r="H12" i="123"/>
  <c r="G12" i="123"/>
  <c r="F12" i="123"/>
  <c r="E12" i="123"/>
  <c r="D12" i="123"/>
  <c r="C12" i="123"/>
  <c r="B12" i="123"/>
  <c r="M11" i="123"/>
  <c r="M10" i="123"/>
  <c r="M9" i="123"/>
  <c r="L8" i="123"/>
  <c r="K8" i="123"/>
  <c r="J8" i="123"/>
  <c r="I8" i="123"/>
  <c r="H8" i="123"/>
  <c r="G8" i="123"/>
  <c r="F8" i="123"/>
  <c r="E8" i="123"/>
  <c r="D8" i="123"/>
  <c r="C8" i="123"/>
  <c r="B8" i="123"/>
  <c r="M7" i="123"/>
  <c r="M6" i="123"/>
  <c r="M5" i="123"/>
  <c r="L4" i="123"/>
  <c r="K4" i="123"/>
  <c r="J4" i="123"/>
  <c r="I4" i="123"/>
  <c r="H4" i="123"/>
  <c r="G4" i="123"/>
  <c r="F4" i="123"/>
  <c r="E4" i="123"/>
  <c r="D4" i="123"/>
  <c r="C4" i="123"/>
  <c r="B4" i="123"/>
  <c r="M8" i="123" l="1"/>
  <c r="D43" i="77" s="1"/>
  <c r="M17" i="123"/>
  <c r="M12" i="123"/>
  <c r="M4" i="123"/>
  <c r="K12" i="122" l="1"/>
  <c r="I12" i="122"/>
  <c r="G12" i="122"/>
  <c r="E12" i="122"/>
  <c r="B12" i="122"/>
  <c r="C12" i="122"/>
  <c r="D12" i="122"/>
  <c r="F12" i="122"/>
  <c r="H12" i="122"/>
  <c r="J12" i="122"/>
  <c r="L12" i="122"/>
  <c r="E9" i="122"/>
  <c r="E9" i="8" l="1"/>
  <c r="E13" i="8" s="1"/>
  <c r="M20" i="122"/>
  <c r="M19" i="122"/>
  <c r="M18" i="122"/>
  <c r="M17" i="122"/>
  <c r="B17" i="122"/>
  <c r="M16" i="122"/>
  <c r="M15" i="122"/>
  <c r="M14" i="122"/>
  <c r="M11" i="122"/>
  <c r="M10" i="122"/>
  <c r="M9" i="122"/>
  <c r="L8" i="122"/>
  <c r="K8" i="122"/>
  <c r="J8" i="122"/>
  <c r="I8" i="122"/>
  <c r="H8" i="122"/>
  <c r="G8" i="122"/>
  <c r="F8" i="122"/>
  <c r="E8" i="122"/>
  <c r="D8" i="122"/>
  <c r="C8" i="122"/>
  <c r="B8" i="122"/>
  <c r="M7" i="122"/>
  <c r="M6" i="122"/>
  <c r="M5" i="122"/>
  <c r="L4" i="122"/>
  <c r="K4" i="122"/>
  <c r="J4" i="122"/>
  <c r="I4" i="122"/>
  <c r="H4" i="122"/>
  <c r="G4" i="122"/>
  <c r="F4" i="122"/>
  <c r="E4" i="122"/>
  <c r="D4" i="122"/>
  <c r="C4" i="122"/>
  <c r="B4" i="122"/>
  <c r="M13" i="8" l="1"/>
  <c r="E8" i="8"/>
  <c r="M9" i="8"/>
  <c r="M8" i="122"/>
  <c r="M4" i="122"/>
  <c r="C12" i="36"/>
  <c r="C12" i="61"/>
  <c r="K12" i="121"/>
  <c r="M20" i="121"/>
  <c r="M19" i="121"/>
  <c r="M18" i="121"/>
  <c r="B17" i="121"/>
  <c r="M17" i="121" s="1"/>
  <c r="M16" i="121"/>
  <c r="M15" i="121"/>
  <c r="M14" i="121"/>
  <c r="L12" i="121"/>
  <c r="J12" i="121"/>
  <c r="I12" i="121"/>
  <c r="H12" i="121"/>
  <c r="F12" i="121"/>
  <c r="E12" i="121"/>
  <c r="B12" i="121"/>
  <c r="M11" i="121"/>
  <c r="M10" i="121"/>
  <c r="M9" i="121"/>
  <c r="L8" i="121"/>
  <c r="K8" i="121"/>
  <c r="J8" i="121"/>
  <c r="I8" i="121"/>
  <c r="H8" i="121"/>
  <c r="G8" i="121"/>
  <c r="F8" i="121"/>
  <c r="E8" i="121"/>
  <c r="D8" i="121"/>
  <c r="C8" i="121"/>
  <c r="B8" i="121"/>
  <c r="M7" i="121"/>
  <c r="M6" i="121"/>
  <c r="M5" i="121"/>
  <c r="L4" i="121"/>
  <c r="K4" i="121"/>
  <c r="J4" i="121"/>
  <c r="I4" i="121"/>
  <c r="H4" i="121"/>
  <c r="G4" i="121"/>
  <c r="F4" i="121"/>
  <c r="E4" i="121"/>
  <c r="D4" i="121"/>
  <c r="C4" i="121"/>
  <c r="B4" i="121"/>
  <c r="M13" i="121" l="1"/>
  <c r="C12" i="121"/>
  <c r="D12" i="121"/>
  <c r="M12" i="122"/>
  <c r="M13" i="122"/>
  <c r="G12" i="121"/>
  <c r="M8" i="121"/>
  <c r="M4" i="121"/>
  <c r="D48" i="77" s="1"/>
  <c r="M20" i="120"/>
  <c r="M19" i="120"/>
  <c r="M18" i="120"/>
  <c r="B17" i="120"/>
  <c r="M17" i="120" s="1"/>
  <c r="M16" i="120"/>
  <c r="M15" i="120"/>
  <c r="M14" i="120"/>
  <c r="M13" i="120"/>
  <c r="L12" i="120"/>
  <c r="K12" i="120"/>
  <c r="J12" i="120"/>
  <c r="I12" i="120"/>
  <c r="H12" i="120"/>
  <c r="G12" i="120"/>
  <c r="F12" i="120"/>
  <c r="E12" i="120"/>
  <c r="D12" i="120"/>
  <c r="C12" i="120"/>
  <c r="B12" i="120"/>
  <c r="M11" i="120"/>
  <c r="M10" i="120"/>
  <c r="M9" i="120"/>
  <c r="L8" i="120"/>
  <c r="K8" i="120"/>
  <c r="J8" i="120"/>
  <c r="I8" i="120"/>
  <c r="H8" i="120"/>
  <c r="G8" i="120"/>
  <c r="F8" i="120"/>
  <c r="E8" i="120"/>
  <c r="D8" i="120"/>
  <c r="C8" i="120"/>
  <c r="B8" i="120"/>
  <c r="M7" i="120"/>
  <c r="M6" i="120"/>
  <c r="M5" i="120"/>
  <c r="L4" i="120"/>
  <c r="K4" i="120"/>
  <c r="J4" i="120"/>
  <c r="I4" i="120"/>
  <c r="H4" i="120"/>
  <c r="G4" i="120"/>
  <c r="F4" i="120"/>
  <c r="E4" i="120"/>
  <c r="D4" i="120"/>
  <c r="C4" i="120"/>
  <c r="B4" i="120"/>
  <c r="M20" i="119"/>
  <c r="M19" i="119"/>
  <c r="M18" i="119"/>
  <c r="B17" i="119"/>
  <c r="M17" i="119" s="1"/>
  <c r="M16" i="119"/>
  <c r="M15" i="119"/>
  <c r="M14" i="119"/>
  <c r="M13" i="119"/>
  <c r="L12" i="119"/>
  <c r="K12" i="119"/>
  <c r="J12" i="119"/>
  <c r="I12" i="119"/>
  <c r="H12" i="119"/>
  <c r="G12" i="119"/>
  <c r="F12" i="119"/>
  <c r="E12" i="119"/>
  <c r="D12" i="119"/>
  <c r="C12" i="119"/>
  <c r="B12" i="119"/>
  <c r="M11" i="119"/>
  <c r="M10" i="119"/>
  <c r="M9" i="119"/>
  <c r="L8" i="119"/>
  <c r="K8" i="119"/>
  <c r="J8" i="119"/>
  <c r="I8" i="119"/>
  <c r="H8" i="119"/>
  <c r="G8" i="119"/>
  <c r="F8" i="119"/>
  <c r="E8" i="119"/>
  <c r="D8" i="119"/>
  <c r="C8" i="119"/>
  <c r="B8" i="119"/>
  <c r="M7" i="119"/>
  <c r="M6" i="119"/>
  <c r="M5" i="119"/>
  <c r="L4" i="119"/>
  <c r="K4" i="119"/>
  <c r="J4" i="119"/>
  <c r="I4" i="119"/>
  <c r="H4" i="119"/>
  <c r="G4" i="119"/>
  <c r="F4" i="119"/>
  <c r="E4" i="119"/>
  <c r="D4" i="119"/>
  <c r="C4" i="119"/>
  <c r="B4" i="119"/>
  <c r="M20" i="118"/>
  <c r="M19" i="118"/>
  <c r="M18" i="118"/>
  <c r="B17" i="118"/>
  <c r="M17" i="118" s="1"/>
  <c r="M16" i="118"/>
  <c r="M15" i="118"/>
  <c r="M14" i="118"/>
  <c r="M13" i="118"/>
  <c r="L12" i="118"/>
  <c r="K12" i="118"/>
  <c r="J12" i="118"/>
  <c r="I12" i="118"/>
  <c r="H12" i="118"/>
  <c r="G12" i="118"/>
  <c r="F12" i="118"/>
  <c r="E12" i="118"/>
  <c r="D12" i="118"/>
  <c r="C12" i="118"/>
  <c r="B12" i="118"/>
  <c r="M11" i="118"/>
  <c r="M10" i="118"/>
  <c r="M9" i="118"/>
  <c r="L8" i="118"/>
  <c r="K8" i="118"/>
  <c r="J8" i="118"/>
  <c r="I8" i="118"/>
  <c r="H8" i="118"/>
  <c r="G8" i="118"/>
  <c r="F8" i="118"/>
  <c r="E8" i="118"/>
  <c r="D8" i="118"/>
  <c r="C8" i="118"/>
  <c r="B8" i="118"/>
  <c r="M7" i="118"/>
  <c r="M6" i="118"/>
  <c r="M5" i="118"/>
  <c r="L4" i="118"/>
  <c r="K4" i="118"/>
  <c r="J4" i="118"/>
  <c r="I4" i="118"/>
  <c r="H4" i="118"/>
  <c r="G4" i="118"/>
  <c r="F4" i="118"/>
  <c r="E4" i="118"/>
  <c r="D4" i="118"/>
  <c r="C4" i="118"/>
  <c r="B4" i="118"/>
  <c r="M20" i="117"/>
  <c r="M19" i="117"/>
  <c r="M18" i="117"/>
  <c r="B17" i="117"/>
  <c r="M17" i="117" s="1"/>
  <c r="M16" i="117"/>
  <c r="M15" i="117"/>
  <c r="M14" i="117"/>
  <c r="M13" i="117"/>
  <c r="L12" i="117"/>
  <c r="K12" i="117"/>
  <c r="J12" i="117"/>
  <c r="I12" i="117"/>
  <c r="H12" i="117"/>
  <c r="G12" i="117"/>
  <c r="F12" i="117"/>
  <c r="E12" i="117"/>
  <c r="D12" i="117"/>
  <c r="C12" i="117"/>
  <c r="B12" i="117"/>
  <c r="M11" i="117"/>
  <c r="M10" i="117"/>
  <c r="M9" i="117"/>
  <c r="L8" i="117"/>
  <c r="K8" i="117"/>
  <c r="J8" i="117"/>
  <c r="I8" i="117"/>
  <c r="H8" i="117"/>
  <c r="G8" i="117"/>
  <c r="F8" i="117"/>
  <c r="E8" i="117"/>
  <c r="D8" i="117"/>
  <c r="C8" i="117"/>
  <c r="B8" i="117"/>
  <c r="M7" i="117"/>
  <c r="M6" i="117"/>
  <c r="M5" i="117"/>
  <c r="L4" i="117"/>
  <c r="K4" i="117"/>
  <c r="J4" i="117"/>
  <c r="I4" i="117"/>
  <c r="H4" i="117"/>
  <c r="G4" i="117"/>
  <c r="F4" i="117"/>
  <c r="E4" i="117"/>
  <c r="D4" i="117"/>
  <c r="C4" i="117"/>
  <c r="B4" i="117"/>
  <c r="M20" i="116"/>
  <c r="M19" i="116"/>
  <c r="M18" i="116"/>
  <c r="B17" i="116"/>
  <c r="M17" i="116" s="1"/>
  <c r="M16" i="116"/>
  <c r="D100" i="77" s="1"/>
  <c r="M15" i="116"/>
  <c r="M14" i="116"/>
  <c r="M13" i="116"/>
  <c r="L12" i="116"/>
  <c r="K12" i="116"/>
  <c r="J12" i="116"/>
  <c r="I12" i="116"/>
  <c r="H12" i="116"/>
  <c r="G12" i="116"/>
  <c r="F12" i="116"/>
  <c r="E12" i="116"/>
  <c r="D12" i="116"/>
  <c r="C12" i="116"/>
  <c r="B12" i="116"/>
  <c r="M11" i="116"/>
  <c r="M10" i="116"/>
  <c r="M9" i="116"/>
  <c r="L8" i="116"/>
  <c r="K8" i="116"/>
  <c r="J8" i="116"/>
  <c r="I8" i="116"/>
  <c r="H8" i="116"/>
  <c r="G8" i="116"/>
  <c r="F8" i="116"/>
  <c r="E8" i="116"/>
  <c r="D8" i="116"/>
  <c r="C8" i="116"/>
  <c r="B8" i="116"/>
  <c r="M7" i="116"/>
  <c r="M6" i="116"/>
  <c r="M5" i="116"/>
  <c r="L4" i="116"/>
  <c r="K4" i="116"/>
  <c r="J4" i="116"/>
  <c r="I4" i="116"/>
  <c r="H4" i="116"/>
  <c r="G4" i="116"/>
  <c r="F4" i="116"/>
  <c r="E4" i="116"/>
  <c r="D4" i="116"/>
  <c r="C4" i="116"/>
  <c r="B4" i="116"/>
  <c r="M20" i="115"/>
  <c r="M19" i="115"/>
  <c r="M18" i="115"/>
  <c r="B17" i="115"/>
  <c r="M17" i="115" s="1"/>
  <c r="M16" i="115"/>
  <c r="M15" i="115"/>
  <c r="M14" i="115"/>
  <c r="M13" i="115"/>
  <c r="L12" i="115"/>
  <c r="K12" i="115"/>
  <c r="J12" i="115"/>
  <c r="I12" i="115"/>
  <c r="H12" i="115"/>
  <c r="G12" i="115"/>
  <c r="F12" i="115"/>
  <c r="E12" i="115"/>
  <c r="D12" i="115"/>
  <c r="C12" i="115"/>
  <c r="B12" i="115"/>
  <c r="M11" i="115"/>
  <c r="M10" i="115"/>
  <c r="M9" i="115"/>
  <c r="L8" i="115"/>
  <c r="K8" i="115"/>
  <c r="J8" i="115"/>
  <c r="I8" i="115"/>
  <c r="H8" i="115"/>
  <c r="G8" i="115"/>
  <c r="F8" i="115"/>
  <c r="E8" i="115"/>
  <c r="D8" i="115"/>
  <c r="C8" i="115"/>
  <c r="B8" i="115"/>
  <c r="M7" i="115"/>
  <c r="M6" i="115"/>
  <c r="M5" i="115"/>
  <c r="L4" i="115"/>
  <c r="K4" i="115"/>
  <c r="J4" i="115"/>
  <c r="I4" i="115"/>
  <c r="H4" i="115"/>
  <c r="G4" i="115"/>
  <c r="F4" i="115"/>
  <c r="E4" i="115"/>
  <c r="D4" i="115"/>
  <c r="C4" i="115"/>
  <c r="B4" i="115"/>
  <c r="C8" i="114"/>
  <c r="D8" i="114"/>
  <c r="E8" i="114"/>
  <c r="F8" i="114"/>
  <c r="G8" i="114"/>
  <c r="H8" i="114"/>
  <c r="I8" i="114"/>
  <c r="J8" i="114"/>
  <c r="K8" i="114"/>
  <c r="L8" i="114"/>
  <c r="B8" i="114"/>
  <c r="C12" i="114"/>
  <c r="D12" i="114"/>
  <c r="E12" i="114"/>
  <c r="F12" i="114"/>
  <c r="G12" i="114"/>
  <c r="H12" i="114"/>
  <c r="I12" i="114"/>
  <c r="J12" i="114"/>
  <c r="K12" i="114"/>
  <c r="L12" i="114"/>
  <c r="B12" i="114"/>
  <c r="C17" i="114"/>
  <c r="D17" i="114"/>
  <c r="E17" i="114"/>
  <c r="F17" i="114"/>
  <c r="G17" i="114"/>
  <c r="H17" i="114"/>
  <c r="I17" i="114"/>
  <c r="J17" i="114"/>
  <c r="K17" i="114"/>
  <c r="L17" i="114"/>
  <c r="M20" i="114"/>
  <c r="M19" i="114"/>
  <c r="M18" i="114"/>
  <c r="B17" i="114"/>
  <c r="M16" i="114"/>
  <c r="M15" i="114"/>
  <c r="M14" i="114"/>
  <c r="M13" i="114"/>
  <c r="M11" i="114"/>
  <c r="M10" i="114"/>
  <c r="M9" i="114"/>
  <c r="M7" i="114"/>
  <c r="M6" i="114"/>
  <c r="M5" i="114"/>
  <c r="B4" i="114"/>
  <c r="M4" i="114" s="1"/>
  <c r="D63" i="77"/>
  <c r="M17" i="114" l="1"/>
  <c r="M12" i="114"/>
  <c r="M4" i="115"/>
  <c r="D101" i="77"/>
  <c r="M4" i="117"/>
  <c r="M8" i="116"/>
  <c r="M4" i="119"/>
  <c r="M4" i="120"/>
  <c r="M8" i="114"/>
  <c r="M12" i="115"/>
  <c r="M4" i="116"/>
  <c r="M8" i="115"/>
  <c r="M12" i="116"/>
  <c r="M4" i="118"/>
  <c r="M12" i="121"/>
  <c r="M12" i="120"/>
  <c r="M8" i="120"/>
  <c r="D99" i="77" s="1"/>
  <c r="M12" i="119"/>
  <c r="M8" i="119"/>
  <c r="M12" i="118"/>
  <c r="M8" i="118"/>
  <c r="M8" i="117"/>
  <c r="M12" i="117"/>
  <c r="D98" i="77" l="1"/>
  <c r="E98" i="77" s="1"/>
  <c r="M20" i="113"/>
  <c r="M19" i="113"/>
  <c r="M18" i="113"/>
  <c r="B17" i="113"/>
  <c r="M17" i="113" s="1"/>
  <c r="M16" i="113"/>
  <c r="J12" i="113"/>
  <c r="I12" i="113"/>
  <c r="F12" i="113"/>
  <c r="M15" i="113"/>
  <c r="B12" i="113"/>
  <c r="M14" i="113"/>
  <c r="M13" i="113"/>
  <c r="L12" i="113"/>
  <c r="K12" i="113"/>
  <c r="H12" i="113"/>
  <c r="G12" i="113"/>
  <c r="D12" i="113"/>
  <c r="C12" i="113"/>
  <c r="M11" i="113"/>
  <c r="M10" i="113"/>
  <c r="M9" i="113"/>
  <c r="L8" i="113"/>
  <c r="K8" i="113"/>
  <c r="J8" i="113"/>
  <c r="I8" i="113"/>
  <c r="H8" i="113"/>
  <c r="G8" i="113"/>
  <c r="F8" i="113"/>
  <c r="E8" i="113"/>
  <c r="D8" i="113"/>
  <c r="C8" i="113"/>
  <c r="B8" i="113"/>
  <c r="M7" i="113"/>
  <c r="M6" i="113"/>
  <c r="M5" i="113"/>
  <c r="D65" i="77"/>
  <c r="P15" i="106"/>
  <c r="M8" i="113" l="1"/>
  <c r="M4" i="113"/>
  <c r="E12" i="113"/>
  <c r="M12" i="113" s="1"/>
  <c r="D61" i="77"/>
  <c r="M20" i="112" l="1"/>
  <c r="M19" i="112"/>
  <c r="M18" i="112"/>
  <c r="B17" i="112"/>
  <c r="M17" i="112" s="1"/>
  <c r="M16" i="112"/>
  <c r="M15" i="112"/>
  <c r="M14" i="112"/>
  <c r="M13" i="112"/>
  <c r="L12" i="112"/>
  <c r="K12" i="112"/>
  <c r="J12" i="112"/>
  <c r="I12" i="112"/>
  <c r="H12" i="112"/>
  <c r="G12" i="112"/>
  <c r="F12" i="112"/>
  <c r="E12" i="112"/>
  <c r="D12" i="112"/>
  <c r="C12" i="112"/>
  <c r="B12" i="112"/>
  <c r="M11" i="112"/>
  <c r="M10" i="112"/>
  <c r="M9" i="112"/>
  <c r="L8" i="112"/>
  <c r="K8" i="112"/>
  <c r="J8" i="112"/>
  <c r="I8" i="112"/>
  <c r="H8" i="112"/>
  <c r="G8" i="112"/>
  <c r="F8" i="112"/>
  <c r="E8" i="112"/>
  <c r="D8" i="112"/>
  <c r="C8" i="112"/>
  <c r="B8" i="112"/>
  <c r="M7" i="112"/>
  <c r="M6" i="112"/>
  <c r="M5" i="112"/>
  <c r="L4" i="112"/>
  <c r="K4" i="112"/>
  <c r="J4" i="112"/>
  <c r="I4" i="112"/>
  <c r="H4" i="112"/>
  <c r="G4" i="112"/>
  <c r="F4" i="112"/>
  <c r="E4" i="112"/>
  <c r="D4" i="112"/>
  <c r="C4" i="112"/>
  <c r="B4" i="112"/>
  <c r="M20" i="111"/>
  <c r="M19" i="111"/>
  <c r="M18" i="111"/>
  <c r="B17" i="111"/>
  <c r="M17" i="111" s="1"/>
  <c r="M16" i="111"/>
  <c r="M15" i="111"/>
  <c r="M14" i="111"/>
  <c r="M13" i="111"/>
  <c r="L12" i="111"/>
  <c r="K12" i="111"/>
  <c r="J12" i="111"/>
  <c r="I12" i="111"/>
  <c r="H12" i="111"/>
  <c r="G12" i="111"/>
  <c r="F12" i="111"/>
  <c r="E12" i="111"/>
  <c r="D12" i="111"/>
  <c r="C12" i="111"/>
  <c r="B12" i="111"/>
  <c r="M11" i="111"/>
  <c r="M10" i="111"/>
  <c r="M9" i="111"/>
  <c r="L8" i="111"/>
  <c r="K8" i="111"/>
  <c r="J8" i="111"/>
  <c r="I8" i="111"/>
  <c r="H8" i="111"/>
  <c r="G8" i="111"/>
  <c r="F8" i="111"/>
  <c r="E8" i="111"/>
  <c r="D8" i="111"/>
  <c r="C8" i="111"/>
  <c r="B8" i="111"/>
  <c r="M7" i="111"/>
  <c r="M6" i="111"/>
  <c r="M5" i="111"/>
  <c r="L4" i="111"/>
  <c r="K4" i="111"/>
  <c r="J4" i="111"/>
  <c r="I4" i="111"/>
  <c r="H4" i="111"/>
  <c r="G4" i="111"/>
  <c r="F4" i="111"/>
  <c r="E4" i="111"/>
  <c r="D4" i="111"/>
  <c r="C4" i="111"/>
  <c r="B4" i="111"/>
  <c r="M4" i="111" l="1"/>
  <c r="D55" i="77"/>
  <c r="M12" i="112"/>
  <c r="M8" i="112"/>
  <c r="M4" i="112"/>
  <c r="M12" i="111"/>
  <c r="M8" i="111"/>
  <c r="D53" i="77" s="1"/>
  <c r="D79" i="77"/>
  <c r="C15" i="108" l="1"/>
  <c r="D15" i="108"/>
  <c r="E15" i="108"/>
  <c r="E12" i="108" s="1"/>
  <c r="F15" i="108"/>
  <c r="G15" i="108"/>
  <c r="H15" i="108"/>
  <c r="I15" i="108"/>
  <c r="J15" i="108"/>
  <c r="J12" i="108" s="1"/>
  <c r="K15" i="108"/>
  <c r="K12" i="108" s="1"/>
  <c r="L15" i="108"/>
  <c r="B15" i="108"/>
  <c r="G12" i="108"/>
  <c r="C7" i="108"/>
  <c r="D7" i="108"/>
  <c r="D7" i="8" s="1"/>
  <c r="E7" i="108"/>
  <c r="E7" i="8" s="1"/>
  <c r="F7" i="108"/>
  <c r="G7" i="108"/>
  <c r="H7" i="108"/>
  <c r="H7" i="8" s="1"/>
  <c r="I7" i="108"/>
  <c r="I7" i="8" s="1"/>
  <c r="J7" i="108"/>
  <c r="K7" i="108"/>
  <c r="L7" i="108"/>
  <c r="L7" i="8" s="1"/>
  <c r="B7" i="108"/>
  <c r="B7" i="8" s="1"/>
  <c r="B15" i="8" s="1"/>
  <c r="B12" i="8" s="1"/>
  <c r="P15" i="107"/>
  <c r="D81" i="77" s="1"/>
  <c r="M16" i="107"/>
  <c r="D85" i="77" s="1"/>
  <c r="M20" i="108"/>
  <c r="M19" i="108"/>
  <c r="M18" i="108"/>
  <c r="B17" i="108"/>
  <c r="M17" i="108" s="1"/>
  <c r="M16" i="108"/>
  <c r="M14" i="108"/>
  <c r="M13" i="108"/>
  <c r="M11" i="108"/>
  <c r="M10" i="108"/>
  <c r="M9" i="108"/>
  <c r="L8" i="108"/>
  <c r="K8" i="108"/>
  <c r="J8" i="108"/>
  <c r="I8" i="108"/>
  <c r="H8" i="108"/>
  <c r="G8" i="108"/>
  <c r="F8" i="108"/>
  <c r="E8" i="108"/>
  <c r="D8" i="108"/>
  <c r="C8" i="108"/>
  <c r="B8" i="108"/>
  <c r="M6" i="108"/>
  <c r="D88" i="77" s="1"/>
  <c r="M5" i="108"/>
  <c r="M20" i="107"/>
  <c r="M19" i="107"/>
  <c r="M18" i="107"/>
  <c r="B17" i="107"/>
  <c r="M17" i="107" s="1"/>
  <c r="M15" i="107"/>
  <c r="M14" i="107"/>
  <c r="M13" i="107"/>
  <c r="L12" i="107"/>
  <c r="K12" i="107"/>
  <c r="J12" i="107"/>
  <c r="I12" i="107"/>
  <c r="H12" i="107"/>
  <c r="G12" i="107"/>
  <c r="F12" i="107"/>
  <c r="E12" i="107"/>
  <c r="D12" i="107"/>
  <c r="C12" i="107"/>
  <c r="B12" i="107"/>
  <c r="M11" i="107"/>
  <c r="M10" i="107"/>
  <c r="M9" i="107"/>
  <c r="L8" i="107"/>
  <c r="K8" i="107"/>
  <c r="J8" i="107"/>
  <c r="I8" i="107"/>
  <c r="H8" i="107"/>
  <c r="G8" i="107"/>
  <c r="F8" i="107"/>
  <c r="E8" i="107"/>
  <c r="D8" i="107"/>
  <c r="C8" i="107"/>
  <c r="B8" i="107"/>
  <c r="M7" i="107"/>
  <c r="M6" i="107"/>
  <c r="M5" i="107"/>
  <c r="L4" i="107"/>
  <c r="K4" i="107"/>
  <c r="J4" i="107"/>
  <c r="I4" i="107"/>
  <c r="H4" i="107"/>
  <c r="G4" i="107"/>
  <c r="F4" i="107"/>
  <c r="E4" i="107"/>
  <c r="D4" i="107"/>
  <c r="C4" i="107"/>
  <c r="B4" i="107"/>
  <c r="M20" i="110"/>
  <c r="M19" i="110"/>
  <c r="M18" i="110"/>
  <c r="B17" i="110"/>
  <c r="M17" i="110" s="1"/>
  <c r="M16" i="110"/>
  <c r="M15" i="110"/>
  <c r="M14" i="110"/>
  <c r="M13" i="110"/>
  <c r="L12" i="110"/>
  <c r="K12" i="110"/>
  <c r="J12" i="110"/>
  <c r="I12" i="110"/>
  <c r="H12" i="110"/>
  <c r="G12" i="110"/>
  <c r="F12" i="110"/>
  <c r="E12" i="110"/>
  <c r="D12" i="110"/>
  <c r="C12" i="110"/>
  <c r="B12" i="110"/>
  <c r="M11" i="110"/>
  <c r="M10" i="110"/>
  <c r="M9" i="110"/>
  <c r="L8" i="110"/>
  <c r="K8" i="110"/>
  <c r="J8" i="110"/>
  <c r="I8" i="110"/>
  <c r="H8" i="110"/>
  <c r="G8" i="110"/>
  <c r="F8" i="110"/>
  <c r="E8" i="110"/>
  <c r="D8" i="110"/>
  <c r="C8" i="110"/>
  <c r="B8" i="110"/>
  <c r="M7" i="110"/>
  <c r="M6" i="110"/>
  <c r="M5" i="110"/>
  <c r="L4" i="110"/>
  <c r="K4" i="110"/>
  <c r="J4" i="110"/>
  <c r="I4" i="110"/>
  <c r="H4" i="110"/>
  <c r="G4" i="110"/>
  <c r="F4" i="110"/>
  <c r="E4" i="110"/>
  <c r="D4" i="110"/>
  <c r="C4" i="110"/>
  <c r="B4" i="110"/>
  <c r="M20" i="109"/>
  <c r="M19" i="109"/>
  <c r="M18" i="109"/>
  <c r="B17" i="109"/>
  <c r="M17" i="109" s="1"/>
  <c r="M16" i="109"/>
  <c r="M15" i="109"/>
  <c r="M14" i="109"/>
  <c r="M13" i="109"/>
  <c r="L12" i="109"/>
  <c r="K12" i="109"/>
  <c r="J12" i="109"/>
  <c r="I12" i="109"/>
  <c r="H12" i="109"/>
  <c r="G12" i="109"/>
  <c r="F12" i="109"/>
  <c r="E12" i="109"/>
  <c r="D12" i="109"/>
  <c r="C12" i="109"/>
  <c r="B12" i="109"/>
  <c r="M11" i="109"/>
  <c r="M10" i="109"/>
  <c r="M9" i="109"/>
  <c r="L8" i="109"/>
  <c r="K8" i="109"/>
  <c r="J8" i="109"/>
  <c r="I8" i="109"/>
  <c r="H8" i="109"/>
  <c r="G8" i="109"/>
  <c r="F8" i="109"/>
  <c r="E8" i="109"/>
  <c r="D8" i="109"/>
  <c r="C8" i="109"/>
  <c r="B8" i="109"/>
  <c r="M7" i="109"/>
  <c r="M6" i="109"/>
  <c r="M5" i="109"/>
  <c r="L4" i="109"/>
  <c r="K4" i="109"/>
  <c r="J4" i="109"/>
  <c r="I4" i="109"/>
  <c r="H4" i="109"/>
  <c r="G4" i="109"/>
  <c r="F4" i="109"/>
  <c r="E4" i="109"/>
  <c r="D4" i="109"/>
  <c r="C4" i="109"/>
  <c r="B4" i="109"/>
  <c r="D47" i="103"/>
  <c r="I4" i="8" l="1"/>
  <c r="I15" i="8"/>
  <c r="I12" i="8" s="1"/>
  <c r="L4" i="8"/>
  <c r="H4" i="8"/>
  <c r="H15" i="8"/>
  <c r="H12" i="8" s="1"/>
  <c r="E4" i="8"/>
  <c r="E15" i="8"/>
  <c r="D4" i="8"/>
  <c r="D15" i="8"/>
  <c r="D12" i="8" s="1"/>
  <c r="E4" i="108"/>
  <c r="H4" i="108"/>
  <c r="D4" i="108"/>
  <c r="M4" i="109"/>
  <c r="M4" i="110"/>
  <c r="M4" i="107"/>
  <c r="B4" i="108"/>
  <c r="I4" i="108"/>
  <c r="L4" i="108"/>
  <c r="K4" i="108"/>
  <c r="K7" i="8"/>
  <c r="G4" i="108"/>
  <c r="G7" i="8"/>
  <c r="M7" i="108"/>
  <c r="D87" i="77" s="1"/>
  <c r="C7" i="8"/>
  <c r="D89" i="77"/>
  <c r="I6" i="77"/>
  <c r="F12" i="108"/>
  <c r="J4" i="108"/>
  <c r="J7" i="8"/>
  <c r="F4" i="108"/>
  <c r="F7" i="8"/>
  <c r="B4" i="8"/>
  <c r="L12" i="108"/>
  <c r="H12" i="108"/>
  <c r="D12" i="108"/>
  <c r="I12" i="108"/>
  <c r="M12" i="109"/>
  <c r="M8" i="109"/>
  <c r="D80" i="77" s="1"/>
  <c r="M12" i="110"/>
  <c r="M8" i="110"/>
  <c r="D84" i="77" s="1"/>
  <c r="M15" i="108"/>
  <c r="B12" i="108"/>
  <c r="C12" i="108"/>
  <c r="C4" i="108"/>
  <c r="M8" i="108"/>
  <c r="M12" i="107"/>
  <c r="M8" i="107"/>
  <c r="M20" i="106"/>
  <c r="M19" i="106"/>
  <c r="M18" i="106"/>
  <c r="B17" i="106"/>
  <c r="M17" i="106" s="1"/>
  <c r="M16" i="106"/>
  <c r="M15" i="106"/>
  <c r="M14" i="106"/>
  <c r="M13" i="106"/>
  <c r="L12" i="106"/>
  <c r="K12" i="106"/>
  <c r="J12" i="106"/>
  <c r="I12" i="106"/>
  <c r="H12" i="106"/>
  <c r="G12" i="106"/>
  <c r="F12" i="106"/>
  <c r="E12" i="106"/>
  <c r="D12" i="106"/>
  <c r="C12" i="106"/>
  <c r="B12" i="106"/>
  <c r="M11" i="106"/>
  <c r="M10" i="106"/>
  <c r="M9" i="106"/>
  <c r="L8" i="106"/>
  <c r="K8" i="106"/>
  <c r="J8" i="106"/>
  <c r="I8" i="106"/>
  <c r="H8" i="106"/>
  <c r="G8" i="106"/>
  <c r="F8" i="106"/>
  <c r="E8" i="106"/>
  <c r="D8" i="106"/>
  <c r="C8" i="106"/>
  <c r="B8" i="106"/>
  <c r="M7" i="106"/>
  <c r="M6" i="106"/>
  <c r="M5" i="106"/>
  <c r="L4" i="106"/>
  <c r="K4" i="106"/>
  <c r="J4" i="106"/>
  <c r="I4" i="106"/>
  <c r="H4" i="106"/>
  <c r="G4" i="106"/>
  <c r="F4" i="106"/>
  <c r="E4" i="106"/>
  <c r="D4" i="106"/>
  <c r="C4" i="106"/>
  <c r="B4" i="106"/>
  <c r="M20" i="105"/>
  <c r="M19" i="105"/>
  <c r="M18" i="105"/>
  <c r="B17" i="105"/>
  <c r="M17" i="105" s="1"/>
  <c r="M16" i="105"/>
  <c r="M15" i="105"/>
  <c r="M14" i="105"/>
  <c r="M13" i="105"/>
  <c r="L12" i="105"/>
  <c r="K12" i="105"/>
  <c r="J12" i="105"/>
  <c r="I12" i="105"/>
  <c r="H12" i="105"/>
  <c r="G12" i="105"/>
  <c r="F12" i="105"/>
  <c r="E12" i="105"/>
  <c r="D12" i="105"/>
  <c r="C12" i="105"/>
  <c r="B12" i="105"/>
  <c r="M11" i="105"/>
  <c r="M10" i="105"/>
  <c r="M9" i="105"/>
  <c r="L8" i="105"/>
  <c r="K8" i="105"/>
  <c r="J8" i="105"/>
  <c r="I8" i="105"/>
  <c r="H8" i="105"/>
  <c r="G8" i="105"/>
  <c r="F8" i="105"/>
  <c r="E8" i="105"/>
  <c r="D8" i="105"/>
  <c r="C8" i="105"/>
  <c r="B8" i="105"/>
  <c r="M7" i="105"/>
  <c r="M6" i="105"/>
  <c r="M5" i="105"/>
  <c r="L4" i="105"/>
  <c r="K4" i="105"/>
  <c r="J4" i="105"/>
  <c r="I4" i="105"/>
  <c r="H4" i="105"/>
  <c r="G4" i="105"/>
  <c r="F4" i="105"/>
  <c r="E4" i="105"/>
  <c r="D4" i="105"/>
  <c r="C4" i="105"/>
  <c r="B4" i="105"/>
  <c r="M20" i="103"/>
  <c r="M19" i="103"/>
  <c r="M18" i="103"/>
  <c r="B17" i="103"/>
  <c r="M17" i="103" s="1"/>
  <c r="M16" i="103"/>
  <c r="M15" i="103"/>
  <c r="M14" i="103"/>
  <c r="M13" i="103"/>
  <c r="L12" i="103"/>
  <c r="K12" i="103"/>
  <c r="J12" i="103"/>
  <c r="I12" i="103"/>
  <c r="H12" i="103"/>
  <c r="G12" i="103"/>
  <c r="F12" i="103"/>
  <c r="E12" i="103"/>
  <c r="D12" i="103"/>
  <c r="C12" i="103"/>
  <c r="B12" i="103"/>
  <c r="M11" i="103"/>
  <c r="M10" i="103"/>
  <c r="M9" i="103"/>
  <c r="L8" i="103"/>
  <c r="K8" i="103"/>
  <c r="J8" i="103"/>
  <c r="I8" i="103"/>
  <c r="H8" i="103"/>
  <c r="G8" i="103"/>
  <c r="F8" i="103"/>
  <c r="E8" i="103"/>
  <c r="D8" i="103"/>
  <c r="C8" i="103"/>
  <c r="B8" i="103"/>
  <c r="M7" i="103"/>
  <c r="M6" i="103"/>
  <c r="M5" i="103"/>
  <c r="L4" i="103"/>
  <c r="K4" i="103"/>
  <c r="J4" i="103"/>
  <c r="I4" i="103"/>
  <c r="H4" i="103"/>
  <c r="G4" i="103"/>
  <c r="F4" i="103"/>
  <c r="E4" i="103"/>
  <c r="D4" i="103"/>
  <c r="C4" i="103"/>
  <c r="B4" i="103"/>
  <c r="G4" i="8" l="1"/>
  <c r="G15" i="8"/>
  <c r="G12" i="8" s="1"/>
  <c r="F4" i="8"/>
  <c r="F15" i="8"/>
  <c r="F12" i="8" s="1"/>
  <c r="J4" i="8"/>
  <c r="J15" i="8"/>
  <c r="J12" i="8" s="1"/>
  <c r="E12" i="8"/>
  <c r="C4" i="8"/>
  <c r="C15" i="8"/>
  <c r="C12" i="8" s="1"/>
  <c r="K4" i="8"/>
  <c r="K15" i="8"/>
  <c r="K12" i="8" s="1"/>
  <c r="D66" i="77"/>
  <c r="M7" i="8"/>
  <c r="M4" i="108"/>
  <c r="M4" i="103"/>
  <c r="M4" i="105"/>
  <c r="M4" i="106"/>
  <c r="M8" i="106"/>
  <c r="M12" i="105"/>
  <c r="M12" i="108"/>
  <c r="M12" i="106"/>
  <c r="M8" i="105"/>
  <c r="D62" i="77" s="1"/>
  <c r="E61" i="77" s="1"/>
  <c r="M8" i="103"/>
  <c r="M12" i="103"/>
  <c r="M4" i="8" l="1"/>
  <c r="M20" i="102"/>
  <c r="M19" i="102"/>
  <c r="M18" i="102"/>
  <c r="B17" i="102"/>
  <c r="M17" i="102" s="1"/>
  <c r="M16" i="102"/>
  <c r="M15" i="102"/>
  <c r="M14" i="102"/>
  <c r="M13" i="102"/>
  <c r="L12" i="102"/>
  <c r="K12" i="102"/>
  <c r="J12" i="102"/>
  <c r="I12" i="102"/>
  <c r="H12" i="102"/>
  <c r="G12" i="102"/>
  <c r="F12" i="102"/>
  <c r="E12" i="102"/>
  <c r="D12" i="102"/>
  <c r="C12" i="102"/>
  <c r="B12" i="102"/>
  <c r="M11" i="102"/>
  <c r="M10" i="102"/>
  <c r="M9" i="102"/>
  <c r="L8" i="102"/>
  <c r="K8" i="102"/>
  <c r="J8" i="102"/>
  <c r="I8" i="102"/>
  <c r="H8" i="102"/>
  <c r="G8" i="102"/>
  <c r="F8" i="102"/>
  <c r="E8" i="102"/>
  <c r="D8" i="102"/>
  <c r="C8" i="102"/>
  <c r="B8" i="102"/>
  <c r="M7" i="102"/>
  <c r="M6" i="102"/>
  <c r="M5" i="102"/>
  <c r="L4" i="102"/>
  <c r="K4" i="102"/>
  <c r="J4" i="102"/>
  <c r="I4" i="102"/>
  <c r="H4" i="102"/>
  <c r="G4" i="102"/>
  <c r="F4" i="102"/>
  <c r="E4" i="102"/>
  <c r="D4" i="102"/>
  <c r="C4" i="102"/>
  <c r="B4" i="102"/>
  <c r="M20" i="101"/>
  <c r="M19" i="101"/>
  <c r="M18" i="101"/>
  <c r="B17" i="101"/>
  <c r="M17" i="101" s="1"/>
  <c r="M16" i="101"/>
  <c r="M15" i="101"/>
  <c r="M14" i="101"/>
  <c r="M13" i="101"/>
  <c r="L12" i="101"/>
  <c r="K12" i="101"/>
  <c r="J12" i="101"/>
  <c r="I12" i="101"/>
  <c r="H12" i="101"/>
  <c r="G12" i="101"/>
  <c r="F12" i="101"/>
  <c r="E12" i="101"/>
  <c r="D12" i="101"/>
  <c r="C12" i="101"/>
  <c r="B12" i="101"/>
  <c r="M11" i="101"/>
  <c r="M10" i="101"/>
  <c r="M9" i="101"/>
  <c r="L8" i="101"/>
  <c r="K8" i="101"/>
  <c r="J8" i="101"/>
  <c r="I8" i="101"/>
  <c r="H8" i="101"/>
  <c r="G8" i="101"/>
  <c r="F8" i="101"/>
  <c r="E8" i="101"/>
  <c r="D8" i="101"/>
  <c r="C8" i="101"/>
  <c r="B8" i="101"/>
  <c r="M7" i="101"/>
  <c r="M6" i="101"/>
  <c r="M5" i="101"/>
  <c r="L4" i="101"/>
  <c r="K4" i="101"/>
  <c r="J4" i="101"/>
  <c r="I4" i="101"/>
  <c r="H4" i="101"/>
  <c r="G4" i="101"/>
  <c r="F4" i="101"/>
  <c r="E4" i="101"/>
  <c r="D4" i="101"/>
  <c r="C4" i="101"/>
  <c r="B4" i="101"/>
  <c r="M8" i="101" l="1"/>
  <c r="M4" i="101"/>
  <c r="M12" i="101"/>
  <c r="M4" i="102"/>
  <c r="M12" i="102"/>
  <c r="M8" i="102"/>
  <c r="E94" i="77"/>
  <c r="X8" i="86"/>
  <c r="B4" i="96" l="1"/>
  <c r="C4" i="96"/>
  <c r="D4" i="96"/>
  <c r="E4" i="96"/>
  <c r="F4" i="96"/>
  <c r="G4" i="96"/>
  <c r="H4" i="96"/>
  <c r="I4" i="96"/>
  <c r="J4" i="96"/>
  <c r="K4" i="96"/>
  <c r="L4" i="96"/>
  <c r="M5" i="96"/>
  <c r="M6" i="96"/>
  <c r="M7" i="96"/>
  <c r="B8" i="96"/>
  <c r="C8" i="96"/>
  <c r="D8" i="96"/>
  <c r="E8" i="96"/>
  <c r="F8" i="96"/>
  <c r="G8" i="96"/>
  <c r="H8" i="96"/>
  <c r="I8" i="96"/>
  <c r="J8" i="96"/>
  <c r="K8" i="96"/>
  <c r="L8" i="96"/>
  <c r="M9" i="96"/>
  <c r="M10" i="96"/>
  <c r="M11" i="96"/>
  <c r="B12" i="96"/>
  <c r="C12" i="96"/>
  <c r="D12" i="96"/>
  <c r="E12" i="96"/>
  <c r="F12" i="96"/>
  <c r="G12" i="96"/>
  <c r="H12" i="96"/>
  <c r="I12" i="96"/>
  <c r="J12" i="96"/>
  <c r="K12" i="96"/>
  <c r="L12" i="96"/>
  <c r="M13" i="96"/>
  <c r="M14" i="96"/>
  <c r="M15" i="96"/>
  <c r="M16" i="96"/>
  <c r="B17" i="96"/>
  <c r="M17" i="96" s="1"/>
  <c r="M18" i="96"/>
  <c r="M19" i="96"/>
  <c r="M20" i="96"/>
  <c r="M20" i="97"/>
  <c r="M19" i="97"/>
  <c r="M18" i="97"/>
  <c r="B17" i="97"/>
  <c r="M17" i="97" s="1"/>
  <c r="M16" i="97"/>
  <c r="M15" i="97"/>
  <c r="M14" i="97"/>
  <c r="M13" i="97"/>
  <c r="L12" i="97"/>
  <c r="K12" i="97"/>
  <c r="J12" i="97"/>
  <c r="I12" i="97"/>
  <c r="H12" i="97"/>
  <c r="G12" i="97"/>
  <c r="F12" i="97"/>
  <c r="E12" i="97"/>
  <c r="D12" i="97"/>
  <c r="C12" i="97"/>
  <c r="B12" i="97"/>
  <c r="M11" i="97"/>
  <c r="M10" i="97"/>
  <c r="M9" i="97"/>
  <c r="L8" i="97"/>
  <c r="K8" i="97"/>
  <c r="J8" i="97"/>
  <c r="I8" i="97"/>
  <c r="H8" i="97"/>
  <c r="G8" i="97"/>
  <c r="F8" i="97"/>
  <c r="E8" i="97"/>
  <c r="D8" i="97"/>
  <c r="C8" i="97"/>
  <c r="B8" i="97"/>
  <c r="M7" i="97"/>
  <c r="M6" i="97"/>
  <c r="M5" i="97"/>
  <c r="L4" i="97"/>
  <c r="K4" i="97"/>
  <c r="J4" i="97"/>
  <c r="I4" i="97"/>
  <c r="H4" i="97"/>
  <c r="G4" i="97"/>
  <c r="F4" i="97"/>
  <c r="E4" i="97"/>
  <c r="D4" i="97"/>
  <c r="C4" i="97"/>
  <c r="B4" i="97"/>
  <c r="M20" i="98"/>
  <c r="M19" i="98"/>
  <c r="M18" i="98"/>
  <c r="B17" i="98"/>
  <c r="M17" i="98" s="1"/>
  <c r="M16" i="98"/>
  <c r="M15" i="98"/>
  <c r="M14" i="98"/>
  <c r="M13" i="98"/>
  <c r="L12" i="98"/>
  <c r="K12" i="98"/>
  <c r="J12" i="98"/>
  <c r="I12" i="98"/>
  <c r="H12" i="98"/>
  <c r="G12" i="98"/>
  <c r="F12" i="98"/>
  <c r="E12" i="98"/>
  <c r="D12" i="98"/>
  <c r="C12" i="98"/>
  <c r="B12" i="98"/>
  <c r="M11" i="98"/>
  <c r="M10" i="98"/>
  <c r="M9" i="98"/>
  <c r="L8" i="98"/>
  <c r="K8" i="98"/>
  <c r="J8" i="98"/>
  <c r="I8" i="98"/>
  <c r="H8" i="98"/>
  <c r="G8" i="98"/>
  <c r="F8" i="98"/>
  <c r="E8" i="98"/>
  <c r="D8" i="98"/>
  <c r="C8" i="98"/>
  <c r="B8" i="98"/>
  <c r="M7" i="98"/>
  <c r="M6" i="98"/>
  <c r="M5" i="98"/>
  <c r="L4" i="98"/>
  <c r="K4" i="98"/>
  <c r="J4" i="98"/>
  <c r="I4" i="98"/>
  <c r="H4" i="98"/>
  <c r="G4" i="98"/>
  <c r="F4" i="98"/>
  <c r="E4" i="98"/>
  <c r="D4" i="98"/>
  <c r="C4" i="98"/>
  <c r="B4" i="98"/>
  <c r="M20" i="95"/>
  <c r="M19" i="95"/>
  <c r="M18" i="95"/>
  <c r="B17" i="95"/>
  <c r="M16" i="95"/>
  <c r="M15" i="95"/>
  <c r="M14" i="95"/>
  <c r="M13" i="95"/>
  <c r="L12" i="95"/>
  <c r="K12" i="95"/>
  <c r="J12" i="95"/>
  <c r="I12" i="95"/>
  <c r="H12" i="95"/>
  <c r="G12" i="95"/>
  <c r="F12" i="95"/>
  <c r="E12" i="95"/>
  <c r="D12" i="95"/>
  <c r="C12" i="95"/>
  <c r="B12" i="95"/>
  <c r="M11" i="95"/>
  <c r="M10" i="95"/>
  <c r="M9" i="95"/>
  <c r="L8" i="95"/>
  <c r="K8" i="95"/>
  <c r="J8" i="95"/>
  <c r="I8" i="95"/>
  <c r="H8" i="95"/>
  <c r="G8" i="95"/>
  <c r="F8" i="95"/>
  <c r="E8" i="95"/>
  <c r="D8" i="95"/>
  <c r="C8" i="95"/>
  <c r="B8" i="95"/>
  <c r="M7" i="95"/>
  <c r="M6" i="95"/>
  <c r="M5" i="95"/>
  <c r="L4" i="95"/>
  <c r="K4" i="95"/>
  <c r="J4" i="95"/>
  <c r="I4" i="95"/>
  <c r="H4" i="95"/>
  <c r="G4" i="95"/>
  <c r="F4" i="95"/>
  <c r="E4" i="95"/>
  <c r="D4" i="95"/>
  <c r="C4" i="95"/>
  <c r="B4" i="95"/>
  <c r="M20" i="94"/>
  <c r="M19" i="94"/>
  <c r="M18" i="94"/>
  <c r="L17" i="94"/>
  <c r="K17" i="94"/>
  <c r="J17" i="94"/>
  <c r="I17" i="94"/>
  <c r="H17" i="94"/>
  <c r="G17" i="94"/>
  <c r="F17" i="94"/>
  <c r="E17" i="94"/>
  <c r="D17" i="94"/>
  <c r="C17" i="94"/>
  <c r="B17" i="94"/>
  <c r="M16" i="94"/>
  <c r="M15" i="94"/>
  <c r="M14" i="94"/>
  <c r="M13" i="94"/>
  <c r="L12" i="94"/>
  <c r="K12" i="94"/>
  <c r="J12" i="94"/>
  <c r="I12" i="94"/>
  <c r="H12" i="94"/>
  <c r="G12" i="94"/>
  <c r="F12" i="94"/>
  <c r="E12" i="94"/>
  <c r="D12" i="94"/>
  <c r="C12" i="94"/>
  <c r="B12" i="94"/>
  <c r="M11" i="94"/>
  <c r="M10" i="94"/>
  <c r="M9" i="94"/>
  <c r="L8" i="94"/>
  <c r="K8" i="94"/>
  <c r="J8" i="94"/>
  <c r="I8" i="94"/>
  <c r="H8" i="94"/>
  <c r="G8" i="94"/>
  <c r="F8" i="94"/>
  <c r="E8" i="94"/>
  <c r="D8" i="94"/>
  <c r="C8" i="94"/>
  <c r="B8" i="94"/>
  <c r="M7" i="94"/>
  <c r="M6" i="94"/>
  <c r="M5" i="94"/>
  <c r="L4" i="94"/>
  <c r="K4" i="94"/>
  <c r="J4" i="94"/>
  <c r="I4" i="94"/>
  <c r="H4" i="94"/>
  <c r="G4" i="94"/>
  <c r="F4" i="94"/>
  <c r="E4" i="94"/>
  <c r="D4" i="94"/>
  <c r="C4" i="94"/>
  <c r="B4" i="94"/>
  <c r="M4" i="98" l="1"/>
  <c r="M4" i="96"/>
  <c r="M12" i="94"/>
  <c r="M12" i="97"/>
  <c r="M4" i="94"/>
  <c r="D92" i="77"/>
  <c r="Q4" i="77" s="1"/>
  <c r="M8" i="96"/>
  <c r="M8" i="98"/>
  <c r="M8" i="97"/>
  <c r="M4" i="95"/>
  <c r="M4" i="97"/>
  <c r="M12" i="96"/>
  <c r="M17" i="95"/>
  <c r="M12" i="98"/>
  <c r="M12" i="95"/>
  <c r="M8" i="95"/>
  <c r="M17" i="94"/>
  <c r="Q17" i="94" s="1"/>
  <c r="M8" i="94"/>
  <c r="I29" i="93"/>
  <c r="I28" i="93"/>
  <c r="M20" i="93"/>
  <c r="M19" i="93"/>
  <c r="M18" i="93"/>
  <c r="B17" i="93"/>
  <c r="M17" i="93" s="1"/>
  <c r="M16" i="93"/>
  <c r="D86" i="77" s="1"/>
  <c r="M15" i="93"/>
  <c r="M14" i="93"/>
  <c r="M13" i="93"/>
  <c r="L12" i="93"/>
  <c r="K12" i="93"/>
  <c r="J12" i="93"/>
  <c r="I12" i="93"/>
  <c r="H12" i="93"/>
  <c r="G12" i="93"/>
  <c r="F12" i="93"/>
  <c r="E12" i="93"/>
  <c r="D12" i="93"/>
  <c r="C12" i="93"/>
  <c r="B12" i="93"/>
  <c r="M11" i="93"/>
  <c r="M10" i="93"/>
  <c r="M9" i="93"/>
  <c r="L8" i="93"/>
  <c r="K8" i="93"/>
  <c r="J8" i="93"/>
  <c r="I8" i="93"/>
  <c r="H8" i="93"/>
  <c r="G8" i="93"/>
  <c r="F8" i="93"/>
  <c r="E8" i="93"/>
  <c r="D8" i="93"/>
  <c r="C8" i="93"/>
  <c r="B8" i="93"/>
  <c r="M7" i="93"/>
  <c r="M6" i="93"/>
  <c r="M5" i="93"/>
  <c r="L4" i="93"/>
  <c r="K4" i="93"/>
  <c r="J4" i="93"/>
  <c r="I4" i="93"/>
  <c r="H4" i="93"/>
  <c r="G4" i="93"/>
  <c r="F4" i="93"/>
  <c r="E4" i="93"/>
  <c r="D4" i="93"/>
  <c r="C4" i="93"/>
  <c r="B4" i="93"/>
  <c r="M20" i="92"/>
  <c r="M19" i="92"/>
  <c r="M18" i="92"/>
  <c r="B17" i="92"/>
  <c r="M17" i="92" s="1"/>
  <c r="M16" i="92"/>
  <c r="M15" i="92"/>
  <c r="M14" i="92"/>
  <c r="M13" i="92"/>
  <c r="L12" i="92"/>
  <c r="K12" i="92"/>
  <c r="J12" i="92"/>
  <c r="I12" i="92"/>
  <c r="H12" i="92"/>
  <c r="G12" i="92"/>
  <c r="F12" i="92"/>
  <c r="E12" i="92"/>
  <c r="D12" i="92"/>
  <c r="C12" i="92"/>
  <c r="B12" i="92"/>
  <c r="M11" i="92"/>
  <c r="M10" i="92"/>
  <c r="M9" i="92"/>
  <c r="L8" i="92"/>
  <c r="K8" i="92"/>
  <c r="J8" i="92"/>
  <c r="I8" i="92"/>
  <c r="H8" i="92"/>
  <c r="G8" i="92"/>
  <c r="F8" i="92"/>
  <c r="E8" i="92"/>
  <c r="D8" i="92"/>
  <c r="C8" i="92"/>
  <c r="B8" i="92"/>
  <c r="M7" i="92"/>
  <c r="M6" i="92"/>
  <c r="M5" i="92"/>
  <c r="L4" i="92"/>
  <c r="K4" i="92"/>
  <c r="J4" i="92"/>
  <c r="I4" i="92"/>
  <c r="H4" i="92"/>
  <c r="G4" i="92"/>
  <c r="F4" i="92"/>
  <c r="E4" i="92"/>
  <c r="D4" i="92"/>
  <c r="C4" i="92"/>
  <c r="B4" i="92"/>
  <c r="M4" i="92" l="1"/>
  <c r="D71" i="77"/>
  <c r="M4" i="93"/>
  <c r="M12" i="92"/>
  <c r="M12" i="93"/>
  <c r="D90" i="77"/>
  <c r="E90" i="77" s="1"/>
  <c r="M8" i="93"/>
  <c r="M8" i="92"/>
  <c r="Q13" i="2"/>
  <c r="Q12" i="2"/>
  <c r="Q15" i="2"/>
  <c r="D78" i="77" l="1"/>
  <c r="E78" i="77" s="1"/>
  <c r="D8" i="77"/>
  <c r="Q14" i="2"/>
  <c r="M18" i="1" l="1"/>
  <c r="C17" i="1"/>
  <c r="D17" i="1"/>
  <c r="E17" i="1"/>
  <c r="F17" i="1"/>
  <c r="G17" i="1"/>
  <c r="H17" i="1"/>
  <c r="I17" i="1"/>
  <c r="J17" i="1"/>
  <c r="K17" i="1"/>
  <c r="L17" i="1"/>
  <c r="B17" i="1"/>
  <c r="M17" i="8" l="1"/>
  <c r="M17" i="1"/>
  <c r="C12" i="62"/>
  <c r="D12" i="62"/>
  <c r="E12" i="62"/>
  <c r="F12" i="62"/>
  <c r="G12" i="62"/>
  <c r="H12" i="62"/>
  <c r="I12" i="62"/>
  <c r="J12" i="62"/>
  <c r="K12" i="62"/>
  <c r="L12" i="62"/>
  <c r="D12" i="87"/>
  <c r="D12" i="61"/>
  <c r="E12" i="61"/>
  <c r="F12" i="61"/>
  <c r="G12" i="61"/>
  <c r="H12" i="61"/>
  <c r="I12" i="61"/>
  <c r="J12" i="61"/>
  <c r="K12" i="61"/>
  <c r="L12" i="61"/>
  <c r="C12" i="4"/>
  <c r="D12" i="4"/>
  <c r="E12" i="4"/>
  <c r="F12" i="4"/>
  <c r="G12" i="4"/>
  <c r="H12" i="4"/>
  <c r="I12" i="4"/>
  <c r="J12" i="4"/>
  <c r="K12" i="4"/>
  <c r="L12" i="4"/>
  <c r="B12" i="4"/>
  <c r="C12" i="59"/>
  <c r="D12" i="59"/>
  <c r="E12" i="59"/>
  <c r="F12" i="59"/>
  <c r="G12" i="59"/>
  <c r="H12" i="59"/>
  <c r="I12" i="59"/>
  <c r="J12" i="59"/>
  <c r="C8" i="58"/>
  <c r="D8" i="58"/>
  <c r="E8" i="58"/>
  <c r="F8" i="58"/>
  <c r="G8" i="58"/>
  <c r="H8" i="58"/>
  <c r="I8" i="58"/>
  <c r="J8" i="58"/>
  <c r="K8" i="58"/>
  <c r="L8" i="58"/>
  <c r="C12" i="58"/>
  <c r="D12" i="58"/>
  <c r="E12" i="58"/>
  <c r="F12" i="58"/>
  <c r="G12" i="58"/>
  <c r="H12" i="58"/>
  <c r="I12" i="58"/>
  <c r="J12" i="58"/>
  <c r="K12" i="58"/>
  <c r="L12" i="58"/>
  <c r="B12" i="59"/>
  <c r="L13" i="59"/>
  <c r="L12" i="59" s="1"/>
  <c r="K13" i="59"/>
  <c r="K12" i="59" s="1"/>
  <c r="M20" i="91" l="1"/>
  <c r="M19" i="91"/>
  <c r="M18" i="91"/>
  <c r="B17" i="91"/>
  <c r="M17" i="91" s="1"/>
  <c r="M16" i="91"/>
  <c r="M15" i="91"/>
  <c r="M14" i="91"/>
  <c r="M13" i="91"/>
  <c r="L12" i="91"/>
  <c r="K12" i="91"/>
  <c r="J12" i="91"/>
  <c r="I12" i="91"/>
  <c r="H12" i="91"/>
  <c r="G12" i="91"/>
  <c r="F12" i="91"/>
  <c r="E12" i="91"/>
  <c r="D12" i="91"/>
  <c r="C12" i="91"/>
  <c r="B12" i="91"/>
  <c r="M11" i="91"/>
  <c r="M10" i="91"/>
  <c r="M9" i="91"/>
  <c r="L8" i="91"/>
  <c r="K8" i="91"/>
  <c r="J8" i="91"/>
  <c r="I8" i="91"/>
  <c r="H8" i="91"/>
  <c r="G8" i="91"/>
  <c r="F8" i="91"/>
  <c r="E8" i="91"/>
  <c r="D8" i="91"/>
  <c r="C8" i="91"/>
  <c r="B8" i="91"/>
  <c r="M7" i="91"/>
  <c r="M6" i="91"/>
  <c r="M5" i="91"/>
  <c r="L4" i="91"/>
  <c r="K4" i="91"/>
  <c r="J4" i="91"/>
  <c r="I4" i="91"/>
  <c r="H4" i="91"/>
  <c r="G4" i="91"/>
  <c r="F4" i="91"/>
  <c r="E4" i="91"/>
  <c r="D4" i="91"/>
  <c r="C4" i="91"/>
  <c r="B4" i="91"/>
  <c r="M20" i="90"/>
  <c r="M19" i="90"/>
  <c r="M18" i="90"/>
  <c r="B17" i="90"/>
  <c r="M17" i="90" s="1"/>
  <c r="M16" i="90"/>
  <c r="M15" i="90"/>
  <c r="M14" i="90"/>
  <c r="M13" i="90"/>
  <c r="L12" i="90"/>
  <c r="K12" i="90"/>
  <c r="J12" i="90"/>
  <c r="I12" i="90"/>
  <c r="H12" i="90"/>
  <c r="G12" i="90"/>
  <c r="F12" i="90"/>
  <c r="E12" i="90"/>
  <c r="D12" i="90"/>
  <c r="C12" i="90"/>
  <c r="B12" i="90"/>
  <c r="M11" i="90"/>
  <c r="M10" i="90"/>
  <c r="M9" i="90"/>
  <c r="L8" i="90"/>
  <c r="K8" i="90"/>
  <c r="J8" i="90"/>
  <c r="I8" i="90"/>
  <c r="H8" i="90"/>
  <c r="G8" i="90"/>
  <c r="F8" i="90"/>
  <c r="E8" i="90"/>
  <c r="D8" i="90"/>
  <c r="C8" i="90"/>
  <c r="B8" i="90"/>
  <c r="M7" i="90"/>
  <c r="M6" i="90"/>
  <c r="M5" i="90"/>
  <c r="L4" i="90"/>
  <c r="K4" i="90"/>
  <c r="J4" i="90"/>
  <c r="I4" i="90"/>
  <c r="H4" i="90"/>
  <c r="G4" i="90"/>
  <c r="F4" i="90"/>
  <c r="E4" i="90"/>
  <c r="D4" i="90"/>
  <c r="C4" i="90"/>
  <c r="B4" i="90"/>
  <c r="M20" i="89"/>
  <c r="M19" i="89"/>
  <c r="M18" i="89"/>
  <c r="B17" i="89"/>
  <c r="M17" i="89" s="1"/>
  <c r="M16" i="89"/>
  <c r="M15" i="89"/>
  <c r="M14" i="89"/>
  <c r="M13" i="89"/>
  <c r="L12" i="89"/>
  <c r="K12" i="89"/>
  <c r="J12" i="89"/>
  <c r="I12" i="89"/>
  <c r="H12" i="89"/>
  <c r="G12" i="89"/>
  <c r="F12" i="89"/>
  <c r="E12" i="89"/>
  <c r="D12" i="89"/>
  <c r="C12" i="89"/>
  <c r="B12" i="89"/>
  <c r="M11" i="89"/>
  <c r="M10" i="89"/>
  <c r="M9" i="89"/>
  <c r="L8" i="89"/>
  <c r="K8" i="89"/>
  <c r="J8" i="89"/>
  <c r="I8" i="89"/>
  <c r="H8" i="89"/>
  <c r="G8" i="89"/>
  <c r="F8" i="89"/>
  <c r="E8" i="89"/>
  <c r="D8" i="89"/>
  <c r="C8" i="89"/>
  <c r="B8" i="89"/>
  <c r="M7" i="89"/>
  <c r="M6" i="89"/>
  <c r="M5" i="89"/>
  <c r="L4" i="89"/>
  <c r="K4" i="89"/>
  <c r="J4" i="89"/>
  <c r="I4" i="89"/>
  <c r="H4" i="89"/>
  <c r="G4" i="89"/>
  <c r="F4" i="89"/>
  <c r="E4" i="89"/>
  <c r="D4" i="89"/>
  <c r="C4" i="89"/>
  <c r="B4" i="89"/>
  <c r="M20" i="88"/>
  <c r="M19" i="88"/>
  <c r="M18" i="88"/>
  <c r="B17" i="88"/>
  <c r="M17" i="88" s="1"/>
  <c r="M16" i="88"/>
  <c r="M15" i="88"/>
  <c r="M14" i="88"/>
  <c r="M13" i="88"/>
  <c r="L12" i="88"/>
  <c r="K12" i="88"/>
  <c r="J12" i="88"/>
  <c r="I12" i="88"/>
  <c r="H12" i="88"/>
  <c r="G12" i="88"/>
  <c r="F12" i="88"/>
  <c r="E12" i="88"/>
  <c r="D12" i="88"/>
  <c r="C12" i="88"/>
  <c r="B12" i="88"/>
  <c r="M11" i="88"/>
  <c r="M10" i="88"/>
  <c r="M9" i="88"/>
  <c r="L8" i="88"/>
  <c r="K8" i="88"/>
  <c r="J8" i="88"/>
  <c r="I8" i="88"/>
  <c r="H8" i="88"/>
  <c r="G8" i="88"/>
  <c r="F8" i="88"/>
  <c r="E8" i="88"/>
  <c r="D8" i="88"/>
  <c r="C8" i="88"/>
  <c r="B8" i="88"/>
  <c r="M7" i="88"/>
  <c r="M6" i="88"/>
  <c r="M5" i="88"/>
  <c r="L4" i="88"/>
  <c r="K4" i="88"/>
  <c r="J4" i="88"/>
  <c r="I4" i="88"/>
  <c r="H4" i="88"/>
  <c r="G4" i="88"/>
  <c r="F4" i="88"/>
  <c r="E4" i="88"/>
  <c r="D4" i="88"/>
  <c r="C4" i="88"/>
  <c r="B4" i="88"/>
  <c r="M20" i="87"/>
  <c r="M19" i="87"/>
  <c r="M18" i="87"/>
  <c r="B17" i="87"/>
  <c r="M17" i="87" s="1"/>
  <c r="M16" i="87"/>
  <c r="M15" i="87"/>
  <c r="M14" i="87"/>
  <c r="M13" i="87"/>
  <c r="L12" i="87"/>
  <c r="K12" i="87"/>
  <c r="J12" i="87"/>
  <c r="I12" i="87"/>
  <c r="H12" i="87"/>
  <c r="G12" i="87"/>
  <c r="F12" i="87"/>
  <c r="E12" i="87"/>
  <c r="C12" i="87"/>
  <c r="B12" i="87"/>
  <c r="M11" i="87"/>
  <c r="M10" i="87"/>
  <c r="M9" i="87"/>
  <c r="L8" i="87"/>
  <c r="K8" i="87"/>
  <c r="J8" i="87"/>
  <c r="I8" i="87"/>
  <c r="H8" i="87"/>
  <c r="G8" i="87"/>
  <c r="F8" i="87"/>
  <c r="E8" i="87"/>
  <c r="D8" i="87"/>
  <c r="C8" i="87"/>
  <c r="B8" i="87"/>
  <c r="M7" i="87"/>
  <c r="M6" i="87"/>
  <c r="M5" i="87"/>
  <c r="L4" i="87"/>
  <c r="K4" i="87"/>
  <c r="J4" i="87"/>
  <c r="I4" i="87"/>
  <c r="H4" i="87"/>
  <c r="G4" i="87"/>
  <c r="F4" i="87"/>
  <c r="E4" i="87"/>
  <c r="D4" i="87"/>
  <c r="C4" i="87"/>
  <c r="B4" i="87"/>
  <c r="M4" i="87" l="1"/>
  <c r="M12" i="87"/>
  <c r="M4" i="89"/>
  <c r="M8" i="90"/>
  <c r="M4" i="90"/>
  <c r="M4" i="91"/>
  <c r="M12" i="89"/>
  <c r="M4" i="88"/>
  <c r="M12" i="91"/>
  <c r="M8" i="91"/>
  <c r="M12" i="90"/>
  <c r="M8" i="89"/>
  <c r="D75" i="77" s="1"/>
  <c r="M12" i="88"/>
  <c r="M8" i="88"/>
  <c r="M8" i="87"/>
  <c r="P19" i="83"/>
  <c r="P18" i="83"/>
  <c r="D41" i="77" s="1"/>
  <c r="D19" i="77"/>
  <c r="N4" i="77" s="1"/>
  <c r="D16" i="77"/>
  <c r="D14" i="77"/>
  <c r="D74" i="77" l="1"/>
  <c r="D9" i="77"/>
  <c r="D7" i="77"/>
  <c r="D6" i="77"/>
  <c r="K4" i="77" s="1"/>
  <c r="D5" i="77"/>
  <c r="I4" i="77" s="1"/>
  <c r="M16" i="1"/>
  <c r="C8" i="4"/>
  <c r="D8" i="4"/>
  <c r="E8" i="4"/>
  <c r="F8" i="4"/>
  <c r="G8" i="4"/>
  <c r="H8" i="4"/>
  <c r="I8" i="4"/>
  <c r="J8" i="4"/>
  <c r="K8" i="4"/>
  <c r="L8" i="4"/>
  <c r="B8" i="4"/>
  <c r="M20" i="86" l="1"/>
  <c r="M19" i="86"/>
  <c r="M18" i="86"/>
  <c r="L17" i="86"/>
  <c r="K17" i="86"/>
  <c r="J17" i="86"/>
  <c r="I17" i="86"/>
  <c r="H17" i="86"/>
  <c r="G17" i="86"/>
  <c r="F17" i="86"/>
  <c r="E17" i="86"/>
  <c r="D17" i="86"/>
  <c r="C17" i="86"/>
  <c r="B17" i="86"/>
  <c r="M16" i="86"/>
  <c r="D20" i="77" s="1"/>
  <c r="M15" i="86"/>
  <c r="M14" i="86"/>
  <c r="M13" i="86"/>
  <c r="B12" i="86"/>
  <c r="M11" i="86"/>
  <c r="M10" i="86"/>
  <c r="M9" i="86"/>
  <c r="L8" i="86"/>
  <c r="K8" i="86"/>
  <c r="J8" i="86"/>
  <c r="I8" i="86"/>
  <c r="H8" i="86"/>
  <c r="G8" i="86"/>
  <c r="F8" i="86"/>
  <c r="E8" i="86"/>
  <c r="D8" i="86"/>
  <c r="C8" i="86"/>
  <c r="B8" i="86"/>
  <c r="M7" i="86"/>
  <c r="M6" i="86"/>
  <c r="M5" i="86"/>
  <c r="L4" i="86"/>
  <c r="K4" i="86"/>
  <c r="J4" i="86"/>
  <c r="I4" i="86"/>
  <c r="H4" i="86"/>
  <c r="G4" i="86"/>
  <c r="F4" i="86"/>
  <c r="E4" i="86"/>
  <c r="D4" i="86"/>
  <c r="C4" i="86"/>
  <c r="B4" i="86"/>
  <c r="M4" i="86" l="1"/>
  <c r="M17" i="86"/>
  <c r="M8" i="86"/>
  <c r="M12" i="86"/>
  <c r="L13" i="37"/>
  <c r="K13" i="37"/>
  <c r="J13" i="37"/>
  <c r="I13" i="37"/>
  <c r="H13" i="37"/>
  <c r="G13" i="37"/>
  <c r="F13" i="37"/>
  <c r="E13" i="37"/>
  <c r="D13" i="37"/>
  <c r="C13" i="37"/>
  <c r="B13" i="37"/>
  <c r="D12" i="37" l="1"/>
  <c r="H12" i="37"/>
  <c r="L12" i="37"/>
  <c r="E12" i="37"/>
  <c r="B12" i="37"/>
  <c r="J12" i="37"/>
  <c r="I12" i="37"/>
  <c r="F12" i="37"/>
  <c r="C12" i="37"/>
  <c r="G12" i="37"/>
  <c r="K12" i="37"/>
  <c r="M20" i="85" l="1"/>
  <c r="M19" i="85"/>
  <c r="M18" i="85"/>
  <c r="B17" i="85"/>
  <c r="M17" i="85" s="1"/>
  <c r="M16" i="85"/>
  <c r="M15" i="85"/>
  <c r="M14" i="85"/>
  <c r="M13" i="85"/>
  <c r="L12" i="85"/>
  <c r="K12" i="85"/>
  <c r="J12" i="85"/>
  <c r="I12" i="85"/>
  <c r="H12" i="85"/>
  <c r="G12" i="85"/>
  <c r="F12" i="85"/>
  <c r="E12" i="85"/>
  <c r="D12" i="85"/>
  <c r="C12" i="85"/>
  <c r="B12" i="85"/>
  <c r="M11" i="85"/>
  <c r="M10" i="85"/>
  <c r="M9" i="85"/>
  <c r="L8" i="85"/>
  <c r="K8" i="85"/>
  <c r="J8" i="85"/>
  <c r="I8" i="85"/>
  <c r="H8" i="85"/>
  <c r="G8" i="85"/>
  <c r="F8" i="85"/>
  <c r="E8" i="85"/>
  <c r="D8" i="85"/>
  <c r="C8" i="85"/>
  <c r="B8" i="85"/>
  <c r="M7" i="85"/>
  <c r="M6" i="85"/>
  <c r="M5" i="85"/>
  <c r="L4" i="85"/>
  <c r="K4" i="85"/>
  <c r="J4" i="85"/>
  <c r="I4" i="85"/>
  <c r="H4" i="85"/>
  <c r="G4" i="85"/>
  <c r="F4" i="85"/>
  <c r="E4" i="85"/>
  <c r="D4" i="85"/>
  <c r="C4" i="85"/>
  <c r="B4" i="85"/>
  <c r="J12" i="84"/>
  <c r="K12" i="84"/>
  <c r="L12" i="84"/>
  <c r="M20" i="84"/>
  <c r="M19" i="84"/>
  <c r="M18" i="84"/>
  <c r="B17" i="84"/>
  <c r="M17" i="84" s="1"/>
  <c r="M16" i="84"/>
  <c r="M15" i="84"/>
  <c r="M14" i="84"/>
  <c r="M13" i="84"/>
  <c r="I12" i="84"/>
  <c r="H12" i="84"/>
  <c r="G12" i="84"/>
  <c r="F12" i="84"/>
  <c r="E12" i="84"/>
  <c r="D12" i="84"/>
  <c r="C12" i="84"/>
  <c r="B12" i="84"/>
  <c r="M11" i="84"/>
  <c r="M10" i="84"/>
  <c r="M9" i="84"/>
  <c r="L8" i="84"/>
  <c r="K8" i="84"/>
  <c r="J8" i="84"/>
  <c r="I8" i="84"/>
  <c r="H8" i="84"/>
  <c r="G8" i="84"/>
  <c r="F8" i="84"/>
  <c r="E8" i="84"/>
  <c r="D8" i="84"/>
  <c r="C8" i="84"/>
  <c r="B8" i="84"/>
  <c r="M7" i="84"/>
  <c r="M6" i="84"/>
  <c r="M5" i="84"/>
  <c r="L4" i="84"/>
  <c r="K4" i="84"/>
  <c r="J4" i="84"/>
  <c r="I4" i="84"/>
  <c r="H4" i="84"/>
  <c r="G4" i="84"/>
  <c r="F4" i="84"/>
  <c r="E4" i="84"/>
  <c r="D4" i="84"/>
  <c r="C4" i="84"/>
  <c r="B4" i="84"/>
  <c r="M4" i="84" l="1"/>
  <c r="M8" i="85"/>
  <c r="M4" i="85"/>
  <c r="M12" i="85"/>
  <c r="M12" i="84"/>
  <c r="M8" i="84"/>
  <c r="C8" i="60" l="1"/>
  <c r="D8" i="60"/>
  <c r="E8" i="60"/>
  <c r="F8" i="60"/>
  <c r="G8" i="60"/>
  <c r="H8" i="60"/>
  <c r="I8" i="60"/>
  <c r="J8" i="60"/>
  <c r="K8" i="60"/>
  <c r="K12" i="60"/>
  <c r="M20" i="83" l="1"/>
  <c r="M19" i="83"/>
  <c r="M18" i="83"/>
  <c r="B17" i="83"/>
  <c r="M17" i="83" s="1"/>
  <c r="M16" i="83"/>
  <c r="M15" i="83"/>
  <c r="M14" i="83"/>
  <c r="M13" i="83"/>
  <c r="L12" i="83"/>
  <c r="K12" i="83"/>
  <c r="J12" i="83"/>
  <c r="I12" i="83"/>
  <c r="H12" i="83"/>
  <c r="G12" i="83"/>
  <c r="F12" i="83"/>
  <c r="E12" i="83"/>
  <c r="D12" i="83"/>
  <c r="C12" i="83"/>
  <c r="B12" i="83"/>
  <c r="M11" i="83"/>
  <c r="M10" i="83"/>
  <c r="M9" i="83"/>
  <c r="L8" i="83"/>
  <c r="K8" i="83"/>
  <c r="J8" i="83"/>
  <c r="I8" i="83"/>
  <c r="H8" i="83"/>
  <c r="G8" i="83"/>
  <c r="F8" i="83"/>
  <c r="E8" i="83"/>
  <c r="D8" i="83"/>
  <c r="C8" i="83"/>
  <c r="B8" i="83"/>
  <c r="M7" i="83"/>
  <c r="M6" i="83"/>
  <c r="M5" i="83"/>
  <c r="L4" i="83"/>
  <c r="K4" i="83"/>
  <c r="J4" i="83"/>
  <c r="I4" i="83"/>
  <c r="H4" i="83"/>
  <c r="G4" i="83"/>
  <c r="F4" i="83"/>
  <c r="E4" i="83"/>
  <c r="D4" i="83"/>
  <c r="C4" i="83"/>
  <c r="B4" i="83"/>
  <c r="M4" i="83" l="1"/>
  <c r="M12" i="83"/>
  <c r="M8" i="83"/>
  <c r="M20" i="82"/>
  <c r="M19" i="82"/>
  <c r="M18" i="82"/>
  <c r="B17" i="82"/>
  <c r="M17" i="82" s="1"/>
  <c r="M16" i="82"/>
  <c r="M15" i="82"/>
  <c r="M14" i="82"/>
  <c r="M13" i="82"/>
  <c r="L12" i="82"/>
  <c r="K12" i="82"/>
  <c r="J12" i="82"/>
  <c r="I12" i="82"/>
  <c r="H12" i="82"/>
  <c r="G12" i="82"/>
  <c r="F12" i="82"/>
  <c r="E12" i="82"/>
  <c r="D12" i="82"/>
  <c r="C12" i="82"/>
  <c r="B12" i="82"/>
  <c r="M11" i="82"/>
  <c r="M10" i="82"/>
  <c r="M9" i="82"/>
  <c r="L8" i="82"/>
  <c r="K8" i="82"/>
  <c r="J8" i="82"/>
  <c r="I8" i="82"/>
  <c r="H8" i="82"/>
  <c r="G8" i="82"/>
  <c r="F8" i="82"/>
  <c r="E8" i="82"/>
  <c r="D8" i="82"/>
  <c r="C8" i="82"/>
  <c r="B8" i="82"/>
  <c r="M7" i="82"/>
  <c r="M6" i="82"/>
  <c r="M5" i="82"/>
  <c r="L4" i="82"/>
  <c r="K4" i="82"/>
  <c r="J4" i="82"/>
  <c r="I4" i="82"/>
  <c r="H4" i="82"/>
  <c r="G4" i="82"/>
  <c r="F4" i="82"/>
  <c r="E4" i="82"/>
  <c r="D4" i="82"/>
  <c r="C4" i="82"/>
  <c r="B4" i="82"/>
  <c r="M12" i="82" l="1"/>
  <c r="M8" i="82"/>
  <c r="M4" i="82"/>
  <c r="M20" i="37" l="1"/>
  <c r="M19" i="37"/>
  <c r="M18" i="37"/>
  <c r="B17" i="37"/>
  <c r="M17" i="37" s="1"/>
  <c r="M16" i="37"/>
  <c r="M15" i="37"/>
  <c r="M14" i="37"/>
  <c r="M13" i="37"/>
  <c r="M12" i="37"/>
  <c r="M11" i="37"/>
  <c r="M10" i="37"/>
  <c r="M9" i="37"/>
  <c r="D73" i="77" s="1"/>
  <c r="L8" i="37"/>
  <c r="K8" i="37"/>
  <c r="J8" i="37"/>
  <c r="I8" i="37"/>
  <c r="H8" i="37"/>
  <c r="G8" i="37"/>
  <c r="F8" i="37"/>
  <c r="E8" i="37"/>
  <c r="D8" i="37"/>
  <c r="C8" i="37"/>
  <c r="B8" i="37"/>
  <c r="M7" i="37"/>
  <c r="M6" i="37"/>
  <c r="M5" i="37"/>
  <c r="L4" i="37"/>
  <c r="K4" i="37"/>
  <c r="J4" i="37"/>
  <c r="I4" i="37"/>
  <c r="H4" i="37"/>
  <c r="G4" i="37"/>
  <c r="F4" i="37"/>
  <c r="E4" i="37"/>
  <c r="D4" i="37"/>
  <c r="C4" i="37"/>
  <c r="B4" i="37"/>
  <c r="M13" i="36"/>
  <c r="M20" i="36"/>
  <c r="M19" i="36"/>
  <c r="M18" i="36"/>
  <c r="M17" i="36"/>
  <c r="M16" i="36"/>
  <c r="D47" i="77" s="1"/>
  <c r="M15" i="36"/>
  <c r="M14" i="36"/>
  <c r="L12" i="36"/>
  <c r="K12" i="36"/>
  <c r="J12" i="36"/>
  <c r="I12" i="36"/>
  <c r="H12" i="36"/>
  <c r="G12" i="36"/>
  <c r="F12" i="36"/>
  <c r="E12" i="36"/>
  <c r="D12" i="36"/>
  <c r="B12" i="36"/>
  <c r="M11" i="36"/>
  <c r="M10" i="36"/>
  <c r="M9" i="36"/>
  <c r="L8" i="36"/>
  <c r="K8" i="36"/>
  <c r="J8" i="36"/>
  <c r="I8" i="36"/>
  <c r="H8" i="36"/>
  <c r="G8" i="36"/>
  <c r="F8" i="36"/>
  <c r="E8" i="36"/>
  <c r="D8" i="36"/>
  <c r="C8" i="36"/>
  <c r="B8" i="36"/>
  <c r="M7" i="36"/>
  <c r="M6" i="36"/>
  <c r="M5" i="36"/>
  <c r="L4" i="36"/>
  <c r="K4" i="36"/>
  <c r="J4" i="36"/>
  <c r="I4" i="36"/>
  <c r="H4" i="36"/>
  <c r="G4" i="36"/>
  <c r="F4" i="36"/>
  <c r="E4" i="36"/>
  <c r="D4" i="36"/>
  <c r="C4" i="36"/>
  <c r="B4" i="36"/>
  <c r="M5" i="43"/>
  <c r="M6" i="43"/>
  <c r="M7" i="43"/>
  <c r="M9" i="43"/>
  <c r="M10" i="43"/>
  <c r="M11" i="43"/>
  <c r="M13" i="43"/>
  <c r="M14" i="43"/>
  <c r="M15" i="43"/>
  <c r="M16" i="43"/>
  <c r="M18" i="43"/>
  <c r="M19" i="43"/>
  <c r="M20" i="43"/>
  <c r="C8" i="43"/>
  <c r="D8" i="43"/>
  <c r="E8" i="43"/>
  <c r="F8" i="43"/>
  <c r="G8" i="43"/>
  <c r="H8" i="43"/>
  <c r="I8" i="43"/>
  <c r="J8" i="43"/>
  <c r="K8" i="43"/>
  <c r="L8" i="43"/>
  <c r="B8" i="43"/>
  <c r="C12" i="43"/>
  <c r="D12" i="43"/>
  <c r="E12" i="43"/>
  <c r="F12" i="43"/>
  <c r="G12" i="43"/>
  <c r="H12" i="43"/>
  <c r="I12" i="43"/>
  <c r="J12" i="43"/>
  <c r="K12" i="43"/>
  <c r="L12" i="43"/>
  <c r="B12" i="43"/>
  <c r="B17" i="43"/>
  <c r="M17" i="43" s="1"/>
  <c r="L4" i="43"/>
  <c r="K4" i="43"/>
  <c r="J4" i="43"/>
  <c r="I4" i="43"/>
  <c r="H4" i="43"/>
  <c r="G4" i="43"/>
  <c r="F4" i="43"/>
  <c r="E4" i="43"/>
  <c r="D4" i="43"/>
  <c r="C4" i="43"/>
  <c r="B4" i="43"/>
  <c r="M5" i="39"/>
  <c r="M6" i="39"/>
  <c r="M7" i="39"/>
  <c r="M9" i="39"/>
  <c r="M10" i="39"/>
  <c r="M11" i="39"/>
  <c r="M13" i="39"/>
  <c r="M14" i="39"/>
  <c r="M15" i="39"/>
  <c r="M16" i="39"/>
  <c r="M18" i="39"/>
  <c r="M19" i="39"/>
  <c r="M20" i="39"/>
  <c r="B17" i="39"/>
  <c r="M17" i="39" s="1"/>
  <c r="L4" i="39"/>
  <c r="K4" i="39"/>
  <c r="J4" i="39"/>
  <c r="I4" i="39"/>
  <c r="H4" i="39"/>
  <c r="G4" i="39"/>
  <c r="F4" i="39"/>
  <c r="E4" i="39"/>
  <c r="D4" i="39"/>
  <c r="C4" i="39"/>
  <c r="B4" i="39"/>
  <c r="M5" i="35"/>
  <c r="M6" i="35"/>
  <c r="M7" i="35"/>
  <c r="M9" i="35"/>
  <c r="M10" i="35"/>
  <c r="M11" i="35"/>
  <c r="M13" i="35"/>
  <c r="M14" i="35"/>
  <c r="M15" i="35"/>
  <c r="M16" i="35"/>
  <c r="M18" i="35"/>
  <c r="M19" i="35"/>
  <c r="M20" i="35"/>
  <c r="L4" i="35"/>
  <c r="K4" i="35"/>
  <c r="J4" i="35"/>
  <c r="I4" i="35"/>
  <c r="H4" i="35"/>
  <c r="G4" i="35"/>
  <c r="F4" i="35"/>
  <c r="E4" i="35"/>
  <c r="D4" i="35"/>
  <c r="C4" i="35"/>
  <c r="B4" i="35"/>
  <c r="B17" i="35"/>
  <c r="M17" i="35" s="1"/>
  <c r="M5" i="34"/>
  <c r="M6" i="34"/>
  <c r="M7" i="34"/>
  <c r="M9" i="34"/>
  <c r="M10" i="34"/>
  <c r="M11" i="34"/>
  <c r="M13" i="34"/>
  <c r="M14" i="34"/>
  <c r="M15" i="34"/>
  <c r="M16" i="34"/>
  <c r="M18" i="34"/>
  <c r="M19" i="34"/>
  <c r="M20" i="34"/>
  <c r="B17" i="34"/>
  <c r="M17" i="34" s="1"/>
  <c r="L4" i="34"/>
  <c r="K4" i="34"/>
  <c r="J4" i="34"/>
  <c r="I4" i="34"/>
  <c r="H4" i="34"/>
  <c r="G4" i="34"/>
  <c r="F4" i="34"/>
  <c r="E4" i="34"/>
  <c r="D4" i="34"/>
  <c r="C4" i="34"/>
  <c r="B4" i="34"/>
  <c r="M5" i="60"/>
  <c r="M6" i="60"/>
  <c r="M7" i="60"/>
  <c r="M13" i="60"/>
  <c r="M16" i="60"/>
  <c r="M18" i="60"/>
  <c r="M19" i="60"/>
  <c r="M20" i="60"/>
  <c r="M21" i="60"/>
  <c r="L4" i="60"/>
  <c r="K4" i="60"/>
  <c r="J4" i="60"/>
  <c r="I4" i="60"/>
  <c r="H4" i="60"/>
  <c r="G4" i="60"/>
  <c r="F4" i="60"/>
  <c r="E4" i="60"/>
  <c r="D4" i="60"/>
  <c r="C4" i="60"/>
  <c r="B4" i="60"/>
  <c r="C17" i="33"/>
  <c r="D17" i="33"/>
  <c r="E17" i="33"/>
  <c r="F17" i="33"/>
  <c r="G17" i="33"/>
  <c r="H17" i="33"/>
  <c r="I17" i="33"/>
  <c r="J17" i="33"/>
  <c r="K17" i="33"/>
  <c r="L17" i="33"/>
  <c r="B17" i="33"/>
  <c r="M17" i="33" s="1"/>
  <c r="M5" i="33"/>
  <c r="M6" i="33"/>
  <c r="M7" i="33"/>
  <c r="M9" i="33"/>
  <c r="M10" i="33"/>
  <c r="M11" i="33"/>
  <c r="M13" i="33"/>
  <c r="M14" i="33"/>
  <c r="M15" i="33"/>
  <c r="M16" i="33"/>
  <c r="M18" i="33"/>
  <c r="M19" i="33"/>
  <c r="M20" i="33"/>
  <c r="L4" i="33"/>
  <c r="K4" i="33"/>
  <c r="J4" i="33"/>
  <c r="I4" i="33"/>
  <c r="H4" i="33"/>
  <c r="G4" i="33"/>
  <c r="F4" i="33"/>
  <c r="E4" i="33"/>
  <c r="D4" i="33"/>
  <c r="C4" i="33"/>
  <c r="B4" i="33"/>
  <c r="M5" i="27"/>
  <c r="M6" i="27"/>
  <c r="M7" i="27"/>
  <c r="M9" i="27"/>
  <c r="M10" i="27"/>
  <c r="M11" i="27"/>
  <c r="M13" i="27"/>
  <c r="M14" i="27"/>
  <c r="M15" i="27"/>
  <c r="M16" i="27"/>
  <c r="M18" i="27"/>
  <c r="M19" i="27"/>
  <c r="M20" i="27"/>
  <c r="B17" i="27"/>
  <c r="M17" i="27" s="1"/>
  <c r="C4" i="27"/>
  <c r="D4" i="27"/>
  <c r="E4" i="27"/>
  <c r="F4" i="27"/>
  <c r="G4" i="27"/>
  <c r="H4" i="27"/>
  <c r="I4" i="27"/>
  <c r="J4" i="27"/>
  <c r="K4" i="27"/>
  <c r="L4" i="27"/>
  <c r="B4" i="27"/>
  <c r="M5" i="44"/>
  <c r="M6" i="44"/>
  <c r="M7" i="44"/>
  <c r="M9" i="44"/>
  <c r="M10" i="44"/>
  <c r="M11" i="44"/>
  <c r="M13" i="44"/>
  <c r="M14" i="44"/>
  <c r="M15" i="44"/>
  <c r="M16" i="44"/>
  <c r="M18" i="44"/>
  <c r="M19" i="44"/>
  <c r="M20" i="44"/>
  <c r="C17" i="44"/>
  <c r="D17" i="44"/>
  <c r="E17" i="44"/>
  <c r="F17" i="44"/>
  <c r="G17" i="44"/>
  <c r="H17" i="44"/>
  <c r="I17" i="44"/>
  <c r="J17" i="44"/>
  <c r="K17" i="44"/>
  <c r="L17" i="44"/>
  <c r="B17" i="44"/>
  <c r="C4" i="44"/>
  <c r="D4" i="44"/>
  <c r="E4" i="44"/>
  <c r="F4" i="44"/>
  <c r="G4" i="44"/>
  <c r="H4" i="44"/>
  <c r="I4" i="44"/>
  <c r="J4" i="44"/>
  <c r="K4" i="44"/>
  <c r="L4" i="44"/>
  <c r="B4" i="44"/>
  <c r="C17" i="22"/>
  <c r="D17" i="22"/>
  <c r="E17" i="22"/>
  <c r="F17" i="22"/>
  <c r="G17" i="22"/>
  <c r="H17" i="22"/>
  <c r="I17" i="22"/>
  <c r="J17" i="22"/>
  <c r="K17" i="22"/>
  <c r="L17" i="22"/>
  <c r="B17" i="22"/>
  <c r="M20" i="22"/>
  <c r="M19" i="22"/>
  <c r="M18" i="22"/>
  <c r="M16" i="22"/>
  <c r="M15" i="22"/>
  <c r="M14" i="22"/>
  <c r="M13" i="22"/>
  <c r="M11" i="22"/>
  <c r="M10" i="22"/>
  <c r="M9" i="22"/>
  <c r="M7" i="22"/>
  <c r="M6" i="22"/>
  <c r="M5" i="22"/>
  <c r="C4" i="22"/>
  <c r="D4" i="22"/>
  <c r="E4" i="22"/>
  <c r="F4" i="22"/>
  <c r="G4" i="22"/>
  <c r="H4" i="22"/>
  <c r="I4" i="22"/>
  <c r="J4" i="22"/>
  <c r="K4" i="22"/>
  <c r="L4" i="22"/>
  <c r="B4" i="22"/>
  <c r="M20" i="31"/>
  <c r="M19" i="31"/>
  <c r="M18" i="31"/>
  <c r="L17" i="31"/>
  <c r="K17" i="31"/>
  <c r="J17" i="31"/>
  <c r="I17" i="31"/>
  <c r="H17" i="31"/>
  <c r="G17" i="31"/>
  <c r="F17" i="31"/>
  <c r="E17" i="31"/>
  <c r="D17" i="31"/>
  <c r="C17" i="31"/>
  <c r="B17" i="31"/>
  <c r="M16" i="31"/>
  <c r="M15" i="31"/>
  <c r="M14" i="31"/>
  <c r="M13" i="31"/>
  <c r="L12" i="31"/>
  <c r="K12" i="31"/>
  <c r="J12" i="31"/>
  <c r="I12" i="31"/>
  <c r="H12" i="31"/>
  <c r="G12" i="31"/>
  <c r="F12" i="31"/>
  <c r="E12" i="31"/>
  <c r="D12" i="31"/>
  <c r="C12" i="31"/>
  <c r="B12" i="31"/>
  <c r="M11" i="31"/>
  <c r="M10" i="31"/>
  <c r="M9" i="31"/>
  <c r="L8" i="31"/>
  <c r="K8" i="31"/>
  <c r="J8" i="31"/>
  <c r="I8" i="31"/>
  <c r="H8" i="31"/>
  <c r="G8" i="31"/>
  <c r="F8" i="31"/>
  <c r="E8" i="31"/>
  <c r="D8" i="31"/>
  <c r="C8" i="31"/>
  <c r="B8" i="31"/>
  <c r="M7" i="31"/>
  <c r="M6" i="31"/>
  <c r="M5" i="31"/>
  <c r="L4" i="31"/>
  <c r="K4" i="31"/>
  <c r="J4" i="31"/>
  <c r="I4" i="31"/>
  <c r="H4" i="31"/>
  <c r="G4" i="31"/>
  <c r="F4" i="31"/>
  <c r="E4" i="31"/>
  <c r="D4" i="31"/>
  <c r="C4" i="31"/>
  <c r="B4" i="31"/>
  <c r="C8" i="32"/>
  <c r="D8" i="32"/>
  <c r="E8" i="32"/>
  <c r="F8" i="32"/>
  <c r="G8" i="32"/>
  <c r="H8" i="32"/>
  <c r="I8" i="32"/>
  <c r="J8" i="32"/>
  <c r="K8" i="32"/>
  <c r="L8" i="32"/>
  <c r="C17" i="32"/>
  <c r="D17" i="32"/>
  <c r="E17" i="32"/>
  <c r="F17" i="32"/>
  <c r="G17" i="32"/>
  <c r="H17" i="32"/>
  <c r="I17" i="32"/>
  <c r="J17" i="32"/>
  <c r="K17" i="32"/>
  <c r="L17" i="32"/>
  <c r="B17" i="32"/>
  <c r="C12" i="32"/>
  <c r="D12" i="32"/>
  <c r="E12" i="32"/>
  <c r="F12" i="32"/>
  <c r="G12" i="32"/>
  <c r="H12" i="32"/>
  <c r="I12" i="32"/>
  <c r="J12" i="32"/>
  <c r="K12" i="32"/>
  <c r="L12" i="32"/>
  <c r="B12" i="32"/>
  <c r="B8" i="32"/>
  <c r="M5" i="32"/>
  <c r="M6" i="32"/>
  <c r="M7" i="32"/>
  <c r="M9" i="32"/>
  <c r="M10" i="32"/>
  <c r="M11" i="32"/>
  <c r="M13" i="32"/>
  <c r="M14" i="32"/>
  <c r="M15" i="32"/>
  <c r="M16" i="32"/>
  <c r="D54" i="77" s="1"/>
  <c r="M18" i="32"/>
  <c r="M19" i="32"/>
  <c r="M20" i="32"/>
  <c r="L4" i="32"/>
  <c r="K4" i="32"/>
  <c r="J4" i="32"/>
  <c r="I4" i="32"/>
  <c r="H4" i="32"/>
  <c r="G4" i="32"/>
  <c r="F4" i="32"/>
  <c r="E4" i="32"/>
  <c r="D4" i="32"/>
  <c r="C4" i="32"/>
  <c r="B4" i="32"/>
  <c r="M5" i="7"/>
  <c r="M6" i="7"/>
  <c r="M7" i="7"/>
  <c r="M9" i="7"/>
  <c r="M10" i="7"/>
  <c r="M11" i="7"/>
  <c r="M13" i="7"/>
  <c r="M14" i="7"/>
  <c r="M15" i="7"/>
  <c r="M16" i="7"/>
  <c r="M18" i="7"/>
  <c r="M19" i="7"/>
  <c r="M20" i="7"/>
  <c r="C12" i="7"/>
  <c r="D12" i="7"/>
  <c r="E12" i="7"/>
  <c r="F12" i="7"/>
  <c r="G12" i="7"/>
  <c r="H12" i="7"/>
  <c r="I12" i="7"/>
  <c r="J12" i="7"/>
  <c r="K12" i="7"/>
  <c r="L12" i="7"/>
  <c r="B12" i="7"/>
  <c r="C8" i="7"/>
  <c r="D8" i="7"/>
  <c r="E8" i="7"/>
  <c r="F8" i="7"/>
  <c r="G8" i="7"/>
  <c r="H8" i="7"/>
  <c r="I8" i="7"/>
  <c r="J8" i="7"/>
  <c r="K8" i="7"/>
  <c r="L8" i="7"/>
  <c r="B8" i="7"/>
  <c r="M5" i="6"/>
  <c r="M6" i="6"/>
  <c r="M7" i="6"/>
  <c r="M9" i="6"/>
  <c r="M10" i="6"/>
  <c r="M11" i="6"/>
  <c r="M13" i="6"/>
  <c r="M14" i="6"/>
  <c r="M15" i="6"/>
  <c r="M16" i="6"/>
  <c r="M18" i="6"/>
  <c r="M19" i="6"/>
  <c r="M20" i="6"/>
  <c r="C17" i="6"/>
  <c r="D17" i="6"/>
  <c r="E17" i="6"/>
  <c r="F17" i="6"/>
  <c r="G17" i="6"/>
  <c r="H17" i="6"/>
  <c r="I17" i="6"/>
  <c r="J17" i="6"/>
  <c r="K17" i="6"/>
  <c r="L17" i="6"/>
  <c r="B17" i="6"/>
  <c r="C12" i="6"/>
  <c r="D12" i="6"/>
  <c r="E12" i="6"/>
  <c r="F12" i="6"/>
  <c r="G12" i="6"/>
  <c r="H12" i="6"/>
  <c r="I12" i="6"/>
  <c r="J12" i="6"/>
  <c r="K12" i="6"/>
  <c r="L12" i="6"/>
  <c r="B12" i="6"/>
  <c r="C8" i="6"/>
  <c r="D8" i="6"/>
  <c r="E8" i="6"/>
  <c r="F8" i="6"/>
  <c r="G8" i="6"/>
  <c r="H8" i="6"/>
  <c r="I8" i="6"/>
  <c r="J8" i="6"/>
  <c r="K8" i="6"/>
  <c r="L8" i="6"/>
  <c r="B8" i="6"/>
  <c r="M5" i="5"/>
  <c r="M6" i="5"/>
  <c r="M7" i="5"/>
  <c r="M9" i="5"/>
  <c r="M10" i="5"/>
  <c r="M11" i="5"/>
  <c r="M13" i="5"/>
  <c r="M14" i="5"/>
  <c r="M15" i="5"/>
  <c r="M16" i="5"/>
  <c r="M18" i="5"/>
  <c r="M19" i="5"/>
  <c r="M20" i="5"/>
  <c r="C12" i="5"/>
  <c r="D12" i="5"/>
  <c r="E12" i="5"/>
  <c r="F12" i="5"/>
  <c r="G12" i="5"/>
  <c r="H12" i="5"/>
  <c r="I12" i="5"/>
  <c r="J12" i="5"/>
  <c r="K12" i="5"/>
  <c r="L12" i="5"/>
  <c r="B12" i="5"/>
  <c r="C8" i="5"/>
  <c r="D8" i="5"/>
  <c r="E8" i="5"/>
  <c r="F8" i="5"/>
  <c r="G8" i="5"/>
  <c r="H8" i="5"/>
  <c r="I8" i="5"/>
  <c r="J8" i="5"/>
  <c r="K8" i="5"/>
  <c r="L8" i="5"/>
  <c r="B8" i="5"/>
  <c r="L17" i="5"/>
  <c r="K17" i="5"/>
  <c r="J17" i="5"/>
  <c r="I17" i="5"/>
  <c r="H17" i="5"/>
  <c r="G17" i="5"/>
  <c r="F17" i="5"/>
  <c r="E17" i="5"/>
  <c r="D17" i="5"/>
  <c r="C17" i="5"/>
  <c r="B17" i="5"/>
  <c r="L17" i="7"/>
  <c r="K17" i="7"/>
  <c r="J17" i="7"/>
  <c r="I17" i="7"/>
  <c r="H17" i="7"/>
  <c r="G17" i="7"/>
  <c r="F17" i="7"/>
  <c r="E17" i="7"/>
  <c r="D17" i="7"/>
  <c r="C17" i="7"/>
  <c r="B17" i="7"/>
  <c r="M5" i="9"/>
  <c r="M6" i="9"/>
  <c r="M7" i="9"/>
  <c r="M9" i="9"/>
  <c r="M10" i="9"/>
  <c r="M11" i="9"/>
  <c r="M13" i="9"/>
  <c r="M14" i="9"/>
  <c r="M15" i="9"/>
  <c r="M16" i="9"/>
  <c r="M18" i="9"/>
  <c r="M19" i="9"/>
  <c r="M20" i="9"/>
  <c r="C8" i="9"/>
  <c r="D8" i="9"/>
  <c r="E8" i="9"/>
  <c r="F8" i="9"/>
  <c r="G8" i="9"/>
  <c r="H8" i="9"/>
  <c r="I8" i="9"/>
  <c r="J8" i="9"/>
  <c r="K8" i="9"/>
  <c r="L8" i="9"/>
  <c r="B8" i="9"/>
  <c r="C12" i="9"/>
  <c r="D12" i="9"/>
  <c r="E12" i="9"/>
  <c r="F12" i="9"/>
  <c r="G12" i="9"/>
  <c r="H12" i="9"/>
  <c r="I12" i="9"/>
  <c r="J12" i="9"/>
  <c r="K12" i="9"/>
  <c r="L12" i="9"/>
  <c r="B12" i="9"/>
  <c r="L17" i="9"/>
  <c r="K17" i="9"/>
  <c r="J17" i="9"/>
  <c r="I17" i="9"/>
  <c r="H17" i="9"/>
  <c r="G17" i="9"/>
  <c r="F17" i="9"/>
  <c r="E17" i="9"/>
  <c r="D17" i="9"/>
  <c r="C17" i="9"/>
  <c r="B17" i="9"/>
  <c r="C17" i="40"/>
  <c r="D17" i="40"/>
  <c r="E17" i="40"/>
  <c r="F17" i="40"/>
  <c r="G17" i="40"/>
  <c r="H17" i="40"/>
  <c r="I17" i="40"/>
  <c r="J17" i="40"/>
  <c r="K17" i="40"/>
  <c r="L17" i="40"/>
  <c r="B17" i="40"/>
  <c r="M5" i="40"/>
  <c r="M6" i="40"/>
  <c r="M7" i="40"/>
  <c r="M9" i="40"/>
  <c r="M10" i="40"/>
  <c r="M11" i="40"/>
  <c r="M13" i="40"/>
  <c r="M14" i="40"/>
  <c r="M15" i="40"/>
  <c r="M16" i="40"/>
  <c r="M18" i="40"/>
  <c r="M19" i="40"/>
  <c r="M20" i="40"/>
  <c r="L4" i="40"/>
  <c r="K4" i="40"/>
  <c r="J4" i="40"/>
  <c r="I4" i="40"/>
  <c r="H4" i="40"/>
  <c r="G4" i="40"/>
  <c r="F4" i="40"/>
  <c r="E4" i="40"/>
  <c r="D4" i="40"/>
  <c r="C4" i="40"/>
  <c r="B4" i="40"/>
  <c r="L4" i="9"/>
  <c r="K4" i="9"/>
  <c r="J4" i="9"/>
  <c r="I4" i="9"/>
  <c r="H4" i="9"/>
  <c r="G4" i="9"/>
  <c r="F4" i="9"/>
  <c r="E4" i="9"/>
  <c r="D4" i="9"/>
  <c r="C4" i="9"/>
  <c r="B4" i="9"/>
  <c r="L4" i="7"/>
  <c r="K4" i="7"/>
  <c r="J4" i="7"/>
  <c r="I4" i="7"/>
  <c r="H4" i="7"/>
  <c r="G4" i="7"/>
  <c r="F4" i="7"/>
  <c r="E4" i="7"/>
  <c r="D4" i="7"/>
  <c r="C4" i="7"/>
  <c r="B4" i="7"/>
  <c r="L4" i="6"/>
  <c r="K4" i="6"/>
  <c r="J4" i="6"/>
  <c r="I4" i="6"/>
  <c r="H4" i="6"/>
  <c r="G4" i="6"/>
  <c r="F4" i="6"/>
  <c r="E4" i="6"/>
  <c r="D4" i="6"/>
  <c r="C4" i="6"/>
  <c r="B4" i="6"/>
  <c r="L4" i="5"/>
  <c r="K4" i="5"/>
  <c r="J4" i="5"/>
  <c r="I4" i="5"/>
  <c r="H4" i="5"/>
  <c r="G4" i="5"/>
  <c r="F4" i="5"/>
  <c r="E4" i="5"/>
  <c r="D4" i="5"/>
  <c r="C4" i="5"/>
  <c r="B4" i="5"/>
  <c r="M5" i="4"/>
  <c r="M6" i="4"/>
  <c r="M7" i="4"/>
  <c r="M8" i="4"/>
  <c r="M9" i="4"/>
  <c r="M10" i="4"/>
  <c r="M11" i="4"/>
  <c r="M12" i="4"/>
  <c r="M13" i="4"/>
  <c r="M14" i="4"/>
  <c r="M15" i="4"/>
  <c r="M16" i="4"/>
  <c r="M17" i="4"/>
  <c r="M18" i="4"/>
  <c r="M19" i="4"/>
  <c r="M20" i="4"/>
  <c r="L4" i="4"/>
  <c r="K4" i="4"/>
  <c r="J4" i="4"/>
  <c r="I4" i="4"/>
  <c r="H4" i="4"/>
  <c r="G4" i="4"/>
  <c r="F4" i="4"/>
  <c r="E4" i="4"/>
  <c r="D4" i="4"/>
  <c r="C4" i="4"/>
  <c r="B4" i="4"/>
  <c r="C12" i="3"/>
  <c r="D12" i="3"/>
  <c r="E12" i="3"/>
  <c r="F12" i="3"/>
  <c r="G12" i="3"/>
  <c r="H12" i="3"/>
  <c r="I12" i="3"/>
  <c r="J12" i="3"/>
  <c r="K12" i="3"/>
  <c r="L12" i="3"/>
  <c r="B12" i="3"/>
  <c r="C8" i="3"/>
  <c r="D8" i="3"/>
  <c r="E8" i="3"/>
  <c r="F8" i="3"/>
  <c r="G8" i="3"/>
  <c r="H8" i="3"/>
  <c r="I8" i="3"/>
  <c r="J8" i="3"/>
  <c r="K8" i="3"/>
  <c r="L8" i="3"/>
  <c r="B8" i="3"/>
  <c r="C17" i="3"/>
  <c r="D17" i="3"/>
  <c r="E17" i="3"/>
  <c r="F17" i="3"/>
  <c r="G17" i="3"/>
  <c r="H17" i="3"/>
  <c r="I17" i="3"/>
  <c r="J17" i="3"/>
  <c r="K17" i="3"/>
  <c r="L17" i="3"/>
  <c r="B17" i="3"/>
  <c r="M5" i="3"/>
  <c r="M6" i="3"/>
  <c r="M7" i="3"/>
  <c r="M9" i="3"/>
  <c r="M10" i="3"/>
  <c r="M11" i="3"/>
  <c r="M13" i="3"/>
  <c r="M14" i="3"/>
  <c r="M15" i="3"/>
  <c r="M16" i="3"/>
  <c r="M18" i="3"/>
  <c r="M19" i="3"/>
  <c r="M20" i="3"/>
  <c r="L4" i="3"/>
  <c r="K4" i="3"/>
  <c r="J4" i="3"/>
  <c r="I4" i="3"/>
  <c r="H4" i="3"/>
  <c r="G4" i="3"/>
  <c r="F4" i="3"/>
  <c r="E4" i="3"/>
  <c r="D4" i="3"/>
  <c r="C4" i="3"/>
  <c r="B4" i="3"/>
  <c r="M7" i="2"/>
  <c r="M6" i="2"/>
  <c r="M5" i="2"/>
  <c r="L4" i="2"/>
  <c r="K4" i="2"/>
  <c r="J4" i="2"/>
  <c r="I4" i="2"/>
  <c r="H4" i="2"/>
  <c r="G4" i="2"/>
  <c r="F4" i="2"/>
  <c r="E4" i="2"/>
  <c r="D4" i="2"/>
  <c r="C4" i="2"/>
  <c r="B4" i="2"/>
  <c r="M13" i="1"/>
  <c r="M14" i="1"/>
  <c r="M15" i="1"/>
  <c r="M5" i="1"/>
  <c r="M6" i="1"/>
  <c r="M7" i="1"/>
  <c r="M8" i="1"/>
  <c r="P7" i="1" s="1"/>
  <c r="M9" i="1"/>
  <c r="M10" i="1"/>
  <c r="M11" i="1"/>
  <c r="M12" i="1"/>
  <c r="M4" i="1"/>
  <c r="C17" i="24"/>
  <c r="D17" i="24"/>
  <c r="E17" i="24"/>
  <c r="F17" i="24"/>
  <c r="G17" i="24"/>
  <c r="H17" i="24"/>
  <c r="I17" i="24"/>
  <c r="J17" i="24"/>
  <c r="K17" i="24"/>
  <c r="L17" i="24"/>
  <c r="B17" i="24"/>
  <c r="C8" i="24"/>
  <c r="D8" i="24"/>
  <c r="E8" i="24"/>
  <c r="F8" i="24"/>
  <c r="G8" i="24"/>
  <c r="H8" i="24"/>
  <c r="I8" i="24"/>
  <c r="J8" i="24"/>
  <c r="K8" i="24"/>
  <c r="L8" i="24"/>
  <c r="B8" i="24"/>
  <c r="C12" i="24"/>
  <c r="D12" i="24"/>
  <c r="E12" i="24"/>
  <c r="F12" i="24"/>
  <c r="G12" i="24"/>
  <c r="H12" i="24"/>
  <c r="I12" i="24"/>
  <c r="J12" i="24"/>
  <c r="K12" i="24"/>
  <c r="L12" i="24"/>
  <c r="B12" i="24"/>
  <c r="M5" i="24"/>
  <c r="M6" i="24"/>
  <c r="M7" i="24"/>
  <c r="M9" i="24"/>
  <c r="M10" i="24"/>
  <c r="M11" i="24"/>
  <c r="M13" i="24"/>
  <c r="M14" i="24"/>
  <c r="M15" i="24"/>
  <c r="M16" i="24"/>
  <c r="M18" i="24"/>
  <c r="M19" i="24"/>
  <c r="M20" i="24"/>
  <c r="L4" i="24"/>
  <c r="K4" i="24"/>
  <c r="J4" i="24"/>
  <c r="I4" i="24"/>
  <c r="H4" i="24"/>
  <c r="G4" i="24"/>
  <c r="F4" i="24"/>
  <c r="E4" i="24"/>
  <c r="D4" i="24"/>
  <c r="C4" i="24"/>
  <c r="B4" i="24"/>
  <c r="C17" i="23"/>
  <c r="D17" i="23"/>
  <c r="E17" i="23"/>
  <c r="F17" i="23"/>
  <c r="G17" i="23"/>
  <c r="H17" i="23"/>
  <c r="I17" i="23"/>
  <c r="J17" i="23"/>
  <c r="K17" i="23"/>
  <c r="L17" i="23"/>
  <c r="B17" i="23"/>
  <c r="C12" i="23"/>
  <c r="D12" i="23"/>
  <c r="E12" i="23"/>
  <c r="F12" i="23"/>
  <c r="G12" i="23"/>
  <c r="H12" i="23"/>
  <c r="I12" i="23"/>
  <c r="J12" i="23"/>
  <c r="K12" i="23"/>
  <c r="L12" i="23"/>
  <c r="B12" i="23"/>
  <c r="C8" i="23"/>
  <c r="D8" i="23"/>
  <c r="E8" i="23"/>
  <c r="F8" i="23"/>
  <c r="G8" i="23"/>
  <c r="H8" i="23"/>
  <c r="I8" i="23"/>
  <c r="J8" i="23"/>
  <c r="K8" i="23"/>
  <c r="L8" i="23"/>
  <c r="B8" i="23"/>
  <c r="M5" i="23"/>
  <c r="M6" i="23"/>
  <c r="M7" i="23"/>
  <c r="M9" i="23"/>
  <c r="M10" i="23"/>
  <c r="M11" i="23"/>
  <c r="M13" i="23"/>
  <c r="M14" i="23"/>
  <c r="M15" i="23"/>
  <c r="M16" i="23"/>
  <c r="M18" i="23"/>
  <c r="M19" i="23"/>
  <c r="M20" i="23"/>
  <c r="C4" i="23"/>
  <c r="D4" i="23"/>
  <c r="E4" i="23"/>
  <c r="F4" i="23"/>
  <c r="G4" i="23"/>
  <c r="H4" i="23"/>
  <c r="I4" i="23"/>
  <c r="J4" i="23"/>
  <c r="K4" i="23"/>
  <c r="L4" i="23"/>
  <c r="B4" i="23"/>
  <c r="C17" i="68"/>
  <c r="D17" i="68"/>
  <c r="E17" i="68"/>
  <c r="F17" i="68"/>
  <c r="G17" i="68"/>
  <c r="H17" i="68"/>
  <c r="I17" i="68"/>
  <c r="J17" i="68"/>
  <c r="K17" i="68"/>
  <c r="L17" i="68"/>
  <c r="B17" i="68"/>
  <c r="M5" i="68"/>
  <c r="M6" i="68"/>
  <c r="M7" i="68"/>
  <c r="M9" i="68"/>
  <c r="M10" i="68"/>
  <c r="M11" i="68"/>
  <c r="M13" i="68"/>
  <c r="M14" i="68"/>
  <c r="M15" i="68"/>
  <c r="M16" i="68"/>
  <c r="M18" i="68"/>
  <c r="M19" i="68"/>
  <c r="M20" i="68"/>
  <c r="B4" i="68"/>
  <c r="M4" i="68" s="1"/>
  <c r="C17" i="50"/>
  <c r="D17" i="50"/>
  <c r="E17" i="50"/>
  <c r="F17" i="50"/>
  <c r="G17" i="50"/>
  <c r="H17" i="50"/>
  <c r="I17" i="50"/>
  <c r="J17" i="50"/>
  <c r="K17" i="50"/>
  <c r="L17" i="50"/>
  <c r="B17" i="50"/>
  <c r="M5" i="50"/>
  <c r="M6" i="50"/>
  <c r="M7" i="50"/>
  <c r="M9" i="50"/>
  <c r="M10" i="50"/>
  <c r="M11" i="50"/>
  <c r="M13" i="50"/>
  <c r="M14" i="50"/>
  <c r="M15" i="50"/>
  <c r="M16" i="50"/>
  <c r="M18" i="50"/>
  <c r="M19" i="50"/>
  <c r="M20" i="50"/>
  <c r="B4" i="50"/>
  <c r="M4" i="50" s="1"/>
  <c r="C17" i="49"/>
  <c r="D17" i="49"/>
  <c r="E17" i="49"/>
  <c r="F17" i="49"/>
  <c r="G17" i="49"/>
  <c r="H17" i="49"/>
  <c r="I17" i="49"/>
  <c r="J17" i="49"/>
  <c r="K17" i="49"/>
  <c r="L17" i="49"/>
  <c r="B17" i="49"/>
  <c r="M5" i="49"/>
  <c r="M6" i="49"/>
  <c r="M7" i="49"/>
  <c r="M9" i="49"/>
  <c r="M10" i="49"/>
  <c r="M11" i="49"/>
  <c r="M13" i="49"/>
  <c r="M14" i="49"/>
  <c r="M15" i="49"/>
  <c r="M16" i="49"/>
  <c r="M18" i="49"/>
  <c r="M19" i="49"/>
  <c r="M20" i="49"/>
  <c r="B4" i="49"/>
  <c r="M4" i="49" s="1"/>
  <c r="C17" i="48"/>
  <c r="D17" i="48"/>
  <c r="E17" i="48"/>
  <c r="F17" i="48"/>
  <c r="G17" i="48"/>
  <c r="H17" i="48"/>
  <c r="I17" i="48"/>
  <c r="J17" i="48"/>
  <c r="K17" i="48"/>
  <c r="L17" i="48"/>
  <c r="B17" i="48"/>
  <c r="M5" i="48"/>
  <c r="M6" i="48"/>
  <c r="M7" i="48"/>
  <c r="M9" i="48"/>
  <c r="M10" i="48"/>
  <c r="M11" i="48"/>
  <c r="M13" i="48"/>
  <c r="M14" i="48"/>
  <c r="M15" i="48"/>
  <c r="M16" i="48"/>
  <c r="M18" i="48"/>
  <c r="M19" i="48"/>
  <c r="M20" i="48"/>
  <c r="B4" i="48"/>
  <c r="M4" i="48" s="1"/>
  <c r="B17" i="47"/>
  <c r="M17" i="47" s="1"/>
  <c r="M20" i="47"/>
  <c r="M5" i="47"/>
  <c r="M6" i="47"/>
  <c r="M7" i="47"/>
  <c r="M9" i="47"/>
  <c r="M10" i="47"/>
  <c r="M11" i="47"/>
  <c r="M13" i="47"/>
  <c r="M14" i="47"/>
  <c r="M15" i="47"/>
  <c r="M16" i="47"/>
  <c r="M18" i="47"/>
  <c r="M19" i="47"/>
  <c r="B4" i="47"/>
  <c r="M4" i="47" s="1"/>
  <c r="C17" i="45"/>
  <c r="D17" i="45"/>
  <c r="E17" i="45"/>
  <c r="F17" i="45"/>
  <c r="G17" i="45"/>
  <c r="H17" i="45"/>
  <c r="I17" i="45"/>
  <c r="J17" i="45"/>
  <c r="K17" i="45"/>
  <c r="L17" i="45"/>
  <c r="B17" i="45"/>
  <c r="M5" i="45"/>
  <c r="M6" i="45"/>
  <c r="M7" i="45"/>
  <c r="M9" i="45"/>
  <c r="M10" i="45"/>
  <c r="M11" i="45"/>
  <c r="M13" i="45"/>
  <c r="M14" i="45"/>
  <c r="M15" i="45"/>
  <c r="M16" i="45"/>
  <c r="M18" i="45"/>
  <c r="M19" i="45"/>
  <c r="M20" i="45"/>
  <c r="M4" i="45"/>
  <c r="B4" i="45"/>
  <c r="C17" i="42"/>
  <c r="D17" i="42"/>
  <c r="E17" i="42"/>
  <c r="F17" i="42"/>
  <c r="G17" i="42"/>
  <c r="H17" i="42"/>
  <c r="I17" i="42"/>
  <c r="J17" i="42"/>
  <c r="K17" i="42"/>
  <c r="L17" i="42"/>
  <c r="B17" i="42"/>
  <c r="M17" i="42" s="1"/>
  <c r="M5" i="42"/>
  <c r="M6" i="42"/>
  <c r="M7" i="42"/>
  <c r="M9" i="42"/>
  <c r="M10" i="42"/>
  <c r="M11" i="42"/>
  <c r="M13" i="42"/>
  <c r="M14" i="42"/>
  <c r="M15" i="42"/>
  <c r="M16" i="42"/>
  <c r="M18" i="42"/>
  <c r="M19" i="42"/>
  <c r="M20" i="42"/>
  <c r="B4" i="42"/>
  <c r="M4" i="42" s="1"/>
  <c r="C17" i="51"/>
  <c r="D17" i="51"/>
  <c r="E17" i="51"/>
  <c r="F17" i="51"/>
  <c r="G17" i="51"/>
  <c r="H17" i="51"/>
  <c r="I17" i="51"/>
  <c r="J17" i="51"/>
  <c r="K17" i="51"/>
  <c r="L17" i="51"/>
  <c r="B17" i="51"/>
  <c r="M5" i="51"/>
  <c r="M6" i="51"/>
  <c r="M7" i="51"/>
  <c r="M9" i="51"/>
  <c r="M10" i="51"/>
  <c r="M11" i="51"/>
  <c r="M13" i="51"/>
  <c r="M14" i="51"/>
  <c r="M15" i="51"/>
  <c r="M16" i="51"/>
  <c r="M18" i="51"/>
  <c r="M19" i="51"/>
  <c r="M20" i="51"/>
  <c r="B4" i="51"/>
  <c r="M4" i="51" s="1"/>
  <c r="C17" i="52"/>
  <c r="D17" i="52"/>
  <c r="E17" i="52"/>
  <c r="F17" i="52"/>
  <c r="G17" i="52"/>
  <c r="H17" i="52"/>
  <c r="I17" i="52"/>
  <c r="J17" i="52"/>
  <c r="K17" i="52"/>
  <c r="L17" i="52"/>
  <c r="B17" i="52"/>
  <c r="M5" i="52"/>
  <c r="M6" i="52"/>
  <c r="M7" i="52"/>
  <c r="M9" i="52"/>
  <c r="M10" i="52"/>
  <c r="M11" i="52"/>
  <c r="M13" i="52"/>
  <c r="M14" i="52"/>
  <c r="M15" i="52"/>
  <c r="M16" i="52"/>
  <c r="M18" i="52"/>
  <c r="M19" i="52"/>
  <c r="M20" i="52"/>
  <c r="B4" i="52"/>
  <c r="M4" i="52" s="1"/>
  <c r="C17" i="53"/>
  <c r="D17" i="53"/>
  <c r="E17" i="53"/>
  <c r="F17" i="53"/>
  <c r="G17" i="53"/>
  <c r="H17" i="53"/>
  <c r="I17" i="53"/>
  <c r="J17" i="53"/>
  <c r="K17" i="53"/>
  <c r="L17" i="53"/>
  <c r="B17" i="53"/>
  <c r="M5" i="53"/>
  <c r="M6" i="53"/>
  <c r="M7" i="53"/>
  <c r="M9" i="53"/>
  <c r="M10" i="53"/>
  <c r="M11" i="53"/>
  <c r="M13" i="53"/>
  <c r="M14" i="53"/>
  <c r="M15" i="53"/>
  <c r="M16" i="53"/>
  <c r="M18" i="53"/>
  <c r="M19" i="53"/>
  <c r="M20" i="53"/>
  <c r="B4" i="53"/>
  <c r="M4" i="53" s="1"/>
  <c r="C17" i="54"/>
  <c r="D17" i="54"/>
  <c r="E17" i="54"/>
  <c r="F17" i="54"/>
  <c r="G17" i="54"/>
  <c r="H17" i="54"/>
  <c r="I17" i="54"/>
  <c r="J17" i="54"/>
  <c r="K17" i="54"/>
  <c r="L17" i="54"/>
  <c r="B17" i="54"/>
  <c r="M17" i="54" s="1"/>
  <c r="M5" i="54"/>
  <c r="M6" i="54"/>
  <c r="M7" i="54"/>
  <c r="M9" i="54"/>
  <c r="M10" i="54"/>
  <c r="M11" i="54"/>
  <c r="M13" i="54"/>
  <c r="M14" i="54"/>
  <c r="M15" i="54"/>
  <c r="M16" i="54"/>
  <c r="M18" i="54"/>
  <c r="M19" i="54"/>
  <c r="M20" i="54"/>
  <c r="B4" i="54"/>
  <c r="M4" i="54" s="1"/>
  <c r="M5" i="80"/>
  <c r="M6" i="80"/>
  <c r="M7" i="80"/>
  <c r="M9" i="80"/>
  <c r="M10" i="80"/>
  <c r="M11" i="80"/>
  <c r="M13" i="80"/>
  <c r="M14" i="80"/>
  <c r="M15" i="80"/>
  <c r="M16" i="80"/>
  <c r="M18" i="80"/>
  <c r="M19" i="80"/>
  <c r="M20" i="80"/>
  <c r="B12" i="80"/>
  <c r="B8" i="80"/>
  <c r="C4" i="80"/>
  <c r="D4" i="80"/>
  <c r="E4" i="80"/>
  <c r="F4" i="80"/>
  <c r="G4" i="80"/>
  <c r="H4" i="80"/>
  <c r="I4" i="80"/>
  <c r="J4" i="80"/>
  <c r="K4" i="80"/>
  <c r="L4" i="80"/>
  <c r="B4" i="80"/>
  <c r="M5" i="55"/>
  <c r="M6" i="55"/>
  <c r="M7" i="55"/>
  <c r="M9" i="55"/>
  <c r="M10" i="55"/>
  <c r="M11" i="55"/>
  <c r="M13" i="55"/>
  <c r="M14" i="55"/>
  <c r="M15" i="55"/>
  <c r="M16" i="55"/>
  <c r="M18" i="55"/>
  <c r="M19" i="55"/>
  <c r="M20" i="55"/>
  <c r="C4" i="55"/>
  <c r="D4" i="55"/>
  <c r="E4" i="55"/>
  <c r="F4" i="55"/>
  <c r="G4" i="55"/>
  <c r="H4" i="55"/>
  <c r="I4" i="55"/>
  <c r="J4" i="55"/>
  <c r="K4" i="55"/>
  <c r="L4" i="55"/>
  <c r="B4" i="55"/>
  <c r="C17" i="30"/>
  <c r="D17" i="30"/>
  <c r="E17" i="30"/>
  <c r="F17" i="30"/>
  <c r="G17" i="30"/>
  <c r="H17" i="30"/>
  <c r="I17" i="30"/>
  <c r="J17" i="30"/>
  <c r="K17" i="30"/>
  <c r="L17" i="30"/>
  <c r="B17" i="30"/>
  <c r="C12" i="30"/>
  <c r="D12" i="30"/>
  <c r="E12" i="30"/>
  <c r="F12" i="30"/>
  <c r="G12" i="30"/>
  <c r="H12" i="30"/>
  <c r="I12" i="30"/>
  <c r="J12" i="30"/>
  <c r="K12" i="30"/>
  <c r="L12" i="30"/>
  <c r="B12" i="30"/>
  <c r="C8" i="30"/>
  <c r="D8" i="30"/>
  <c r="E8" i="30"/>
  <c r="F8" i="30"/>
  <c r="G8" i="30"/>
  <c r="H8" i="30"/>
  <c r="I8" i="30"/>
  <c r="J8" i="30"/>
  <c r="K8" i="30"/>
  <c r="L8" i="30"/>
  <c r="B8" i="30"/>
  <c r="M5" i="30"/>
  <c r="M6" i="30"/>
  <c r="M7" i="30"/>
  <c r="M9" i="30"/>
  <c r="M10" i="30"/>
  <c r="M11" i="30"/>
  <c r="M13" i="30"/>
  <c r="M14" i="30"/>
  <c r="M15" i="30"/>
  <c r="M16" i="30"/>
  <c r="M18" i="30"/>
  <c r="M19" i="30"/>
  <c r="M20" i="30"/>
  <c r="C4" i="30"/>
  <c r="D4" i="30"/>
  <c r="E4" i="30"/>
  <c r="F4" i="30"/>
  <c r="G4" i="30"/>
  <c r="H4" i="30"/>
  <c r="I4" i="30"/>
  <c r="J4" i="30"/>
  <c r="K4" i="30"/>
  <c r="L4" i="30"/>
  <c r="B4" i="30"/>
  <c r="M20" i="59"/>
  <c r="M19" i="59"/>
  <c r="M18" i="59"/>
  <c r="L17" i="59"/>
  <c r="K17" i="59"/>
  <c r="J17" i="59"/>
  <c r="I17" i="59"/>
  <c r="H17" i="59"/>
  <c r="G17" i="59"/>
  <c r="F17" i="59"/>
  <c r="E17" i="59"/>
  <c r="D17" i="59"/>
  <c r="C17" i="59"/>
  <c r="B17" i="59"/>
  <c r="M16" i="59"/>
  <c r="M15" i="59"/>
  <c r="M14" i="59"/>
  <c r="M13" i="59"/>
  <c r="M12" i="59"/>
  <c r="M11" i="59"/>
  <c r="M10" i="59"/>
  <c r="M9" i="59"/>
  <c r="L8" i="59"/>
  <c r="K8" i="59"/>
  <c r="J8" i="59"/>
  <c r="I8" i="59"/>
  <c r="H8" i="59"/>
  <c r="G8" i="59"/>
  <c r="F8" i="59"/>
  <c r="E8" i="59"/>
  <c r="D8" i="59"/>
  <c r="C8" i="59"/>
  <c r="B8" i="59"/>
  <c r="M7" i="59"/>
  <c r="M6" i="59"/>
  <c r="M5" i="59"/>
  <c r="L4" i="59"/>
  <c r="K4" i="59"/>
  <c r="J4" i="59"/>
  <c r="I4" i="59"/>
  <c r="H4" i="59"/>
  <c r="G4" i="59"/>
  <c r="F4" i="59"/>
  <c r="E4" i="59"/>
  <c r="D4" i="59"/>
  <c r="C4" i="59"/>
  <c r="B4" i="59"/>
  <c r="M5" i="58"/>
  <c r="M6" i="58"/>
  <c r="M7" i="58"/>
  <c r="M9" i="58"/>
  <c r="M10" i="58"/>
  <c r="M11" i="58"/>
  <c r="M13" i="58"/>
  <c r="M14" i="58"/>
  <c r="M15" i="58"/>
  <c r="M16" i="58"/>
  <c r="M18" i="58"/>
  <c r="M19" i="58"/>
  <c r="M20" i="58"/>
  <c r="C17" i="58"/>
  <c r="D17" i="58"/>
  <c r="E17" i="58"/>
  <c r="F17" i="58"/>
  <c r="G17" i="58"/>
  <c r="H17" i="58"/>
  <c r="I17" i="58"/>
  <c r="J17" i="58"/>
  <c r="K17" i="58"/>
  <c r="L17" i="58"/>
  <c r="B17" i="58"/>
  <c r="B12" i="58"/>
  <c r="C4" i="58"/>
  <c r="D4" i="58"/>
  <c r="E4" i="58"/>
  <c r="F4" i="58"/>
  <c r="G4" i="58"/>
  <c r="H4" i="58"/>
  <c r="I4" i="58"/>
  <c r="J4" i="58"/>
  <c r="K4" i="58"/>
  <c r="L4" i="58"/>
  <c r="B4" i="58"/>
  <c r="B8" i="58"/>
  <c r="C17" i="57"/>
  <c r="D17" i="57"/>
  <c r="E17" i="57"/>
  <c r="F17" i="57"/>
  <c r="G17" i="57"/>
  <c r="H17" i="57"/>
  <c r="I17" i="57"/>
  <c r="J17" i="57"/>
  <c r="K17" i="57"/>
  <c r="L17" i="57"/>
  <c r="B17" i="57"/>
  <c r="B8" i="57"/>
  <c r="M5" i="57"/>
  <c r="M6" i="57"/>
  <c r="M7" i="57"/>
  <c r="M9" i="57"/>
  <c r="M10" i="57"/>
  <c r="M11" i="57"/>
  <c r="M13" i="57"/>
  <c r="M14" i="57"/>
  <c r="M15" i="57"/>
  <c r="M16" i="57"/>
  <c r="M18" i="57"/>
  <c r="M19" i="57"/>
  <c r="M20" i="57"/>
  <c r="C4" i="57"/>
  <c r="D4" i="57"/>
  <c r="E4" i="57"/>
  <c r="F4" i="57"/>
  <c r="G4" i="57"/>
  <c r="H4" i="57"/>
  <c r="I4" i="57"/>
  <c r="J4" i="57"/>
  <c r="K4" i="57"/>
  <c r="L4" i="57"/>
  <c r="B4" i="57"/>
  <c r="C17" i="56"/>
  <c r="D17" i="56"/>
  <c r="E17" i="56"/>
  <c r="F17" i="56"/>
  <c r="G17" i="56"/>
  <c r="H17" i="56"/>
  <c r="I17" i="56"/>
  <c r="J17" i="56"/>
  <c r="K17" i="56"/>
  <c r="L17" i="56"/>
  <c r="B17" i="56"/>
  <c r="B8" i="56"/>
  <c r="M5" i="56"/>
  <c r="M6" i="56"/>
  <c r="M7" i="56"/>
  <c r="M9" i="56"/>
  <c r="M10" i="56"/>
  <c r="M11" i="56"/>
  <c r="M13" i="56"/>
  <c r="M14" i="56"/>
  <c r="M15" i="56"/>
  <c r="M16" i="56"/>
  <c r="M18" i="56"/>
  <c r="M19" i="56"/>
  <c r="M20" i="56"/>
  <c r="B4" i="56"/>
  <c r="C4" i="56"/>
  <c r="D4" i="56"/>
  <c r="E4" i="56"/>
  <c r="F4" i="56"/>
  <c r="G4" i="56"/>
  <c r="H4" i="56"/>
  <c r="I4" i="56"/>
  <c r="J4" i="56"/>
  <c r="K4" i="56"/>
  <c r="L4" i="56"/>
  <c r="C17" i="29"/>
  <c r="D17" i="29"/>
  <c r="E17" i="29"/>
  <c r="F17" i="29"/>
  <c r="G17" i="29"/>
  <c r="H17" i="29"/>
  <c r="I17" i="29"/>
  <c r="J17" i="29"/>
  <c r="K17" i="29"/>
  <c r="L17" i="29"/>
  <c r="C12" i="29"/>
  <c r="D12" i="29"/>
  <c r="E12" i="29"/>
  <c r="F12" i="29"/>
  <c r="G12" i="29"/>
  <c r="H12" i="29"/>
  <c r="I12" i="29"/>
  <c r="J12" i="29"/>
  <c r="K12" i="29"/>
  <c r="L12" i="29"/>
  <c r="B17" i="29"/>
  <c r="B12" i="29"/>
  <c r="C8" i="29"/>
  <c r="D8" i="29"/>
  <c r="E8" i="29"/>
  <c r="F8" i="29"/>
  <c r="G8" i="29"/>
  <c r="H8" i="29"/>
  <c r="I8" i="29"/>
  <c r="J8" i="29"/>
  <c r="K8" i="29"/>
  <c r="L8" i="29"/>
  <c r="B8" i="29"/>
  <c r="M5" i="29"/>
  <c r="M6" i="29"/>
  <c r="M7" i="29"/>
  <c r="M9" i="29"/>
  <c r="M10" i="29"/>
  <c r="M11" i="29"/>
  <c r="M13" i="29"/>
  <c r="M14" i="29"/>
  <c r="M15" i="29"/>
  <c r="M16" i="29"/>
  <c r="D34" i="77" s="1"/>
  <c r="M18" i="29"/>
  <c r="M19" i="29"/>
  <c r="M20" i="29"/>
  <c r="C4" i="29"/>
  <c r="D4" i="29"/>
  <c r="E4" i="29"/>
  <c r="F4" i="29"/>
  <c r="G4" i="29"/>
  <c r="H4" i="29"/>
  <c r="I4" i="29"/>
  <c r="J4" i="29"/>
  <c r="K4" i="29"/>
  <c r="L4" i="29"/>
  <c r="B4" i="29"/>
  <c r="C12" i="28"/>
  <c r="D12" i="28"/>
  <c r="E12" i="28"/>
  <c r="F12" i="28"/>
  <c r="G12" i="28"/>
  <c r="H12" i="28"/>
  <c r="I12" i="28"/>
  <c r="J12" i="28"/>
  <c r="K12" i="28"/>
  <c r="L12" i="28"/>
  <c r="B12" i="28"/>
  <c r="C8" i="28"/>
  <c r="D8" i="28"/>
  <c r="E8" i="28"/>
  <c r="F8" i="28"/>
  <c r="G8" i="28"/>
  <c r="H8" i="28"/>
  <c r="I8" i="28"/>
  <c r="J8" i="28"/>
  <c r="K8" i="28"/>
  <c r="L8" i="28"/>
  <c r="B8" i="28"/>
  <c r="M20" i="28"/>
  <c r="M19" i="28"/>
  <c r="M18" i="28"/>
  <c r="L17" i="28"/>
  <c r="K17" i="28"/>
  <c r="J17" i="28"/>
  <c r="I17" i="28"/>
  <c r="H17" i="28"/>
  <c r="G17" i="28"/>
  <c r="F17" i="28"/>
  <c r="E17" i="28"/>
  <c r="D17" i="28"/>
  <c r="C17" i="28"/>
  <c r="B17" i="28"/>
  <c r="M15" i="28"/>
  <c r="M14" i="28"/>
  <c r="M11" i="28"/>
  <c r="M10" i="28"/>
  <c r="M7" i="28"/>
  <c r="M6" i="28"/>
  <c r="M5" i="28"/>
  <c r="B4" i="28"/>
  <c r="M4" i="28" s="1"/>
  <c r="M5" i="26"/>
  <c r="M6" i="26"/>
  <c r="M7" i="26"/>
  <c r="M9" i="26"/>
  <c r="M10" i="26"/>
  <c r="M11" i="26"/>
  <c r="M13" i="26"/>
  <c r="M14" i="26"/>
  <c r="M15" i="26"/>
  <c r="M16" i="26"/>
  <c r="M18" i="26"/>
  <c r="M19" i="26"/>
  <c r="M20" i="26"/>
  <c r="M21" i="26"/>
  <c r="C12" i="26"/>
  <c r="D12" i="26"/>
  <c r="E12" i="26"/>
  <c r="F12" i="26"/>
  <c r="G12" i="26"/>
  <c r="H12" i="26"/>
  <c r="I12" i="26"/>
  <c r="J12" i="26"/>
  <c r="K12" i="26"/>
  <c r="L12" i="26"/>
  <c r="B12" i="26"/>
  <c r="C8" i="26"/>
  <c r="D8" i="26"/>
  <c r="E8" i="26"/>
  <c r="F8" i="26"/>
  <c r="G8" i="26"/>
  <c r="H8" i="26"/>
  <c r="I8" i="26"/>
  <c r="J8" i="26"/>
  <c r="K8" i="26"/>
  <c r="L8" i="26"/>
  <c r="B8" i="26"/>
  <c r="C17" i="26"/>
  <c r="D17" i="26"/>
  <c r="E17" i="26"/>
  <c r="F17" i="26"/>
  <c r="G17" i="26"/>
  <c r="H17" i="26"/>
  <c r="I17" i="26"/>
  <c r="J17" i="26"/>
  <c r="K17" i="26"/>
  <c r="L17" i="26"/>
  <c r="B17" i="26"/>
  <c r="B4" i="26"/>
  <c r="M4" i="26" s="1"/>
  <c r="M5" i="10"/>
  <c r="M6" i="10"/>
  <c r="M7" i="10"/>
  <c r="M9" i="10"/>
  <c r="M10" i="10"/>
  <c r="M11" i="10"/>
  <c r="M13" i="10"/>
  <c r="M14" i="10"/>
  <c r="M15" i="10"/>
  <c r="M16" i="10"/>
  <c r="M18" i="10"/>
  <c r="M19" i="10"/>
  <c r="M20" i="10"/>
  <c r="C17" i="10"/>
  <c r="D17" i="10"/>
  <c r="E17" i="10"/>
  <c r="F17" i="10"/>
  <c r="G17" i="10"/>
  <c r="H17" i="10"/>
  <c r="I17" i="10"/>
  <c r="J17" i="10"/>
  <c r="K17" i="10"/>
  <c r="L17" i="10"/>
  <c r="B17" i="10"/>
  <c r="C12" i="10"/>
  <c r="D12" i="10"/>
  <c r="E12" i="10"/>
  <c r="F12" i="10"/>
  <c r="G12" i="10"/>
  <c r="H12" i="10"/>
  <c r="I12" i="10"/>
  <c r="J12" i="10"/>
  <c r="K12" i="10"/>
  <c r="L12" i="10"/>
  <c r="C8" i="10"/>
  <c r="D8" i="10"/>
  <c r="E8" i="10"/>
  <c r="F8" i="10"/>
  <c r="G8" i="10"/>
  <c r="H8" i="10"/>
  <c r="I8" i="10"/>
  <c r="J8" i="10"/>
  <c r="K8" i="10"/>
  <c r="L8" i="10"/>
  <c r="B12" i="10"/>
  <c r="B8" i="10"/>
  <c r="B4" i="10"/>
  <c r="M4" i="10" s="1"/>
  <c r="M20" i="62"/>
  <c r="M19" i="62"/>
  <c r="M18" i="62"/>
  <c r="K17" i="62"/>
  <c r="J17" i="62"/>
  <c r="I17" i="62"/>
  <c r="H17" i="62"/>
  <c r="G17" i="62"/>
  <c r="F17" i="62"/>
  <c r="E17" i="62"/>
  <c r="D17" i="62"/>
  <c r="C17" i="62"/>
  <c r="B17" i="62"/>
  <c r="M16" i="62"/>
  <c r="D58" i="77" s="1"/>
  <c r="M15" i="62"/>
  <c r="M14" i="62"/>
  <c r="M13" i="62"/>
  <c r="B12" i="62"/>
  <c r="M11" i="62"/>
  <c r="M10" i="62"/>
  <c r="M9" i="62"/>
  <c r="L8" i="62"/>
  <c r="K8" i="62"/>
  <c r="J8" i="62"/>
  <c r="I8" i="62"/>
  <c r="H8" i="62"/>
  <c r="G8" i="62"/>
  <c r="F8" i="62"/>
  <c r="E8" i="62"/>
  <c r="D8" i="62"/>
  <c r="C8" i="62"/>
  <c r="B8" i="62"/>
  <c r="M7" i="62"/>
  <c r="M6" i="62"/>
  <c r="M5" i="62"/>
  <c r="L4" i="62"/>
  <c r="K4" i="62"/>
  <c r="J4" i="62"/>
  <c r="I4" i="62"/>
  <c r="H4" i="62"/>
  <c r="G4" i="62"/>
  <c r="F4" i="62"/>
  <c r="E4" i="62"/>
  <c r="D4" i="62"/>
  <c r="C4" i="62"/>
  <c r="B4" i="62"/>
  <c r="C17" i="61"/>
  <c r="D17" i="61"/>
  <c r="E17" i="61"/>
  <c r="F17" i="61"/>
  <c r="G17" i="61"/>
  <c r="H17" i="61"/>
  <c r="I17" i="61"/>
  <c r="J17" i="61"/>
  <c r="K17" i="61"/>
  <c r="L17" i="61"/>
  <c r="B17" i="61"/>
  <c r="B12" i="61"/>
  <c r="M12" i="61" s="1"/>
  <c r="C8" i="61"/>
  <c r="D8" i="61"/>
  <c r="E8" i="61"/>
  <c r="F8" i="61"/>
  <c r="G8" i="61"/>
  <c r="H8" i="61"/>
  <c r="I8" i="61"/>
  <c r="J8" i="61"/>
  <c r="K8" i="61"/>
  <c r="L8" i="61"/>
  <c r="B8" i="61"/>
  <c r="M5" i="61"/>
  <c r="M6" i="61"/>
  <c r="M7" i="61"/>
  <c r="M9" i="61"/>
  <c r="D57" i="77" s="1"/>
  <c r="E56" i="77" s="1"/>
  <c r="M10" i="61"/>
  <c r="M11" i="61"/>
  <c r="M13" i="61"/>
  <c r="M14" i="61"/>
  <c r="M15" i="61"/>
  <c r="M16" i="61"/>
  <c r="D59" i="77" s="1"/>
  <c r="P4" i="77" s="1"/>
  <c r="M18" i="61"/>
  <c r="M19" i="61"/>
  <c r="M20" i="61"/>
  <c r="C4" i="61"/>
  <c r="D4" i="61"/>
  <c r="E4" i="61"/>
  <c r="F4" i="61"/>
  <c r="G4" i="61"/>
  <c r="H4" i="61"/>
  <c r="I4" i="61"/>
  <c r="J4" i="61"/>
  <c r="K4" i="61"/>
  <c r="L4" i="61"/>
  <c r="B4" i="61"/>
  <c r="M5" i="65"/>
  <c r="M6" i="65"/>
  <c r="M7" i="65"/>
  <c r="M9" i="65"/>
  <c r="M10" i="65"/>
  <c r="M11" i="65"/>
  <c r="M13" i="65"/>
  <c r="M14" i="65"/>
  <c r="M15" i="65"/>
  <c r="M16" i="65"/>
  <c r="M18" i="65"/>
  <c r="M19" i="65"/>
  <c r="M20" i="65"/>
  <c r="C17" i="65"/>
  <c r="D17" i="65"/>
  <c r="E17" i="65"/>
  <c r="F17" i="65"/>
  <c r="G17" i="65"/>
  <c r="H17" i="65"/>
  <c r="I17" i="65"/>
  <c r="J17" i="65"/>
  <c r="K17" i="65"/>
  <c r="L17" i="65"/>
  <c r="B17" i="65"/>
  <c r="C12" i="65"/>
  <c r="D12" i="65"/>
  <c r="E12" i="65"/>
  <c r="F12" i="65"/>
  <c r="G12" i="65"/>
  <c r="H12" i="65"/>
  <c r="I12" i="65"/>
  <c r="J12" i="65"/>
  <c r="K12" i="65"/>
  <c r="L12" i="65"/>
  <c r="B12" i="65"/>
  <c r="C4" i="65"/>
  <c r="D4" i="65"/>
  <c r="E4" i="65"/>
  <c r="F4" i="65"/>
  <c r="G4" i="65"/>
  <c r="H4" i="65"/>
  <c r="I4" i="65"/>
  <c r="J4" i="65"/>
  <c r="K4" i="65"/>
  <c r="L4" i="65"/>
  <c r="B4" i="65"/>
  <c r="B12" i="64"/>
  <c r="C17" i="64"/>
  <c r="D17" i="64"/>
  <c r="E17" i="64"/>
  <c r="F17" i="64"/>
  <c r="G17" i="64"/>
  <c r="H17" i="64"/>
  <c r="I17" i="64"/>
  <c r="J17" i="64"/>
  <c r="K17" i="64"/>
  <c r="L17" i="64"/>
  <c r="B17" i="64"/>
  <c r="M5" i="64"/>
  <c r="M6" i="64"/>
  <c r="M7" i="64"/>
  <c r="M9" i="64"/>
  <c r="M10" i="64"/>
  <c r="M11" i="64"/>
  <c r="M13" i="64"/>
  <c r="M14" i="64"/>
  <c r="M15" i="64"/>
  <c r="M16" i="64"/>
  <c r="M18" i="64"/>
  <c r="M19" i="64"/>
  <c r="M20" i="64"/>
  <c r="C4" i="64"/>
  <c r="D4" i="64"/>
  <c r="E4" i="64"/>
  <c r="F4" i="64"/>
  <c r="G4" i="64"/>
  <c r="H4" i="64"/>
  <c r="I4" i="64"/>
  <c r="J4" i="64"/>
  <c r="K4" i="64"/>
  <c r="L4" i="64"/>
  <c r="B4" i="64"/>
  <c r="B17" i="69"/>
  <c r="B12" i="69"/>
  <c r="C8" i="69"/>
  <c r="D8" i="69"/>
  <c r="E8" i="69"/>
  <c r="F8" i="69"/>
  <c r="G8" i="69"/>
  <c r="H8" i="69"/>
  <c r="I8" i="69"/>
  <c r="J8" i="69"/>
  <c r="K8" i="69"/>
  <c r="L8" i="69"/>
  <c r="B8" i="69"/>
  <c r="C4" i="69"/>
  <c r="D4" i="69"/>
  <c r="E4" i="69"/>
  <c r="F4" i="69"/>
  <c r="G4" i="69"/>
  <c r="H4" i="69"/>
  <c r="I4" i="69"/>
  <c r="J4" i="69"/>
  <c r="K4" i="69"/>
  <c r="L4" i="69"/>
  <c r="B4" i="69"/>
  <c r="M4" i="57" l="1"/>
  <c r="M4" i="30"/>
  <c r="M4" i="24"/>
  <c r="M4" i="9"/>
  <c r="M17" i="7"/>
  <c r="M12" i="5"/>
  <c r="M12" i="6"/>
  <c r="M17" i="32"/>
  <c r="M4" i="22"/>
  <c r="M4" i="64"/>
  <c r="M4" i="65"/>
  <c r="M4" i="62"/>
  <c r="M17" i="62"/>
  <c r="M17" i="52"/>
  <c r="M17" i="49"/>
  <c r="M4" i="2"/>
  <c r="M17" i="3"/>
  <c r="M4" i="6"/>
  <c r="M8" i="6"/>
  <c r="M17" i="6"/>
  <c r="M8" i="7"/>
  <c r="M17" i="31"/>
  <c r="M4" i="27"/>
  <c r="M4" i="35"/>
  <c r="M4" i="39"/>
  <c r="M8" i="43"/>
  <c r="M17" i="10"/>
  <c r="M8" i="5"/>
  <c r="M12" i="65"/>
  <c r="M12" i="10"/>
  <c r="M12" i="26"/>
  <c r="M4" i="58"/>
  <c r="M17" i="58"/>
  <c r="M17" i="59"/>
  <c r="M17" i="23"/>
  <c r="M17" i="65"/>
  <c r="M4" i="61"/>
  <c r="M17" i="61"/>
  <c r="M8" i="26"/>
  <c r="M17" i="30"/>
  <c r="M4" i="80"/>
  <c r="M17" i="50"/>
  <c r="M17" i="68"/>
  <c r="M4" i="5"/>
  <c r="M17" i="9"/>
  <c r="M12" i="7"/>
  <c r="M4" i="32"/>
  <c r="M4" i="60"/>
  <c r="D69" i="77"/>
  <c r="M4" i="43"/>
  <c r="M12" i="43"/>
  <c r="M17" i="44"/>
  <c r="M8" i="10"/>
  <c r="M4" i="56"/>
  <c r="M4" i="59"/>
  <c r="M4" i="55"/>
  <c r="M17" i="26"/>
  <c r="M4" i="29"/>
  <c r="M17" i="29"/>
  <c r="D28" i="77"/>
  <c r="M17" i="53"/>
  <c r="M4" i="3"/>
  <c r="M4" i="40"/>
  <c r="M17" i="5"/>
  <c r="M4" i="33"/>
  <c r="M4" i="34"/>
  <c r="M12" i="29"/>
  <c r="M8" i="24"/>
  <c r="M4" i="37"/>
  <c r="M8" i="23"/>
  <c r="M12" i="24"/>
  <c r="D76" i="77"/>
  <c r="M17" i="28"/>
  <c r="M4" i="23"/>
  <c r="M4" i="4"/>
  <c r="M12" i="9"/>
  <c r="M8" i="9"/>
  <c r="M4" i="36"/>
  <c r="M8" i="29"/>
  <c r="M17" i="56"/>
  <c r="M8" i="30"/>
  <c r="D31" i="77" s="1"/>
  <c r="M4" i="77" s="1"/>
  <c r="M8" i="3"/>
  <c r="M4" i="7"/>
  <c r="M4" i="31"/>
  <c r="M12" i="62"/>
  <c r="M8" i="61"/>
  <c r="M12" i="58"/>
  <c r="M8" i="37"/>
  <c r="M8" i="58"/>
  <c r="M8" i="59"/>
  <c r="M8" i="62"/>
  <c r="M12" i="36"/>
  <c r="M8" i="36"/>
  <c r="D44" i="77" s="1"/>
  <c r="E41" i="77" s="1"/>
  <c r="M17" i="22"/>
  <c r="M12" i="31"/>
  <c r="M8" i="31"/>
  <c r="M8" i="32"/>
  <c r="M12" i="32"/>
  <c r="M17" i="40"/>
  <c r="M12" i="3"/>
  <c r="M17" i="24"/>
  <c r="M12" i="23"/>
  <c r="M17" i="48"/>
  <c r="M17" i="45"/>
  <c r="M17" i="51"/>
  <c r="M12" i="30"/>
  <c r="M17" i="57"/>
  <c r="M17" i="64"/>
  <c r="D35" i="77"/>
  <c r="R4" i="77" s="1"/>
  <c r="D39" i="77"/>
  <c r="D52" i="77" l="1"/>
  <c r="E52" i="77" s="1"/>
  <c r="I30" i="80"/>
  <c r="I29" i="80"/>
  <c r="I28" i="80"/>
  <c r="L17" i="80"/>
  <c r="K17" i="80"/>
  <c r="J17" i="80"/>
  <c r="I17" i="80"/>
  <c r="H17" i="80"/>
  <c r="G17" i="80"/>
  <c r="F17" i="80"/>
  <c r="E17" i="80"/>
  <c r="D17" i="80"/>
  <c r="C17" i="80"/>
  <c r="B17" i="80"/>
  <c r="L12" i="80"/>
  <c r="K12" i="80"/>
  <c r="J12" i="80"/>
  <c r="I12" i="80"/>
  <c r="H12" i="80"/>
  <c r="G12" i="80"/>
  <c r="F12" i="80"/>
  <c r="E12" i="80"/>
  <c r="D12" i="80"/>
  <c r="C12" i="80"/>
  <c r="L8" i="80"/>
  <c r="K8" i="80"/>
  <c r="J8" i="80"/>
  <c r="I8" i="80"/>
  <c r="H8" i="80"/>
  <c r="G8" i="80"/>
  <c r="F8" i="80"/>
  <c r="E8" i="80"/>
  <c r="D8" i="80"/>
  <c r="C8" i="80"/>
  <c r="D24" i="77"/>
  <c r="M9" i="76"/>
  <c r="M10" i="76"/>
  <c r="M11" i="76"/>
  <c r="M13" i="76"/>
  <c r="M14" i="76"/>
  <c r="M15" i="76"/>
  <c r="M16" i="76"/>
  <c r="M18" i="76"/>
  <c r="M19" i="76"/>
  <c r="M20" i="76"/>
  <c r="M4" i="76"/>
  <c r="M5" i="76"/>
  <c r="M6" i="76"/>
  <c r="M7" i="76"/>
  <c r="B8" i="76"/>
  <c r="B8" i="75"/>
  <c r="M9" i="75"/>
  <c r="M10" i="75"/>
  <c r="M11" i="75"/>
  <c r="M13" i="75"/>
  <c r="M14" i="75"/>
  <c r="M15" i="75"/>
  <c r="M16" i="75"/>
  <c r="M18" i="75"/>
  <c r="M19" i="75"/>
  <c r="M20" i="75"/>
  <c r="M4" i="75"/>
  <c r="M5" i="75"/>
  <c r="M6" i="75"/>
  <c r="M7" i="75"/>
  <c r="B8" i="74"/>
  <c r="M4" i="74"/>
  <c r="M5" i="74"/>
  <c r="M6" i="74"/>
  <c r="M7" i="74"/>
  <c r="M9" i="74"/>
  <c r="M10" i="74"/>
  <c r="M11" i="74"/>
  <c r="M13" i="74"/>
  <c r="M14" i="74"/>
  <c r="M15" i="74"/>
  <c r="M16" i="74"/>
  <c r="M18" i="74"/>
  <c r="M19" i="74"/>
  <c r="M20" i="74"/>
  <c r="M9" i="73"/>
  <c r="M10" i="73"/>
  <c r="M11" i="73"/>
  <c r="M13" i="73"/>
  <c r="M14" i="73"/>
  <c r="M15" i="73"/>
  <c r="M16" i="73"/>
  <c r="M18" i="73"/>
  <c r="M19" i="73"/>
  <c r="M20" i="73"/>
  <c r="M4" i="73"/>
  <c r="M5" i="73"/>
  <c r="M6" i="73"/>
  <c r="M7" i="73"/>
  <c r="B8" i="73"/>
  <c r="M9" i="72"/>
  <c r="M10" i="72"/>
  <c r="M11" i="72"/>
  <c r="M13" i="72"/>
  <c r="M14" i="72"/>
  <c r="M15" i="72"/>
  <c r="M16" i="72"/>
  <c r="M18" i="72"/>
  <c r="M19" i="72"/>
  <c r="M20" i="72"/>
  <c r="M4" i="72"/>
  <c r="M5" i="72"/>
  <c r="M6" i="72"/>
  <c r="M7" i="72"/>
  <c r="B8" i="72"/>
  <c r="M9" i="71"/>
  <c r="M13" i="71"/>
  <c r="M14" i="71"/>
  <c r="M15" i="71"/>
  <c r="M16" i="71"/>
  <c r="M18" i="71"/>
  <c r="M19" i="71"/>
  <c r="M20" i="71"/>
  <c r="M9" i="70"/>
  <c r="M10" i="70"/>
  <c r="M11" i="70"/>
  <c r="M13" i="70"/>
  <c r="M14" i="70"/>
  <c r="M15" i="70"/>
  <c r="M16" i="70"/>
  <c r="M18" i="70"/>
  <c r="M19" i="70"/>
  <c r="M20" i="70"/>
  <c r="M4" i="70"/>
  <c r="M5" i="70"/>
  <c r="M6" i="70"/>
  <c r="M7" i="70"/>
  <c r="C8" i="70"/>
  <c r="D8" i="70"/>
  <c r="E8" i="70"/>
  <c r="F8" i="70"/>
  <c r="G8" i="70"/>
  <c r="H8" i="70"/>
  <c r="I8" i="70"/>
  <c r="J8" i="70"/>
  <c r="K8" i="70"/>
  <c r="L8" i="70"/>
  <c r="B8" i="70"/>
  <c r="M4" i="69"/>
  <c r="M5" i="69"/>
  <c r="M6" i="69"/>
  <c r="M7" i="69"/>
  <c r="M9" i="69"/>
  <c r="M10" i="69"/>
  <c r="M11" i="69"/>
  <c r="M13" i="69"/>
  <c r="M14" i="69"/>
  <c r="M15" i="69"/>
  <c r="M16" i="69"/>
  <c r="M18" i="69"/>
  <c r="M19" i="69"/>
  <c r="M20" i="69"/>
  <c r="L17" i="76"/>
  <c r="K17" i="76"/>
  <c r="J17" i="76"/>
  <c r="I17" i="76"/>
  <c r="H17" i="76"/>
  <c r="G17" i="76"/>
  <c r="F17" i="76"/>
  <c r="E17" i="76"/>
  <c r="D17" i="76"/>
  <c r="C17" i="76"/>
  <c r="B17" i="76"/>
  <c r="L12" i="76"/>
  <c r="K12" i="76"/>
  <c r="J12" i="76"/>
  <c r="I12" i="76"/>
  <c r="H12" i="76"/>
  <c r="G12" i="76"/>
  <c r="F12" i="76"/>
  <c r="E12" i="76"/>
  <c r="D12" i="76"/>
  <c r="C12" i="76"/>
  <c r="B12" i="76"/>
  <c r="L8" i="76"/>
  <c r="K8" i="76"/>
  <c r="J8" i="76"/>
  <c r="I8" i="76"/>
  <c r="H8" i="76"/>
  <c r="G8" i="76"/>
  <c r="F8" i="76"/>
  <c r="E8" i="76"/>
  <c r="D8" i="76"/>
  <c r="C8" i="76"/>
  <c r="L17" i="75"/>
  <c r="K17" i="75"/>
  <c r="J17" i="75"/>
  <c r="I17" i="75"/>
  <c r="H17" i="75"/>
  <c r="G17" i="75"/>
  <c r="F17" i="75"/>
  <c r="E17" i="75"/>
  <c r="D17" i="75"/>
  <c r="C17" i="75"/>
  <c r="B17" i="75"/>
  <c r="L12" i="75"/>
  <c r="K12" i="75"/>
  <c r="J12" i="75"/>
  <c r="I12" i="75"/>
  <c r="H12" i="75"/>
  <c r="G12" i="75"/>
  <c r="F12" i="75"/>
  <c r="E12" i="75"/>
  <c r="D12" i="75"/>
  <c r="C12" i="75"/>
  <c r="B12" i="75"/>
  <c r="L8" i="75"/>
  <c r="K8" i="75"/>
  <c r="J8" i="75"/>
  <c r="I8" i="75"/>
  <c r="H8" i="75"/>
  <c r="G8" i="75"/>
  <c r="F8" i="75"/>
  <c r="E8" i="75"/>
  <c r="D8" i="75"/>
  <c r="C8" i="75"/>
  <c r="L17" i="74"/>
  <c r="K17" i="74"/>
  <c r="J17" i="74"/>
  <c r="I17" i="74"/>
  <c r="H17" i="74"/>
  <c r="G17" i="74"/>
  <c r="F17" i="74"/>
  <c r="E17" i="74"/>
  <c r="D17" i="74"/>
  <c r="C17" i="74"/>
  <c r="B17" i="74"/>
  <c r="L12" i="74"/>
  <c r="K12" i="74"/>
  <c r="J12" i="74"/>
  <c r="I12" i="74"/>
  <c r="H12" i="74"/>
  <c r="G12" i="74"/>
  <c r="F12" i="74"/>
  <c r="E12" i="74"/>
  <c r="D12" i="74"/>
  <c r="C12" i="74"/>
  <c r="B12" i="74"/>
  <c r="L8" i="74"/>
  <c r="K8" i="74"/>
  <c r="J8" i="74"/>
  <c r="I8" i="74"/>
  <c r="H8" i="74"/>
  <c r="G8" i="74"/>
  <c r="F8" i="74"/>
  <c r="E8" i="74"/>
  <c r="D8" i="74"/>
  <c r="C8" i="74"/>
  <c r="L17" i="73"/>
  <c r="K17" i="73"/>
  <c r="J17" i="73"/>
  <c r="I17" i="73"/>
  <c r="H17" i="73"/>
  <c r="G17" i="73"/>
  <c r="F17" i="73"/>
  <c r="E17" i="73"/>
  <c r="D17" i="73"/>
  <c r="C17" i="73"/>
  <c r="B17" i="73"/>
  <c r="L12" i="73"/>
  <c r="K12" i="73"/>
  <c r="J12" i="73"/>
  <c r="I12" i="73"/>
  <c r="H12" i="73"/>
  <c r="G12" i="73"/>
  <c r="F12" i="73"/>
  <c r="E12" i="73"/>
  <c r="D12" i="73"/>
  <c r="C12" i="73"/>
  <c r="B12" i="73"/>
  <c r="L8" i="73"/>
  <c r="K8" i="73"/>
  <c r="J8" i="73"/>
  <c r="I8" i="73"/>
  <c r="H8" i="73"/>
  <c r="G8" i="73"/>
  <c r="F8" i="73"/>
  <c r="E8" i="73"/>
  <c r="D8" i="73"/>
  <c r="C8" i="73"/>
  <c r="L17" i="72"/>
  <c r="K17" i="72"/>
  <c r="J17" i="72"/>
  <c r="I17" i="72"/>
  <c r="H17" i="72"/>
  <c r="G17" i="72"/>
  <c r="F17" i="72"/>
  <c r="E17" i="72"/>
  <c r="D17" i="72"/>
  <c r="C17" i="72"/>
  <c r="B17" i="72"/>
  <c r="L12" i="72"/>
  <c r="K12" i="72"/>
  <c r="J12" i="72"/>
  <c r="I12" i="72"/>
  <c r="H12" i="72"/>
  <c r="G12" i="72"/>
  <c r="F12" i="72"/>
  <c r="E12" i="72"/>
  <c r="D12" i="72"/>
  <c r="C12" i="72"/>
  <c r="B12" i="72"/>
  <c r="L8" i="72"/>
  <c r="K8" i="72"/>
  <c r="J8" i="72"/>
  <c r="I8" i="72"/>
  <c r="H8" i="72"/>
  <c r="G8" i="72"/>
  <c r="F8" i="72"/>
  <c r="E8" i="72"/>
  <c r="D8" i="72"/>
  <c r="C8" i="72"/>
  <c r="L17" i="71"/>
  <c r="K17" i="71"/>
  <c r="J17" i="71"/>
  <c r="I17" i="71"/>
  <c r="H17" i="71"/>
  <c r="G17" i="71"/>
  <c r="F17" i="71"/>
  <c r="E17" i="71"/>
  <c r="D17" i="71"/>
  <c r="C17" i="71"/>
  <c r="B17" i="71"/>
  <c r="L12" i="71"/>
  <c r="K12" i="71"/>
  <c r="J12" i="71"/>
  <c r="I12" i="71"/>
  <c r="H12" i="71"/>
  <c r="G12" i="71"/>
  <c r="F12" i="71"/>
  <c r="E12" i="71"/>
  <c r="D12" i="71"/>
  <c r="C12" i="71"/>
  <c r="B12" i="71"/>
  <c r="L8" i="71"/>
  <c r="K8" i="71"/>
  <c r="J8" i="71"/>
  <c r="I8" i="71"/>
  <c r="H8" i="71"/>
  <c r="G8" i="71"/>
  <c r="F8" i="71"/>
  <c r="E8" i="71"/>
  <c r="D8" i="71"/>
  <c r="C8" i="71"/>
  <c r="L17" i="70"/>
  <c r="K17" i="70"/>
  <c r="J17" i="70"/>
  <c r="I17" i="70"/>
  <c r="H17" i="70"/>
  <c r="G17" i="70"/>
  <c r="F17" i="70"/>
  <c r="E17" i="70"/>
  <c r="D17" i="70"/>
  <c r="C17" i="70"/>
  <c r="B17" i="70"/>
  <c r="L12" i="70"/>
  <c r="K12" i="70"/>
  <c r="J12" i="70"/>
  <c r="I12" i="70"/>
  <c r="H12" i="70"/>
  <c r="G12" i="70"/>
  <c r="F12" i="70"/>
  <c r="E12" i="70"/>
  <c r="D12" i="70"/>
  <c r="C12" i="70"/>
  <c r="B12" i="70"/>
  <c r="M12" i="70" s="1"/>
  <c r="C17" i="69"/>
  <c r="D17" i="69"/>
  <c r="E17" i="69"/>
  <c r="F17" i="69"/>
  <c r="G17" i="69"/>
  <c r="H17" i="69"/>
  <c r="I17" i="69"/>
  <c r="J17" i="69"/>
  <c r="K17" i="69"/>
  <c r="L17" i="69"/>
  <c r="C12" i="69"/>
  <c r="D12" i="69"/>
  <c r="E12" i="69"/>
  <c r="F12" i="69"/>
  <c r="G12" i="69"/>
  <c r="H12" i="69"/>
  <c r="I12" i="69"/>
  <c r="J12" i="69"/>
  <c r="K12" i="69"/>
  <c r="L12" i="69"/>
  <c r="M12" i="69" l="1"/>
  <c r="M17" i="72"/>
  <c r="M17" i="73"/>
  <c r="M17" i="76"/>
  <c r="M17" i="71"/>
  <c r="M17" i="74"/>
  <c r="M17" i="75"/>
  <c r="M17" i="80"/>
  <c r="M17" i="70"/>
  <c r="M17" i="69"/>
  <c r="M12" i="80"/>
  <c r="M8" i="80"/>
  <c r="M12" i="76"/>
  <c r="M8" i="76"/>
  <c r="M12" i="75"/>
  <c r="M8" i="75"/>
  <c r="M12" i="74"/>
  <c r="M8" i="74"/>
  <c r="M12" i="73"/>
  <c r="M8" i="73"/>
  <c r="M12" i="72"/>
  <c r="M8" i="72"/>
  <c r="M12" i="71"/>
  <c r="M11" i="71"/>
  <c r="M7" i="71"/>
  <c r="M8" i="70"/>
  <c r="M8" i="69"/>
  <c r="B8" i="71" l="1"/>
  <c r="M8" i="71" s="1"/>
  <c r="D17" i="77" s="1"/>
  <c r="E14" i="77" s="1"/>
  <c r="M10" i="71"/>
  <c r="M6" i="71"/>
  <c r="B4" i="71" l="1"/>
  <c r="M5" i="71"/>
  <c r="B8" i="68"/>
  <c r="L12" i="68"/>
  <c r="K12" i="68"/>
  <c r="J12" i="68"/>
  <c r="I12" i="68"/>
  <c r="H12" i="68"/>
  <c r="G12" i="68"/>
  <c r="F12" i="68"/>
  <c r="E12" i="68"/>
  <c r="D12" i="68"/>
  <c r="C12" i="68"/>
  <c r="B12" i="68"/>
  <c r="L8" i="68"/>
  <c r="K8" i="68"/>
  <c r="J8" i="68"/>
  <c r="I8" i="68"/>
  <c r="H8" i="68"/>
  <c r="G8" i="68"/>
  <c r="F8" i="68"/>
  <c r="E8" i="68"/>
  <c r="D8" i="68"/>
  <c r="C8" i="68"/>
  <c r="M8" i="68" l="1"/>
  <c r="P11" i="68" s="1"/>
  <c r="P10" i="68"/>
  <c r="M4" i="71"/>
  <c r="M12" i="68"/>
  <c r="I29" i="48"/>
  <c r="I30" i="48"/>
  <c r="I28" i="48"/>
  <c r="I29" i="55"/>
  <c r="I30" i="55"/>
  <c r="I28" i="55"/>
  <c r="C17" i="60"/>
  <c r="D17" i="60"/>
  <c r="E17" i="60"/>
  <c r="F17" i="60"/>
  <c r="G17" i="60"/>
  <c r="H17" i="60"/>
  <c r="I17" i="60"/>
  <c r="J17" i="60"/>
  <c r="K17" i="60"/>
  <c r="L17" i="60"/>
  <c r="B17" i="60"/>
  <c r="L10" i="60"/>
  <c r="L11" i="60"/>
  <c r="L14" i="60"/>
  <c r="L15" i="60"/>
  <c r="C12" i="60"/>
  <c r="D12" i="60"/>
  <c r="E12" i="60"/>
  <c r="F12" i="60"/>
  <c r="G12" i="60"/>
  <c r="H12" i="60"/>
  <c r="I12" i="60"/>
  <c r="J12" i="60"/>
  <c r="B12" i="60"/>
  <c r="B8" i="60"/>
  <c r="M15" i="60" l="1"/>
  <c r="M17" i="60"/>
  <c r="P12" i="68"/>
  <c r="D27" i="77"/>
  <c r="L4" i="77" s="1"/>
  <c r="L11" i="8"/>
  <c r="M11" i="60"/>
  <c r="L10" i="8"/>
  <c r="L14" i="8" s="1"/>
  <c r="L8" i="60"/>
  <c r="L12" i="60"/>
  <c r="M12" i="60" s="1"/>
  <c r="M14" i="60"/>
  <c r="M10" i="60"/>
  <c r="M9" i="60"/>
  <c r="I30" i="65"/>
  <c r="I31" i="65"/>
  <c r="I32" i="65"/>
  <c r="I29" i="65"/>
  <c r="C8" i="65"/>
  <c r="D8" i="65"/>
  <c r="E8" i="65"/>
  <c r="F8" i="65"/>
  <c r="G8" i="65"/>
  <c r="H8" i="65"/>
  <c r="I8" i="65"/>
  <c r="J8" i="65"/>
  <c r="K8" i="65"/>
  <c r="L8" i="65"/>
  <c r="B8" i="65"/>
  <c r="I30" i="64"/>
  <c r="I31" i="64"/>
  <c r="I29" i="64"/>
  <c r="C12" i="64"/>
  <c r="D12" i="64"/>
  <c r="E12" i="64"/>
  <c r="F12" i="64"/>
  <c r="G12" i="64"/>
  <c r="H12" i="64"/>
  <c r="I12" i="64"/>
  <c r="J12" i="64"/>
  <c r="K12" i="64"/>
  <c r="L12" i="64"/>
  <c r="C8" i="64"/>
  <c r="D8" i="64"/>
  <c r="E8" i="64"/>
  <c r="F8" i="64"/>
  <c r="G8" i="64"/>
  <c r="H8" i="64"/>
  <c r="I8" i="64"/>
  <c r="J8" i="64"/>
  <c r="K8" i="64"/>
  <c r="L8" i="64"/>
  <c r="B8" i="64"/>
  <c r="I30" i="58"/>
  <c r="I31" i="58"/>
  <c r="I29" i="58"/>
  <c r="L12" i="57"/>
  <c r="K12" i="57"/>
  <c r="J12" i="57"/>
  <c r="I12" i="57"/>
  <c r="H12" i="57"/>
  <c r="G12" i="57"/>
  <c r="F12" i="57"/>
  <c r="E12" i="57"/>
  <c r="D12" i="57"/>
  <c r="C12" i="57"/>
  <c r="B12" i="57"/>
  <c r="L8" i="57"/>
  <c r="K8" i="57"/>
  <c r="J8" i="57"/>
  <c r="I8" i="57"/>
  <c r="H8" i="57"/>
  <c r="G8" i="57"/>
  <c r="F8" i="57"/>
  <c r="E8" i="57"/>
  <c r="D8" i="57"/>
  <c r="C8" i="57"/>
  <c r="C12" i="56"/>
  <c r="D12" i="56"/>
  <c r="E12" i="56"/>
  <c r="F12" i="56"/>
  <c r="G12" i="56"/>
  <c r="H12" i="56"/>
  <c r="I12" i="56"/>
  <c r="J12" i="56"/>
  <c r="K12" i="56"/>
  <c r="L12" i="56"/>
  <c r="B12" i="56"/>
  <c r="C8" i="56"/>
  <c r="D8" i="56"/>
  <c r="E8" i="56"/>
  <c r="F8" i="56"/>
  <c r="G8" i="56"/>
  <c r="H8" i="56"/>
  <c r="I8" i="56"/>
  <c r="J8" i="56"/>
  <c r="K8" i="56"/>
  <c r="L8" i="56"/>
  <c r="C17" i="55"/>
  <c r="D17" i="55"/>
  <c r="E17" i="55"/>
  <c r="F17" i="55"/>
  <c r="G17" i="55"/>
  <c r="H17" i="55"/>
  <c r="I17" i="55"/>
  <c r="J17" i="55"/>
  <c r="K17" i="55"/>
  <c r="L17" i="55"/>
  <c r="B17" i="55"/>
  <c r="L12" i="55"/>
  <c r="K12" i="55"/>
  <c r="J12" i="55"/>
  <c r="I12" i="55"/>
  <c r="H12" i="55"/>
  <c r="G12" i="55"/>
  <c r="F12" i="55"/>
  <c r="E12" i="55"/>
  <c r="D12" i="55"/>
  <c r="C12" i="55"/>
  <c r="B12" i="55"/>
  <c r="L8" i="55"/>
  <c r="K8" i="55"/>
  <c r="J8" i="55"/>
  <c r="I8" i="55"/>
  <c r="H8" i="55"/>
  <c r="G8" i="55"/>
  <c r="F8" i="55"/>
  <c r="E8" i="55"/>
  <c r="D8" i="55"/>
  <c r="C8" i="55"/>
  <c r="B8" i="55"/>
  <c r="B12" i="54"/>
  <c r="L12" i="54"/>
  <c r="K12" i="54"/>
  <c r="J12" i="54"/>
  <c r="I12" i="54"/>
  <c r="H12" i="54"/>
  <c r="G12" i="54"/>
  <c r="F12" i="54"/>
  <c r="E12" i="54"/>
  <c r="D12" i="54"/>
  <c r="C12" i="54"/>
  <c r="L8" i="54"/>
  <c r="K8" i="54"/>
  <c r="J8" i="54"/>
  <c r="I8" i="54"/>
  <c r="H8" i="54"/>
  <c r="G8" i="54"/>
  <c r="F8" i="54"/>
  <c r="E8" i="54"/>
  <c r="D8" i="54"/>
  <c r="C8" i="54"/>
  <c r="B8" i="54"/>
  <c r="L12" i="53"/>
  <c r="K12" i="53"/>
  <c r="J12" i="53"/>
  <c r="I12" i="53"/>
  <c r="H12" i="53"/>
  <c r="G12" i="53"/>
  <c r="F12" i="53"/>
  <c r="E12" i="53"/>
  <c r="D12" i="53"/>
  <c r="C12" i="53"/>
  <c r="B12" i="53"/>
  <c r="L8" i="53"/>
  <c r="K8" i="53"/>
  <c r="J8" i="53"/>
  <c r="I8" i="53"/>
  <c r="H8" i="53"/>
  <c r="G8" i="53"/>
  <c r="F8" i="53"/>
  <c r="E8" i="53"/>
  <c r="D8" i="53"/>
  <c r="C8" i="53"/>
  <c r="B8" i="53"/>
  <c r="L12" i="52"/>
  <c r="K12" i="52"/>
  <c r="J12" i="52"/>
  <c r="I12" i="52"/>
  <c r="H12" i="52"/>
  <c r="G12" i="52"/>
  <c r="F12" i="52"/>
  <c r="E12" i="52"/>
  <c r="D12" i="52"/>
  <c r="C12" i="52"/>
  <c r="B12" i="52"/>
  <c r="L8" i="52"/>
  <c r="K8" i="52"/>
  <c r="J8" i="52"/>
  <c r="I8" i="52"/>
  <c r="H8" i="52"/>
  <c r="G8" i="52"/>
  <c r="F8" i="52"/>
  <c r="E8" i="52"/>
  <c r="D8" i="52"/>
  <c r="C8" i="52"/>
  <c r="B8" i="52"/>
  <c r="M11" i="8" l="1"/>
  <c r="L15" i="8"/>
  <c r="M15" i="8" s="1"/>
  <c r="M12" i="52"/>
  <c r="M8" i="52"/>
  <c r="M8" i="54"/>
  <c r="M17" i="55"/>
  <c r="M8" i="56"/>
  <c r="M8" i="57"/>
  <c r="D32" i="77" s="1"/>
  <c r="M8" i="64"/>
  <c r="D72" i="77" s="1"/>
  <c r="E71" i="77" s="1"/>
  <c r="M12" i="64"/>
  <c r="M8" i="65"/>
  <c r="M12" i="53"/>
  <c r="M12" i="54"/>
  <c r="M12" i="55"/>
  <c r="M12" i="56"/>
  <c r="M8" i="53"/>
  <c r="M8" i="55"/>
  <c r="M12" i="57"/>
  <c r="L8" i="8"/>
  <c r="M8" i="8" s="1"/>
  <c r="M10" i="8"/>
  <c r="M8" i="60"/>
  <c r="D23" i="77" s="1"/>
  <c r="L12" i="51"/>
  <c r="K12" i="51"/>
  <c r="J12" i="51"/>
  <c r="I12" i="51"/>
  <c r="H12" i="51"/>
  <c r="G12" i="51"/>
  <c r="F12" i="51"/>
  <c r="E12" i="51"/>
  <c r="D12" i="51"/>
  <c r="C12" i="51"/>
  <c r="B12" i="51"/>
  <c r="L8" i="51"/>
  <c r="K8" i="51"/>
  <c r="J8" i="51"/>
  <c r="I8" i="51"/>
  <c r="H8" i="51"/>
  <c r="G8" i="51"/>
  <c r="F8" i="51"/>
  <c r="E8" i="51"/>
  <c r="D8" i="51"/>
  <c r="C8" i="51"/>
  <c r="B8" i="51"/>
  <c r="L12" i="50"/>
  <c r="K12" i="50"/>
  <c r="J12" i="50"/>
  <c r="I12" i="50"/>
  <c r="H12" i="50"/>
  <c r="G12" i="50"/>
  <c r="F12" i="50"/>
  <c r="E12" i="50"/>
  <c r="D12" i="50"/>
  <c r="C12" i="50"/>
  <c r="B12" i="50"/>
  <c r="L8" i="50"/>
  <c r="K8" i="50"/>
  <c r="J8" i="50"/>
  <c r="I8" i="50"/>
  <c r="H8" i="50"/>
  <c r="G8" i="50"/>
  <c r="F8" i="50"/>
  <c r="E8" i="50"/>
  <c r="D8" i="50"/>
  <c r="C8" i="50"/>
  <c r="B8" i="50"/>
  <c r="L12" i="49"/>
  <c r="K12" i="49"/>
  <c r="J12" i="49"/>
  <c r="I12" i="49"/>
  <c r="H12" i="49"/>
  <c r="G12" i="49"/>
  <c r="F12" i="49"/>
  <c r="E12" i="49"/>
  <c r="D12" i="49"/>
  <c r="C12" i="49"/>
  <c r="B12" i="49"/>
  <c r="L8" i="49"/>
  <c r="K8" i="49"/>
  <c r="J8" i="49"/>
  <c r="I8" i="49"/>
  <c r="H8" i="49"/>
  <c r="G8" i="49"/>
  <c r="F8" i="49"/>
  <c r="E8" i="49"/>
  <c r="D8" i="49"/>
  <c r="C8" i="49"/>
  <c r="B8" i="49"/>
  <c r="L12" i="48"/>
  <c r="K12" i="48"/>
  <c r="J12" i="48"/>
  <c r="I12" i="48"/>
  <c r="H12" i="48"/>
  <c r="G12" i="48"/>
  <c r="F12" i="48"/>
  <c r="E12" i="48"/>
  <c r="D12" i="48"/>
  <c r="C12" i="48"/>
  <c r="B12" i="48"/>
  <c r="L8" i="48"/>
  <c r="K8" i="48"/>
  <c r="J8" i="48"/>
  <c r="I8" i="48"/>
  <c r="H8" i="48"/>
  <c r="G8" i="48"/>
  <c r="F8" i="48"/>
  <c r="E8" i="48"/>
  <c r="D8" i="48"/>
  <c r="C8" i="48"/>
  <c r="B8" i="48"/>
  <c r="L12" i="8" l="1"/>
  <c r="M12" i="8" s="1"/>
  <c r="M12" i="48"/>
  <c r="M12" i="50"/>
  <c r="M8" i="48"/>
  <c r="M8" i="50"/>
  <c r="M12" i="49"/>
  <c r="M12" i="51"/>
  <c r="M8" i="49"/>
  <c r="M8" i="51"/>
  <c r="L12" i="47"/>
  <c r="K12" i="47"/>
  <c r="J12" i="47"/>
  <c r="I12" i="47"/>
  <c r="H12" i="47"/>
  <c r="G12" i="47"/>
  <c r="F12" i="47"/>
  <c r="E12" i="47"/>
  <c r="D12" i="47"/>
  <c r="C12" i="47"/>
  <c r="B12" i="47"/>
  <c r="L8" i="47"/>
  <c r="K8" i="47"/>
  <c r="J8" i="47"/>
  <c r="I8" i="47"/>
  <c r="H8" i="47"/>
  <c r="G8" i="47"/>
  <c r="F8" i="47"/>
  <c r="E8" i="47"/>
  <c r="D8" i="47"/>
  <c r="C8" i="47"/>
  <c r="B8" i="47"/>
  <c r="H12" i="45"/>
  <c r="L12" i="45"/>
  <c r="K12" i="45"/>
  <c r="J12" i="45"/>
  <c r="I12" i="45"/>
  <c r="G12" i="45"/>
  <c r="F12" i="45"/>
  <c r="E12" i="45"/>
  <c r="D12" i="45"/>
  <c r="C12" i="45"/>
  <c r="B12" i="45"/>
  <c r="L8" i="45"/>
  <c r="K8" i="45"/>
  <c r="J8" i="45"/>
  <c r="I8" i="45"/>
  <c r="H8" i="45"/>
  <c r="G8" i="45"/>
  <c r="F8" i="45"/>
  <c r="E8" i="45"/>
  <c r="D8" i="45"/>
  <c r="C8" i="45"/>
  <c r="B8" i="45"/>
  <c r="M8" i="45" l="1"/>
  <c r="M12" i="45"/>
  <c r="M12" i="47"/>
  <c r="M8" i="47"/>
  <c r="M4" i="44"/>
  <c r="C12" i="44"/>
  <c r="D12" i="44"/>
  <c r="E12" i="44"/>
  <c r="F12" i="44"/>
  <c r="G12" i="44"/>
  <c r="H12" i="44"/>
  <c r="I12" i="44"/>
  <c r="J12" i="44"/>
  <c r="K12" i="44"/>
  <c r="L12" i="44"/>
  <c r="B12" i="44"/>
  <c r="C8" i="44"/>
  <c r="D8" i="44"/>
  <c r="E8" i="44"/>
  <c r="F8" i="44"/>
  <c r="G8" i="44"/>
  <c r="H8" i="44"/>
  <c r="I8" i="44"/>
  <c r="J8" i="44"/>
  <c r="K8" i="44"/>
  <c r="L8" i="44"/>
  <c r="B8" i="44"/>
  <c r="D49" i="77"/>
  <c r="E49" i="77" s="1"/>
  <c r="M12" i="44" l="1"/>
  <c r="M8" i="44"/>
  <c r="D37" i="77" s="1"/>
  <c r="C12" i="33"/>
  <c r="D12" i="33"/>
  <c r="E12" i="33"/>
  <c r="F12" i="33"/>
  <c r="G12" i="33"/>
  <c r="H12" i="33"/>
  <c r="I12" i="33"/>
  <c r="J12" i="33"/>
  <c r="K12" i="33"/>
  <c r="L12" i="33"/>
  <c r="B12" i="33"/>
  <c r="B8" i="33"/>
  <c r="C12" i="42"/>
  <c r="D12" i="42"/>
  <c r="E12" i="42"/>
  <c r="F12" i="42"/>
  <c r="G12" i="42"/>
  <c r="H12" i="42"/>
  <c r="I12" i="42"/>
  <c r="J12" i="42"/>
  <c r="K12" i="42"/>
  <c r="L12" i="42"/>
  <c r="B12" i="42"/>
  <c r="L8" i="42"/>
  <c r="K8" i="42"/>
  <c r="J8" i="42"/>
  <c r="I8" i="42"/>
  <c r="H8" i="42"/>
  <c r="G8" i="42"/>
  <c r="F8" i="42"/>
  <c r="E8" i="42"/>
  <c r="D8" i="42"/>
  <c r="C8" i="42"/>
  <c r="B8" i="42"/>
  <c r="M9" i="2"/>
  <c r="M10" i="2"/>
  <c r="M11" i="2"/>
  <c r="M13" i="2"/>
  <c r="M14" i="2"/>
  <c r="M15" i="2"/>
  <c r="M16" i="2"/>
  <c r="D12" i="77" s="1"/>
  <c r="M17" i="2"/>
  <c r="P20" i="84" s="1"/>
  <c r="M18" i="2"/>
  <c r="M19" i="2"/>
  <c r="M20" i="2"/>
  <c r="C12" i="2"/>
  <c r="D12" i="2"/>
  <c r="E12" i="2"/>
  <c r="F12" i="2"/>
  <c r="G12" i="2"/>
  <c r="H12" i="2"/>
  <c r="I12" i="2"/>
  <c r="J12" i="2"/>
  <c r="K12" i="2"/>
  <c r="L12" i="2"/>
  <c r="B12" i="2"/>
  <c r="C8" i="2"/>
  <c r="D8" i="2"/>
  <c r="E8" i="2"/>
  <c r="F8" i="2"/>
  <c r="G8" i="2"/>
  <c r="H8" i="2"/>
  <c r="I8" i="2"/>
  <c r="J8" i="2"/>
  <c r="K8" i="2"/>
  <c r="L8" i="2"/>
  <c r="B8" i="2"/>
  <c r="F8" i="40"/>
  <c r="L12" i="40"/>
  <c r="K12" i="40"/>
  <c r="J12" i="40"/>
  <c r="I12" i="40"/>
  <c r="H12" i="40"/>
  <c r="G12" i="40"/>
  <c r="F12" i="40"/>
  <c r="E12" i="40"/>
  <c r="D12" i="40"/>
  <c r="C12" i="40"/>
  <c r="B12" i="40"/>
  <c r="L8" i="40"/>
  <c r="K8" i="40"/>
  <c r="J8" i="40"/>
  <c r="I8" i="40"/>
  <c r="H8" i="40"/>
  <c r="G8" i="40"/>
  <c r="E8" i="40"/>
  <c r="D8" i="40"/>
  <c r="C8" i="40"/>
  <c r="B8" i="40"/>
  <c r="M12" i="42" l="1"/>
  <c r="M8" i="40"/>
  <c r="D4" i="77" s="1"/>
  <c r="M8" i="2"/>
  <c r="M12" i="2"/>
  <c r="M12" i="33"/>
  <c r="M8" i="42"/>
  <c r="D26" i="77" s="1"/>
  <c r="E26" i="77" s="1"/>
  <c r="M12" i="40"/>
  <c r="L12" i="39"/>
  <c r="K12" i="39"/>
  <c r="J12" i="39"/>
  <c r="I12" i="39"/>
  <c r="H12" i="39"/>
  <c r="G12" i="39"/>
  <c r="F12" i="39"/>
  <c r="E12" i="39"/>
  <c r="L8" i="39"/>
  <c r="K8" i="39"/>
  <c r="J8" i="39"/>
  <c r="I8" i="39"/>
  <c r="H8" i="39"/>
  <c r="G8" i="39"/>
  <c r="F8" i="39"/>
  <c r="E8" i="39"/>
  <c r="D8" i="39"/>
  <c r="C8" i="39"/>
  <c r="B8" i="39"/>
  <c r="C12" i="35"/>
  <c r="D12" i="35"/>
  <c r="E12" i="35"/>
  <c r="F12" i="35"/>
  <c r="G12" i="35"/>
  <c r="H12" i="35"/>
  <c r="I12" i="35"/>
  <c r="J12" i="35"/>
  <c r="K12" i="35"/>
  <c r="L12" i="35"/>
  <c r="B12" i="35"/>
  <c r="C8" i="35"/>
  <c r="D8" i="35"/>
  <c r="E8" i="35"/>
  <c r="F8" i="35"/>
  <c r="G8" i="35"/>
  <c r="H8" i="35"/>
  <c r="I8" i="35"/>
  <c r="J8" i="35"/>
  <c r="K8" i="35"/>
  <c r="L8" i="35"/>
  <c r="B8" i="35"/>
  <c r="H4" i="77" l="1"/>
  <c r="M12" i="35"/>
  <c r="M8" i="39"/>
  <c r="M8" i="35"/>
  <c r="M12" i="39"/>
  <c r="C12" i="34"/>
  <c r="D12" i="34"/>
  <c r="E12" i="34"/>
  <c r="F12" i="34"/>
  <c r="G12" i="34"/>
  <c r="H12" i="34"/>
  <c r="I12" i="34"/>
  <c r="J12" i="34"/>
  <c r="K12" i="34"/>
  <c r="L12" i="34"/>
  <c r="B12" i="34"/>
  <c r="C8" i="34"/>
  <c r="D8" i="34"/>
  <c r="E8" i="34"/>
  <c r="F8" i="34"/>
  <c r="G8" i="34"/>
  <c r="H8" i="34"/>
  <c r="I8" i="34"/>
  <c r="J8" i="34"/>
  <c r="K8" i="34"/>
  <c r="L8" i="34"/>
  <c r="B8" i="34"/>
  <c r="C8" i="33"/>
  <c r="D8" i="33"/>
  <c r="E8" i="33"/>
  <c r="F8" i="33"/>
  <c r="G8" i="33"/>
  <c r="H8" i="33"/>
  <c r="I8" i="33"/>
  <c r="J8" i="33"/>
  <c r="K8" i="33"/>
  <c r="L8" i="33"/>
  <c r="C12" i="27"/>
  <c r="D12" i="27"/>
  <c r="E12" i="27"/>
  <c r="F12" i="27"/>
  <c r="G12" i="27"/>
  <c r="H12" i="27"/>
  <c r="I12" i="27"/>
  <c r="J12" i="27"/>
  <c r="K12" i="27"/>
  <c r="L12" i="27"/>
  <c r="B12" i="27"/>
  <c r="C8" i="27"/>
  <c r="D8" i="27"/>
  <c r="E8" i="27"/>
  <c r="F8" i="27"/>
  <c r="G8" i="27"/>
  <c r="H8" i="27"/>
  <c r="I8" i="27"/>
  <c r="J8" i="27"/>
  <c r="K8" i="27"/>
  <c r="L8" i="27"/>
  <c r="B8" i="27"/>
  <c r="M8" i="27" l="1"/>
  <c r="M8" i="34"/>
  <c r="D68" i="77" s="1"/>
  <c r="E68" i="77" s="1"/>
  <c r="D22" i="77"/>
  <c r="E22" i="77" s="1"/>
  <c r="M12" i="27"/>
  <c r="M8" i="33"/>
  <c r="M12" i="34"/>
  <c r="K8" i="22"/>
  <c r="C12" i="22" l="1"/>
  <c r="D12" i="22"/>
  <c r="E12" i="22"/>
  <c r="F12" i="22"/>
  <c r="G12" i="22"/>
  <c r="H12" i="22"/>
  <c r="I12" i="22"/>
  <c r="J12" i="22"/>
  <c r="K12" i="22"/>
  <c r="L12" i="22"/>
  <c r="B12" i="22"/>
  <c r="C8" i="22"/>
  <c r="D8" i="22"/>
  <c r="E8" i="22"/>
  <c r="F8" i="22"/>
  <c r="G8" i="22"/>
  <c r="H8" i="22"/>
  <c r="I8" i="22"/>
  <c r="J8" i="22"/>
  <c r="L8" i="22"/>
  <c r="B8" i="22"/>
  <c r="M8" i="22" l="1"/>
  <c r="M12" i="22"/>
  <c r="D38" i="77"/>
  <c r="E37" i="77" l="1"/>
  <c r="M16" i="28"/>
  <c r="D33" i="77" s="1"/>
  <c r="O4" i="77" s="1"/>
  <c r="M13" i="28"/>
  <c r="M12" i="28"/>
  <c r="M9" i="28"/>
  <c r="M8" i="28"/>
  <c r="D30" i="77" s="1"/>
  <c r="E30" i="77" s="1"/>
  <c r="N8" i="5" l="1"/>
</calcChain>
</file>

<file path=xl/sharedStrings.xml><?xml version="1.0" encoding="utf-8"?>
<sst xmlns="http://schemas.openxmlformats.org/spreadsheetml/2006/main" count="7377" uniqueCount="716">
  <si>
    <t>Wpływ na sektor finansów publicznych</t>
  </si>
  <si>
    <t>(ceny stałe z …… r.)</t>
  </si>
  <si>
    <t>Skutki w okresie 10 lat od wejścia w życie zmian [mln zł]</t>
  </si>
  <si>
    <t>Łącznie (0-10)</t>
  </si>
  <si>
    <t>Dochody ogółem</t>
  </si>
  <si>
    <t>budżet państwa</t>
  </si>
  <si>
    <t>JST</t>
  </si>
  <si>
    <t>pozostałe jednostki (oddzielnie)</t>
  </si>
  <si>
    <t>Wydatki ogółem</t>
  </si>
  <si>
    <t xml:space="preserve">środki z funduszy UE oraz innych źródeł zagranicznych </t>
  </si>
  <si>
    <t xml:space="preserve">Prognozowane oszczędności </t>
  </si>
  <si>
    <t>Saldo ogółem</t>
  </si>
  <si>
    <t xml:space="preserve">Źródła finansowania </t>
  </si>
  <si>
    <t>Dodatkowe informacje, w tym wskazanie źródeł danych i przyjętych do obliczeń założeń</t>
  </si>
  <si>
    <t>Wpływ na konkurencyjność gospodarki i przedsiębiorczość, w tym funkcjonowanie przedsiębiorców oraz na rodzinę, obywateli i gospodarstwa domowe</t>
  </si>
  <si>
    <t>Skutki</t>
  </si>
  <si>
    <t>Czas w latach od wejścia w życie zmian</t>
  </si>
  <si>
    <t>W ujęciu pieniężnym</t>
  </si>
  <si>
    <t xml:space="preserve">(w mln zł, </t>
  </si>
  <si>
    <t>ceny stałe z …… r.)</t>
  </si>
  <si>
    <t>duże przedsiębiorstwa</t>
  </si>
  <si>
    <t>sektor mikro-, małych i średnich przedsiębiorstw</t>
  </si>
  <si>
    <t>rodzina, obywatele oraz gospodarstwa domowe</t>
  </si>
  <si>
    <t>(dodaj/usuń)</t>
  </si>
  <si>
    <t>W ujęciu niepieniężnym</t>
  </si>
  <si>
    <r>
      <t>rodzina, obywatele oraz gospodarstwa domowe</t>
    </r>
    <r>
      <rPr>
        <sz val="11"/>
        <color rgb="FF000000"/>
        <rFont val="Calibri Light"/>
        <family val="2"/>
        <charset val="238"/>
      </rPr>
      <t xml:space="preserve"> </t>
    </r>
  </si>
  <si>
    <t>Niemierzalne</t>
  </si>
  <si>
    <t>(ceny stałe z2019 r.)</t>
  </si>
  <si>
    <t>brak</t>
  </si>
  <si>
    <t xml:space="preserve">Przedsiębiorcy świadczący usługi w modelu chmury obliczeniowej uzyskają dostęp do narzędzi wspierających proces oferowania usług IT w ramach częściowo zautomatyzowanych postępowań przetargowych.
</t>
  </si>
  <si>
    <t>Przedsiębiorcy świadczący usługi w modelu chmury obliczeniowej uzyskają dostęp do narzędzi wspierających proces oferowania usług IT w ramach częściowo zautomatyzowanych postępowań przetargowych.</t>
  </si>
  <si>
    <t>Projekt uchwały nie ma wpływu na konkurencyjność gospodarki i przedsiębiorczość, w tym funkcjonowanie przedsiębiorców oraz na sytuację ekonomiczną i społeczną rodziny, osób niepełnosprawnych oraz osób starszych, a także na obywateli i gospodarstwa domowe.</t>
  </si>
  <si>
    <t xml:space="preserve">Środki pochodzące z budżetu UE (POPC) oraz  środki budżetu państwa </t>
  </si>
  <si>
    <t xml:space="preserve">Przedsiębiorcy będą mogli bezpłatnie wykorzystywać Platformę API CPA w celu przetestowania integracji swoich systemów/aplikacji z usługami API systemów administracji publicznej. Pozwoli to na oszczędzenie środków finansowych i organizacyjnych związanych z budową własnych środowisk testowych.
Dodatkowo przedsiębiorcy dzięki udostępnieniu wcześniej interfejsów API na Platformie API CPA (dla systemów planowanych do wdrożenia w administracji publicznej) będą mieli więcej czasu na przygotowanie swoich organizacji i systemów do zmian wynikających z udostępnienia nowych rozwiązań przez administrację publiczną. Pozwoli to również na szybszą integrację z nowymi systemami po ich produkcyjnym wdrożeniu.
Ponadto innowacyjne rozwiązania wytwarzane przez przedsiębiorców w ramach Platformy API CPA powinny przyczynić się do obniżenia kosztów operacyjnych poprzez automatyzację obiegu informacji na styku z administracją publiczną oraz pozwolić na zbudowanie przewagi konkurencyjnej na rynku.
</t>
  </si>
  <si>
    <t xml:space="preserve">Organizacje pozarządowe będą mogły bezpłatnie wykorzystywać Platformę API CPA w celu przetestowania integracji swoich systemów/aplikacji z usługami API systemów administracji publicznej. Pozwoli to na oszczędzenie środków finansowych i organizacyjnych związanych z budową własnych środowisk testowych.
Dodatkowo organizacje pozarządowe dzięki udostępnieniu wcześniej interfejsów API na Platformie API CPA (dla systemów planowanych do wdrożenia w administracji publicznej) będą mieli więcej czasu na przygotowanie swoich organizacji i systemów do zmian wynikających z udostępnienia nowych rozwiązań przez administrację publiczną. Pozwoli to również na szybszą integrację z nowymi systemami po ich produkcyjnym wdrożeniu.
Ponadto innowacyjne rozwiązania wytwarzane przez organizacje pozarządowe w ramach Platformy API CPA powinny przyczynić się do obniżenia kosztów operacyjnych poprzez automatyzację obiegu informacji na styku z administracją publiczną.
</t>
  </si>
  <si>
    <t>organizacje pozarządowe</t>
  </si>
  <si>
    <t xml:space="preserve">brak </t>
  </si>
  <si>
    <t xml:space="preserve">Po uruchomieniu Platformy API CPA przedsiębiorcy będą mieli dostęp do  jednego miejsca z informacjami o udostępnianych przez administrację publiczną usługach API wraz z dokumentacją tych usług i wersjami testowymi. Powinno się to przełożyć na zwiększenie stopnia wykorzystania tych usług i powstanie nowych innowacyjnych rozwiązań biznesowych w oparciu o usługi cyfrowe administracji publicznej.
Dodatkowo realizacja projektu CPA pobudzi współpracę na styku biznes/NG0 – administracja  publiczna, miedzy innymi dzięki zbieraniu pomysłów na zmiany/nowe usługi cyfrowe administracji publicznej. Pozwoli to w szczególności na lepsze dopasowanie usług cyfrowych administracji publicznej do faktycznych potrzeb biznesowych przedsiębiorców/NGO.
</t>
  </si>
  <si>
    <t xml:space="preserve">Po uruchomieniu Platformy API CPA organizacje pozarządowe będą miały dostęp do  jednego miejsca z informacjami o udostępnianych przez administrację publiczną usługach API wraz z dokumentacją tych usług i wersjami testowymi. Powinno się to przełożyć na zwiększenie stopnia wykorzystania tych usług i powstanie nowych innowacyjnych rozwiązań biznesowych w oparciu o usługi cyfrowe administracji publicznej.
Dodatkowo realizacja projektu CPA pobudzi współpracę na styku biznes/NG0 – administracja  publiczna, miedzy innymi dzięki zbieraniu pomysłów na zmiany/nowe usługi cyfrowe administracji publicznej. Pozwoli to w szczególności na lepsze dopasowanie usług cyfrowych administracji publicznej do faktycznych potrzeb biznesowych przedsiębiorców/NGO.
</t>
  </si>
  <si>
    <t xml:space="preserve">rodzina, obywatele oraz gospodarstwa domowe </t>
  </si>
  <si>
    <t>Realizacja projektu CPA pozwoli na zaangażowanie obywateli i wykorzystanie ich potencjału do tworzenia nowych rozwiązań technologicznych poprzez umożliwienie zgłaszania pomysłów na zmiany/nowe usługi cyfrowe administracji publicznej. W ten sposób będą oni mieli wpływ na kształt i sposób udostępniania usług przez administracje publiczną.</t>
  </si>
  <si>
    <t xml:space="preserve">• Statystyki użycia poszczególnych e-Usług administracji publicznej – wykryto 356 martwych e-Usług (użycie mniej niż 11 razy od początku ich utworzenia) co wskazuje na możliwości w zakresie lepszego dopasowania e-Usług do potrzeb biznesowych. 
• Podobne rozwiązania funkcjonujące na świecie na podstawie opracowania Jenik, Ivo, and Kate Lauer. 2017 “Regulatory Sandboxes and Financial Inclusion.” Working Paper. Washington, D.C.: CGAP wskazujące na pobudzenie innowacyjności i współpracy wszystkich uczestników piaskownic.
</t>
  </si>
  <si>
    <t xml:space="preserve">1. Łatwa dostępność z jednego miejsca do wszystkich informacji i e-usług oferowanych przez urzędy centralne, wojewódzkie i marszałkowskie . 
- Aktualna liczba scentralizowanych stron administracji publicznej: 20
- Docelowa liczba scentralizowanych stron podmiotów administracji publicznej (wartość szacunkowa): 2500
2. Czytelna i spójna komunikacja zasobów administracyjnych gromadzonych na portalu
- Aktualna liczba niezgodnych z przyjętymi założeniami stron administracji publicznej (wartość szacunkowa): 2500
- Docelowa liczba niezgodnych z przyjętymi założeniami stron administracji publicznej: </t>
  </si>
  <si>
    <t>urzędnicy</t>
  </si>
  <si>
    <t xml:space="preserve">1. Zmniejszenie liczby stron udostępniających informacje wymagające niezależnego utrzymywania 
- Aktualna liczba stron administracji publicznej utrzymywanych przez te instytucje (wartość szacunkowa): 2500
- Docelowa liczba stron (utrzymywanych centralne): 1
</t>
  </si>
  <si>
    <t>obywatele</t>
  </si>
  <si>
    <t xml:space="preserve">urzędnicy </t>
  </si>
  <si>
    <t xml:space="preserve">1. Dostępność treści dla osób z niepełnosprawnościami 
2. Oszczędność czasu potrzebnego do znalezienia informacji oraz załatwianie spraw urzędowych nie wychodząc z domu   
3. Zbudowanie zaufania u Obywateli do publikowanych informacji oraz udostępnianych e-usług przez administrację publiczną
4. Nowoczesny design, którym można się pochwalić na arenie nie tylko krajowej ale i międzynarodowej   
</t>
  </si>
  <si>
    <t xml:space="preserve">1. Ułatwienie  podmiotom administracji publicznej procesu udostępniania informacji na portalu, dzięki intuicyjnemu systemowi do zarządzania treścią (CMS)
2. Ułatwienie procesów migracyjnych (w zależności od potrzeb danej JST) z dotychczasowych rozwiązań na platformę gov.pl, dzięki przygotowanym różnym ścieżką integracji </t>
  </si>
  <si>
    <t>Budżet państwa</t>
  </si>
  <si>
    <t>Kwota 12 mln dotyczy realizacji 24 e-usług w 2019 r.</t>
  </si>
  <si>
    <t>Łatwa dostępność z jednego miejsca</t>
  </si>
  <si>
    <t>Oszczędność czasu potrzebnego do załatwienia spraw urzędowych, bez wychodzenia z domu  
Budowanie zaufania obywateli do państwa</t>
  </si>
  <si>
    <t xml:space="preserve">przedsiębiorcy i obywatele </t>
  </si>
  <si>
    <t>Projekt doprowadzi do zwiększenia stopnia i jakości informatyzacji administracji publicznej, co w dalszej kolejności przyczyni się do zwiększenia wykorzystania drogi elektronicznej przy udostępnianiu dokumentacji, pośrednio wpłynie więc na podniesienie konkurencyjności polskiej gospodarki. Interesariuszami EZD RP – poza użytkownikami, czyli administracją rządową, a po zakończeniu projektu także administracją publiczną – będą także przedsiębiorcy i obywatele korzystający z usług tych instytucji. Ze względu na specyfikę systemu EZD, który jest narzędziem wspierającym udostępniane przez administrację usługi A2C i A2B, umożliwiającym ich pełną elektronizację, należy uznać, iż projekt przyczyni się do podniesienia jakości e-usług świadczonych przez przyszłych użytkowników EZD RP oraz uproszczenia procedur związanych z załatwianiem spraw przez obywateli i przedsiębiorców.</t>
  </si>
  <si>
    <t>Na wdrożenie rozwiązania przypada 10,20 mln zł i kwota ta planowana jest do zrefinansowania środkami pochodzącymi z Programu Operacyjnego Polska Cyfrowa w ramach działania 2.2 Cyfryzacja Procesów Back-Office w Administracji Rządowej.
W związku z powyższym kwota 8,67 mln zł pochodziła będzie ze środków UE, natomiast kwota 1,53 mln zł finansowana będzie z budżetu państwa z cz. 27 – Informatyzacja.
Ponieważ utrzymanie rozwiązania (18,20 mln zł) wiąże się de facto z dalszym jego rozwojem, można przyjąć, że koszty utrzymania będą mogły być w przyszłości również refinansowane środkami UE. Niemniej jednak na chwilę obecną zakłada się, że koszty te pochodzić będą z budżetu państwa z części 27 – Informatyzacja.
W kosztach realizacji zostały ujęte wydatki na:
• wsparcie w obszarze ITS,
• usługi w zakresie zarządzania projektem, analizy, architektury IT, projektowania, programowania i testowania,
• usługę budowy i rozwoju społeczności CPA,
• promocję,
• usługę doradczą w zakresie procesów i procedur funkcjonowania CPA,
• audyt bezpieczeństwa Platformy API CPA,
• wynagrodzenia osobowe pracowników MC.
Koszty utrzymania produktów projektu zawierają wydatki na:
• wsparcie w zakresie ITS,
• usługi w zakresie zarządzania projektem, analizy, architektury IT, projektowania, programowania i testowania,
• promocję,
• wydatki osobowe pracowników MC.
Przy wyliczaniu kosztów utrzymania założono, że dynamika współpracy ze społecznością CPA będzie utrzymana na takim samym poziomie jak w okresie realizacji projektu (1 wydarzenie na miesiąc, 2 inicjatywy w roku, wydania Portfela API co 1 miesiąc).
Zaprezentowane w tabeli kwoty są kwotami szacunkowymi, które urealnione zostaną na etapie przygotowania Studium Wykonalności projektu.</t>
  </si>
  <si>
    <t>(ceny stałe z 2019 r.)</t>
  </si>
  <si>
    <t xml:space="preserve">Projekt będzie realizowany w latach 2019-2020. Rok „0” to rok 2019.
Brak jest możliwości/danych oszacowania oszczędności
</t>
  </si>
  <si>
    <t xml:space="preserve">I. Rozwiązanie problemu dotyczącego konieczności potwierdzenia tożsamości Obywatela lub jego uprawnień w przypadku nieposiadania przez niego przy sobie tradycyjnych dokumentów w postaci papierowej lub plastikowej.
II. Wprowadzenie wygodnego sposobu realizacji przez obywateli e-usług publicznych.
Korzyść: 
ułatwienie dla obywateli zwalniające ich z konieczności noszenia przy sobie fizycznych dokumentów i umożliwienie załatwiania wielu spraw z życia codziennego wymagających potwierdzenia tożsamości, uprawnień lub przesyłu danych z wykorzystaniem aplikacji mobilnej. 
</t>
  </si>
  <si>
    <t>Eliminacja problemów wynikających z nieposiadania przy sobie dokumentów w przypadku potrzeby potwierdzenia tożsamości lub posiadanych uprawnień.
Wygoda – brak konieczności noszenia przy sobie fizycznych dokumentów (wystarczy smartfon).
Wiarygodność i bezpieczeństwo danych dzięki automatyzacji pobierania i przesyłania danych.
Większa dostępność do e-usług publicznych bez konieczności posiadania dostępu do komputera.</t>
  </si>
  <si>
    <t xml:space="preserve">Wartości nakładów inwestycyjnych oraz kosztów operacyjnych związanych z wdrożeniem komponentów projektu ZPA została oszacowana na podstawie zgromadzonych ofert rynkowych. Prognozowane oszczędności zostały oszacowane na podstawie zakładanego wpływu wyników prowadzonych badań na jakość i efektywność kosztową wybranych polityk publicznych w sektorze edukacji, rynku pracy, ochrony zdrowia i zabezpieczenia społecznego. Wartości wydatków budżetu państwa w zakresie wybranych polityk określono na podstawie danych zawartych w ustawie budżetowej na lata 2018/2019. </t>
  </si>
  <si>
    <t xml:space="preserve">Nie dotyczy </t>
  </si>
  <si>
    <t xml:space="preserve">Całkowity koszt realizacji projektu (brutto) wyniesie 69,99 mln zł. Okres realizacji prac projektowych obejmuje lata 2018 – 2021. W 2018 roku koszt realizacji projektu wyniósł 1,62 mln zł, w tym: budżet Państwa – 0,25 mln zł oraz środki z funduszy UE – 1,37 mln zł. Wydatki, jakie ponosi budżet Państwa w 2018 roku związane są w całości z kosztami wytworzenia i wdrożenia niektórych produktów i usług projektowych. W 2018 roku budżet Państwa nie ponosi wydatków związanych z utrzymaniem projektu RSRP. Przyjęta metoda szacowania kosztów utrzymania projektu RSRP zakłada, że roczna kwota przedmiotowych kosztów będzie odpowiadać 20% wartości całkowitych kosztów poniesionych w zakresie wytworzenia i wdrożenia produktów oraz usług w ramach realizacji projektu RSRP – tj. 48,29 mln zł. Powyższa kwota wynika z umowy podpisanej pomiędzy Ministerstwem Cyfryzacji, a Centralnym Ośrodkiem Informatyki na wykonanie prac projektowych. Metoda przyjęcia ,,20% wartości całkowitych kosztów na wytworzenie i wdrożenie produktów oraz usług w ramach realizacji projektu RSRP”, jako kosztów zapewnienia ciągłości funkcjonowania wdrożonych i zmodyfikowanych rejestrów oparta została na dotychczasowych doświadczeniach w zakresie utrzymania systemów IT. W szczególności wiedza dotycząca szacowania przedmiotowych kosztów bazuje na dobrych praktykach wypracowanych w trakcie procesu wdrożenia i utrzymywania Systemu Rejestrów Państwowych (SRP). Zaproponowany poziom wydatków budżetu Państwa na pokrycie kosztów utrzymania pozwoli:
• zapewnić efektywne i optymalne funkcjonowanie wdrożonych systemów,
• spełnić stawiane przed nimi wymogi bezpieczeństwa.  
Rok 2019 należy traktować, jako rok bazowy w tabeli nr 1. W roku bazowym wydatki budżetu Państwa wyniosą - 2,83 mln zł, natomiast środki z funduszy UE - 15,59 mln zł. W latach 2019 – 29 budżet Państwa poniesie wydatki w wysokości 97,43 mln zł, w tym: koszty wytworzenia i wdrożenia – 10,51 mln zł oraz koszty utrzymania – 86,92 mln zł. Wydatki budżetu Państwa związane z kosztami wytworzenia i uruchomienia w latach 2019 – 2021 kształtują się w sposób następujący: 2,83 mln zł w 2019 r.; 3,96 mln zł w 2020 r.; 3,72 mln zł w 2021 r.  Średnioroczne koszty utrzymania, które zaczną występować od 2019 roku wyniosą – 9,66 mln zł. Całkowite środki z funduszy UE w latach 2019 – 2029 zamkną się natomiast w kwocie – 57,86 mln zł. </t>
  </si>
  <si>
    <t>Źródła finansowania (w tym część, dział rozdział budżetu państwa)</t>
  </si>
  <si>
    <t>Źródła finansowania  (w tym część, dział rozdział budżetu państwa)</t>
  </si>
  <si>
    <t>Źródła finansowania   (w tym część, dział rozdział budżetu państwa)</t>
  </si>
  <si>
    <t>budżet państwa (część 27 Informatyzacja, dział 750, rozdział 75001)</t>
  </si>
  <si>
    <t>Środki z funduszy UE (84,63%, tj. 59,23 mln zł) oraz budżet Państwa (15,37%, tj. 10,76 mln zł) części 27, dz. 750, rozdz. 75001</t>
  </si>
  <si>
    <t>Środki pochodzące z budżetu UE (POPC) oraz  środki budżetu państwa (cz.27, dz. 750 rozdz. 75001)</t>
  </si>
  <si>
    <t xml:space="preserve">Środki pochodzące z budżetu UE (POPC) oraz  środki budżetu państwa oraz budżet państwa (część 27 – Informatyzacja - dz. 750 rozdz. 75077;
część 85/20 - województwo podlaskie dz. 750 rozdz. 750100)
</t>
  </si>
  <si>
    <t>Budżet państwa: 37  mln zł. (części 27, dz. 750, rozdz. 75001)
Budżet środków europejskich: 35,5 mln zł.</t>
  </si>
  <si>
    <t>Źródła finansowania  (w tym część, dział rozdział budżetu państwa/rezerwa celowa/nazwa programu operacyjnego)</t>
  </si>
  <si>
    <t>Projekt pn. „EZD RP – elektroniczne zarządzanie dokumentacją w administracji publicznej” jest dofinansowany ze środków Europejskiego Funduszu Rozwoju Regionalnego oraz ze środków budżetu państwa w ramach Działania 2.2. „Cyfryzacja procesów back-office w administracji rządowej” II Osi priorytetowej „E-administracja i otwarty rząd” Programu Operacyjnego Polska Cyfrowa na lata 2014-2020, zgodnie z umową nr POPC.02.02.00-00-0016/18-00 z dnia 24.01.2019 r.
Projekt realizowany jest w latach 2019-2021. Okres trwałości: 2022-2027.
Wartość projektu [mln zł]: 45,11. Źródła finansowania wydatków [mln zł]: środki wspólnotowe: 38,18 (84,63%); budżet państwa: 6,93 (15,37%). Koszty utrzymania po okresie realizacji projektu [mln zł]: 58,27. W tym Rok 2019 (ustawa budżetowa) 
- Część budżetowa 85/20 województwo podlaskie 180 tys. 
- Cześć budżetowa 83/20 (rezerwa celowa) województwo podlaskie 21 tys. 
 Rok 2020 (prognoza) 
- Część budżetowa 85/20 województwo podlaskie 192 tys. 
- Cześć budżetowa 83/20 (rezerwa celowa) województwo podlaskie 21 tys.
Rok 2021 (prognoza) 
- Część budżetowa 85/20 województwo podlaskie 192 tys. 
- Cześć budżetowa 83/20 (rezerwa celowa) województwo podlaskie 21 tys.
Oszczędności dla budżetu państwa :wynikają z udostępnienia i wdrożenia jednolitego i darmowego systemu EZD RP, którego rozwój i utrzymanie będą bezpłatne dla administracji rządowej. Dodatkowe oszczędności będą osiągane  dzięki zmniejszeniu ilości dokumentów papierowych, ich archiwizacji oraz wysyłki w postaci wyłącznie elektronicznej.
Źródło danych i przyjętych do obliczeń założeń: analiza finansowa zawarta w studium wykonalności projektu EZD RP, stanowiącym załącznik do umowy o dofinansowanie.</t>
  </si>
  <si>
    <t>Pełna czytelność i wiarygodność skierowania/recepty. Uproszczenie procesu realizacji skierowania przez pobranie z systemu centralnego dokumentu skierowania bez konieczności manualnego wprowadzania danych. Skrócenie czasu związanego z realizacją recept i skierowań przez możliwość wykorzystania danych z elektronicznych dokumentów recept i skierowań. Możliwość pozyskania elektronicznej dokumentacji medycznej istotnej dla realizacji świadczenia wynikającego ze skierowania. Wdrożone rozwiązania pozwolą na rozwój podmiotów świadczących usługi telemedycyny ograniczone dotychczas konicznością wizyty pacjenta w celu otrzymania recepty czy skierowania. Uproszczenie procesu realizacji recepty. Przyśpieszenie wymiany elektronicznej dokumentacji medycznej, dzięki czemu zwiększy się efektywność świadczonych usług.</t>
  </si>
  <si>
    <t>Wyższy poziom refundacji na e-receptach przełoży się na mniejsze wydatki gospodarstw domowych na zakup leków. 
Zniwelowany zostanie problem nieczytelności recept/ skierowań a tym samym nastąpi oszczędność czasu. Pacjenci nie będą zmuszeni do ponownej wizyty u lekarza w celu poprawy czytelności recepty/skierowania.
Zwiększenie bezpieczeństwa pacjentów wynikająca z ograniczenia do minimum możliwość wydania nieprawidłowego (innego niż przepisanego) leku.
Możliwość zrealizowania przez pacjenta każdego leku w innej aptece bez konieczności otrzymania odpisu recepty i oczekiwania na lek. Jasne i zwięzłe informacje dotyczące dawkowania. Pacjent każdorazowo otrzyma „Informację o recepcie”, w której zawarta będzie m.in. informacja o dawkowaniu. 
Ograniczenie ryzyka wypisania przez lekarza leków o niepożądanej interakcji substancji czynnych. 
Lepsza koordynacja procesu leczenia wynikająca z  dostępu lekarza do recept wystawionych pacjentowi oraz dokumentów ich realizacji. 
Usprawnienie opieki nad pacjentami przewlekle chorymi. 
Uszczelnienie systemu przez istotne ograniczenie możliwości fałszowania recept oraz ich realizacji. Implementacja elektronicznej recepty ułatwi wymianę dokumentów recept w skali UE w ramach inicjatyw europejskich. 
Zniwelowanie problemu nieczytelności skierowań. Oszczędność czasu. Brak konieczności ponownej wizyty u lekarza w celu poprawy czytelności skierowania. Dostęp do wszystkich wystawionych pacjentowi skierowań zarówno przez personel medyczny, jak i pacjenta. Brak konieczności dostarczenia skierowania w celu zapisania na świadczenia. Dostęp przez Internetowe Konto Pacjenta do historii zdarzeń medycznych (udzielonych świadczeń), skierowań, indeksów elektronicznej dokumentacji medycznej oraz możliwość pobrania dokumentacji medycznej.
Zwiększenie bezpieczeństwa i kontroli danych wrażliwych dzięki mechanizmowi nadawania uprawnień. Pacjent będzie decydował o dostępie do dokumentacji.</t>
  </si>
  <si>
    <t xml:space="preserve">Program Operacyjny Polska Cyfrowa; Część 46-Zdrowie; Dział 851 - Ochrona zdrowia; Rozdział 85195 - Pozostała działalność </t>
  </si>
  <si>
    <t xml:space="preserve">Projekt „e-Krew – Informatyzacja Publicznej Służby Krwi oraz Rozwój Nadzoru nad Krwiolecznictwem” będzie realizowany w latach 2018-2021 ze środków UE w ramach Programu Operacyjnego Polska Cyfrowa, Działanie 2.1 „Wysoka dostępność i jakość e-usług publicznych”. Poziom dofinansowania wynosi 100% kosztów kwalifikowanych projektu, z czego 84,63% stanowią środki UE (EFRR), a 15,37% to współfinansowanie krajowe z budżetu państwa - część 46-Zdrowie.  Koszty związane z realizacją projektu e-Krew wyniosą ogółem ok. 84 mln zł (w tym: ok. 37 mln zł stanowią koszty związane z realizacją projektu oraz ok. 46,5 mln zł dot. kosztów eksploatacji i utrzymania systemu).
Koszty realizacji projektu e-Krew zostały przewidziane w dokumencie Ocena Skutków Regulacji do Projektu ustawy o zmianie ustawy o publicznej służbie krwi oraz niektórych innych ustaw z dnia 19.02.2016 r.
Celem projektu e-Krew jest wsparcie publicznej służby krwi oraz nadzoru nad krwiolecznictwem w optymalnym wykorzystaniu zasobów krwi i jej składników poprzez zastosowanie nowoczesnych narzędzi teleinformatycznych. Realizacja Projektu „e-Krew” wpływa na zmiany w sektorze ochrony zdrowia, w szczególności publicznej służby krwi. Poprzez wykorzystanie nowoczesnych technologii informatycznych zakłada się wpływ na poprawę jakości usług medycznych świadczonych dla społeczeństwa, w szczególności przez zapewnienie dostępu do nowych usług elektronicznych.
Obecnie trwają prace nad aktualizacją dokumentacji projektowej wynikające z aktualizacji koncepcji realizacji projektu, tj.:
• Zaktualizowana dokumentacja aplikacyjna, w tym. wniosek o dofinansowanie projektu  oraz Studium Wykonalności, została przekazana do zaopiniowania przez Instytucję Pośredniczącą (CPPC),
• Opis Założeń Projektu Informatycznego został przekazany pod obrady Komitet Sterujący ds. Cyfryzacji (KRMC).
Dane Przedstawione w Tabeli 1 zostały opracowane w oparciu o dokumentację przekazaną do zaopiniowania przez KRMC oraz IP. 
W Tabeli 1 w latach 2019-2021 zostały uwzględnione kwoty związane z realizacją projektu zgodnie z okresem realizacji wynikającym z zawartego Porozumieniu o dofinansowanie projektu e-Krew. 
W Tabeli 1 w latach 2021-2029 uwzględniono koszty utrzymania i eksploatacji zbudowanego systemu e-Krew w latach 2021-2029 wzięto pod uwagę następujące założenia:
• serwis, opieka techniczna systemu i zmiany funkcjonalne w wys. 2,9 mln rocznie;
• opłaty związane z użytkowaniem infrastruktury, w tym łączy internetowych, opłaty lokalowe, w tym kolokacja systemu w wys. 0,6 mln rocznie;
• chmura - w wys. 0,7 mln rocznie (ok. 60 tys. miesięcznie);
• utrzymanie sprawności ITS, w tym zakup maintenance dla licencji w wys. 0,9 (jednorazowy wydatek przewidziany w roku 2024);
• wynagrodzenia z narzutami w wys. 1,06 mln rocznie (przy szacowaniu kosztów wynagrodzeń przewidziano 2 etaty-analitycy, 1 etat-kierownik projektu, 0,5 etatu-tester oraz dodatkowo miesięczne koszty dyżurów związane z bieżącym utrzymaniem systemu oraz koszty utrzymania SLA); 
Środki na utrzymanie rezultatów projektów oraz bieżące dostosowywanie systemów informatycznych do zmian prawnych, technologicznych i organizacyjnych zachodzących w otoczeniu, będą pochodzić z budżetu państwa. Zostały one wskazane w Ocenie Skutków Regulacji ustawy o publicznej służbie krwi. Zapotrzebowanie na środki będzie zgłaszane przez CSIOZ do Dysponenta I stopnia tj. Ministra Zdrowia, w ramach prac związanych z planowaniem budżetowym. 
Zakłada się, że cele projektu będą utrzymywane przez Beneficjenta, ze środków budżetu państwa będących w dyspozycji Ministra Zdrowia przez okres co najmniej 5 lat po zakończeniu realizacji projektu. Utrzymanie projektu będzie oparte na modelu mieszanym, tj. przez CSIOZ, który dodatkowo wspierany będzie przez wykonawcę zewnętrznego. 
 w roku 2021 tylko koszty utrzymania za część roku      
Koszty utrzymania systemu 2021 (VII-XII) 2022 2023 2024 2025 2026 2027 2028 
2029 Razem
Serwis, opieka techniczna systemu i zmiany funkcjonalne  1,45  2,90  2,90  2,90  2,90  2,90  2,97  3,05  3,12  25,09 
Opłaty związane z użytkowaniem infrastruktury w tym łączy internetowych, opłaty lokalowe w tym kolokacja systemu. 0,30  0,60  0,60  0,60  0,60  0,60  0,62  0,63  0,65  5,20 
Chmura 0,35  0,71  0,71  0,71  0,71  0,71  0,72  0,74 0,76  6,12 
utrzymane sprawności ITS w tym zakup maintenance dla licencji       0,90            0,90 
Wynagrodzenia z narzutami po stronie CSIOZ 0,53  1,06  1,06  1,06  1,06  1,06  1,09 1,12  1,14  9,18 
</t>
  </si>
  <si>
    <t>Wdrożenie projektu e-Krew umożliwi poprawienie przede wszystkim zarządzania zasobami krwi i jej składnikami, zostanie zwiększony nadzór nad organizacją publicznej służby krwi  oraz wzmocniona zostanie komunikacja pomiędzy Centrami krwiodawstwa i krwiolecznictwa oraz CKiK a podmiotami leczniczymi poprzez:
• Usprawnienie komunikacji pomiędzy jednostkami służby krwi,
• usprawnienie komunikacji pomiędzy przedsiębiorstwem podmiotu leczniczego wysyłającym zlecenie na wybrany składnik krwi (elektroniczne zamówienie na krew i jej składniki) albo badanie laboratoryjne a centrami krwiodawstwa, które są odbiorcą zlecenia,
• zwiększenie dostępności do bieżącej informacji na temat realizacji zleceń i zamówień,
• zmniejszenie liczby badań wykonywanych u tego samego pacjenta, dostęp do archiwalnych wyników badań,
• wzmocnienie procedury czuwania nad bezpieczeństwem krwi,
• możliwość przekazu danych do innych systemów funkcjonujących w ochronie zdrowia.</t>
  </si>
  <si>
    <t>Wdrożenie systemu e-Krew umożliwi poprawienie przede wszystkim zarządzania zasobami krwi i jej składnikami, zwiększony zostanie nadzór nad organizacją publicznej służby krwi oraz wzmocniona zostanie komunikacja pomiędzy centrami krwiodawstwa i krwiolecznictwa oraz CKiK a podmiotami leczniczymi poprzez:
• usprawnienie komunikacji pomiędzy jednostkami służby krwi,
• usprawnienie komunikacji pomiędzy przedsiębiorstwem podmiotu leczniczego wysyłającym zlecenie na wybrany składnik krwi elektroniczne zamówienie na krew i jej składniki) albo badanie laboratoryjne a centrami krwiodawstwa, które są odbiorcą zlecenia,
• zwiększenie dostępności do bieżącej informacji na temat realizacji zleceń i zamówień,
• zmniejszenie liczby badań wykonywanych u tego samego pacjenta, dostęp do archiwalnych wyników badań,
• wzmocnienie procedury czuwania nad bezpieczeństwem krwi,
• możliwość przekazu danych do innych systemów funkcjonujących w ochronie zdrowia.</t>
  </si>
  <si>
    <t>Wdrożenie systemu e-Krew przełoży się bezpośrednio na poprawę bezpieczeństwa dawców oraz jakość obsługi poprzez:
• poprawę szybkości przesyłania danych oraz korzystania przez uprawnione podmioty z tak zwanych danych ratunkowych, tj. np. informacji o grupie krwi, fenotypach, itp.
• Wdrożenie elektronicznego planowania wizyty w centrum krwiodawstwa oraz dostęp do informacji o bieżącym zapotrzebowaniu na krew i jej składniki,
• Łatwiejsze egzekwowanie uprawnień dawców krwi np. związanych z dostępem poza kolejnością do świadczeń opieki zdrowotnej,
• Skrócenie czasu oczekiwania pacjenta na przetoczenie składnika krwi,
• Zwiększenie dostępności do informacji o wykonanych badaniach.</t>
  </si>
  <si>
    <t>Wdrożenie systemu Poltransplant wpłynie na:
• Poprawę infrastruktury i unowocześnienie podmiotów leczniczych przeszczepiających narządy, komórki i tkanki, banków tkanek i komórek oraz medycznych laboratoriów diagnostycznych testujących komórki, tkanki lub narządy.
• Zwiększenie jakości udzielanych świadczeń transplantacyjnych.
• Zapewnienie bezpieczeństwa biorców i dawców komórek, tkanek i narządów.</t>
  </si>
  <si>
    <t>Wdrożenie systemu Poltransplant wpłynie na:
• Wzrost liczby przeszczepianych narządów od dawców żywych i zmarłych.
• Rozwój przeszczepień krzyżowych i łańcuchowych.
• Poprawę jakości życia lub jego przedłużenie u chorych, dla których inne metody leczenia były nieskuteczne lub mało efektowne.
• Zwiększenie jakości udzielanych świadczeń transplantacyjnych. 
• Zapewnienie bezpieczeństwa biorców i dawców komórek, tkanek i narządów.</t>
  </si>
  <si>
    <t>Część 46, Dział 851, Rozdział budżetu państwa 85149, Narodowy Program Rozwoju Medycyny Transplantacyjnej 2011-2020</t>
  </si>
  <si>
    <t xml:space="preserve">Część 46-Zdrowie; Dział 851 - Ochrona zdrowia; Rozdział 85195 - Pozostała działalność 
Program Operacyjny Wiedza, Edukacja, Rozwój 2014-2020
</t>
  </si>
  <si>
    <t>Projekt „Poprawa jakości świadczonych usług medycznych poprzez zapoznanie i przeszkolenie pracowników podmiotów leczniczych z podstawowymi terminami i procesami związanymi z wystawianiem, prowadzeniem i wymianą Elektronicznej Dokumentacji Medycznej” będzie realizowany w latach 2019-2021, koszty jego realizacji wyniosą 9 483 150,00 zł. 
Projekt jest realizowany ze środków UE w ramach Działania 5.2. Działania projakościowe i rozwiązania organizacyjne w systemie ochrony zdrowia ułatwiające dostęp do niedrogich, trwałych oraz wysokiej jakości usług zdrowotnych. Poziom dofinansowania wynosi 100% kosztów kwalifikowanych projektu, z czego 84,28% stanowią środki UE (EFS), a 15,72% to współfinansowanie krajowe z budżetu państwa z Części 46-Zdrowie.
Realizacja projektu jest działaniem priorytetowym, ponieważ zapoznanie oraz przeszkolenie profesjonalistów medycznych z wdrażanymi narzędziami efektywnego zarządzania systemem ochrony zdrowia takimi jak: e-recepta, e-skierowanie, elektroniczna dokumentacja medyczna, przyczyni się do upowszechnienia wymiany elektronicznej dokumentacji medycznej, poprawy kompetencji cyfrowych świadczeniodawców na terenie całego kraju oraz do poprawy jakości funkcjonowania systemu ochrony zdrowia w Polsce, zarówno poprzez podniesienie kwalifikacji kadry podmiotów leczniczych (w tym kadry medycznej) jak i dostępności do usług dostarczanych drogą elektroniczną.
Wprowadzenie znajomości tematu informatyzacji placówki medycznej oraz wytwarzania i użytkowania elektronicznej dokumentacji medycznej, nabycie praktycznych umiejętności w zakresie tworzenia i przetwarzania elektronicznej dokumentacji medycznej, będzie miało wpływ na łatwiejsze wprowadzenie w życie obowiązujących i planowanych do wprowadzenia przepisów prawnych, a także na efektywniejsze wykorzystanie innowacyjnych technologii w celu poprawy jakości udzielanych usług medycznych. Obowiązek wprowadzenia elektronicznej dokumentacji medycznej wynika z ustawy z dnia 28 kwietnia 2011 r. o systemie informacji w ochronie zdrowia i będzie dotyczył wszystkich podmiotów prowadzących działalność leczniczą na terenie Polski. Szkolenia pozwolą na ustandaryzowanie dotychczasowych informacji oraz poszerzenie ich o kolejne, a także zapoznanie się z tematem w praktyce. 
Aktualnie  trwa proces akceptacji  w trybie obiegowym fiszki projektowej przez Komitet Sterujący oraz Komitet Monitorujący PO WER. 
W tabeli w latach 2019-2021 zostały uwzględnione kwoty związane z realizacją projektu według przygotowanego dla projektu harmonogramu rzeczowo-finansowego.
Realizacja projektu zakłada organizację szkoleń:
- dla pracowników podmiotów leczniczych realizujących świadczenia opieki zdrowotnej w rodzaju leczenie szpitalne;
- dla pracowników podmiotów leczniczych realizujących świadczenia opieki zdrowotnej w rodzaju podstawowa opieka zdrowotna.
Szkolenia realizowane będą przez zespoły szkoleniowe składające się z merytorycznych pracowników CSIOZ. 
Przy szacowaniu budżetu wzięto pod uwagę:
- liczbę podmiotów leczniczych wykonujących szpitalną działalność leczniczą (660 podmiotów), w których organizowane będą szkolenia prowadzone przez zespoły szkoleniowe (merytoryczni specjaliści CSIOZ);
- liczbę podmiotów wykonujących podstawową opiekę zdrowotną, które zostały objęte działaniami projakościowymi w ramach programu (2640 podmiotów);
- koszty wykonawcy zewnętrznego (zapewnienie sal szkoleniowych wraz z obsługą oraz dostarczenie cateringu dla uczestników szkolenia);
- koszty delegacji zespołów szkoleniowych oraz koszty rekrutacji i zarządzania projektem;
- koszty wynagrodzeń autorytetów (ekspertów) z obszaru ochrony zdrowia.
Koszty projektu zostały oszacowane na podstawie dotychczasowych doświadczeń CSIOZ w ramach prowadzenia swojej dotychczasowej działalności z uwzględnieniem cen rynkowych określonych na podstawie analizy rynku.</t>
  </si>
  <si>
    <t>Realizacja projektu przyczyni się do upowszechnienia wymiany elektronicznej dokumentacji medycznej, poprawy kompetencji cyfrowych świadczeniodawców na terenie całego kraju oraz do poprawy jakości funkcjonowania systemu ochrony zdrowia w Polsce, zarówno poprzez podniesienie kwalifikacji kadry podmiotów leczniczych (w tym kadry medycznej) jak i dostępności do usług dostarczanych drogą elektroniczną.</t>
  </si>
  <si>
    <t>Podmioty lecznicze oraz pracownicy ochrony zdrowia</t>
  </si>
  <si>
    <t xml:space="preserve">Realizacja projektu pozwoli na:
- ustandaryzowanie dotychczasowych informacji oraz poszerzenie ich o kolejne, a także zapoznanie się z tematem w praktyce;
- łatwiejsze wprowadzenie w życie obowiązujących przepisów prawa przez pracowników podmiotów leczniczych stanowiących grupę docelową projektu;
- skuteczniejsze wdrożenie w podmiotach leczniczych działań projakościowych (należy przez to rozumieć jako znajomość ze strony pracowników podmiotów leczniczych obsługi procesów tworzenia i przetwarzania szerokorozumianej Elektronicznej Dokumentacji Medycznej oraz wdrożonych e-usług), które będą miały bezpośredni wpływ na podniesienie jakości świadczonych w nich usług medycznych. 
- wzrost kompetencji, wiedzy i umiejętności  pracowników podmiotów leczniczych w zakresie min. wystawiania e-recepty, e-skierowania czy tworzenia Elektronicznej Dokumentacji Medycznej.
Pracownicy podmiotów leczniczych, którzy zapoznani zostaną z procesami obsługi dostarczonych nowoczesnych e-usług, będą mieli wpływ na zwiększenie satysfakcji i wygody pacjentów z procesu leczenia oraz skuteczność i wydajność opieki zdrowotnej. </t>
  </si>
  <si>
    <t xml:space="preserve">Część 46, dział 851/rozdział budżetu państwa 85195/ rezerwa celowa pozycja 57 
Zapewnienie trwałości projektów Elektroniczna Platforma Gromadzenia, Analizy i Udostępniania Zasobów Cyfrowych o Zdarzeniach Medycznych (P1) oraz Platforma udostępniania on-line przedsiębiorcom usług i zasobów cyfrowych rejestrów medycznych (P2), Dziedzinowe systemy teleinformatyczne sytemu informacji w ochronie zdrowia (P4)
</t>
  </si>
  <si>
    <t>Informacje ujęte w powyższej tabeli zostały podane w oparciu o dane ujęte w OSR do ustawy o zmianie ustawy o systemie informacji w ochronie zdrowia oraz niektórych innych ustaw procedowanym w 2015 r. w ramach środków na utrzymanie projektów P1, P2 i P4. 
Projekty P1, P2 i P4 były realizowane w ramach działań współfinansowanych ze środków UE w ramach Programu Operacyjnego Innowacyjna Gospodarka 2007-2013, a CSIOZ jako ich beneficjent zgodnie z postanowieniami porozumień o dofinansowanie, ma obowiązek zapewnienia trwałości ww. projektów przez okres 5 lat od daty ich zakończenia. W związku z realizacją powyższego obowiązku oraz z koniecznością utrzymania zbudowanych systemów niezbędne było określenie kosztów potrzebnych do nieprzerwanego i prawidłowego działania przedmiotowych systemów.
Ponieważ wskazane powyżej koszty związane z utrzymaniem i rozwojem systemu P2 i P4 stanowią skutki projektów zrealizowanych w ramach perspektywy finansowanej 2007-2013, nie jest uzasadnione określanie skutków tych działań na lata kolejne zatem wydatki ogółem wskazane w PZIP uwzględniają jedynie działania w latach 2019-2022, które są również ujęte w OSR do ustawy o SIOZ, natomiast w tabeli 1 określono skutki realizacji projektów P2 i P4.   
Koszty wskazane na rozwój i utrzymanie systemów P2 i P4 zostały oszacowane na podstawie dotychczasowych doświadczeń CSIOZ w ramach prowadzenia swojej podstawowej działalności z uwzględnieniem dotychczas ponoszonych wydatków oraz cen rynkowych określonych na podstawie analizy rynku.
Planowany udział systemu P2 w kosztach wskazanych w OSR do ustawy o SIOZ ustanowi ok 16% całkowitych kosztów, natomiast udział kosztów systemu P4 w kosztach wskazanych w OSR do ustawy o SIOZ ustanowi ok 24% całkowitych kosztów. Niemnie jednak powyższy udział ma charakter orientacyjny i z uwagi na szczególne uwarunkowania technologiczno-systemowe, należy je traktować jedynie w kategoriach szacunkowych. 
W ramach systemów utrzymywanych przez CSIOZ w latach 2019-2022 zaplanowano głównie prace rozwojowe mające na celu zaspokojenie wymagań Właścicieli Biznesowych oraz działania mające przyczynić się do minimalizacji długu technologicznego, zapewnia zwiększenie szybkości wytwarzania, wdrażania oraz aktualizowania oprogramowania, usprawnienie działania usług poprzez automatyzację procesów i efektywne wykorzystanie infrastruktury. W ramach wydatków związanych z bieżąca eksploatacją systemów P2 i P4 przewidziano m.in. utrzymanie i rozwój w warstwie aplikacji oraz w warstwie ITS, utrzymanie sprawności parku technologicznego ITS, zapewnienie I-szej linii wsparcia oraz pozostałe koszty związane z utrzymaniem systemów w tym koszty ogólne oraz wydatki na wynagrodzenia zespołu po stronie CSIOZ.
Jednocześnie należy mieć na względzie, że CSIOZ realizuje projekty informatyczne zgodnie z modelem mieszanym przewidującym outsourcing usług utrzymaniowych oraz utrzymanie siłami własnymi jednostki. Niemniej jednak przyjęta przez CSIOZ koncepcja jako priorytet stawia zbudowanie i utrzymanie przez CSIOZ potencjału wiedzy w zakresie wdrażanych, rozwijanych i utrzymywanych systemów IT. W związku z powyższym, zakres prac projektowych pierwotnie przewidzianych do realizacji przez wykonawców zewnętrznych (określony na etapie procedowania OSR do ustawy o SIOZ) został zmniejszony na rzecz zespołów wewnętrznych CSIOZ. Zespół wewnętrzny odpowiada za wykonanie analizy, architektury oraz zarządzania projektami, jak również część prac developerskich. W związku z powyższym zmianie uległ również pierwotny rozkład wydatków pomiędzy poszczególnymi zadaniami określonymi w OSR do ustawy o SIOZ.</t>
  </si>
  <si>
    <t>Samo utrzymanie i rozwój systemów uruchomionych w minionych latach nie wpływa na konkurencyjność gospodarki i przedsiębiorczość.</t>
  </si>
  <si>
    <t>Planowane koszty ogólne realizacji Projektu PUESC w latach 2019-2021 zostaną pokryte w ramach budżetu państwa, cz. 19 Budżet, finanse publiczne i instytucje finansowe oraz współfinansowania ze środków UE w ramach Programu Operacyjnego Polska Cyfrowa, Działanie 2.1 – porozumienie nr POPC.02.01.00-00-0074/17-00 o dofinansowanie projektu „Platforma Usług Elektronicznych Skarbowo-Celnych (PUESC)” z dnia 18.12.2017.</t>
  </si>
  <si>
    <t xml:space="preserve">Koszt realizacji Projektu PUESC w okresie 3 lat od przyjęcia Programu szacuje się na następujące kwoty:
- budżet państwa ok. 21,03 mln zł obejmuje realizację Projektu wyłącznie ze środków budżetu państwa oraz wkład krajowy,
- wkład środków pochodzących ze środków europejskich, tj. Programu Operacyjnego Polska Cyfrowa szacowany jest na kwotę ok. 110,4 mln zł. </t>
  </si>
  <si>
    <t xml:space="preserve">W ramach Projektu zostanie dostarczonych 11 e-usług publicznych, których głównym celem jest usprawnienie procesów realizowanych przez klientów KAS w obszarze celnym i akcyzowym w zakresie odprawy granicznej, odprawy celnej oraz obrotu wyrobami podlegającymi akcyzie i poszerzenie zakresu spraw, które będą mogły być obsłużone w formie elektronicznej.
Odbiorcą większości e-usług będą przedsiębiorcy dokonujący obrotu towarowego z zagranicą lub będący podatnikami podatku akcyzowego, którzy dokonują w tym zakresie czynności/formalności wynikających z obowiązujących przepisów prawa. Umożliwienie dokonania wymaganych prawem formalności w postaci elektronicznej przyczyni się do skrócenia czasu potrzebnego na ich załatwienie, w niektórych przypadkach umożliwi uproszczenie tychże formalności, jak również przyniesie oszczędność w zakresie czasu potrzebnego na dokonanie określonych czynności. Koordynacja działań wielu uczestników procesu kontroli towarów w ramach usługi ePO przyniesie wymierne korzyści nie tylko przedsiębiorcom, ale i Partnerom KAS uczestniczącym w tym procesie (np. służby weterynaryjne czy fitosanitarne). Automatyczna lub półautomatyczna walidacja danych pochodzących z rejestrów prowadzonych przez Partnerów z jednej strony umożliwi szybszą obsługę zgłoszenia celnego, z drugiej strony zapewni wiarygodność weryfikowanych dokumentów, jednocześnie uwalniając przedsiębiorcę od konieczności każdorazowego ich przedkładania.
Beneficjentem korzyści wynikających z wdrożenia e-usług będą także obywatele, przede wszystkim przekraczający zewnętrzną granicę UE. Wdrażane usługi pozwolą na usprawnienie procesu odprawy granicznej, w tym procesu związanego z obsługą zwrotu VAT dla podróżnych. Wdrożone usługi przyniosą także korzyści dla KAS związane z optymalizacją zasobów kadrowych dedykowanych do obsługi procesów odprawy granicznej, a także w zakresie obsługi przez organy KAS oraz pracowników Ministerstwa Finansów procesu nabywania i rozliczania znaków akcyzy. </t>
  </si>
  <si>
    <t xml:space="preserve">Informacje w powyższej tabeli zostały podane w oparciu o dane pochodzące z Aneksu nr 5 do Porozumienia POPC.02.01.00-00-066/17-05 dla projektu „Elektroniczna Platforma Gromadzenia, Analizy i Udostępniania zasobów cyfrowych o Zdarzeniach Medycznych (P1)-faza 2 i Harmonogramu rzeczowo-finansowego projektu w odniesieniu do lat 2019 i 2020 (tj. okresu realizacji projektu ze środków POPC). Ujęto również dane pochodzące z Umowy grantu nr INEA/CEF/ICT/A2017/1539643 dotyczący KPK.
Udział wydatków przewidzianych na KPK ze środków budżetu państwa jak i środków Unii Europejskiej w okresie 2019-2029 przedstawia się następująco:
Okres 0: 0,45 mln zł BP i 1,4 mln zł BŚE;
Okres 1: 0,15 mln zł BP i 0,4 mln zł BŚE;
Okres 2: 0,05 mln zł BP i 0,2 mln zł BŚE;
Okres 3: 0,05 mln zł BP i 0,2 mln zł BŚE;
Okres 4: 0,04 mln zł BP; 
Okres 5: 0,11 mln zł BP;
Okres 6: 0,05 mln zł BP;
Okres 7: 0,05 mln zł BP;
Okres 8 : 0,05 mln zł BP;
Okres 9: 0,05 mln zł BP;
Okres 10: 0,12 mln zł BP
Łączna ilość środków pochodzących z budżetu państwa na realizację projektu KPK wyniesie 1,17 mln zł zaś środków Unii Europejskiej 2,2 mln zł. Projekt KPK jest realizowany w okresie od 1.07.2018 do 30.06.2022. Udział środków budżetu państwa w okresie realizacji projektu wynosi 25% zaś środków Unii Europejskiej 75%. 
Ponadto w celu optymalizacji kosztów przy zachowaniu dużej wydajności i dostępności oraz bezpieczeństwa systemy wytworzone w ramach projektów P1, P2, P4 są integrowane zarówno w warstwie sprzętowej jak i systemowej, co uniemożliwia rozdzielenie wydatków na utrzymanie systemów teleinformatycznych w części związanej z odtworzeniem Infrastruktury Techniczno Systemowej.   W latach 2020-2022 ujęte zostały łączne wydatki na Projekty P1, P2 i P4, które były realizowane w ramach działań współfinansowanych ze środków UE w ramach Programu Operacyjnego Innowacyjna Gospodarka 2007-2013, a także Programu Operacyjnego Polska Cyfrowa. CSIOZ jako ich beneficjent zgodnie z postanowieniami porozumień o dofinansowanie, ma obowiązek zapewnienia trwałości ww. projektów przez okres 5 lat od daty ich zakończenia. W związku z realizacją powyższego obowiązku oraz z koniecznością utrzymania zbudowanych systemów niezbędne było określenie kosztów potrzebnych do nieprzerwanego i prawidłowego działania przedmiotowych systemów.
Koszty wskazane na rozwój i utrzymanie projektu P1 zostały oszacowane na podstawie dotychczasowych doświadczeń CSIOZ w ramach prowadzenia swojej podstawowej działalności z uwzględnieniem dotychczas ponoszonych wydatków oraz cen rynkowych określonych na podstawie analizy rynku.  Usługa utrzymania ITS obejmuje wydzielenie zespołu administratorów systemu, I-ej linii wsparcia oraz realizacją funkcji Service Desk. Na koszt usługi utrzymania składają się głównie kategorie wydatków: wynagrodzenia, I linia wsparcia i usługi, a także odtworzenie nakładów umożliwiających utrzymanie posiadanej infrastruktury. Planowany udział systemu P1 w kosztach wskazanych w OSR do ustawy z dnia 5 października 2015 r. o zmianie ustawy o systemie informacji w ochronie zdrowia oraz niektórych innych ustaw ustanowi ok. 61% całkowitych kosztów.
Informacje ujęte w powyższej tabeli są również ujęte w OSR do ww. ustawy w ramach środków na utrzymanie projektów P1, P2 i P4.
</t>
  </si>
  <si>
    <t>Program Operacyjny Polska Cyfrowa na lata 2014-2020, część 29 obrona narodowa</t>
  </si>
  <si>
    <t xml:space="preserve">Projekt opisu założeń projektu informatycznego, tytuł projektu: Budowa ogólnopolskiej platformy wysokiej jakości i dostępności e-usług publicznych w podmiotach leczniczych utworzonych i nadzorowanych przez MON. Wydatki uwzględnione w latach 3-8 dotyczą kosztów utrzymania wdrożonych systemów i pokrywane będą z budżetów instytutów badawczych  oraz samodzielnych publicznych zakładów opieki zdrowotnej utworzonych i nadzorowanych przez Ministra Obrony Narodowej.
</t>
  </si>
  <si>
    <t>Cz. 21</t>
  </si>
  <si>
    <t>Źródło: Studium Wykonalności dla projektu SIPAM</t>
  </si>
  <si>
    <t xml:space="preserve">Projekt realizowany w ramach Programu Operacyjnego Polska Cyfrowa na lata 2014-2020, Osi Priorytetowej nr 2 „E-administracja i otwarty rząd”, Działania nr 2.1 „Wysoka dostępność i jakość e-usług publicznych”.
Wartość całkowita przedsięwzięcia: ogółem: 3.499.198,06 zł, w tym:
- finansowanie: 2.957.207,52 zł- ze środków UE,
- współfinansowanie: 537.070,54 zł- ze środków budżetu państwa (cz. 21)
</t>
  </si>
  <si>
    <t>Zgodnie z harmonogramem realizacji projektu, przyjęto następujące założenia dotyczące wydatków w poszczególnych latach:
1) 2017 r.:72 201,00 zł (nie uwzględniono w tabeli)
2) 2018 r.: 386 615,00 zł (nie uwzględniono w tabeli)
3) 2019 r.:  3 040 382,06 zł (uwzględniono w tabeli w kolumnie „0”: 3,04)</t>
  </si>
  <si>
    <t>budżet państwa: część 58 Główny Urząd Statystyczny</t>
  </si>
  <si>
    <t xml:space="preserve">Projekt „TranStat” - 4.994.306 zł, z tego: budżet państwa: część 58 Główny Urząd Statystyczny – 3.214.088 zł, Politechnika Krakowska – 884.522 zł, Akademia Morska w Szczecinie – 895.696 zł;
Projekt „SATMIROL” - GUS – 3.764.222 zł, Instytut Geodezji i Kartografii – 1.460.019 zł, Centrum Badań Kosmicznych Polskiej Akademii Nauk – 992.832 zł;
Projekt „INSTATCENY” - 5.743.431 zł, z tego: GUS – 3.740.632 zł, Szkoła Główna Handlowa – 661.711 zł, Instytut Podstaw Informatyki Polskiej Akademii Nauk – 1.341.088 zł
</t>
  </si>
  <si>
    <t>Gospostrateg jest strategicznym programem badań naukowych i prac rozwojowych, jego efekty pozwolą na wsparcie istniejących mechanizmów transferu wiedzy oraz pobudzanie nowych, wzmacniających konkurencyjność i innowacyjność polskiej gospodarki.</t>
  </si>
  <si>
    <t>Mozliwość wykorzystania rezultatów badań społeczno-ekonomicznych.</t>
  </si>
  <si>
    <t xml:space="preserve">Środki pochodzące z budżetu UE, środki budżetu państwa przy założeniu, że dane w tabeli prezentowane są od 2020 r. oraz uwzględniają:
• wdrożenie rozwiązania w latach 2020 – 2022: 61,63 mln zł (w tym: ze środków UE 52,15 mln zł, z budżetu państwa  9,48mln zł:  cz. 27-Informatyzacja - 8,07 mln zł; cz. 20 - Gospodarka - 1,16mln zł, cz. 76 – Urząd Komunikacji Elektronicznej – 0,25 mln zł). 
Zakłada się rozpoczęcie realizacji projektu w 2019 r. Na wdrożenie  rozwiązania w latach 2019 – 2022: 79,98 mln zł (w tym ze środków UE 67,68 mln zł, z budżetu państwa 12,30 mln zł:  cz. 27 – Informatyzacja – 10,52 mln zł; cz.20 – Gospodarka 1,48 mln zł, cz. 76 – UKE 0,30 mln zł). W tabeli powyżej prezentowane koszty są od 2020 r z uwagi na fakt że ustawa wchodzi w życie w IV kwartale 2020 r.
• finansowanie utrzymania w okresie 2020-2030 przypada 144,78 mln zł (w tym: cz. 27 – Informatyzacja – 120,14 mln zł; cz. 20 – Gospodarka 24,64 mln zł)
• wybór operatora wyznaczonego w 2025 w poszerzonej formule  – powołanie interdyscyplinarnego zespołu ekspertów, koszty ekspertyzy: 3,61 mln zł (cz. 76 – Urząd Komunikacji Elektronicznej),
• kontrolę i nadzór nad operatorem wyznaczonym:9,97 mln zł (cz. 76 – Urząd Komunikacji Elektronicznej).
• dotacja dla Operatora Wyznaczonego z tytułu realizacji transferów od podmiotu niepublicznego do podmiotu publicznego przy użyciu publicznej usługi rejestrowanego doręczenia elektronicznego udzielana z części 26 budżetu państwa przez ministra właściwego ds. łączności, w łącznej wysokości 1 230,98 mln zł w latach 2020-2030. </t>
  </si>
  <si>
    <t>W wydatkach ogółem zostały ujęte koszty opisane szczegółowo poniżej w punktach 1-4 oraz 6.
1. Wydatki na wdrożenie rozwiązania (w strumieniu legislacyjnym i technologicznym) – cz. 27- Informatyzacja oraz cz. 20 – Gospodarka oraz cz.76 Urząd Komunikacji Elektronicznej
Koszt wdrożenia rozwiązania obejmuje koszt:
 dostosowania do przepisów prawa umocowujących elektronizację doręczeń,
 przygotowania technicznego standardu rejestrowanego doręczania elektronicznego zgodnego z normami technicznymi Europejskiego Instytutu Norm Telekomunikacyjnych zapewniającego interoperacyjność doręczeń świadczonych przez różnych dostawców usług ,
 wytworzenia oprogramowania, 
 zakupu lub modyfikacji infrastruktury,
 pozostałe koszty ( w tym kampania informacyjno-promocyjna, szkolenia i inne).
Koszt wytworzenia oprogramowania będzie obejmował utworzenie Bazy Adresów Elektronicznych w ramach rejestrów państwowych, wdrożenie centralnego modułu komunikacyjnego zapewniającego obsługę i integrację usługi rejestrowanego doręczenia elektronicznego świadczonej przez operatora wyznaczonego z usługami świadczonymi przez innych kwalifikowanych dostawców, integrację z publiczną usługą hybrydową, integrację z innymi rejestrami publicznymi, e-usługami i systemami zarządzania dokumentacją podmiotów publicznych. W kosztach są uwzględnione koszty Ministerstwa Przedsiębiorczości i Technologii związane z wdrożeniem rozwiązania wynikającego z porozumienia partnerskiego oraz koszty udziału UKE we wdrożeniu (opracowanie standardu publicznej usługi rejestrowanego doręczenia elektronicznego).
Wydatki na wdrożenie z budżetu państwa wyniosą :
w roku 2019 2,82 mln zł, w 2020 roku 5,96 mln zł, w 2021 roku 2,93 mln zł, w 2022 r. 0,59 mln zł,
w tym:
cz. 27 – Informatyzacja:
w roku 2019 2,45mln zł, w 2020 roku 5,39 mln zł, w 2021 roku 2,31 mln zł, w 2022 r. 0,37 mln zł
cz. 20 – Gospodarka:
w roku 2019 0,32 mln zł, w 2020 roku 0,42 mln zł, w 2021 roku 0,53 mln zł, w 2022 r. 0,21 mln zł
cz. 76 – Urząd Komunikacji Elektronicznej:
w roku 2019 0,05 mln zł, w 2020 roku 0,15 mln zł, w 2021 roku 0,09 mln zł, w 2022 roku    0,01 mln zł
W kosztach wdrożenia nie jest przewidziany koszt ewentualnego dostosowania systemów teleinformatycznych operatora wyznaczonego i zakupu lub modyfikacji infrastruktury operatora wyznaczonego niezbędnej do świadczenia publicznej usługi rejestrowanego doręczenia elektronicznego i publicznej usługi hybrydowej. Zakłada się, że ten koszt będzie poniesiony przez operatora wyznaczonego, a pokrywany będzie z opłat pobieranych za świadczenie publicznej usługi rejestrowanego doręczenia elektronicznego (w części objętej opłatami zgodnie z modelem finansowania usługi) w powiązaniu z publiczną usługą hybrydową. W kosztach wdrożeń nie został także ujęty koszty dostosowania systemów informatycznych do zmian prawnych, koszty dostosowania tych systemów do zmian prawnych, technologicznych i organizacyjnych zachodzących w otoczeniu powinny pochodzić z bieżących wydatków wszystkich zainteresowanych podmiotów  w ramach corocznego budżetu, bez możliwości ubiegania się o dodatkowe środki na ten cel. 
2. Koszt utrzymania w okresie 0-10 lat– cz. 27-Informatyzacja oraz cz. 20 – Gospodarka
Z uwagi na fakt iż proces wdrożenia przewiduje wydawanie w poszczególnych przyrostach logicznych komponentów rozwiązania z jednoczesnym użytkowaniem ich produkcyjnie należy zauważyć że koszty utrzymania pojawią się już w okresie wdrożenia i będą obejmowały wdrożenie rozwiązań zapewniających uzyskanie wysokiej dostępności rozwiązania a także zachowania ciągłości działania publicznej usługi rejestrowanego doręczenia elektronicznego oraz publicznej usługi hybrydowej. Na skutek wejścia w życie ustawy powstanie także konieczność utrzymania ciągłości działania e-usług związanych obecnie z ePUAP poprzez zastosowanie adapterów umożliwiających integrację ze skrzynkami doręczeń utrzymywanymi przez operatora wyznaczonego. Należy także zauważyć, że zostanie rozszerzona lista podmiotów publicznych zobowiązanych do posiadania skrzynek doręczeń w stosunku do obecnego wolumenu skrzynek na ePUAP. Można się zatem spodziewać, że w odniesieniu do stanu obecnego, zwiększy się wolumen korespondencji przesyłanej i gromadzonej w elektronicznych skrzynkach doręczeń.
Koszty utrzymania wyniosą: w roku 2020 0,63 mln zł, w roku 2021 1,09 mln zł, 2022 roku 14,56 mln zł, 2023 roku 15,17mln zł, 2024 roku 15,33 mln zł, 2025 roku 15,97 mln zł, 2026 roku 16,12 mln zł, 2027 roku 16,27 mln zł, 2028 roku 16,42 mln zł, 2029 roku 16,54 mln zł i 2030 r. 16,68 mln zł  w tym:
cz. 27 – Informatyzacja 
w roku 2020 0,63 mln zł, w roku 2021 1,09 mln zł, w 2022 roku 12,15 mln zł, 2023 roku 12,76 mln zł, 2024 roku 12,92 mln zł, 2025 roku 13,07 mln zł, 2026 roku 13,22 mln zł, 2027 roku 13,37 mln zł, 2028 roku 13,51 mln zł, 2029 roku 13,64 mln zł, w 2030 r. 13,78 mln zł
cz. 20 – Gospodarka 
w 2022 roku 2,41 mln zł, 2023 roku 2,41 mln zł, 2024 roku 2,41 mln zł, 2025 roku 2,90 mln zł, 2026 roku 2,90 mln zł, 2027 roku 2,90 mln zł, 2028 roku 2,91 mln zł, 2029 roku 2,90 mln zł oraz w 2030 r. 2,90 mln zł.
W kosztach stabilizacji i utrzymania rozwiązania nie jest przewidziany koszt ewentualnego utrzymania systemów teleinformatycznych operatora wyznaczonego. Zakłada się, że ten koszt będzie poniesiony przez operatora wyznaczonego, a pokrywany będzie z opłat pobieranych za świadczenie usługi e-Doręczenia w powiązaniu z publiczną usługą hybrydową.
3. Wybór operatora wyznaczonego – cz. 76 – Urząd Komunikacji Elektronicznej
Wybór operatora wyznaczonego do świadczenia publicznej usługi rejestrowanego doręczenia elektronicznego oraz publicznej usługi hybrydowej wymaga zmiany procedur wyboru operatora wyznaczonego na rok 2026 i lata następne (weryfikacja zdolności do pełnienia tej roli) w trybie konkursu zgodnego z ustawą z dnia 23 listopada 2012 r. – Prawo pocztowe. Niezbędne będzie zaangażowanie podmiotów publicznych posiadających kompetencje oceny zdolności podmiotów biorących udział w konkursie zarówno w zakresie świadczenia usługi e-Doręczenia (system doręczeń w postaci elektronicznej wraz z komponentem umożliwiających przetwarzanie treści z postaci elektronicznej do papierowej i odwrotnie), jak i w zakresie doręczenia przesyłek pocztowych.
Konieczne będzie powołanie interdyscyplinarnego zespołu ekspertów IT z zakresu cyfryzacji (2 etaty), informatyzacji (2 etaty), specjalistów ekonomii (2 etaty), prawa - w szczególności radców prawnych i legislatorów (4 etaty) i specjalistów bezpieczeństwa państwa (2 etaty) w celu opracowania dokumentacji konkursowej obejmującej wymagania dotyczące oferty podmiotu aplikującego o status wyznaczonego operatora cyfrowego (w tym kryteriów przystąpienia do konkursu i kryteriów wyboru). Prace ww. zespołu powinny być wspierane przez pracowników niższego szczebla (2 etaty) (np. specjalista) w zakresie m.in. technicznego opracowania dokumentacji.
Średnie miesięczne wynagrodzenie brutto (wraz z pochodnymi) 1 eksperta (radca/konsultant) to od 7645,27 zł (razem z ZUS - 9146,80 zł) do 8994,43 zł (razem z ZUS - 10760,94 zł), natomiast specjalisty - 4497,22 zł (razem z ZUS – 5380,47 zł). Przyjmuje się, że opracowanie dokumentacji konkursowej trwać będzie od 9 do 12 miesięcy. Jak wspomniano wyżej, zespół powinien być następnie zaangażowany w opracowywanie ewentualnych ogłoszeń dot. sprostowania oczywistych omyłek (w terminie od ogłoszenia konkursu do ostatecznego terminu złożenia ofert). Optymalnie termin na przygotowanie oferty nie powinien być krótszy niż 4 do 6 miesięcy.
W związku ze znacznym skomplikowaniem zagadnień merytorycznych, nie wyklucza się konieczności przygotowania ekspertyzy zewnętrznej do doboru i opracowania założeń wyboru kryterium oceny oraz punktacji tego kryterium (koszt ekspertyzy - 0,25 mln zł - zostanie poniesiony w 2022 roku).
Ponadto konieczne będzie powołanie Komisji konkursowej przez organ wskazany w ustawie do oceny podmiotów biorących udział w konkursie oraz wyboru operatora wyznaczonego. W prace Komisji konkursowej powinni być zaangażowani eksperci IT z zakresu cyfryzacji (2 etaty), informatyzacji (2 etaty) i specjaliści ekonomii (2 etaty), prawa w szczególności radcy prawni i legislatorzy (4 etaty) i specjaliści bezpieczeństwa państwa (2 etaty), a także specjaliści wsparcia technicznego (2 etaty). Prace komisji konkursowej będą trwać, w zależności od ilości oraz obszerności ofert, od 2 do 3 miesięcy. Utworzenie dodatkowych etatów nastąpi w 2022 roku i wyniesie 1,09 mln zł, natomiast w roku 2023 1,68 mln zł a w roku 2024 0,84 mln zł.
4. Koszt organu właściwego do sprawowania kontroli i nadzoru nad operatorem wyznaczonym – cz. 76- Urząd Komunikacji Elektronicznej
Niezależnie od zadań związanych z przygotowaniem i przeprowadzeniem procedury wyboru, organ właściwy do nadzoru nad prawidłowością wypełniania zadań operatora wyznaczonego (w tym również w okresie przejściowym), będzie miał znacząco zwiększoną liczbę zadań związanych m.in. z kontrolą, interwencjami, skargami i wnioskami ADR. Celem tych działań będzie zapewnienie prawidłowego funkcjonowania pocztowych usług (publiczna usługa hybrydowa będzie usługą pocztową) oraz nowych e usług w powiązaniu z funkcjonowaniem usług tradycyjnych, a także zapewnienie uczestnikom obrotu pocztowego właściwych warunków świadczenia usług, w tym bezpieczeństwa świadczenia usług, przestrzegania tajemnicy pocztowej oraz odpowiedniej jakości usług świadczonych przez operatora. Pewność nowych usług a w tym skuteczność nadzoru będzie istotnym czynnikiem kształtującym zaufanie społeczeństwa do interakcji elektronicznej między obywatelami, przedsiębiorstwami i organami publicznymi.
W związku z powyższym w organie właściwym do nadzoru nad operatorem wyznaczonym konieczne jest zwiększenie zatrudnienia, począwszy od roku w którym zostanie powołany operator wyznaczony z mocy ustawy, o 9 etatów (5 etatów eksperckich oraz 4 specjalistów). Koszt miesięczny wynagrodzeń szacuje się na 75 tys. zł. Dodatkowym kosztem jednorazowym będzie koszt utworzenia stanowiska pracy wraz z wyposażeniem - 67 tys. zł. 
Koszt ten wyniesie w roku 2020 0,97 mln zł, a w latach od 2021 do 2030 odpowiednio 0,90 mln zł w każdym roku.
5. Model finansowania świadczenia publicznej usługi rejestrowanego doręczenia elektronicznego oraz publicznej usługi hybrydowej
Cennik obejmował będzie:
• Opłatę za publiczną usługę rejestrowanego doręczenia elektronicznego (e Doręczenie) – tj. przesyłki elektroniczne;
• Opłatę za publiczną usługę hybrydową rejestrowaną tj. doręczenie w postaci papierowej przesyłki pocztowej korespondencji nadanej przez podmiot publiczny w postaci elektronicznej ze zwrotnym otrzymaniem dowodów doręczenia w postaci elektronicznej
• Opłatę za publiczną usługę hybrydową ekonomiczną standardową tj. doręczenie w postaci papierowej przesyłki pocztowej korespondencji nadanej przez podmiot publiczny w postaci elektronicznej bez zwrotnego otrzymania dowodów doręczenia (przesyłka nierejestrowana, stanowiąca odpowiednik przesyłki listowej nierejestrowanej ekonomicznej w formacie standardowym S)
A. Opłata za publiczną usługę rejestrowanego doręczenia elektronicznego naliczana będzie za pojedynczy przesył danych z uwzględnieniem wielkości danych, przy czym cena jednostkowa za przeszył danych ustalana będzie za każdy rozpoczęty transfer 10 MB przy następujących założeniach;
• W korespondencji nadawanej z podmiotu publicznego do podmiotu niepublicznego opłatę uiszcza podmiot publiczny wg cennika Poczty Polskiej (szacowana wysokość opłaty 3,45 bez VAT );
• W korespondencji między podmiotami publicznymi opłat nie ma;
• W korespondencji nadawanej od podmiotu niepublicznego do podmiotu publicznego opłat nie ma (rzeczywisty koszt transferu danych wynikający z dostarczenia korespondencji przez operatora wyznaczonego za pomocą publicznej usługi rejestrowanego doręczenia elektronicznego będzie pokrywany z dotacji opisanej w p. 6 a jego podstawą będzie wolumen zrealizowanych doręczeń przemnożony przez szacowany koszt jednostkowy transferu wynoszący 2 zł bez VAT )
B. Opłata za publiczną usługę hybrydową rejestrowaną (szacowana opłata 5,64 zł bez VAT )
• Doręczenie korespondencji w postaci papierowej przesyłki pocztowej nadanej przez podmiot publiczny w postaci elektronicznej, opłata pobierana jest za każdą przesyłkę listową z uwzględnieniem kosztów przekształcenia dokumentu elektronicznego w dokument papierowy;
C. Opłata za publiczną usługę ekonomiczną (szacowana opłata 1,99 zł bez VAT za pojedynczą przesyłkę )
• Doręczenie korespondencji w postaci papierowej przesyłki pocztowej nadanej przez podmiot publiczny w postaci elektronicznej, opłata pobierana jest za każdą przesyłkę listową z uwzględnieniem kosztów przekształcenia dokumentu elektronicznego w dokument papierowy;
Jeżeli podmiot niepubliczny, w tym obywatel , skorzysta z dodatkowych usług operatora wyznaczonego ponadstandardowych (np. dodatkowa przestrzeń dyskową, archiwizowanie dokumentów, inne), ponosi za nie opłaty zgodnie z ustalonym cennikiem; 
Na wydatki związane z realizacją publicznej usługi rejestrowanego doręczenia elektronicznego oraz publiczną usługą hybrydową rejestrowaną oraz hybrydą zwykłą w latach 2020 – 2030 przypada łącznie: 4 434 mln zł   W powyższej kwocie środki zaangażowane z budżetu państwa obejmują 2 788 mln zł1 646mln zł obciąży budżet realizacją usługi przez JST.
We wskazanych powyżej kosztach modelu finansowego na obciążenia związane z realizacją publicznej usługi rejestrowanego doręczenia elektronicznego (Opłata A w modelu) w latach 2020 – 2030 przypada:1 169 mln zł w tym: ze środków budżetu państwa 720,00 mln zł, środki JST -449 mln zł
We wskazanych powyżej kosztach modelu finansowego na obciążenia związane z realizacją publicznej usługi hybrydowej rejestrowanej (Opłata B w modelu) w latach 2020 – 2030 przypada: 2 789,00  mln zł w tym: środki budżetu państwa – 1 766,00 mln zł, środki JST- 1 023,00 mln zł 
Obciążenia związane z realizacją publicznej usługi hybrydowej w wariancie ekonomicznym (Opłata C) w modelu w latach 2020-2030 przypadka 476 mln zł  w tym środki z budżetu państwa 302 mln zł, środki JST- 174 mln zł
Analizując skutki modelu finansowego należy zauważyć, że już obecnie podmioty  publiczne ponoszą wydatki na realizacje usług pocztowych. Obecnie realizowana usługa tradycyjna będzie zastępowana korespondencja realizowana przy użyciu publicznej usługi rejestrowanego doręczenia oraz publicznej usługi hybrydowej, co w skali 10 lat przekłada się na oszczędności skarbu państwa. Model oszczędności z tego tytułu został przedstawiony w pkt. 7.
6. Dotacja celowa dla operatora wyznaczonego
Operator wyznaczony uzyska dotacje celową za przesył wiadomości od podmiotów niepublicznych do podmiotów publicznych z wykorzystaniem e-Doręczenia. Rozliczenie dotacji będzie zrealizowane w oparciu o rzeczywisty transfer i rzeczywisty jednostkowy koszt transferu za realizację e-Doręczenia od podmiotu niepublicznego do podmiotu publicznego zgodnie z procedurą oraz metodologią jakie określać będą rozporządzenia Ministra właściwego do spraw łączności po uzgodnieniu z ministrem właściwym do spraw informatyzacji oraz ministrem właściwym do spraw finansów publicznych. 
Jednostkowa stawka dotacji nie może być wyższa niż poniesione przez operatora uzasadnione koszty świadczenia publicznej usługi rejestrowanego doręczenia elektronicznego (wysokość dotacji nie będzie uwzględniała marży operatora wyznaczonego). Dotacji udzielać będzie minister właściwy ds. łączności. Szacuje się na podstawie planowanego wolumenu transferów danych zrealizowanych w wyniku dostarczenia korespondencji elektronicznej od podmiotów niepublicznych do podmiotów publicznych z wykorzystaniem e-Doręczenia oraz kosztów jednostkowych tego transferu (założony koszt 2 zł bez VAT) następujące kwoty dotacji przypadające na poszczególne lata począwszy od 2021 roku:
  2021 2022 2023 2024 2025 2026 2027 2028 2029 2030  
  Skutki w okresie 10 lat od wejścia w życie zmian [mln zł]
 1 2 3 4 5 6 7 8 9 10 Łącznie (0-10)
Dotacja z budżet państwa dla operatora wyznaczonego 31,29 60,57     82,03     107,06     117,79     135,67     153,55     171,43     178,59     193,00     1 230,98  
7. Szacowana oszczędność podmiotów publicznych
Przygotowanie wysyłki papierowej wymaga realizacji następujących czynności kancelaryjnych:
 wydrukowanie,
 przekazanie do podpisania,
 przekazanie do wysyłki,
 kopertowanie,
 obsługa nadania (wypełnienie książki nadawczej, etc.)
 odebranie dowodu doręczenia i włączenie do akt sprawy.
Na koszt tych czynności składają się koszty wydruku oraz koszty czasu pracy, które nie wystąpią w przypadku przesyłki elektronicznej.
Przyjmując, że:
a) koszt wydruku 4 stron pisma czarno-biały wynosi 12 groszy,
b) jedna przesyłka zawiera średnio 2 strony w tym konieczność wydruku dwóch egzemplarzy (jeden zamieszcza się w aktach sprawy) ,
c) koszt koperty wynosi 9 gr,
d) koszt papieru 11 gr
e) koszt utrzymania urządzeń drukujących w przeliczeniu na wydruk 4 stron wynosi 47 gr,
f) średni czas pracy poświęcony obsłudze jednej przesyłki w postaci papierowej uwzględniając wymienione powyżej czynności kancelaryjne wynosi 5 minut,
g) wynagrodzenie miesięczne pracownika zatrudnionego w sektorze publicznym przy operacjach logistyki nadania wynosi 2500 zł brutto,
h) jednostkowy koszt pracy logistyki nadania wynikający z punktu f) i g) wynosi 1,24 zł.
Łączny średni koszt przygotowania przesyłki przez podmiot publiczny dla przyjętych powyżej założeń wynosi 2,02 zł. Gdy do powyższego kosztu doliczymy średnią opłatę z tytułu obecnej realizacji przesyłki tradycyjnej z umów pocztowych na poziomie 5,35 zł uzyskamy średni jednostkowy koszt realizacji korespondencji 7,37 zł. Przy akceptacji rekomendowanej ceny przesyłki hybrydowej w wysokości 5,64 zł uzyskujemy oszczędność podmiotów publicznych sięgającą ok. 1,73 zł na jednej przesyłce. Oszczędność w latach 2020-2030 wynikająca z wprowadzenia elektronizacji  szacuje się w wysokości 1 845 mln.
Szacując model oszczędności w skali wieloletniej należy wskazać:
Gdyby projekt nie był realizowany to przy obecnym kształcie usług pocztowych, koszt umów ze świadczenia usług pocztowych przez 11 lat stanowiłby obciążenie budżetu państwa 
w wysokości 13 890,59 mln . 
Po wprowadzeniu projektu w latach 2020-2023 pojawią się koszty :
- umów za świadczenie usług pocztowych zakładając średnia opłatę 5,35 zł dla wolumenu przesyłek rejestrowanych nieobjętych publiczną usługą rejestrowanego doręczenia elektronicznego oraz  publiczną usługa hybrydową rejestrowaną  w wysokości ok. 7 644,0 mln (w podziale na lata szacowane koszty  kształtują się następująco: w 2020 r. 1 089 mln, w 2021 r. 1 052 mln, w 2022 r. 995 mln, w 2023 r. 931 mln, w 2024 r. 824 mln, w 2025 r. 741 mln, w 2026 r. 666 mln, w 2027 r. 590 mln, w 2028 r., 583 mln, w 2029 r. 144 mln, w 2030 r. 29 mln oraz zakładając średnią opłatę 1,70 zł dla wolumenu przesyłek zwykłych nie objętych publiczną usługą hybrydową ekonomicznej (hybryda zwykła) w wysokości 1 426,00 mln zł ( w podziale na lata szacowane koszty kształtują się następująco: dla 2020 r. 162,00 mln; dla 2021 159,00 mln; dla 2022 153,00 mln;  dla 2023 - 146,00 mln; dla 2024 136,00 mln; dla 2025  129,00 mln; dla 2026 124,00 mln; dla 2027 120,00 mln; dla 2028 123,00 mln; dla 2029 89,00 mln i dla 2030 odpowiednio 83,00 mln. 
- wprowadzenia nowego modelu finansowania uwzględniając e-Doręczenie oraz hybrydę rejestrowaną i hybrydę zwykła w okresie 2020-2030 stanowiące 4 434 mln zł, 
- wdrożenia i utrzymania systemu ( w tym nadzór i wybór OW przez UKE) - 167,84 mln zł 
- dotacji w tym samym okresie (2020-2030) w wysokości 1 230, 98 mln zł  
Zatem z powyższego wynika że szacowane oszczędności wprowadzenia projektu, 
projekt wygeneruje dla budżetu państwa oszczędności 832,77 mln  zł  z czego 446,18  mln zł z tytułu elektronizacji doręczeń (uwzględniając koszt wdrożenia i utrzymania systemu teleinformatycznego, koszt wyboru i nadzoru operatora wyznaczonego, koszty świadczenia publicznej usługi hybrydowej rejestrowanej oraz publicznej usługi rejestrowanego doręczenia elektronicznego, koszt dotacji, oszczędności z tytułu nieponiesienia kosztów wydruku w skali 10 lat).</t>
  </si>
  <si>
    <t xml:space="preserve">budżet państwa: część 58 Główny Urząd Statystyczny
środki UE: POPC Działanie 2.1
</t>
  </si>
  <si>
    <t>Środki z funduszy UE (84,63%, tj. 17 462 565,33 mln zł) oraz budżet Państwa (15,37%, tj. 3 171 447,83 mln zł) części 27, dz. 750, rozdz. 75001, POPC 2.3.1</t>
  </si>
  <si>
    <t xml:space="preserve">Analiza kosztów została przeprowadzona metoda standardową, gdyż ze względu na specyfikę projektu możliwe było oddzielenie strumienia przychodów projektu od ogólnego strumienia przychodów beneficjenta i jednocześnie możliwe było oddzielenie strumienia kosztów operacyjnych i nakładów inwestycyjnych na realizację projektu od ogólnego strumienia kosztów operacyjnych i nakładów inwestycyjnych beneficjenta (istniała możliwość przypisania bezpośrednio kosztów i przychodów do produktów powstałych podczas realizacji projektu). Harmonogram rzeczowo-finansowy został sporządzony na podstawie szacunków cenowych w wyniku dokonanego rozeznania rynku. Analiza finansowa została opracowana w oparciu o metodologię zdyskontowanych przepływów środków pieniężnych (Discounted Casch Flow). 
Projekt realizowany w latach 2018 – 2021, 
Wydatki w trakcie realizacji:
2018 r. – 302 489,17 PLN
2019 r. – 5 615 276,89 PLN
2020 r. – 10 637 709,35 PLN
2021 r. – 4 078 537,75 PLN 
</t>
  </si>
  <si>
    <t>Studium wykonalności projektu MPPC. W pozycji wydatków wykazano koszty utrzymania w trwałości rezultaty projektu MPPC. W pozycji oszczędności wykazano szacowane oszczędności dla przedsiębiorców oraz jednostek administracji publicznej wynikające z korzystania z e-usług, które wykonane zostaną w ramach projektu MPPC. Rok 0 – to rok 2020.</t>
  </si>
  <si>
    <t>Finansowanie utworzenia i wdrożenia systemu ADE jest realizowane w ramach w ramach Programu Operacyjnego Polska Cyfrowa na lata 2014 – 2020 Oś Priorytetowa nr 2 „E-administracja i otwarty rząd” Działanie nr 2.1 „Wysoka dostępność i jakość e-usług publicznych. Koszty związane z realizacją projektu w latach 2019-2020 w ramach POPC wyniosą łącznie 6 806 515,76 zł brutto.
Koszty utworzenia i wdrożenia systemu ADE finansowane z budżetu państwa (wkład krajowy 15,37%) w latach 2019 -2020 zł wyniosą łącznie 1 235 759,69 zł brutto. 
Wdrożenie systemu Archiwum Dokumentów Elektronicznych nie będzie bezpośrednio niosło za sobą konieczności ponoszenia wydatków przez jednostki sektora finansów publicznych. Wydatkami niezbędnymi do poniesienia są koszty utrzymania trwałości projektu przez Naczelną Dyrekcję Archiwów Państwowych i partnerów projektu w latach 2020 – 2024. Obecnie są one  szacowane na następującym poziomie:
1. 2020 - 300 000 zł
2. 2021 - 600 000 zł
3. 2022 - 600 000 zł
4. 2023 - 700 000 zł
5. 2024 - 700 000 zł
Ponadto przewiduje się również prowadzenie prac związanych z konieczną modyfikacją i rozwojem systemu, których wartość szacuje się obecnie na 200 000 zł rocznie. Należy też założyć, że po okresie utrzymania trwałości projektu konieczna będzie modernizacja zarówno infrastruktury (w tym zakup dodatkowych macierzy) jak i oprogramowania systemowego. Łącznie  przyjmując jako rok zero rok 2019 w perspektywie  10 letniej przewiduje się poniesienie następujących wydatków:
0. 7 700 000 zł
1. 860 000 zł
2. 800 000 zł
3. 800 000 zł
4. 900 000 zł
5. 900 000 zł
6. 9 000 000 zł
7. 2 000 000 zł
8. 2 300 000 zł
9. 2 500 000  zł
10. 2 500 000 zł
Jednocześnie należy wskazać, że zważywszy na fakt, że większość prac związanych z przygotowaniem systemu jest obecnie w realizacji lub jest planowana do realizacji a szacowane koszty utrzymania mogą się zmienić po zakończeniu właściwych postępowań przetargowych i uzależnione są także od sytuacji na rynku, nie jest możliwe precyzyjne oszacowanie kosztów. Wydatki zostaną pokryte z części 24 budżetu Państwa – Kultura i ochrona dziedzictwa narodowego.</t>
  </si>
  <si>
    <t xml:space="preserve">wydatki związane z realizacją projektu ADE pokrywane są ze środków europejskich w ramach  Programu Operacyjnego Polska Cyfrowa na lata 2014 – 2020 oraz środków z budżetu państwa. 
w zakresie utrzymania systemu ADE w okresie trwałości projektu wydatki na ten cel będą stanowić środki budżetu państwa w ramach części 24 – kultura i ochrona dziedzictwa narodowego. </t>
  </si>
  <si>
    <t>Cześć 46 - Zdrowie, dział 851- Ochrona Zdrowia, rozdział 85195 -Pozostała działalność / Program Operacyjny Polska Cyfrowa/CEF</t>
  </si>
  <si>
    <t>Środki pochodzące ze zwiększonego limitu części 50 – Urząd Regulacji Energetyki lub środki pochodzące z rezerwy celowej budżetu państwa.</t>
  </si>
  <si>
    <t>Subwencja 730015 § 227</t>
  </si>
  <si>
    <t xml:space="preserve">Decyzja budżetowa MON na 2019 r. Załącznik Nr 2 (poz. Nr 1)
Wydatki ogółem planowane w projekcie zgodnie z umową o dofinansowanie:                    
        11 956 504,00 PLN
Wydatki kwalifikowalne (dotowane) w projekcie zgodnie z umową o dofinansowanie:     
        11 859 544,00 PLN z tego wydano 7 972 310,63 pozostało do wydania 3887233,37
Środki własne - 96 960,00 z tego jeszcze nic nie wydano.
Projekt będzie utrzymywany z części 28 - szkolnictwo wyższe i nauka </t>
  </si>
  <si>
    <t>24/921/92117/Program Operacyjny Polska Cyfrowa na lata 2014-2020</t>
  </si>
  <si>
    <t>Dla lat 2019-2020 źródłem danych są założenia projektowe wynikające z Harmonogramu Rzeczowo-Finansowego.
Dla 2021 r. źródłem danych są założenia projektowe wynikające z Harmonogramu Rzeczowo-Finansowego oraz założenia wynikające ze  Studium Wykonalności.
Dla lat 2022-2029 źródłem danych jest Studium Wykonalności z uwzględnieniem odpowiednich wskaźników makroekonomicznych oraz wiedzy eksperckiej w zakresie kosztów infrastruktury IT oraz kosztów utrzymania systemu informatycznego.</t>
  </si>
  <si>
    <t>Budżet państwa część 24, dział 921, rozdział 9216</t>
  </si>
  <si>
    <t>Wydatki dotyczą kosztów związanych z zapewnieniem trwałości projektu w tym zużycia materiałów (do backupu i archiwizacji), energii, usług administracji, utrzymania i wsparcia technicznego.
Oszczędności wynikające z ułatwionego dostępu do zasobów bibliotek mają przełożenie nie na budżet państwa, ale na koszty ponoszone przez obywateli. Oszczędności dla obywateli wykazano w tabeli 2</t>
  </si>
  <si>
    <t>Program Operacyjny Polska Cyfrowa, Dotacja Celowa MKiDN, środki statutowe</t>
  </si>
  <si>
    <t>1. Projekt pn.: „Krajowy węzeł infrastruktury informacji przestrzennej ds. zabytków” jest wieloaspektowym przedsięwzięciem, którego realizacja odbywa się poprzez wdrażanie kolejnych projektów. Obecnie „Krajowy węzeł infrastruktury informacji przestrzennej ds. zabytków” ulega rozbudowie w wyniku realizacji projektu pn.: „Digitalizacja i udostępnianie cyfrowych dóbr kultury - zabytków oraz grobów i cmentarzy wojennych” (nr: POPC.02.03.02-00-0017/18). Ponadto Narodowy Instytut Dziedzictw planuje realizację dwóch kolejnych projektów w ramach działania 2.1 POPC (e-usługi) oraz działania 2.3.2 POPC (udostępnianie cyfrowych zasobów kultury). Kalkulacja wydatków oparta jest na kosztach realizacji projektu digitalizacyjnego (budżet projektu na podstawie umowy o dofinansowanie) oraz oszacowanych kosztach eksploatacyjnych (studium wykonalności dla projektu). Dodatkowo w wydatkach zostały uwzględnione szacunkowe koszty dwóch planowanych projektów w ramach POPC oraz zwiększone koszty eksploatacyjne. Kalkulację dla podanych powyżej wartości wydatków jak i skwantyfikowanych korzyści zawiera załącznik Excel pn.: Kalkulacja_NID. Kalkulacje są precyzyjnie określone i NID posiada już środki na realizację projektu.
2. NID planuje również rozbudowę systemu gromadzonych danych (w ramach którego znajduje się Krajowy Węzeł Infrastruktury Informacji Przestrzennej od Zabytków) w następujących kierunkach:
a) System do prowadzenia cyfrowego rejestru zabytków, cyfrowej wojewódzkiej ewidencji zabytków, cyfrowej ewidencji grobów i cmentarzy wojennych. Docelowo wszystkie rejestry publiczne powinny być prowadzone w wersji elektronicznej taka zmiana wymusiłaby modernizację naszego systemu o komponent do cyfrowego wydawania decyzji administracyjnych o wpisie do rejestru i cyfrowego wypełniania karty ewidencji zabytków,
b) Digitalizacja i udostępnianie zasobu archiwalnego gromadzonego w NID,
c) Wymiana danych pomiędzy platformami cyfrowymi w zakresie gromadzenia i udostępniania danych administrowanych przez NID a platformami administrowanymi przez Bibliotekę Narodową, Narodowe Archiwum Cyfrowe, ewentualnie FINA,
d) System do gromadzenia i udostępniania danych o zabytkach ruchomych,
e) System do gromadzenia i udostępniania danych o zasobach dziedzictwa niematerialnego.</t>
  </si>
  <si>
    <t xml:space="preserve">Źródła finansowania:
Środki UE – 69,99% wydatków kwalifikowalnych
 Środki Budżet państwa  – 30,01% wydatków kwalifikowalnych- dział 921, rozdział 92113
</t>
  </si>
  <si>
    <t>Projekt realizowany w okresie 2019-2021, Trwałość projektu 5 lat</t>
  </si>
  <si>
    <t xml:space="preserve">Działanie 2.3.2 POPC (umowa  nr POPC.02.03.02-00-0006/17-00)  oraz  budżet Państwa 92144.
</t>
  </si>
  <si>
    <t xml:space="preserve">Wydatki w roku 2017  - 14 828,88 PLN
Wydatki w roku 2018 - 1 418 783 PLN
</t>
  </si>
  <si>
    <t xml:space="preserve">Środki wspólnotowe w ramach poddziałania 2.3.2 „Cyfrowe udostępnienie zasobów kultury” (69,97%)
Program Operacyjny Polska Cyfrowa
Działanie 2.3
Krajowe środki publiczne, w tym inne krajowe środki publiczne (30,03%)
Część budżetowa - 24
</t>
  </si>
  <si>
    <t xml:space="preserve">Wydatki poniesione w 2017- 0,00 zł
Wydatki poniesione w 2018- 1 mln zł, w tym UE-0,6 mln, BP 0,3 mln
Projekt realizowany w okresie 2017-2020, Trwałość projektu 5 lat
</t>
  </si>
  <si>
    <t xml:space="preserve">Projekt „Cyfrowa rekonstrukcja i digitalizacja  polskich filmów fabularnych, dokumentalnych i animowanych w celu zapewnienia dostępu na wszystkich polach dystrybucji (kino, telewizja, Internet, urządzenia mobilne) oraz zachowania dla przyszłych pokoleń polskiego dziedzic-twa filmowego” jest  współfinansowany przez Unię Europejską ze środków Europej-skiego Funduszu Rozwoju Regionalnego w ramach Poddziałania 2.3.2 „Cyfrowe udostępnienie zasobów kultury” Program Operacyjny Polska Cyfrowa na lata 2014-2020
Program jest finansowany z budżetu państwa – część budżetowa nr 24 /Kultura i ochrona dziedzictwa narodowego/
</t>
  </si>
  <si>
    <t xml:space="preserve">środki z funduszy UE - POP PC 2.3.2 w kwotach wykazanych powyżej (łącznie 42 247 363,70) oraz środki finansowe Telewizji Polskiej SA (7 672 716,30 zł - przychody komercyjne, nie pochodzące bezpośrednio z Budżetu Państwa) </t>
  </si>
  <si>
    <t xml:space="preserve">Montaż Finansowy - Wkład własny finansowany jest z przychodów komercyjnych TVP SA (nie abonament, nie dotacja, nie subwencja). Analogicznie koszty utrzymania projektu. Stąd jedyne dane do powyższej tabeli to środki z funduszy UE – PO PC 2.3.2. Stąd również zerowe saldo projektu.
Wartość dofinansowania UE - 42 247 363,70 zł
Wysokość wydatków kwalifikowanych - 49 920 080,00 zł
Wysokość wkładu własnego TVP SA ze środków komercyjnych - 7 672 716,30 zł
Wartość całego projektu - 49 920 080,00 zł
W 2018 roku nie ponoszono wydatków, projekt rozpoczął się 28 stycznia 2019 r. 
</t>
  </si>
  <si>
    <t>Wydatki dotyczą kosztów związanych z utrzymaniem systemów, zapewnienia trwałości projektu oraz zapewnienia infrastruktury sprzętowej dla bibliotek przystępujących do projektu po jego zakończeniu.
Oszczędności oszacowano no podstawie analizy efektywności ekonomicznej projektu stanowiącej część studium wykonalności. Oszczędności wynikają z:
1. archiwizacji zdigitalizowanych publikacji,
2. uniknięcia kosztu publikacji naukowych on-line.
3. alternatywnego kosztu dostępu do publikacji naukowych on-line w innych serwisach.
W analizie uwzględniono koszty wszystkich istotnych interesariuszy w szczególności biblioteki, naukowców, użytkowników indywidualnych i grupę przedsiębiorców: wydawców.</t>
  </si>
  <si>
    <t xml:space="preserve">Projekt „Wprowadzenie nowoczesnych e-usług w podmiotach leczniczych nadzorowanych przez Ministra Zdrowia” będzie realizowany w latach 2019-2021 ze środków UE w ramach Programu Operacyjnego Polska Cyfrowa, Działanie 2.1 „Wysoka dostępność i jakość e-usług publicznych”. Poziom dofinansowania wynosi 100% kosztów kwalifikowanych projektu, z czego 84,63% stanowią środki UE (EFRR), a 15,37% to współfinansowanie krajowe z budżetu państwa - część 46-Zdrowie.  Koszty związane z realizacją projektu e-Usług wyniosą ogółem ok. 295,3 mln zł (w tym: ok. 144,8 mln zł stanowią koszty związane z realizacją projektu oraz ok. 150,5 mln zł dot. kosztów eksploatacji i utrzymania systemów).
Kalkulacja skutków finansowych została przygotowana w oparciu o zakontraktowany budżet projektu „Wprowadzenie nowoczesnych e-usług w podmiotach leczniczych nadzorowanych przez Ministra Zdrowia” oraz analizę trwałości finansowej projektu, zawartą w Studium Wykonalności.
</t>
  </si>
  <si>
    <t xml:space="preserve">Część 46 – Zdrowie, dział 750 - Administracja publiczna, rozdział 75001 - Urzędy naczelnych i centralnych organów administracji rządowej
Część 46 – Zdrowie, dział 851 - Ochrona zdrowia, rozdział 85195 - Pozostała działalność
w ramach Programu Operacyjnego Polska Cyfrowa, działanie 2.1.
</t>
  </si>
  <si>
    <t>Informacje w powyższej tabeli podane zostały w oparciu o dokument Studium Wykonalności: „InterScienceCloud” Zintegrowana platforma informacji o działalności naukowej Uniwersytetu Medycznego w Łodzi, oraz Harmonogram rzeczowo-finansowy projektu 
Projekt realizowany jest w okresie 01.11.2017 – 31.10.2020. Jego całkowita wartość wynosi 6 068 387,09 zł, z czego 
5 135 675,99 zł finansowane jest z funduszy unijnych a 932 711,10 zł z dotacji z budżetu państwa. Dotychczas wydatkowane środki (od początku jego realizacji do 31.05.2019) wynoszą 2 293 910,42 zł (środki unijne) oraz 416 606,44 zł (środki z budżetu państwa), razem 2 710 516,86 zł.
Poza kosztami związanymi z realizacją projektu i szczegółowo określonymi w harmonogramie rzeczowo-finansowym wykazane zostały koszty utrzymania wytworzonej w ramach projektu infrastruktury. Do wyliczeń przyjęto założenie, że koszty te ponoszone będą od połowy 2020 r. w rocznej wysokości 222,5 tys. zł (w roku 2020 przyjęta połowa czyli 111,25 tys. zł) co daje w skali 10 lat wartość 2,1 mln zł. Obejmują one koszty usług obcych (utrzymanie systemu BPM, utrzymanie platformy repozytorium publikacji naukowych, opieka serwisową dot. oprogramowania do prezentacji danych), koszty wynagrodzeń (administrowanie platformą e-usług) oraz pozostałe koszty (energia elektryczna, materiały zużywalne). Ponadto w okresie prognoz finansowych założono konieczność poniesienia nakładów odtworzeniowych w wysokości 382 tys. zł na wymianę /modernizację wykorzystywanego do realizacji założeń projektu sprzętu. Przewiduje się je na koniec 2025 roku (w powyższym zestawieniu ujęte w 6 roku).</t>
  </si>
  <si>
    <t>Realizacja projektu wpłynie na rozwój branży IT, poprzez projektowanie nowoczesnych e-usług, na 4 poziomie dojrzałości. 
W ramach przygotowywanego otoczenia prawnego uwzględniony zostanie postęp technologiczny oraz potrzeby przedsiębiorców w tym zakresie.</t>
  </si>
  <si>
    <t>Realizacja projektu ma na celu poprawę dostępności do danych medycznych, wdrożenie e-usług dla pacjentów oraz optymalizację zarządczą (w tym kosztową) działalności medycznej Partnerów. W wyniku projektu rozwinięte zostaną usługi dla pacjentów, które odciążą pacjentów od konieczności osobistego stawiennictwa w podmiocie leczniczym (funkcjonalność e-rejestracji), posiadania na wizycie dokumentacji medycznej w formie papierowej (funkcjonalność przetwarzania i wymiany EDM), odbierania, umawiania oraz posiadania dokumentu zlecenia (funkcjonalność e-zlecenie), a także udostępnione zostaną informacje statystyczne dot. funkcjonowania podmiotu. Dodatkowo personel medyczny zostanie doposażony w sprzęt komputerowy niezbędny do realizacji świadczeń i wzmocniona zostanie infrastruktura teleinformatyczna Partnerów projektu, co wpłynie pozytywnie na poprawę jakości obsługi pacjentów.</t>
  </si>
  <si>
    <t xml:space="preserve">• zwiększenie ilości projektów wdrożeniowych, 
• zwiększenie dostępności i efektywności wykorzystania aparatury przez przedsiębiorców
• otwarty dostęp do informacji patentowej indeksowanej w ogólnodostępnych wyszukiwarkach zwiększający zainteresowanie wynalazkami inspirujący przedsiębiorców do wdrażania innowacji
</t>
  </si>
  <si>
    <t xml:space="preserve">• przyczynianie się do powstawania nowych innowacyjnych miejsc pracy (gospodarka oparta na wiedzy), 
• zwiększenie ilości projektów wdrożeniowych
• zwiększenie dostępności i efektywności wykorzystania aparatury przez przedsiębiorców
• otwarty dostęp do informacji patentowej indeksowanej w ogólnodostępnych wyszukiwarkach zwiększający zainteresowanie wynalazkami inspirujący przedsiębiorców do wdrażania innowacji
</t>
  </si>
  <si>
    <t xml:space="preserve">• wzrost dostępności nauki dla społeczeństwa, 
• wzrost wpływu UM w Łodzi na środowisko naukowe, interesariuszy służby zdrowia, studentów medycyny oraz pacjentów.
• szybki i czytelny dostęp do rezultatów naukowych oraz do rzetelnego ich kształtu dostarczanego bezpośrednio przez Twórców bez medialnego zniekształcenia
• wzrost liczby i jakości badań naukowych i populacyjnych w otoczeniu naukowym i społeczno-gospodarczym w oparciu o udostępnione zasoby nauki, w tym dane badawcze
</t>
  </si>
  <si>
    <t>Uczelnie, pracownicy naukowi, studenci, klinicyści</t>
  </si>
  <si>
    <t xml:space="preserve">• wzrost liczby i jakości badań naukowych i populacyjnych w otoczeniu naukowym i społeczno-gospodarczym w oparciu o udostępnione zasoby nauki, w tym dane badawcze.
• wzrost rozpoznawalności UM w Łodzi w kraju i za granicą, 
• wzrost aktywności naukowej i wymiany doświadczeń pomiędzy jednostkami naukowymi w wyniku udostępnionych zasobów nauki, w tym danych badawczych
</t>
  </si>
  <si>
    <t>wzrost aktywności naukowej i wymiany doświadczeń pomiędzy jednostkami naukowymi w wyniku udostępnionych zasobów nauki, w tym danych badawczych
publiczny dostęp do danych, łatwość przeszukiwania i raportowania, ustandaryzowany sposób ich gromadzenia
upowszechnienie dorobku naukowego pracowników UM, otwarcie informacji o zasobach dla zewnętrznych systemów w tym wyszukiwarek internetowych, indeksacja i popularyzacja w sieci zasobów nauki
upowszechnienie dziedzictwa kulturalnego i naukowego, utrwalenie i ochrona cennych zbiorów
dostarczanie danych dodatkowych do wyników wyszukiwania pożądanych danych, stymulujące  do interakcji z nauką
zwiększenie dostępności i efektywności wykorzystania aparatury przez pracowników nauki
zwiększenie dostępności informacji na temat oferowanych usług i poprawa efektywności wykorzystania zasobów naukowych oraz zarządzania nimi
upowszechnienie zbiorów naukowych w celach poznawczych, dydaktycznych i naukowych.
wzrost ilości i jakości badań naukowych
zwiększenie ilości projektów wdrożeniowych
wzrost świadomości w otoczeniu naukowym nt. prowadzonych i ukończonych badań oraz projektów naukowo-badawczych</t>
  </si>
  <si>
    <t xml:space="preserve">zwiększenie atrakcyjności dokumentów zawierających informacje sektora publicznego udostępnianych za pośrednictwem spójnego i przejrzystego interfejsu
wzrost świadomości w otoczeniu naukowym i społeczno-gospodarczym nt. prowadzonych i ukończonych badań oraz projektów naukowo-badawczych
tworzenie nowych innowacyjnych miejsc pracy (gospodarka oparta na wiedzy): efektem projektu będzie narzędzie do budowania relacji (łatwe wyszukiwanie przez przedsiębiorców i naukowców potrzebnych zasobów do realizacji własnych celów) które przyczyni się do powstawania nowych innowacyjnych miejsc pracy </t>
  </si>
  <si>
    <t>przedsiębiorstwa</t>
  </si>
  <si>
    <t>społeczeństwo</t>
  </si>
  <si>
    <t>wzrost dostępności nauki dla społeczeństwa</t>
  </si>
  <si>
    <t>Poprawa dostępności do zasobów nauki i treści edukacyjnych w obszarze medycyny, farmacji, stomatologii, zdrowia publicznego, bezpieczeństwa i higieny pracy, ergonomii i ochrony zdrowia, podniesienie jakości kształcenia i kompetencji  pracowników, udostępnianie zasobów informacyjnych, w tym dostęp do bazy ekspertów z różnych dziedzin medycyny. Ułatwienie odbiorcom projektu ponownego wykorzystania zasobów nauki. Wsparcie komercjalizacji wyników badań.</t>
  </si>
  <si>
    <t>Poprawa dostępności do zasobów nauki udostępnianych w ramach projektu, lepszy dostęp do wiedzy i możliwość poszerzenia wiedzy w obszarze medycyny i nauk o zdrowiu, lepsze kwalifikacje, dostęp do zasobów informacyjnych, w tym do bazy specjalistów z różnych dziedzin medycyny.</t>
  </si>
  <si>
    <t>18; 710; 71021; rezerwa celowa; środki z funduszy UE oraz innych źródeł zagranicznych (II oś POPC E-administracja i otwarty rząd)</t>
  </si>
  <si>
    <t xml:space="preserve">Doświadczenie wynikające z realizacji projektów w latach poprzednich, w ramach POIG oraz POPC. </t>
  </si>
  <si>
    <t xml:space="preserve">a. oszczędności czasu osób fizycznych/przedsiębiorców/administracji publicznej,
b. stały dostęp do warsztatów i szkoleń w zakresie wykorzystania danych i usług IIP
</t>
  </si>
  <si>
    <t xml:space="preserve">1. usprawnienie funkcjonowania administracji publicznej,
2. poprawa skuteczności podejmowania decyzji,
3. poprawa skuteczności ratowania życia
</t>
  </si>
  <si>
    <t>administracja</t>
  </si>
  <si>
    <t xml:space="preserve">Źródłem danych i przyjętych do obliczeń założeń są doświadczenia wynikające z realizacji projektów w latach poprzednich, w ramach POIG oraz POPC.
Wskazane powyżej pozytywne skutki w ujęciu pieniężnym wynikają głównie z dostępu do zaktualizowanych danych pzgik, w szczególności danych wysokościowych w technologii ALS i produktów pochodnych, cyfrowej ortofotomapy, modeli 3D budynków, bazy BDOT10k oraz bazy BDOO dla obszaru kraju.
</t>
  </si>
  <si>
    <t xml:space="preserve">a. ułatwienie dostępu do danych przestrzennych i usług, w szczególności, kiedy dotyczą wielu rozproszonych podmiotów zobowiązanych do ich prowadzenia,
b. utworzenie centralnego repozytorium danych przestrzennych z jednostek samorządowych
</t>
  </si>
  <si>
    <t xml:space="preserve">administracja </t>
  </si>
  <si>
    <t>przyspieszenie podejmowania decyzji opartych na wykorzystaniu danych przestrzennych i poprawa ich trafności</t>
  </si>
  <si>
    <t xml:space="preserve">Źródłem danych i przyjętych do obliczeń założeń są doświadczenia wynikające z realizacji projektów w latach poprzednich, w ramach POIG oraz POPC.
Wskazane powyżej pozytywne skutki w ujęciu pieniężnym wynikają z automatyzacji obsługi wniosków o udostępnienie danych pzgik, składanych przez obywateli oraz przedsiębiorców. 
</t>
  </si>
  <si>
    <t>Niższe zaangażowanie nakładów czasu i zasobów ludzkich niezbędnych do realizacji niektórych obowiązków regulacyjnych.</t>
  </si>
  <si>
    <t>Nie dotyczy.</t>
  </si>
  <si>
    <t>Celem projektu „Wdrożenie innowacyjnych e-usług o wysokim poziomie dojrzałości w zakresie rejestracji jachtów i innych jednostek pływających o długości do 24 m” jest usprawnienie procesów związanych z realizacją obowiązków rejestracji oraz aktualizacji danych jednostek pływających, zmniejszenie obciążeń właścicieli związanych z ich realizacją oraz publikacja usług elektronicznych zwiększających dostępność wynikowych informacji w procesach kontroli i nadzoru oraz ratowania życia ludzkiego.
Rejestr będzie stale dostępny dla służb ratowniczych (24/7) i będzie integrować informacje potrzebne tym służbom do efektywniejszego dziania, np. dotyczące będących na wyposażeniu jachtu środków łączności i wzywania pomocy. Można też będzie dobrowolnie rozszerzyć zakres tych informacji i np. podać numer kontaktowy do bliskiej osoby, która potwierdzi dane w razie odebrania przez Służbę SAR sygnału wezwania pomocy z radiopławy EPIRB. Przyjęto również rozwiązania, które ułatwią pracę organom ścigania i utrudnią powtórną legalizację sprzętu w razie kradzieży. 
Przyjęte rozwiązania przyczynią się do przyspieszenia procedur i zmniejszenia kosztów związanych z rejestracją. Wniosek o rejestrację jednostki pływającej będzie można złożyć u dowolnie wybranego starosty lub w polskim związku sportowym, tj. w Polskim Związku Żeglarskim albo Polskim Związku Motorowodnym i Narciarstwa Wodnego. Zarówno wniosek o rejestrację, jak informację w razie  potrzeby aktualizacji danych można będzie składać w formie elektronicznej.</t>
  </si>
  <si>
    <t>Wykonywanie analiz przestrzennych</t>
  </si>
  <si>
    <t xml:space="preserve">SIPAM umożliwia obywatelom, przedsiębiorcom i podmiotom administracji publicznej (w tym administracji morskiej) wykonanie analizy przestrzennej m.in. w oparciu o udostępniane dane AM oraz w oparciu o dane interesariusza (np. przedsiębiorcy, gminy itp.).
SIPAM w zależności od potrzeb i możliwości interesariuszy, umożliwia wykonanie złożonych analiz przestrzennych online przy wykorzystaniu zaawansowanych narzędzi analitycznych, w tym:
1. sprawdzenie czy wskazany obszar lub działka znajduje się w granicach portu, przystani morskiej lub granicach pasa nadbrzeżnego,
2. sprawdzenie czy lokalizacja projektowanego kabla podmorskiego nie koliduje z poprzednio uzgodnionymi elementami infrastruktury liniowej.
</t>
  </si>
  <si>
    <t xml:space="preserve">Skrócony czas po zakończeniu projektu obejmuje:
Analizy będą wykonywane on-line (czas do 30min) w SIPAM przez obywateli, przedsiębiorców i podmioty administracji publicznej
</t>
  </si>
  <si>
    <t>Wniosek o udostępnienie danych przestrzennych z zakresu administracji morskiej</t>
  </si>
  <si>
    <t>Pracownicy AM będą prowadzić w SIPAM rejestr złożonych wniosków i udzielonych odpowiedzi. Za pomocą narzędzi SIPAM możliwe będzie przygotowanie zestawu danych do udostępnienia interesariuszom (pliki z repozytorium, dane dostępowe do autoryzowanej usługi pobierania danych lub interfejsu API). Tymi kanałami możliwe będzie udostępnianie danych zainteresowanym podmiotom.</t>
  </si>
  <si>
    <t xml:space="preserve">Skrócony czas po zakończeniu projektu obejmuje:
Analiza wniosku
(4h - dane w repozytorium SIPAM)
Nadanie uprawnień dostępu do zbiorów danych (np. za pomocą Intefejsu API)  (2h)
razem ~6h
</t>
  </si>
  <si>
    <t>Wydanie decyzji ustalającej lokalizację  dla wznoszenia lub wykorzystywania sztucznych wysp, konstrukcji i urządzeń w polskich obszarach morskich</t>
  </si>
  <si>
    <t xml:space="preserve">Pracownicy AM będą mogli prowadzić w SIPAM rejestr wniosków i wydanych decyzji, łącznie z gromadzeniem dokumentów elektronicznych w repozytorium oraz nadawaniem lokalizacji przestrzennej (prowadzenie mapy przedsięwzięć z zakresu wznoszenia lub wykorzystywania sztucznych wysp, konstrukcji i urządzeń w polskich obszarach morskich). Za pomocą narzędzi SIPAM możliwe będzie sprawdzenie czy lokalizacja projektowanego przedsięwzięcia nie koliduje z elementami istniejącej infrastruktury. 
Za pomocą utworzonego dedykowanego interfejsu API możliwe będzie udostępnianie (po autoryzacji) wniosków do opiniowania zainteresowanym podmiotom, np. innym ministerstwom.
</t>
  </si>
  <si>
    <t xml:space="preserve">Skrócony czas po zakończeniu projektu obejmuje:
Analiza wniosku (4h - rejestr elektroniczny, możliwość wykonywania analiz)
Przygotowanie wniosku do 5 innych resortów i 1 kom. meryt. MGMiŻŚ
(8h)
razem ~12h
</t>
  </si>
  <si>
    <t>Wydanie decyzji ustalającej lokalizację  dla układania i utrzymywania kabli lub rurociągów na obszarach morskich wód wewnętrznych i morza terytorialnego</t>
  </si>
  <si>
    <t xml:space="preserve">Pracownicy AM będą mogli prowadzić w SIPAM rejestr wniosków i wydanych decyzji, łącznie z gromadzeniem dokumentów elektronicznych w repozytorium oraz nadawaniem lokalizacji przestrzennej (prowadzenie mapy przedsięwzięć z zakresu układania i utrzymywania kabli lub rurociągów na obszarach morskich wód wewnętrznych i morza terytorialnego).  Za pomocą narzędzi SIPAM możliwe będzie sprawdzenie czy lokalizacja projektowanego przedsięwzięcia nie koliduje z elementami istniejącej infrastruktury.
Za pomocą utworzonego dedykowanego interfejsu API możliwe będzie udostępnianie (po autoryzacji) wniosków do opiniowania zainteresowanym podmiotom, np. innym ministerstwom.
</t>
  </si>
  <si>
    <t xml:space="preserve">Skrócony czas po zakończeniu projektu obejmuje:
Ocena wniosku (4h - rejestr elektroniczny, możliwość wykonywania analiz)
Ustalenie stron postępowania - narzędzie w SIPAM (1h) 
Uzyskanie opinii komórek merytor. - wspomaganie narzędziami SIPAM (4dni)
razem ~ 37h
</t>
  </si>
  <si>
    <t>Wydanie decyzji ustalającej lokalizację dla  układania i utrzymywania kabli lub rurociągów w wyłącznej strefie ekonomicznej</t>
  </si>
  <si>
    <t xml:space="preserve">Pracownicy AM będą mogli prowadzić w SIPAM rejestr wniosków i wydanych decyzji, łącznie z gromadzeniem dokumentów elektronicznych w repozytorium oraz nadawaniem lokalizacji przestrzennej (prowadzenie mapy uzgodnionych lokalizacji przedsięwzięć z zakresu układania i utrzymywania kabli lub rurociągów w wyłącznej strefie ekonomicznej).  Za pomocą narzędzi SIPAM możliwe będzie sprawdzenie czy lokalizacja projektowanego przedsięwzięcia nie koliduje z elementami istniejącej infrastruktury.
Za pomocą utworzonego dedykowanego interfejsu API możliwe będzie udostępnianie (po autoryzacji) wniosków do opiniowania zainteresowanym podmiotom, np. innym ministerstwom.
</t>
  </si>
  <si>
    <t xml:space="preserve">Skrócony czas po zakończeniu projektu obejmuje:
Analiza wniosku (4h - rejestr elektroniczny, możliwość wykonywania analiz)
Przygotowanie wniosku do 5 innych resortów i 1 kom. meryt. - wspomaganie narzędziami SIPAM 
(8h) razem ~12h
</t>
  </si>
  <si>
    <t>Wydanie decyzji o pozwolenie na wykorzystanie pasa technicznego do celów innych niż utrzymanie brzegu w stanie zgodnym z wymogami bezpieczeństwa i ochrony środowiska</t>
  </si>
  <si>
    <t xml:space="preserve">Pracownicy AM będą mogli prowadzić w SIPAM rejestr wniosków i wydanych decyzji, łącznie z gromadzeniem dokumentów elektronicznych w repozytorium oraz nadawaniem lokalizacji przestrzennej (prowadzenie mapy uzgodnionych lokalizacji przedsięwzięć dot. wykorzystywania pasa technicznego).  Za pomocą narzędzi SIPAM możliwe będzie sprawdzenie czy lokalizacja projektowanego przedsięwzięcia nie koliduje z elementami istniejącej infrastruktury.
Za pomocą narzędzi SIPAM możliwe będzie udostępnianie danych niezbędnych do zaopiniowania przez inne komórki merytoryczne.
</t>
  </si>
  <si>
    <t xml:space="preserve">Skrócony czas po zakończeniu projektu obejmuje:
Analiza wniosku i pozyskanie opinii (12h -  rejestr elektroniczny, możliwość wykonywania analiz, narzędzia umożliwiające udostepnienie innym komórkom)
razem ~12h
</t>
  </si>
  <si>
    <t>Dostęp do danych przestrzennych i dokumentów  objętych projektem - na potrzeby AM</t>
  </si>
  <si>
    <t xml:space="preserve">"Po digitalizacji dokumentów i budowie SIPAM możliwy będzie dostęp on-line do danych przestrzennych oraz dokumentów AM.
SIPAM będzie zawierał 34 zbiory danych przestrzennych, do których administracja morska będzie mieć dostęp on-line, w zakresie cyfrowych dokumentów administracji morskiej oraz aktualnych i spójnych danych przestrzennych, które będą mogły być wykorzystywane do realizacji zadań publicznych."
</t>
  </si>
  <si>
    <t xml:space="preserve">Skrócony czas po zakończeniu projektu obejmuje:
Uzyskiwanie przez pracowników administracji morskiej dostępu do danych i dokumentów (0,5h)
razem ~0,5h
</t>
  </si>
  <si>
    <t>Dostęp do danych przestrzennych i dokumentów  objętych projektem - na potrzeby Interesariuszy</t>
  </si>
  <si>
    <t>Po digitalizacji dokumentów, budowie SIPAM i uruchomieniu usług zgodnych ze standardem OGC możliwy będzie dostęp on-line do danych przestrzennych oraz dokumentów AM (dla uprawnionych podmiotów). Portal SIPAM będzie udostępniał publicznie 29 zbiorów danych przestrzennych, które nie są dotychczas publikowane on-line. Za pomocą usług OGC możliwe będzie m.in. przeglądanie i pobieranie aktualnych i spójnych danych przestrzennych objętych projektem, przez interesariuszy. Możliwy będzie także dostęp on-line do cyfrowych dokumentów administracji morskiej (po uzyskaniu danych autoryzacyjnych intefejsu API).</t>
  </si>
  <si>
    <t xml:space="preserve">Skrócony czas po zakończeniu projektu obejmuje:
dostęp do danych i dokumentów w SIPAM (0,5h)
razem ~0,5h
</t>
  </si>
  <si>
    <t>Poprawa dostępu do informacji sektora publicznego administracji morskiej i możliwości ich ponownego wykorzystania</t>
  </si>
  <si>
    <t>Wśród zbiorów informacji przestrzennej administracji morskiej, oprócz danych wynikających z obowiązujących aktów prawnych regulujących granice administracyjne obszarów morskich, znajdują się dane zawierające płaską lokalizację przestrzenną pozyskiwane i gromadzone na potrzeby realizacji różnych obowiązków administracji morskiej np. wydawania decyzji zezwalających za realizację przedsięwzięć w polskich obszarach morskich, zarządzania strefą przybrzeżną oraz potrzeby związane z bezpieczeństwem żeglugi. Oprócz tego administracja morska gromadzi dane wysokościowe, w tym pochodzące ze skaningu laserowego czy nalotów fotogrametrycznych. Są to takie dane jak zdjęcia lotnicze, ortofotomapy, numeryczne modele terenu, LIDAR, dane batymetryczne. Ponieważ dane te gromadzone są w różnych okresach czasu dostępne są dane aktualne jak i archiwalne. Administracja morska jako zamawiający posiada zarówno surowe dane z pomiarów jak i końcowe produkty, opracowane na podstawie danych źródłowych. Planuje się nieodpłatnie udostępnić także ww. zbiory danych (wraz z odpowiednimi metadanymi) do ponownego wykorzystania. Udostępniane dane będą mogły służyć dowolnym celom np. komercyjnym lub naukowym, dzięki temu że mają charakter informacji sektora publicznego (dane publiczne wytworzone w ramach realizacji zadań publicznych przez administrację morską) i nie podlegają ochronie praw własności intelektualnej. Dla obywateli, uczelni czy przedsiębiorstw pozyskanie takich danych związane jest z wysokimi nakładami finansowymi, co dodatkowo wpływa na atrakcyjność danych będących w posiadaniu administracji morskiej.</t>
  </si>
  <si>
    <t>Zwiększenie skuteczności działania administracji morskiej</t>
  </si>
  <si>
    <t xml:space="preserve">W ramach projektu wszyscy zainteresowani pracownicy administracji morskiej uzyskają w szybki i łatwy sposób dostęp do spójnych i kompletnych informacji przestrzennej pochodzącej ze wszystkich organów administracji morskiej (np. przebieg linii brzegowej polskiej części Bałtyku wyznaczają odcinki linii brzegowej za pomiar których odpowiadają Urzędy Morskie w Gdyni, Słupsku lub Szczecinie). W chwili obecnej takie dane są pozyskiwane ‘na żądanie’, tj. pisemnie lub za pomocą e-maila. Cześć danych przestrzennych często znajduje się w formie analogowej, tj. wykazy współrzędnych (np. w wydawanych decyzjach) lub mapy papierowe. Gromadzenie danych przestrzennych w formie cyfrowej wraz z zapewnieniem ich aktualności znacznie wspomoże czas niezbędny na wydanie decyzji administracyjnych np. dotyczących pozwoleń na wznoszenie konstrukcji w polskich obszarach morskich, poprzez wyeliminowanie potrzeby uzyskania tych danych z innego organu administracji morskiej. Tym samym zostanie skrócony do minimum czas niezbędny na przekazanie danych przestrzennych między organami administracji morskiej. Gromadzenie danych przestrzennych w sposób zharmonizowany i interoperacyjny zwiększy także skuteczność działania administracji morskiej, szczególnie w procesie wydawania decyzji administracyjnych, dla których wykonywana jest analiza lokalizacyjna projektowanego przedsięwzięcia w oparciu o dane przestrzenne. W prosty sposób będzie można przeglądać wszystkie dotychczas wydane decyzje, ich atrybuty oraz lokalizację. Wprowadzona zostanie możliwość wykonywania analiz przestrzennych oraz podłączania danych pochodzących z innych organów administracji (np. za pomocą usług WMS, WFS). 
Wdrożenie projektu umożliwi także Ministrowi Gospodarki Morskiej i Żeglugi Śródlądowej wypełnienie obowiązków wynikających z dyrektywy INSPIRE i włączenie się polskiej administracji morskiej do europejskiej infrastruktury informacji przestrzennej.
</t>
  </si>
  <si>
    <t>Zwiększenie skuteczności działania administracji publicznej</t>
  </si>
  <si>
    <t>W ramach projektu przewiduje się udostępnienie on-line dokumentów i danych administracji morskiej innych podmiotom administracji publicznej za pomocą standardowych usług danych przestrzennych (WMS, WFS) oraz za pomocą dedykowanych interfejsów API. Np. gminy nadmorskie zyskają szybki i łatwy dostęp do aktualnych danych dotyczących pasa technicznego, pasa nadbrzeżnego czy portów i przystani morskich. W chwili obecnej takie dane są pozyskiwane ‘na żądanie’, tj. pisemnie lub za pomocą e-maila. Cześć danych przestrzennych często znajduje się w formie analogowej tj. wykazy współrzędnych (znajdujące się w decyzjach) lub mapy papierowe. Udostępnienie on-line aktualnych danych i dokumentów AM w formie cyfrowej znacznie skróci czas realizacji postępowań administracyjnych, w których wymagane jest pozyskanie danych od organów AM. Dzięki udostępnieniu danych przestrzennych w SIP możliwe będzie samodzielne zweryfikowanie czy np. rozpatrywana inwestycja znajduje się w pasie nadbrzeżnym i musi być uzgodniona z właściwym dyrektorem urzędu morskiego. Dane administracji morskiej poprzez udostępnienie w sposób interoperacyjny będą mogły automatycznie zasilać inne systemy (np. bazę państwowego rejestru granic i powierzchni jednostek podziałów terytorialnych kraju) za pomocą uruchomionych interfejsów API oraz być wizualizowane w tematycznych geoportalach innych organów administracji publicznej za pomocą standardowych interfejsów usług danych lub pobierane do obcych systemów GIS.</t>
  </si>
  <si>
    <t xml:space="preserve">Prognozowane oszczędności: roczna oszczędność czasu pracy w wyniku skróconego dostępu do danych poprzez realizację projektu dla społeczeństwa (z uwzględnieniem studentów i uczniów pow. 18 roku życia) </t>
  </si>
  <si>
    <t>Prognozy: opracowanie własne w ramach Studium Wykonalności.
Wartości w tabeli podawane od 2019 r. Ponadto w 2018 r. poniesiono wydatki: w wysokości 1,04 mln zł (w tym 0,16 mln – budżet państwa, 0,88 - środki unijne).
Wydatki: amortyzacja oraz zużycie materiałów i energii.
Prognozowane oszczędności: roczna oszczędność czasu pracy w wyniku skróconego dostępu do danych poprzez realizację projektu dla: służb mundurowych (budżet państwa); pracowników centrów zarządzania kryzysowego (JST); pracowników naukowych (pozostałe jednostki) wyrażone w odniesieniu do zakładanego średniego godzinowego wynagrodzenia brutto w danej grupie.</t>
  </si>
  <si>
    <t>budżet państwa – część 27 / Program Operacyjny Polska Cyfrowa Działanie 2.3</t>
  </si>
  <si>
    <t>o</t>
  </si>
  <si>
    <t>Projektu nie wykazuje istotnego wpływu na konkurencyjność przedsiębiorstw, zaś korzyści płynące z Projektu mają zastosowanie w największej mierze do użytkowników indywidualnych i jednostek publicznych.</t>
  </si>
  <si>
    <t>Pracownicy naukowi i studenci*
* w wierszu wykazano oszczędności wyrażone w mln zł przypisane do wskazanej grupy docelowej</t>
  </si>
  <si>
    <t xml:space="preserve">Program Operacyjny Polska Cyfrowa w ramach działania 2.3 „Cyfrowa dostępność i użyteczność informacji sektora publicznego”, poddziałanie 2.3.2 „Cyfrowe oraz dotacja celowa Ministra Kultury i Dziedzictwa Narodowego </t>
  </si>
  <si>
    <t xml:space="preserve">Harmonogramy projektowe „Otwarte Narodowe. Digitalizacja i udostępnianie zbiorów Muzeum Narodowego w Warszawie” (w tym, HP z dn.13/03/19 r) oraz Studium Wykonalności projektu </t>
  </si>
  <si>
    <t xml:space="preserve">wpływ na rozwój gospodarczy: dostarczenie bezpłatnego contentu do wykorzystania w projektach branży kreatywnej
zbiory będą udostępniane w wysokiej rozdzielczości (min. 3000 px dłuższego boku), co zagwarantuje wysoką jakość obiektów także w przypadku ich ponownego wykorzystania np. aplikacje
</t>
  </si>
  <si>
    <t>jw..</t>
  </si>
  <si>
    <t xml:space="preserve">zwiększenie dostępu do zbiorów Muzeum, 
cyfrowe zasoby będą dostępne dla szerszego grona odbiorców (do grona potencjalnych odbiorców dołączą m.in. osoby niepełnosprawne),
zwiększenie poziomu wiedzy społeczeństwa na temat zbiorów narodowych,
zwiększenie liczby obiektów udostępnionych pracownikom naukowym, co znacznie ułatwia i przyspiesza prowadzenie prac badawczych
budowanie świadomości użytkowników na temat możliwości korzystania z cyfrowych dzieł sztuki za pośrednictwem serwisów internetowych
budowanie świadomości użytkowników na temat możliwości ponownego legalnego wykorzystania cyfrowych dzieł sztuki, zwrócenie uwagi na kwestie praw autorskich do dzieł sztuki
możliwość utrwalenia cennych i rzadkich zasobów dziedzictwa narodowego w celu zachowania go dla przyszłych pokoleń
</t>
  </si>
  <si>
    <t>Studium Wykonalności projektu „Otwarte Narodowe. Digitalizacja i udostępnianie zbiorów Muzeum Narodowego w Warszawie”</t>
  </si>
  <si>
    <t>Zwiększenie dostępności archiwów państwowych dla obywatela</t>
  </si>
  <si>
    <t>* w wierszu wykazano oszczędności wyrażone w mln zł przypisane do wskazanej grupy docelowej. Oszczędności oszacowano na podstawie analizy efektywności ekonomicznej projektu stanowiącej część studium wykonalności, wynikają one z ułatwionego dostępu do zasobów bibliotek.</t>
  </si>
  <si>
    <t>Wzrost wiedzy i działalności naukowej
Rozwój przedsiębiorczości
Zwiększenie świadomości społecznej o wartości obiektów zabytkowych oraz grobów i cmentarzy wojennych oraz wiedzy w zakresie ich ochrony
Wzrost produktywności polskiej gospodarki</t>
  </si>
  <si>
    <r>
      <t>rodzina, obywatele oraz gospodarstwa domowe</t>
    </r>
    <r>
      <rPr>
        <sz val="9"/>
        <color rgb="FF000000"/>
        <rFont val="Calibri Light"/>
        <family val="2"/>
        <charset val="238"/>
      </rPr>
      <t xml:space="preserve"> </t>
    </r>
  </si>
  <si>
    <t>Legislacja</t>
  </si>
  <si>
    <t>Zachowanie dziedzictwa archiwalnego</t>
  </si>
  <si>
    <t>Pamięć historyczna</t>
  </si>
  <si>
    <t>Kapitał społeczny</t>
  </si>
  <si>
    <t>Rozwój kapitału społecznego</t>
  </si>
  <si>
    <t>Utrwalenie i zachowanie pamięci historycznej</t>
  </si>
  <si>
    <t>Wzrost bezpieczeństwa zbiorów archiwalnych w zakresie krajowej ewidencji zabytków oraz ewidencji cmentarzy i grobów wojennych</t>
  </si>
  <si>
    <t>system ochrony zabytków, cmentarzy i grobów wojennych; usprawnienie procedur administracyjnych</t>
  </si>
  <si>
    <t>Punktem wyjścia dla identyfikacji oraz kalkulacji korzyści ekonomicznych są analizy ze studium wykonalności dla projektu pn.:  Digitalizacja i udostępnianie cyfrowych dóbr kultury - zabytków oraz grobów i cmentarzy wojennych (nr: POPC.02.03.02-00-0017/18). Kalkulacja zawierająca odniesienie planowanych do realizacji projektów w ramach POPC zawiera plik Excel pn.: Kalkulacja_NID.</t>
  </si>
  <si>
    <t xml:space="preserve">Ułatwienie pozyskiwania cudzoziemców do pracy na terytorium RP poprzez:
1. Usprawnienie wypełniania wniosków w postaci elektronicznej w ramach usług A2B.
2. Usprawnienie wnoszenia spraw w postaci elektronicznej w ramach usług A2B oraz ograniczenie kosztów z tym związanych.
3. Usprawnienie obsługi spraw dotyczących zatrudniania cudzoziemców na terytorium RP przez urzędy.
</t>
  </si>
  <si>
    <t>możliwość ponownego wykorzystania zasobów/danych gromadzonych w Profibazie w działalności gospodarczej i społecznej przedsiębiorstw, identyfikacja potencjalnych partnerów do współpracy, zawiązywanie lokalnych koalicji na rzecz zdrowia, promowanie działalności/ produktów przedsiębiorstw, budowanie marki, zdobywanie nowych klientów</t>
  </si>
  <si>
    <t xml:space="preserve">eliminacja nieefektywnych i nadmiarowych procedur, minimalizacja obciążeń obywateli, 
łatwa dostępność do informacji sektora publicznego, oszczędność czasu potrzebnego do załatwienia spraw bez wychodzenia z domu 
</t>
  </si>
  <si>
    <t>Badacze, naukowcy, nauczyciele akademiccy, studenci</t>
  </si>
  <si>
    <t xml:space="preserve">możliwość ponownego wykorzystania zasobów/danych gromadzonych w Profibazie podczas
prowadzonych badań i analiz, co wpływa na konkurencyjność w środowisku naukowym a także stanowi źródło danych do dalszych badań naukowych
</t>
  </si>
  <si>
    <t xml:space="preserve"> Realizacja projektu przyczyni się między innymi do:
 a)optymalizacji procesów biznesowych administracji publicznej
 b) zwiększenie bezpieczeństwa w zakresie archiwizacji i przechowywania danych
 c) umożliwienia powszechnego korzystania z zasobów informacyjnych w postaci elektronicznej
d) umożliwi bezpośredni dostęp obywateli i przedsiębiorców do danych administracji publicznej
</t>
  </si>
  <si>
    <r>
      <t>rodzina, obywatele oraz gospodarstwa domowe</t>
    </r>
    <r>
      <rPr>
        <sz val="8"/>
        <color rgb="FF000000"/>
        <rFont val="Calibri Light"/>
        <family val="2"/>
        <charset val="238"/>
      </rPr>
      <t xml:space="preserve"> </t>
    </r>
  </si>
  <si>
    <t xml:space="preserve">Projekt przyczyni się pozytywnie do realizacji polityki społeczeństwa informacyjnego poprzez wprowadzanie technologii cyfrowej do codziennego użycia dzięki upowszechnieniu dostępu drogą elektroniczną do  usług publicznych. </t>
  </si>
  <si>
    <t>W ujęciu pieniężnym (w mln zł, ceny stałe z …… r.)</t>
  </si>
  <si>
    <t>1) z budżetu środków europejskich w kwocie nieprzekraczającej: 29 006 166,05 zł (słownie: dwadzieścia dziewięć milionów sześć tysięcy sto sześćdziesiąt sześć złote 5/100) i stanowiące nie więcej niż 84,63% kwoty całkowitych wydatków kwalifikowalnych Projektu.
2) z budżetu państwa w kwocie nieprzekraczającej: 5 267 928,30 zł (słownie: pięć milionów dwieście sześćdziesiąt siedem tysięcy dziewięćset dwadzieścia osiem złotych 30/100) i stanowiące nie więcej niż 15,37% kwoty całkowitych wydatków kwalifikowalnych Projektu.</t>
  </si>
  <si>
    <t>Budzet PFRON, część budżetowa 44</t>
  </si>
  <si>
    <t>Koszty z podziałem źródła finansowania</t>
  </si>
  <si>
    <t xml:space="preserve">Źródło finansowania </t>
  </si>
  <si>
    <t>Resort</t>
  </si>
  <si>
    <t xml:space="preserve">część budżetowa </t>
  </si>
  <si>
    <t>Koszty (mln zł)</t>
  </si>
  <si>
    <t>Ministerstwo Cyfryzacji</t>
  </si>
  <si>
    <t xml:space="preserve">budżet państwa </t>
  </si>
  <si>
    <t>85/20</t>
  </si>
  <si>
    <t xml:space="preserve">Program Operacyjny Polska Cyfrowa </t>
  </si>
  <si>
    <t>Fundusz Pracy</t>
  </si>
  <si>
    <t xml:space="preserve">Ministerstwo Gospodarki Morskiej i Żeglugi  Śródlądowej  </t>
  </si>
  <si>
    <t>Ministerstwo Kultury i Dziedzictwa Narodowego</t>
  </si>
  <si>
    <t xml:space="preserve">Ministerstwo Zdrowia </t>
  </si>
  <si>
    <t xml:space="preserve">Ministerstwo Obrony Narodowej </t>
  </si>
  <si>
    <t>Ministerstwo Sprawiedliwości</t>
  </si>
  <si>
    <t>Ministerstwo Finansów</t>
  </si>
  <si>
    <t>Program Operacyjny Polska Cyfrowa</t>
  </si>
  <si>
    <t xml:space="preserve">Ministerstwo Nauki i Szkolnictwa Wyższego </t>
  </si>
  <si>
    <t>Ministerstwo Rolnictwa i Rozwoju Wsi</t>
  </si>
  <si>
    <t>Główny Urząd Statystyczny</t>
  </si>
  <si>
    <t>Budżet państwa (część 27 – Informatyzacja oraz rezerwa celowa) lub Fundusz Rozwoju Regionalnego w ramach Programu Operacyjnego Polska Cyfrowa.</t>
  </si>
  <si>
    <t>prawdopodobnie nieprawidłowa wartość</t>
  </si>
  <si>
    <t xml:space="preserve">Ministerstwo Rodziny, Pracy i Polityki Społecznej  </t>
  </si>
  <si>
    <t>Budżet Państwa – część budżetowa nr 28 Szkolnictwo wyższe i nauka
Program Operacyjny Polska Cyfrowa 2014-2020, Oś priorytetowa II E-administracja i otwarty rząd, Działanie 2.3 Cyfrowa dostępność i uży-teczność informacji sektora publicznego, Poddziałanie 2.3.1 Cyfrowe udostępnienie informacji sektora publicznego ze źródeł administracyj-nych i zasobów nauki (typ II: Cyfrowe udostępnienie zasobów nauki).</t>
  </si>
  <si>
    <t>CEF</t>
  </si>
  <si>
    <t>POPC</t>
  </si>
  <si>
    <t xml:space="preserve">Łącznie z budżetu państwa </t>
  </si>
  <si>
    <t xml:space="preserve">budzet państwa cz. 58 i POPC </t>
  </si>
  <si>
    <t xml:space="preserve">W okresie realizacji Projektu (0-2):  16 473 100,01 PLN
- budżet Państwa (2 531 915,48 PLN) - środki budżetu państwa planowane w ramach wydatków w cz. 24 i cz. 83 rezerwy celowej poz. 8, o której uruchomienie MKiDN wnioskuje.
- środki z funduszy UE (13 941 184,53 PLN) - Program Operacyjny Polska Cyfrowa 2014-2020, II oś priorytetowa  poddziałania 2.3.2 Cyfrowe udostępnienie zasobów kultury.
W okresie utrzymania Projektu (3-7): 2 700 000,00 PLN
 - środki z budżetu państwa planowane w ramach wydatków w cz. 24
</t>
  </si>
  <si>
    <t>Dane uzupełniono na podstawie zatwierdzonego przez CPPC harmonogramu rzeczowo-finansowego Projektu , wniosku aplikacyjnego (zakres finansowy) oraz studium wykonalności (pkt. analiza finansowa) opracowanego na potrzeby realizacji projektu pn. „Udostępnianie filmowych zasobów kultury przy zastosowaniu technologii nowej generacji – AI (artificial intelligence), digitalizacja fonoteki WFDiF oraz cyfrowa rekonstrukcja polskich filmów dokumentalnych” w ramach poddziałania 2.3.2 Cyfrowe udostępnienie zasobów kultury Nabór nr POPC.02.03.02-IP.01-00-003/18</t>
  </si>
  <si>
    <t xml:space="preserve">utrzymanie </t>
  </si>
  <si>
    <t>Realizacja projektu</t>
  </si>
  <si>
    <t>cz. 24 i cz. 83 rezerwy celowej poz. 9</t>
  </si>
  <si>
    <t>Cz. 15</t>
  </si>
  <si>
    <t xml:space="preserve">Cz. 37 </t>
  </si>
  <si>
    <t xml:space="preserve">Środki pokrycie kosztów wynikających z projektowanej ustawy będą pochodziły z Europejskiego Funduszu Społecznego – projekt KRK 2.0 otrzymał dofinansowanie w ramach Programu Operacyjnego Wiedza Edukacja i Rozwój. W zakresie zakupu pieczęci elektronicznej i kosztów jej utrzymania – budżet państwa część 37 – Sprawiedliwość. W pozostałym zakresie właściwe części budżetowe podmiotów wymienionych w art. 6 ust. 1 pkt 4-7 i 8 ustawy z dnia 24 maja 2000 r. o Krajowym Rejestrze Karnym. Wszelkie wydatki związane z projektowanymi zmianami, konieczne do poniesienia przez dysponentów części budżetowych, na których oddziałują planowane zmiany, zostaną sfinansowane w ramach limitu wydatków ustalanego corocznie dla tych części i nie będą stanowić podstawy do ubiegania się o dodatkowe środki z budżetu państwa.
Projektowana ustawa obejmuje  wykonanie części projektu pn. „Budowa systemu informatycznego Krajowego Rejestru Karnego wraz ze zmianami organizacyjnymi i legislacyjnymi (KRK 2.0)”, którego  celem jest usprawnienie obsługi osób fizycznych, przedsiębiorców oraz podmiotów sektora publicznego przez Biuro Informacyjne Krajowego Rejestru Karnego.  Projekt KRK 2.0 jest finansowany z Programu Operacyjnego  Wiedza, Edukacja, Rozwój. Budżet tego projektu wynosi ogółem 23 mln. zł w rozkładzie:
84,28% - finansowanie EFS: 19 384 400,00 zł
15,72 % - finansowanie krajowe: 3 615 600,00 zł, które zostanie pokryte z budżet państwa część 37 – Sprawiedliwość.
</t>
  </si>
  <si>
    <t xml:space="preserve">Planowana zmiana nie będzie stanowiła modernizacji istniejącego systemu, ale będzie częścią zadania w postaci budowy zupełnie nowego systemu teleinformatycznego obsługującego KRK. W ramach tego zadania planuje się przeznaczenie środków na analizę rozwiązania, prace programistyczne, testy, prace w zakresie architektury rozwiązania, jej realizacji i utrzymania oraz inne prace konieczne do zaprojektowania, utworzenia i uruchomienia systemu. W odniesieniu do kosztów budowy nowego systemu teleinformatycznego Krajowego Rejestru Karnego (KRK 2.0) w zakresie koniecznym do umożliwienia obsługi żądań zgodnie z projektem ustawy szacuje się, że wyniosą one ok. 3,5 mln zł. 
Ponadto przewiduje się zakup usługi kwalifikowanej pieczęci elektronicznej, której koszt wyniesie ok. 100 tys. zł. Roczny koszt utrzymania usługi nie powinien przekroczyć 60 tys. zł.
Ponadto projekt ustawy przewiduje konieczność dostosowania do dnia 30 marca 2020 r. systemów teleinformatycznych podmiotów wymienionych w art. 6 ust. 1 pkt 4-7 i 8 ustawy z dnia 24 maja 2000 r. o Krajowym Rejestrze Karnym do nowej usługi webservice. W związku z tym siedmiu interesariuszy wypowiedziało się w kwestii kosztów dostosowania do automatycznego uzyskiwania informacji z KRK za pomocą usług webservice:
1) Służba Kontrwywiadu Wojskowego – koszty dostosowania około 100 000 zł;
2) Agencja Wywiadu –  koszty dostosowania około 100 000 zł;
3) Służba Więziennictwa – koszty dostosowania około 500 000 zł – w celu umożliwienia korzystania z danych systemu KRK w zakładach karnych i aresztach śledczych niezbędna jest budowa odpowiedniego systemu informatycznego w Służbie Więziennej;
4) Centralne Biuro Antykorupcyjne –  koszty dostosowania 123 000 zł;
5) Służba Ochrony Państwa – nie wskazała kosztów informując, że w celu uzyskania dostępu do systemu KRK 2.0 Służba Ochrony Państwa zapewni we własnym zakresie urządzenia umożliwiające korzystanie z systemu; 
6) Sądy powszechne –  koszty dostosowania 110 000 zł;
7) Organy Krajowej Administracji Skarbowej – koszty dostosowania ok. 100 000 zł.
Pozostałe podmioty, które na podstawie projektowanej ustawy będą zobowiązane do dostosowania swoich systemów teleinformatycznych do nowej usługi web service nie wypowiedziały się w kwestii kosztów. Zakłada się, że wydatki te będą finansowane w ramach limitu wydatków przewidzianego corocznie w ustawie budżetowej we właściwych częściach budżetowych bez konieczności ubiegania się o dodatkowe środki na ten cel.
</t>
  </si>
  <si>
    <t xml:space="preserve">Budżet państwa, cz. 15, cz. 37 
Zakłada się następujący podział finansowy realizacji zadań:
- część 15 budżetu państwa  - ok. 86,66% - 13 000 000,00
- część 37 budżetu państwa – ok. 13,33% - 2 000 000,00
</t>
  </si>
  <si>
    <t xml:space="preserve">szeroka i bezpłatna dostępność zbiorów cyfrowych powstałych w ramach projektu do celów naukowych, artystycznych, edukacyjnych
</t>
  </si>
  <si>
    <t>Podstawą podania wyżej ujętych danych finansowych są Harmonogram projektowy aktualizacja z dnia 04.07.2019 „oraz Studium Wykonalności projektu  „Bliżej kultury. Cyfryzacja reprezentatywnych kolekcji jednego z najstarszych i największych muzeów w Polsce - Muzeum Narodowego w Krakowie dla e-kultury i e-edukacji”.</t>
  </si>
  <si>
    <t xml:space="preserve">Wydatki związane z realizacją projektu są pokrywane z:
 1)  Funduszy Unijnych z Programu Operacyjny Polska Cyfrowa w ramach działania 2.3 „Cyfrowa dostępność i użyteczność informacji sektora publicznego”, poddziałanie 2.3.2 „Cyfrowe,
2) dotacja celowa z MKIDN na wydatki bieżące (paragraf: 2009, kod budżetu zadaniowego: 9.1.1.2) i majątkowe (paragraf: 6209, kod budżetu zadaniowego: 9.1.1.2).
Wydatki kwalifikowalne związane z realizacją projektu w latach 2016-2019 wyniosą łącznie 8 503 537 zł w ramach dofinansowania z: POPC  7 196 543,10 zł , MKiDN -dotacji celowych 1 306 993,90 zł. Budżet państwa część 24
Wydatkami niezbędnymi do poniesienia po zakończeniu realizacji projektu (IX2019r) są koszty utrzymania trwałości projektu w latach 2020 – 2029, są to przede wszystkim koszty utrzymania, konserwacji sprzętu komputerowego i serwerów, macierzy i systemów teleinformatycznych oraz koszt utrzymania infrastruktury digitalizacyjnej. Koszty trwałości projektu zostaną pokryte ze środków własnych, dotacji Ministerstwa Kultury i Dziedzictwa Narodowego i dotacji celowych pozyskiwanych na digitalizację.
</t>
  </si>
  <si>
    <t xml:space="preserve">cz. 31 </t>
  </si>
  <si>
    <t>cz. 42</t>
  </si>
  <si>
    <t>Cz. 46 / rezerwa celowa 57</t>
  </si>
  <si>
    <t>Środki na pokrycie kosztów wynikających z realizacji projektu  „e-Urząd Skarbowy” (w skrócie e-Urząd) będą pochodziły z Europejskiego Funduszu Rozwoju Regionalnego – projekt stara się o dofinansowanie w ramach Programu Operacyjnego Polska Cyfrowa. 
Źródło finansowania – budżet państwa część 19 – Budżet, finanse publiczne i instytucje finansowe 
Wszelkie wydatki związane z realizacją projektu, zostaną sfinansowane w ramach limitu wydatków ustalanego corocznie oraz z zapewnienia finansowania przedsięwzięcia, o które Beneficjent zawnioskuje po otrzymaniu dofinansowania.
Budżet projektu „e-Urząd Skarbowy” wynosi ogółem 120 874 635,50 zł w rozkładzie:
84,63% - budżet środków europejskich: 102 296 204,02 zł
15,37 % - budżet środków krajowych:       18 578 431,48 zł.</t>
  </si>
  <si>
    <t xml:space="preserve">Koszty Projektu prognozowano w cenach stałych (tj. bez uwzględnienia wpływu inflacji) w podziale na koszty/nakłady realizacyjne oraz koszty utrzymaniowe i nakłady odtworzeniowe, ponoszone w fazie eksploatacji produktów Projektu.
Analiza została sporządzona w cenach brutto tj. wraz z podatkiem VAT, który – z uwagi na przeznaczenie i charakter produktów Projektu – stanowi koszt kwalifikowany. Zgodnie z art. 86 ust. 1 ustawy o VAT w zakresie, w jakim towary i usługi są wykorzystywane do wykonywania czynności opodatkowanych, podatnikowi przysługuje prawo do obniżenia kwoty podatku należnego o kwotę podatku naliczonego. W przypadku niniejszego Projektu planowane nakłady nie będą służyły wykonywaniu czynności opodatkowanych podatkiem VAT.
Okresem bazowym jest rok 2019 będący rokiem rozpoczęcia realizacji Projektu.
Okres referencyjny wynosi 10 lat i obejmuje:
a) Okres realizacji Projektu tj. lata 2019-2022 (36 miesięcy);
b) Okres eksploatacji produktów Projektu tj. lata 2022-2028 (84 miesiące).
Analiza została przeprowadzona tzw. metodą standardową: strumień kosztów i nakładów związanych z realizacją Projektu oddzielono od ogólnego strumienia kosztów i nakładów Beneficjenta. W Projekcie uczestniczy Beneficjent/Wnioskodawca Ministerstwo Finansów wraz z jednostkami podległymi tj. Izbami Administracji Skarbowej, Centrum Informatyki Resortu Finansów oraz Krajową Informacją Skarbową jako podmiotami upoważnionymi do ponoszenia wydatków w projekcie. 
</t>
  </si>
  <si>
    <t xml:space="preserve">Program Operacyjny Polska Cyfrowa
84,63% - środki UE
15,37 – dotacja celowa z budżetu państwa (część 38, dział 803, rozdział 80395)
</t>
  </si>
  <si>
    <t>Informacje w powyższej tabeli zostały podane w oparciu o dane pochodzące z ostatniej wersji  harmonogramu rzeczowo-finansowego projektu oraz w oparciu o dane z modelu finansowego stanowiącego część Studium wykonalności Projektu.</t>
  </si>
  <si>
    <t xml:space="preserve">Budżet państwa (część 28- Szkolnictwo wyższe i nauka),
Projekt „Program praktyk zawodowych  w Państwowych Wyższych Szkołach Zawodowych” (Działanie 3.1), realizowany w ramach Programu Operacyjnego Wiedza Edukacja Rozwój 2014-2020.
</t>
  </si>
  <si>
    <t>W przypadku ww. projektu w ramach POWER, podział procentowy kosztów przestawia się następująco: budżet państwa - szkolnictwo wyższe (15,72% środków) oraz z budżet środków europejskich (84,28%).</t>
  </si>
  <si>
    <t>Zaproponowane działania usprawnią obecnie funkcjonujące systemy, ułatwią dostęp oraz korzystanie z informacji sektora publicznego z zakresu nauki i szkolnictwa wyższego. MNiSW przewiduje szereg działań usprawniających działanie zintegrowanego systemu informacji o nauce i szkolnictwie wyższym, m.in. modyfikacje Zintegrowanego Systemu Informacji o Nauce i Szkolnictwie Wyższym POL-on wraz z przygotowaniem nowej wersji systemu POL-on w związku z realizacją ustawy Prawo o szkolnictwie wyższym i nauce, przygotowanie nowej wersji systemu ELA - monitorowanie losów absolwentów uczelni i doktorantów, rozbudowa Ogólnopolskiego Repozytorium Pisemnych Prac Dyplomowych (ORPPD), stworzenie i rozbudowa Bazy Rozpraw Doktorskich oraz wniosków i recenzji w postępowaniach w sprawie nadania stopnia doktora habilitowanego oraz tytułu profesora (baza dokumentów w postępowaniach awansowych), budowa systemu wspierającego ewaluację jakości działalności naukowej, utrzymanie i modyfikacje systemów i baz danych, np.: PSTRYK, bazy wielkiej aparatury/ mapa infrastruktury, Wybierz Studia, platformy MOOC, Jednolitego Systemu Antyplagiatowego (JSA), PBN/POL-index, ZSUN I/OSF oraz ZSUN II.</t>
  </si>
  <si>
    <t>POWER</t>
  </si>
  <si>
    <t xml:space="preserve">Budzet PFRON, część budżetowa 44, </t>
  </si>
  <si>
    <t>Dane i założenia przyjęte do obliczeń pochodzą ze Studium Wykonalności Projektu ProfiBaza.</t>
  </si>
  <si>
    <t xml:space="preserve">Program Operacyjny Polska Cyfrowa, działanie 2.2 – 85% kosztów wytworzenia Systemu
Budżet państwa, dział 27 – 15% wytworzenia systemu i koszty utrzymania trwałości
</t>
  </si>
  <si>
    <t xml:space="preserve">Ułatwienie dostępu do publicznych usług cyfrowych, skrócenie czasu na komunikację z urzędami </t>
  </si>
  <si>
    <t>Ułatwienie dostępu do publicznych usług cyfrowych, skrócenie czasu na komunikację z urzędami</t>
  </si>
  <si>
    <t>Ułatwienie dostępu do publicznych usług cyfrowych, skrócenie czasu na komunikację z urzędami, podnoszenie kompetencji cyfrowych społeczeństwa, poprawa postrzegania Państwa przez obywateli</t>
  </si>
  <si>
    <t xml:space="preserve">Podstawowe źródło finansowania przedsięwzięcia stanowią środki EFRR stanowiące 84,63% kosztów kwalifikowanych projektu. Pozostała część nakładów przedsięwzięcia sfinansowana zostanie z budżetu państwa w wysokości 15,37%, Budżet państwa - część 46 - Zdrowie. Działanie 2.3 Program Operacyjny Polska Cyfrowa.
</t>
  </si>
  <si>
    <t xml:space="preserve">Budżet państwa (część 27 – Informatyzacja).
Wydatki części 27 – Informatyzacja w kwocie łącznej ok. 8,29 mln zł, na którą składają się:
1) koszt uruchomienia eRPL przez COI w 2019 r. w wysokości 0,40 mln zł netto;
2) koszty utrzymania eRPL przez COI w 2019 r. (w okresie wrzesień-grudzień) w wysokości 0,14 mln zł netto, a w latach 2020 – 2029 w wysokości 0,42 mln zł netto każdego roku;
2) koszt rozwoju eRPL w 2020 r.  przez NASK w wysokości 1, 14 mln zł (dotacja celowa), a w2021 i 2022 r. po 1,13 mln zł (dotacja celowa) oraz na koszty materialne (ew. zakup licencji, oprogramowania) w latach 2020 – 2022 po 0,05 mln zł każdego roku.
</t>
  </si>
  <si>
    <t xml:space="preserve">Wydatki
Projekt eRPL ma na celu wprowadzenie w pełni elektronicznego procesu legislacyjnego dokumentów rządowych, tworzenie i uzgadnianie treści projektów dokumentów rządowych w postaci elektronicznej, wdrożenie jednego, dedykowanego elektronicznego narzędzia, które umożliwi stosowanie jednolitych standardów w zakresie struktury opracowywanych projektów przez podmioty uczestniczące w procesie legislacyjnym dokumentów rządowych.
Koszt wdrożenia i utrzymania eRPL
Przewiduje się, że na wdrożenie eRPL z budżetu państwa, części 27 – Informatyzacja, zostanie przeznaczone dla COI w 2019 r. kwota 0,40 mln zł, w której to kwocie mieści się:
- weryfikacja na środowisku testowym NASK wymagań pod określenie wymagań sprzętowych i technologicznych na uruchomienie środowiska produkcyjnego w Centralnym Ośrodku Informatyki – 0,12 mln zł netto,
- wykonanie testów bezpieczeństwa i testów wydajnościowych – 0,18 mln zł netto,
- pozostałe koszty (ewentualny zakup licencji, suportu do oprogramowania związanego z postawieniem eRPL wersji produkcyjnej w COI) – 0,10 mln zł netto.
Ponadto, przewiduje się, że na utrzymanie systemu teleinformatycznego z budżetu państwa, części 27 – Informatyzacja, zostanie przeznaczone dla COI w 2019 r. (za okres IX–XII) kwota 0,14 mln zł, a od 2020 r. po 0,42 mln zł rocznie.
Koszt Rozwoju eRPL 
Przewiduje się, że na rozwój eRPL z budżetu państwa, części 27 – Informatyzacja, zostanie przeznaczone w ramach dotacji celowej dla NASK w 2020 r. 1,14 mln zł, a w 2021 r. i 2022 r. – po 1,13 mln zł rocznie. Środki te zostaną przeznaczone na rozwój systemu teleinformatycznego związany z jego dostosowaniem do możliwości prowadzenia procesu legislacyjnego nie tylko w zakresie uzgodnień międzyresortowych, ale również konsultacji publicznych i opiniowania projektów rządowych. 
Ponadto, przewiduje się, że na rozwój eRPL z budżetu państwa, części 27 – Informatyzacja, zostaną przeznaczone w ramach dotacji celowej dla NASK środki na wydatki majątkowe na eRPL (na zakup sprzętu i licencji oraz zakup urządzeń niezbędnych do rozwoju eRPL) – lata 2020 – 2022 – po 0,05 mln zł każdego roku.
</t>
  </si>
  <si>
    <t xml:space="preserve">Projekt będzie realizowany przez 3 lata w okresie 11.2019 – 10.2022 i za ten okres zostały policzone koszty wytworzenia Systemu, od 11.2022 do 10.2027 będą ponoszone koszty utrzymania trwałości, a później koszty utrzymania.
Rok 0 – oznacza rok 2019.
</t>
  </si>
  <si>
    <t xml:space="preserve">Wartości nakładów inwestycyjnych oraz kosztów operacyjnych związanych z wdrożeniem komponentów WIIP została oszacowana na podstawie aktualnych ofert rynkowych. Komponenty techniczne oraz niezbędne zasoby organizacyjne zostały oszacowane osobno dla każdego ze strumieni: Rządowej Chmury Obliczeniowej, Rządowego Klastra Bezpieczeństwa oraz Systemu Zapewniania Usług Chmurowych. W przypadku Rządowej Chmury Obliczeniowej założono utrzymanie 30% rezerw w zakresie mocy obliczeniowej oraz dostępnej przestrzeni dyskowej (rok do roku), co pozwoli na skuteczne skalowanie rozwiązania oraz zarządzanie popytem ze strony administracji rządowej.
Źródła finansowania w przyjętej perspektywie przedstawiono w poniższej tabeli w podziale na kategorie wydatków (dane w mln zł):
Źródła finansowania całkowitych kosztów inicjatywy WIIP 0 1 2 3 4 5 6 7 8 9 10 Łącznie (0-10)
Finansowane ze środków budżetu państwa 2,2 22,0 25,1 34,0 31,0 31,2 88,9 31,6 35,4 32,1 32,3 365,8
w tym wkład krajowy (POPC 2.1) 1,3 17,2 8,7 1,7 0,0 0,0 0,0 0,0 0,0 0,0 0,0 28,9
w tym cz. 27 - Informatyzacja (dotacja celowa) 0,9 0,0 0,0 0,0 0,0 0,0 0,0 0,0 0,0 0,0 0,0 0,9
w tym cz. 27 - Informatyzacja (rezerwa celowa) 0,0 4,8 16,4 32,3 31,0 31,2 88,9 31,6 35,4 32,1 32,3 336,0
Finansowane ze środków UE* 7,4 94,6 47,8 9,6 0 0 0 0 0 0 0 159,4
w tym EFRR (POPC 2.1) 7,4 94,6 47,8 9,6 0 0 0 0 0 0 0 159,4
Razem 9,6 116,6 72,9 43,6 31,0 31,2 88,9 31,6 35,4 32,1 32,3 525,2
* nakłady w wysokości 159,4 mln zł nie zostały ujęte w tab. 6.
W tabeli 6. Wpływ na sektor finansów publicznych nie ujęto nakładów inwestycyjnych, które będą finansowane ze środków Europejskiego Funduszu Rozwoju Regionalnego (POPC 2.1).
Poniżej przedstawiono źródła finasowania wydatków w latach 2019-2022 w ramach PO PC (w mln zł):
Wydatki całkowite na realizację projektu WIIP (2019-2022)    
Kategoria wydatków 0 1 2 3 Razem
Sprzęt informatyczny 0,1 71,9 48,1 4,4 124,5
Oprogramowanie 0,0 23,4 4,7 3,0 31,1
Usługi informatyczne 5,4 13,9 12,8 7,8 39,9
Wynagrodzenia osobowe 2,8 3,5 3,5 1,8 11,6
Wydatki na pokrycie kosztów pośrednich 0,3 0,6 0,7 0,6 2,2
Szkolenia 0,1 0,2 0,1 0,0 0,4
Informacja i promocja 0,1 0,3 0,4 0,6 1,4
Usługi wspomagające realizację projektu 0,8 2,3 1,8 0,4 5,3
Razem 9,6 116,1 72,1 18,6 216,4
Wydatki na realizację projektu WIIP (2019-2022) w podziale na źródła finansowania:
Wydatki na realizację projektu WIIP finansowane w ramach POPC 2.1
Kategoria wydatków 0 1 2 3 Razem
Sprzęt informatyczny 0,1 71,9 35,6 0 107,6
Oprogramowanie 0 23,4 3,1 1,4 27,9
Usługi informatyczne 4,5 9,6 11,3 6,5 31,9
Wynagrodzenia osobowe 2,8 3,5 3,5 1,8 11,6
Wydatki na pokrycie kosztów pośrednich 0,3 0,6 0,7 0,6 2,2
Szkolenia 0,1 0,2 0,1 0 0,4
Informacja i promocja 0,1 0,3 0,4 0,6 1,4
Usługi wspomagające realizację projektu 0,8 2,3 1,8 0,4 5,3
Razem 8,7 111,8 56,5 11,3 188,3
Wydatki na realizację projektu WIIP finansowane z cz. 27 - Informatyzacja (dotacja celowa)
Kategoria wydatków 0 1 2 3 Razem
Sprzęt informatyczny 0 0 0 0 0,0
Oprogramowanie 0 0 0 0 0,0
Usługi informatyczne 0,9 0 0 0 0,9
Wynagrodzenia osobowe 0 0 0 0 0,0
Wydatki na pokrycie kosztów pośrednich 0 0 0 0 0,0
Szkolenia 0 0 0 0 0,0
Informacja i promocja 0 0 0 0 0,0
Usługi wspomagające realizację projektu 0 0 0 0 0,0
Razem 0,9 0,0 0,0 0,0 0,9
Wydatki na realizację projektu WIIP finansowane z rezerwy celowej WIIP
Kategoria wydatków 0 1 2 3 Razem
Sprzęt informatyczny 0 0 12,5 4,4 16,9
Oprogramowanie 0 0 1,6 1,6 3,2
Usługi informatyczne 0 4,3 1,5 1,3 7,1
Wynagrodzenia osobowe 0 0 0 0 0,0
Wydatki na pokrycie kosztów pośrednich 0 0 0 0 0,0
Szkolenia 0 0 0 0 0,0
Informacja i promocja 0 0 0 0 0,0
Usługi wspomagające realizację projektu 0 0 0 0 0,0
Razem 0,0 4,3 15,6 7,3 27,2
Poniżej przedstawiono charakterystykę poszczególnych grup wydatków w fazie wdrażania projektu (lata 2019-2021).
Sprzęt informatyczny
Wydatki na infrastrukturę obejmują dostawy wyposażenia technicznego Rządowego Klastra Bezpieczeństwa (urządzenia sieciowe, serwery) oraz wyposażenie centrów obliczeniowych, niezbędne w procesie uruchomienia nowych usług infrastrukturalnych. W latach 2020-2021 przewidziano również wydatki na rozwój wdrażanych rozwiązań oraz utrzymania technicznego, finansowane z nowoutworzonej rezerwy celowej.
Oprogramowanie
Wydatki na oprogramowanie wynikają z przyjętych założeń architektonicznych i są ściśle powiązane dostawami infrastruktury. Ceny jednostkowe zostały wyznaczone na podstawie rozpoznania rynku.
Wynagrodzenia osobowe
Plan wynagrodzeń osobowych sporządzono w oparciu o niezbędne role projektowe oraz aktualne stawki wynagrodzeń obowiązujące w poszczególnych jednostkach zaangażowanych w realizację zadań związanych z inicjatywą WIIP. Plan zatrudnienia przedstawiają poniższa tabela (dane prezentowane jako FTE – ekwiwalent pełnego czasu pracy).
Jednostka 2019 2020 2021 2022 2023 2024 2025 2026 2027 2028 2029
Ministerstwo Cyfryzacji 13 13 13 13 5 5 5 5 5 5 5
Naukowe i Akademickie Sieci Komputerowe PIB 8 8 8 8 0 0 0 0 0 0 0
Razem 22 19 19 19 5 5 5 5 5 5 5
Sumaryczną wartość planowanych wydatków związanych z zatrudnieniem personelu w latach 2019-2021 przedstawiono poniżej (dane w mln zł):
Szkolenia
Zaplanowano szkolenia personelu projektu w zakresie technologii stosowanych w centrach obliczeniowych oraz infrastrukturze bezpieczeństwa sieci i systemów. Rodzaj i zakres szkoleń wynikają ze specyfikacji przedstawionych przez NASK PIB, COI oraz zakresu ról projektowych i zadań niezbędnych do realizacji przewidzianych zadań. Nakłady są ściśle skorelowane z ilością etatów przedstawionych poprzednim punkcie.
Usługi zewnętrzne
W zakres usług wewnętrznych zaplanowanych do zakupu weszły:
• doradztwo prawne,
• doradztwo techniczne,
• usługi body leasing zgodnie z modelem ich pozyskania stosowanym przez Ministerstwo Cyfryzacji,
• usługi w zakresie wytworzenia oprogramowania.
Ceny usług skalkulowano w oparciu o dane historyczne oraz wartości obecnie zawartych umów na świadczenie wybranego ich rodzaju.
Promocja
Usługi w zakresie promocji obejmują:
• konferencję podsumowująca projekt
• konferencje promujące RKB
• wielokanałową kampanię informacyjną (administracja publiczna)
• plakat informacyjny
• tablicę informacyjno-pamiątkową
• dostosowanie serwisu internetowego.
Zadanie Promocja projektu wynika wprost zasad promowania projektów finansowanych ze środków Programu Operacyjnego Polska Cyfrowa.
Koszty pośrednie
Koszty pośrednie dotyczą kosztów osobowych personelu wspomagającego realizację projektu planowanego na lata 2019-2021.
Koszty operacyjne w perspektywie 11 lat
Koszty operacyjne zaplanowano w oparciu o dane dotyczące nakładów inwestycyjnych, konieczność utrzymania odpowiedniego poziomu zatrudnienia zespołów utrzymaniowych oraz prognozy nakładów odtworzeniowych. Prognozę tych kosztów przedstawiono w poniższej tabeli (dane w mln zł).
Kategoria wydatków   0 1 2 3 4 5 6 7 8 9 10 Łącznie (0-10)
Nakłady odtworzeniowe   0,0 0,0 0,0 0,0 0,0 0,0 57,5 0,0 3,5 0,0 0,0 61,0
Utrzymanie techniczne i serwis   0,0 0,0 0,0 5,8 5,8 5,8 5,8 5,8 5,8 5,8 5,8 46,4
Aktualizacja oprogramowania i odnowienia licencji   0,0 0,0 0,0 2,2 2,2 2,2 2,2 2,2 2,2 2,2 2,2 17,6
Koszty usług eksperckich   0,0 0,0 0,0 1,0 1,0 1,0 1,0 1,0 1,0 1,0 1,0 8,0
Wynagrodzenia osobowe   0,0 0,0 0,0 0,8 0,8 0,8 0,8 0,8 0,8 0,8 0,8 6,4
Koszty pośrednie   0,0 0,0 0,0 0,0 0,0 0,0 0,0 0,0 0,0 0,0 0,0 0,0
Energia elektryczna   0,0 0,5 0,8 0,9 0,9 0,9 0,9 0,9 0,9 0,9 0,9 8,5
Koszty utrzymania systemów (in-house COI)   0,0 0,0 0,0 14,3 20,3 20,5 20,7 20,9 21,2 21,4 21,6 160,9
Razem   0,0 0,5 0,8 25,0 31,0 31,2 88,9 31,6 35,4 32,1 32,3 308,8
Źródłem finansowania ww. kosztów będzie rezerwa celowa WIIP. Średnio w latach 2022-2029 koszty rocznego utrzymania (z uwzględnieniem nakładów odtworzeniowych) wyniosą 28,1 mln zł.
Zaplanowano jednorazowe otworzenie wyposażenia zakupionego w ramach dostawy inicjalnej w latach 2019-2020 oraz stopniowe odtwarzanie infrastruktury rozbudowywanej w kolejnych latach. Dla wszystkich składników majątku przyjęto 5-letni okres odtworzeniowy.
Koszty utrzymania infrastruktury (maintanace) skalkulowano w wysokości 10% nakładów inwestycyjnych. Koszty aktualizacji oprogramowania skalkulowano na poziomie 8% wydatków na zakup.
Prognoza generowanych oszczędności
Prognozowane oszczędności ujęte w pozycji dochody budżetu państwa zostały oszacowane na podstawie zebranych danych inwentaryzacyjnych oraz prognozy możliwości przeniesienia wybranych zasobów do wspólnej chmury rządowej oraz wyłączenia z użytkowania zbędnych zasobów. W zakresie oszczędności ujęto również kwestię redukcji ilości postępowań o udzielenie zamówienia publicznego na dostawę usług chmury obliczeniowej w administracji publicznej oraz redukcji czasu potrzebnego na uruchomienie nowych środowisk IT w oparciu o usługi chmury obliczeniowej. Wyszczególniono następujące strumienie finansowe generujące oszczędności:
1) Budowa i rozbudowa RKB – uniknięcie alternatywnego kosztu budowy centrów bezpieczeństwa SOC/NOC przez poszczególne jednostki administracji rządowej;
2) Usługi centralne WIIP na rzecz nowych projektów – oszczędności wynikające z redukcji nakładów inwestycyjnych oraz kosztów utrzymania infrastruktury dla nowych projektów finansowanych z POPC oraz wydatków odtworzeniowych dla infrastruktury zakupionej w ramach POIG w latach 2013-2015;
3) Konsolidacja i wyłączenie nieefektywnych serwerowni – kalkulacja oszczędności z wyłączenia w latach 2019-2021 sześciu obiektów o pow. poniżej 50 m2 i migracji systemów do WIIP;
4) System ZUCH – obejmuje oszczędności czasu pracowników administracji związanego z uproszczeniem procesu zakupu usług chmurowych oraz redukcję kosztów inwestycji w infrastrukturę i utrzymanie systemów IT wynikająca z zakupu usług chmury publicznej.
Podane założenia mogą ulec zmianie ze względu na trwającą aktualizację danych gromadzonych w ramach systemu SIST oraz analizy ekonomiczne związane z opracowaniem studium wykonalności projektu planowanego do realizacji w ramach POPC. Tym samym niniejszy dokument będzie musiał zostać poddany aktualizacji.
</t>
  </si>
  <si>
    <t>część 49, dział 750, rozdział 75001, Program Operacyjny Polska Cyfrowa 2014-2020</t>
  </si>
  <si>
    <t xml:space="preserve">Celem projektu jest efektywny, ujednolicony, spełniający potrzeby i oczekiwania interesariuszy zelektronizowany proces udzielania zamówień publicznych w Polsce. Zbudowane w ramach projektu e-usługi ułatwią i skrócą przebieg czynności podejmowanych w ramach postępowania o
udzielenie zamówienia, przeprowadzanego zgodnie z ustawą Pzp. Będzie to korzyść zarówno dla wykonawców, jak i dla zamawiających. Projekt obejmuje: Budowę Platformy e-Zamówienia udostępniającej e-usługi w fazie pre-award procesu udzielania zamówienia publicznego, Zbudowanie i udostępnienie API do realizowanych usług i danych, co umożliwi ich integrację z innymi systemami, Implementację i udostępnienie formularzy dokumentów, co przyczyni się do ich ujednolicenia i standaryzacji. Dodatkowo projekt przyczyni się do zwiększenia dostępu do informacji dla wykonawców o prowadzonych postępowaniach krajowych i unijnych oraz dostarczy narzędzi analitycznych i raportowych wszystkim interesariuszom. W wyniku realizacji Projektu zostaną udostępnione usługi komunikacji elektronicznej i wymiany informacji przez uczestników postępowania na Platformie e-Zamówienia na wszystkich etapach postępowania o udzielenie zamówienia.  Rynek zamówień publicznych to łącznie ponad 200 mld złotych, tym samym niezbędne jest zapewnienie narzędzi skutecznych do tworzenia analiz z uzyskanych danych w celu podejmowania dalszych działań mających na celu zwiększenie konkurencyjności rynku zamówień publicznych, wzmocnienie racjonalności wydatkowania środków publicznych, oraz wsparcia innych strategicznych działań państwa. 
W tabeli ujęto koszty dla całego projektu (zarówno po stronie Urzędu Zamówień Publicznych jak i Ministertwa Cyfryzacji) współfinansowane z POPC oraz koszty utrzymania (tylko po stronie Urzędu Zamówień Publicznych) w latach po zakończeniu realizacji projektu (po czerwcu 2022 r.) – finansowane z budżetu Państwa (część Urzędu Zamówień Publicznych). Podstawę wyliczeń stanowiły koszty: zakupu usług zewnętrznych w tym przetwarzania w chmurze oraz wsparcia oprogramowania dla platformy e-Zamówienia, a także koszty wynagrodzeń oraz zakupu sprzętu.
</t>
  </si>
  <si>
    <t xml:space="preserve"> Dzięki zmniejszeniu obniżeniu kosztów transakcyjnych przedsiębiorstw i obciążeń sektora finansów publicznych projekt będzie miał korzystny wpływ na konkurencyjność polskiej gospodarki. Obniżenie kosztów udziału w postępowaniu związane z dostępem do zamówień drogą elektroniczną za pośrednictwem platformy e-Zamówienia, zwiększy możliwości ubiegania się o zamówienia w szczególności przez małe i średnie przedsiębiorstwa. Platforma e-Zamówienia poprzez zwiększenie i poszerzenie dostępności zamówień dla wykonawców przyczyni się do zwiększenia konkurencji.
Projektodawcy nie są znane naukowe opracowania i badania pozwalające oszacować wpływ projektu na konkurencyjność gospodarki i stymulowanie przedsiębiorczości. 
</t>
  </si>
  <si>
    <t>Program Operacyjny Polska Cyfrowa oraz budżet państwa: MRPiPS (część 31), KGSG (część 42) oraz Fundusz Pracy</t>
  </si>
  <si>
    <t>Projekt będzie realizowany w latach 2019-2021 – rok „0” to rok 2019.
Planowane jest pozyskanie budżetu ze środków unijnych programu POPC 2.2 w wysokości 84,63% całościowych kosztów projektu. W 2022 roku planowane jest rozliczenie i zamknięcie projektu.
Rok 2019 („0”)  – 12 mln, rok 2020 – 16  mln, rok 2021 – 15 mln, rok 2022 – 4 mln kosztów rozwojowych oraz 3 mln kosztów utrzymania.
Do szacowania kosztów przyjęto stawki pracy konsultantów body leasing pozyskanych w ramach zawartych umów. Umowy na body leasing zostały wybrane w trybie postępowania konkurencyjnego (przetarg).
Analiza efektywności kosztowej wdrożenia portalu GOV.PL wykazała, że wdrożenie portalu pozwoli na zaoszczędzenie w perspektywie lat 2019-2029 ok. 52 mln. 187 tys. złotych.
Oszacowanie średniego kosztu utrzymania strony poszczególnych ministerstw i całościowego wpływu budowy portalu GOV.PL na koszty budżetu zostało dokonane przy użyciu dwóch parametrów:
1. danych przekazanych przez resorty w ramach ankiety kosztowej,
2. benchmarku rynkowego.
W zakresie oferty dla samorządów przyjęto założenie, że wytworzone moduły pozwalające przesyłać informację z witryn samorządowych do centralnego systemu GOV.PL ograniczą koszty: 
1. przesyłania informacji / upubliczniania informacji (koszt per gmina o wartości 2 godzin rocznie pracy konsultanta IT o stawce 112,85 zł brutto – to koszt pracy konsultanta projektowania użyteczności z przetargu body leasing). Przyjęto, że średnio gmina zamówi minimum 2 godziny takiej usługi rocznie, która spowoduje lepszą prezentację informacji w wyszukiwarkach (SEO). Dzięki obecności tych informacji w GOV.PL zamówienie tego typu usług nie będzie już konieczne;
2. udostępniania informacji osobom z niepełnosprawnościami (koszt per gmina o wartości 2 godzin rocznie pracy konsultanta IT o stawce 112,85 zł brutto – to koszt konsultanta z przetargu jak wyżej). Przyjęto, że każda gmina średnio zamówi minimum 2 godziny takiej usługi rocznie, aby zweryfikować dostępność treści. Dostępność tych treści w GOV.PL zapewnia również ich dostępność dla osób niepełnosprawnych, zatem zamówienie tej usługi nie będzie już konieczne.
Przyjęto 5% wskaźnik wzrostu kosztów, który wynika z następujących założeń:
1. koszt przestrzeni dyskowej (fizyczne nośniki) spadał na przestrzeni ostatnich lat ok. 10% rocznie,
2. koszty projektu prowadzonego dla 20 podmiotów w części zapotrzebowania na zasoby sprzętowe rosły w tempie ok. 15% rocznie, większość kosztów generowało zwiększone zapotrzebowanie na przestrzeń dyskową.
Do szacunkowego wzrostu kosztów utrzymania przyjęto różnicę – 5% rocznie. Jest to uproszczenie, jednak dla potrzeb niniejszego oszacowania przyjęto najniższy realny wskaźnik wzrostu kosztów utrzymania rozproszonych systemów administracji. 
Założono stopniową adaptację administracji do rozwiązań GOV.PL. Mimo iż projekt jest przewidziany w latach 2019–2022, szacunki przewidują stopniowe przyswajanie rozwiązań GOV.PL przez całą administrację. Docelowo na GOV.PL do 2025 roku powinno znaleźć się 339 podmiotów (138 w okresie realizacji projektu). Szacunki oszczędności zostały przygotowane dla takiej grupy podmiotów tj. rozłożonej w czasie.</t>
  </si>
  <si>
    <t>cz. 27</t>
  </si>
  <si>
    <t>cz. 76</t>
  </si>
  <si>
    <t>cz. 20</t>
  </si>
  <si>
    <t>cz. 27 - rezerwa celowa</t>
  </si>
  <si>
    <t xml:space="preserve">cz. 27 dotacja celowa </t>
  </si>
  <si>
    <t xml:space="preserve">cz. 27 - dotacja celowa </t>
  </si>
  <si>
    <t xml:space="preserve">cz. 27 rezerwa celowa </t>
  </si>
  <si>
    <t>Środki z funduszy UE z PO PC (84,63%, tj. 4,79 mln zł) oraz budżet Państwa (15,37%, tj. 0,87 mln zł) części 61, dział 750, rozdział 75001). II Oś priorytetowa PO PC „E-administracja i otwarty rząd”, działanie nr 2.1 „Wysoka dostępność i jakość e-usług publicznych”.</t>
  </si>
  <si>
    <t>Projekt planowany do realizacji w latach 2020-2022. Rok „0” to rok 2019. 
Urząd Patentowy RP będzie ubiegał się o dofinansowanie tego projektu w trybie konkursowym w 13 naborze wniosków o dofinansowanie realizacji projektów ze środków Europejskiego Funduszu Rozwoju Regionalnego w ramach II Osi priorytetowej POPC – „E-administracja i otwarty rząd” Działania 2.1 „Wysoka dostępność i jakość e-usług publicznych”.
Koszt 0,34 mln zł to szacunkowy roczny koszt utrzymania wytworzonego w ramach projektu modułu. Przedstawione wydatki są szacunkowe i mogą one jeszcze ulec zmianie w momencie złożenia wniosku o dofinansowanie projektu.
Brak jest możliwości oszacowania oszczędności.</t>
  </si>
  <si>
    <t xml:space="preserve">Środki z funduszy UE z PO PC (84,63%, tj. 8,37 mln zł) oraz budżet Państwa (15,37%, tj. 1,51 mln zł) części 64, dział 750, rozdział 75001)  
Środki unijne w ramach Programu Operacyjnego Polska Cyfrowa (POPC). Działanie 2.1. Wysoka dostępność i jakość e-usług publicznych, pod warunkiem akceptacji wniosku w IV kw. 2019 r.
</t>
  </si>
  <si>
    <t>Szacunkowe dane na podstawie innego realizowanego podobnego projektu informatycznego.   Koszt 1,1 to roczny szacunkowy koszt Hostingu infrastruktury dla systemu e-usług w zakresie tachografów w Głównym Urzędzie Miar (”Chmura”).</t>
  </si>
  <si>
    <t>Krótszy czas wymiany korespondencji pomiędzy Urzędem a przedsiębiorcą. Skrócenie czasu wydawania decyzji. Możliwość zdalnego załatwiania spraw w Urzędzie.</t>
  </si>
  <si>
    <t xml:space="preserve">Krótszy czas wymiany korespondencji pomiędzy Urzędem a przedsiębiorcą. Możliwość zdalnego załatwiania spraw w Urzędzie. </t>
  </si>
  <si>
    <t>Wzrost bezpieczeństwa systemu tachografów w Polsce i UE,  przez to poziomu bezpieczeństwa transportu drogowego oraz bezpieczeństwa życia i zdrowia obywateli.</t>
  </si>
  <si>
    <t>Podniesienie jakości i bezpieczeństwa usług lub produktów generowanych przez następujące obszary działalności gospodarczej: rynki finansowe, telekomunikacja, dystrybucja energii 
i energetyka ogółem, administratorzy/zarządcy systemów IT, przemysłowe systemy sterowania, usługi kwalifikowanego elektronicznego znacznika czasu, które są miejscem bezpośredniej implementacji usług wypracowanych w ramach działania „e-CzasPL”. Szacuje się zwiększenie dostępności do usługi (zwiększenie niezawodności) synchronizacji z czasem UTC(PL) z wykorzystaniem NTP poprzez zmniejszenie liczby godzin braku dostępu do usługi świadczonej przez GUM z ok. 50 godzin rocznie do mniej niż 1 godziny rocznie w 2022 r. Uruchomione zostaną nowe usługi wysoko dokładnej synchronizacji do czasu urzędowego 
z użyciem metody PTP, stymulujące rozwój sektora finansowego, bankowości i telekomunikacji. Szacowana liczba użytkowników to ok. 15 odbiorców w 2023-2025 r., przy czym jeden odbiorca jest rozumiany jako centrum/hub do synchronizacji węzłów pośrednich, których na terenie kraju może być wiele tysięcy. 
Usługa monitorowania zgodności czasu wykorzystywanego we własnych systemach użytkownika z lokalną realizacją skali uniwersalnego czasu koordynowanego UTC(PL) pozwoli na spełnienie wymagań dyrektyw europejskich dla sektora finansowego. Szacowana liczba użytkowników tej usługi w roku 2023-2025 to ok. 200.</t>
  </si>
  <si>
    <t>Dystrybucja kodowanych sygnałów czasu na falach długich z nadajnika znajdującego się na terytorium Polski, wygenerowałaby powstanie ogólnodostępnej możliwości zsynchronizowania z czasem urzędowym na obszarze RP dowolnego urządzenia odmierzającego czas wykorzystując bardzo tanie, energooszczędne i nieskomplikowane urządzenia odbiorcze (możliwość zainstalowania np. w zegarkach naściennych, rozproszonych systemach sterowania itp.). Często dostawcą rozwiązań, które korzystałyby z tych możliwości są małe przedsiębiorstwa (np. w branżach smart city, rozwiązania dla IoT itp.).
Istnieją przypadki, w których konieczna jest synchronizacja czasu systemowego urządzeń mobilnych, lub komputerów osobistych PC, gdy zaistnieje potrzeba działania zgodnego z prawem (w odniesieniu do czasu), zgodnie z powszechnymi standardami dotyczącymi jakości i/lub bezpieczeństwa, a także w przypadku potrzeby zapewnienia spójności pomiarowej czasu stosowanego przez użytkownika z czasem urzędowym w Polsce. Działanie dostarczy narzędzi, które wpłyną na poprawę bezpieczeństwa i jakości życia społeczeństwa w sferach życia, w których ważny jest dostęp do wiarygodnej informacji o czasie bezpośrednio (np. odniesienie w życiu codziennym do zegarów niesynchronizowanych z wiarygodnym źródłem -&gt; późniący się zegar dostępny publicznie -&gt; spóźnienia na umówione wydarzenia itp.), także pośrednio (np. wdrożenie technologii 5G jest zależne od stabilnych źródeł czasu, -&gt; technologia umożliwi przepływ dużej liczby danych -&gt; szerokie zastosowanie w telemedycynie -&gt; poprawa aspektów związanych ze zdrowiem i życiem).</t>
  </si>
  <si>
    <t>W okresie ostatnich 5 lat zaczęły obowiązywać w UE regulacje nakładające konieczność spełnienia ściśle określonych wymogów dotyczących synchronizacji czasu m.in. z wykorzystaniem skal czasu powiązanych z uniwersalnym czasem koordynowanym (m.in. tzw. Dyrektywa MiFID II  oraz rozporządzenie MiFIR, rozporządzenie eIDAS w sprawie identyfikacji elektronicznej i usług zaufania). Dystrybucja sygnałów czasu urzędowego i czasu UTC(PL) w sposób atrakcyjny dla użytkowników profesjonalnych i indywidualnych jest jednym z etapów rozwój gospodarki i społeczeństwa cyfrowego w Polsce i wpływa na podniesienie bezpieczeństwa gospodarczego i technicznego państwa.</t>
  </si>
  <si>
    <t>Na tym etapie brak zweryfikowanych danych co do pieniężnych oszczędności powstałych wskutek wdrożenia projektu. Takie dane zostaną oszacowane w ramach studium wykonalności, które powstanie pod koniec lipca 2019 r.</t>
  </si>
  <si>
    <t xml:space="preserve">Środki z funduszy UE z PO PC (84,63%, tj. 3,04 mln zł) oraz budżet Państwa (15,37%, tj. 0,56 mln zł) części 64, dział 750, rozdział 75001)
II osi priorytetowa PO PC „E-administracja i otwarty rząd”, działanie nr 2.2 „Cyfryzacja procesów back-office w administracji rządowej”.
</t>
  </si>
  <si>
    <t>Projekt planowany do realizacji w latach 2020-2022. Rok „0” to rok 2019. W chwili obecnej czekamy na ogłoszenie konkursu (konkurs planowany w III kwartale br.) w ramach II osi priorytetowej PO PC „E-administracja i otwarty rząd”, działanie nr 2.2 „Cyfryzacja procesów back-office w administracji rządowej”.
Koszt 0,09 mln zł to szacunkowy koszt utrzymania zakupionego w ramach projektu narzędzia. Przedstawione wydatki są szacunkowe i mogą one ulec zmianie w momencie złożenia Wniosku o dofinansowanie projektu
Brak jest możliwości oszacowania oszczędności</t>
  </si>
  <si>
    <t xml:space="preserve">Środki z funduszy UE z PO PC (84,63%, tj. 10,84 mln zł) oraz budżet Państwa (15,37%, tj. 1,96 mln zł) części 64, dział 750, rozdział 75001) 
Program Operacyjny Polska Cyfrowa 2014-2020 (POPC) - II oś priorytetowa - Działanie 2.1 „Wysoka dostępność i jakość e-usług publicznych”. 
</t>
  </si>
  <si>
    <t>Szacunkowe dane na podstawie rozeznania rynku i szacowania kosztów usług, które w ramach projektu będą zamawiane. Koszt roczny po 4 roku wejścia w życie zmian to szacunkowy koszt utrzymania i obsługi zamówionego w ramach projektu sprzętu oraz usług.</t>
  </si>
  <si>
    <t>oszczędności dla całego MC</t>
  </si>
  <si>
    <t>cz. 26</t>
  </si>
  <si>
    <t>Budżet państwa Część 42 Sprawy wewnętrzne dział 754 Bezpieczeństwo publiczne i ochrona przeciwpożarowa rozdz. 75402 i 75403.</t>
  </si>
  <si>
    <t>Budżet państwa Część 42 – kwota 1840 mln zł</t>
  </si>
  <si>
    <t>Poprawa bezpieczeństwa prowadzenia działalności gospodarczej oraz usprawnienie reagowania na skutki klęsk żywiołowych, katastrof oraz zagrożeń terrorystycznych</t>
  </si>
  <si>
    <t>Poprawa poczucia bezpieczeństwa wśród obywateli i miejscu zamieszkania oraz pracy oraz usprawnienie reagowania na skutki klęsk żywiołowych, katastrof oraz zagrożeń terrorystycznych</t>
  </si>
  <si>
    <t xml:space="preserve">Finansowanie planowane jest z 42 części budżetowej, dział 754, rozdział 75403. 
Program Operacyjny Polska Cyfrowa E-administracja i otwarty rząd – II oś priorytetowa POPC Działanie 2.1 „Wysoka dostępność i jakość e-usług publicznych”.
</t>
  </si>
  <si>
    <t xml:space="preserve">Wszystkie wydatki kwalifikowane w 84,63% zostaną pokryte ze środków UE z Programu Operacyjnego Polska Cyfrowa 
E-administracja i otwarty rząd – II oś priorytetowa POPC Działanie 2.1 „Wysoka dostępność i jakość e-usług publicznych” typ II Tworzenie lub rozwój e-usług wewnątrz administracyjnych (A2A) niezbędnych dla funkcjonowania e-usług publicznych (A2B, A2C). Pozostała część 15,37% zostanie zagwarantowane ze środków budżetu państwa: część budżetowa - 42, dział - 754, 
rozdział – 75 403. 
Wnioskowane środki zostaną przeznaczone na:
Oprogramowanie - 20 607 800,00 zł, infrastrukturę - 67 788 900,00 zł tj. serwerownia wg. standardu TIER III, Koszty UX i grafiki - 120 000,00 zł, bezpieczeństwo - 1 426 400,00 zł, wydajność rozwiązania - 120 000,00 zł, szkolenia - 164 400,00 zł, działania informacyjno-promocyjne - 23 700,00 zł, koszty zarządzania i wsparcia (w tym wynagrodzenia personelu wspomagającego) - 4 748 800,00 zł .
Założono utrzymanie ok. 31% wartości projektu w zakresie mocy obliczeniowej oraz dostępnej przestrzeni dyskowej (rok do roku), co pozwoli na skuteczne skalowanie rozwiązania oraz zarządzanie popytem na nowe rozwiązania. Ponadto uwzględnione zostały koszty związane z koniecznością utrzymania odpowiedniego poziomu zatrudnienia zespołów utrzymaniowych. 
Przyjęte szacunki są bardzo ogólne i w trakcie sporządzania dalszej dokumentacji niezbędnej w projekcie mogą ulec zmianie. 
</t>
  </si>
  <si>
    <t xml:space="preserve">Program Operacyjny Infrastruktura i Środowisko </t>
  </si>
  <si>
    <t>POIŚ</t>
  </si>
  <si>
    <t xml:space="preserve">Środki z funduszy UE z PO PC (84,63%, tj. 7,39 mln zł) oraz budżet Państwa (15,37%, tj. 1,38 mln zł) - część 20, dział 750, rozdział 75001)  
Środki unijne w ramach Programu Operacyjnego Polska Cyfrowa (POPC). Działanie 2.1. Wysoka dostępność i jakość e-usług publicznych, pod warunkiem akceptacji wniosku w IV kw. 2019 r. oraz 4,86 mln zł - część 20, dział 750, rozdział 75001)
</t>
  </si>
  <si>
    <t xml:space="preserve">Budżet państwa – część: 41, dział: 900, rozdział: 90022
Program Operacyjny Infrastruktura i Środowisko
</t>
  </si>
  <si>
    <t>Kwoty zawarte w zestawieniu obejmują wszystkie wydatki zaplanowane w ramach realizacji projektu, dotyczące przede wszystkim wykonania inwentaryzacji przyrodniczych przedmiotów ochrony w obszarach Natura 2000, wydatki osobowe, ekspertyzy dotyczącej zastosowania teledetekcji w inwentaryzacjach przyrodniczych oraz wydatki zwiane w realizacją systemu bank Danych o Zasobach Przyrodniczych.</t>
  </si>
  <si>
    <t>• zachowanie we właściwym stanie ochrony siedlisk przyrodniczych oraz gatunków dzikiej fauny i flory stanowi wypełnienie postanowień Dyrektywy Siedliskowej
• ochrona i zarządzanie obszarami Natura 2000 oraz pozostałymi obszarami cennymi przyrodniczo na podstawie pełnej i aktualnej wiedzy w zakresie obszarów chronionych i ekosystemów je tworzących oraz realizacja działań ochronnych (obowiązki wynikające z ustawy o udostępnianiu informacji o środowisku i jego ochronie, udziale społeczeństwa w ochronie środowiska oraz o ocenach oddziaływania na środowisko; ustawy o ochronie przyrody)
• standaryzacja i harmonizacja zasobów geoinformacyjnych (metadanych i danych przestrzennych), a także ich udostępnienie przy użyciu usług sieciowych obejmujących m.in. tematy danych przestrzennych: siedliska i obszary przyrodniczo jednorodne oraz rozmieszczenie gatunków (realizacja Dyrektywy INSPIRE oraz ustawy o infrastrukturze informacji przestrzennej)
• standaryzacja metod przeprowadzania inwentaryzacji przyrodniczych przyczyni się do usprawnienia zarządzania obszarami cennymi przyrodniczo z skali kraju, którego podstawą jest porównywalność wyników inwentaryzacji oraz zminimalizowania kosztów pozyskiwania wiedzy o zasobach przyrodniczych</t>
  </si>
  <si>
    <t>W ramach projektu „Opracowanie zasad kontroli i zwalczania inwazyjnych gatunków obcych wraz z przeprowadzeniem pilotażowych działań i edukacją społeczną” zadaniem, które ma charakter informatyczny jest zadanie  „stworzenie i utrzymanie kompleksowego systemu informacyjnego na temat inwazyjnych gatunków obcych”. Pozostałe zadania w projekcie nie mają charakteru informatycznego. Projekt realizowany jest od 29.12.2016 r. do 30.06.2022 r. Stworzenie systemu zostało zlecone i odebrane w 2018 r., w związku z czym koszty przeznaczone w projekcie na budowę systemy zostały wydatkowane w 2018 r. dlatego nie uwzględniono ich w powyższej tabeli. W tabeli uwzględniono koszty utrzymania systemu w kolejnych latach oraz koszty związane z pozostałymi zadaniami w projekcie, a mianowicie: ekspertyzy, działania pilotażowe w terenie dotyczące zwalczania inwazyjnych gatunków obcych,  działania informacyjno-edukacyjne, szkolenia oraz wynagrodzenia członków zespołu projektowego.</t>
  </si>
  <si>
    <t xml:space="preserve">1. Wskazanie i opisanie kluczowych gatunków inwazyjnych do zwalczania na terenie całego kraju;
2. Zgromadzenie w rejestrze i publiczne udostępnienie informacji i danych na temat gatunków inwazyjnych występujących na terenie kraju oraz UE, co zaspokoi potrzeby informacyjne obywateli;
3. Podniesienie poziomu świadomości społeczeństwa na temat zagrożeń jakie stwarzają inwazyjne gatunki obce dla człowieka,  środowiska naturalnego i gospodarki;
4. Analiza i weryfikacja w środowisku naturalnym skuteczności metod wskazanych do eliminacji inwazyjnych gatunków obcych
5. Wsparcie wdrażania rozporządzenia Parlamentu Europejskiego i Rady (UE) nr 1143/2014 z dnia 22 października 2014 r. w sprawie działań zapobiegawczych i zaradczych w odniesieniu do wprowadzania i rozprzestrzeniania inwazyjnych gatunków obcych;
6. System umożliwi wczesne wykrywanie obecności inwazyjnych gatunków obcych stwarzających zagrożenie dla rodzimych gatunków roślin i zwierząt;
7. Możliwość zgłaszania miejsc występowania inwazyjnych gatunków obcych do rejestru;
8. Monitorowanie skuteczności i eliminowania inwazyjnych gatunków obcych ze środowiska oraz kontrola ich występowania na terenie Polski;
</t>
  </si>
  <si>
    <t>Budżet państwa: 41.750.75001 – 1 849 352,30 zł
UE (POIŚ) – 3 792 547,70 zł</t>
  </si>
  <si>
    <t>Łatwiejszy dostęp do informacji o parkach narodowych, ich działalności i dostępności dla obywateli; lepsze zrozumienie i akceptacja dla idei parków narodowych; lepsza znajomość zasad obowiązujących na obszarach parków narodowych</t>
  </si>
  <si>
    <t xml:space="preserve"> obywatele </t>
  </si>
  <si>
    <t>duże przedsiębiorstwa, sektor mikro-, małych i średnich przedsiębiorstw</t>
  </si>
  <si>
    <t xml:space="preserve">Liczba nowych rodzajów spraw załatwionych drogą elektroniczną - 10 szt. 
Wskaźnik rezultatu wynikający ze specyfiki projektu (wdrożenie EZD oraz modyfikacja WPR), umożliwiający weryfikację postawionych celów projektu. Wskaźnik oszacowano na podstawie liczby najważniejszych rodzajów funkcjonalności systemów: 
• korespondencja z podmiotami publicznymi w postaci elektronicznej poprzez EZD zintegrowanym z e-PUAP,
• korespondencja wewnętrzna on-line,
• obsługa punktu kancelaryjnego (w tym archiwów),
• e-obieg dokumentów w ORE w oparciu o WPR i EZD,
• zarządzanie danymi kadrowo-płacowymi pracownika /profil pracownika/,
• proces zatwierdzanie dokumentów (podpis elektroniczny),
• organizacja szkoleń, zasobów edukacyjnych,
• nadawanie uprawnień do systemów informatycznych,
• obsługa systemu kontroli dostępu/rejestracji czasu pracy,
• zarządzania użytkownikami kursów/szkoleń.
Liczba spraw załatwionych drogą elektroniczną - 18 800 szt. /rocznie
Wskaźnik rezultatu, wynikający ze specyfiki projektu (wdrożenie EZD oraz modyfikacja WPR), umożliwiający weryfikację postawionych celów projektu. Wskaźnik oszacowano na podstawie dostępnych danych: liczby spraw procedowanych i zakończonych w 2018 r. w punkcie kancelaryjnym ORE, liczby indywidualnych pytań, zasobów wewnętrznych ORE przez pracowników i współpracowników ORE (w szczególności zapytania finansowo- kadrowo-płacowe oraz związane z dokumentacją), oraz liczby indywidualnych spraw uczestników szkoleń. Założono, że po wdrożeniu systemów związanych z elektronicznym zarządzaniem obiegiem dokumentów, liczba spraw związanych z obsługą kancelaryjną w formie papierowej zmaleje o 70%. Procent określono na podstawie najważniejszych funkcjonalności systemów, których wykorzystanie wyeliminuje konieczność obiegu papierowego i które dotyczą 70% spraw ORE tj. zunifikowany obieg dokumentów w wersji elektronicznej wykorzystywany 
w pracy każdego pracownika ORE, Uruchomienie korespondencji wewnętrznej wyłącznie
 w postaci elektronicznej, realizowanie korespondencji z podmiotami publicznymi wyłącznie 
w postaci elektronicznej poprzez EZD zintegrowane z e-PUAP. 
</t>
  </si>
  <si>
    <t xml:space="preserve">Zwiększenie liczby szkoleń dostępnych dla użytkowników zewnętrznych (w szczególności: nauczycieli oraz innych osób zaangażowanych w proces edukacji), co przełoży się również 
na pozytywne efekty dla uczniów.
Zwiększenie udziału dokumentów elektronicznych wysyłanych przy wykorzystaniu elektronicznej skrzynki podawczej w korespondencji wychodzącej z urzędów administracji państwowej. Wnioskodawca wdrażając EZD PUW wesprze obszar e-komunikacji 
 tj. realizowana będzie korespondencja w postaci elektronicznej poprzez EZD zintegrowanym 
z e-PUAP. 
</t>
  </si>
  <si>
    <t xml:space="preserve">osoby niepełnosprawne </t>
  </si>
  <si>
    <t xml:space="preserve">Zaprojektowanie systemów zgodnie z wytycznymi standardów WCAG ułatwi pełniejsze korzystanie osób niepełnosprawnych z dostępnych usług i będzie zgodne z wytycznych równości szans i niedyskryminacji </t>
  </si>
  <si>
    <t xml:space="preserve">Szersze informacje dotyczące wymienionych powyżej czynników i wskaźników, wraz 
ze sposobem ich szacowania i późniejszej weryfikacji zostały opracowane w ramach ubiegania się o dofinansowanie projektu i dostępne są w dokumentacji projektowej        </t>
  </si>
  <si>
    <t xml:space="preserve">Wartość najważniejszych wskaźników określonych dla działań prowadzonych w zakresie projektu „Wdrożenie Krajowego Systemu Danych Oświatowych”:
 liczba baz danych systemu oświaty zintegrowanych w ramach wdrożonego produkcyjnie systemu na koniec projektu - 60; 
 liczba obsłużonych przez KSDO sesji egzaminacyjnych na koniec projektu – nie mniej niż 7; 
 zmniejszenie liczby systemów/ zbiorów danych utrzymywanych w celu realizacji zadań statutowych przez instytucje systemu oświaty – co najmniej 37 systemów zastąpionych wdrażanym rozwiązaniem informatycznym;
 zapewnienie bezpieczeństwa danych gromadzonych i przetwarzanych w systemach objętych zakresem projektu – 100%;
 ułatwienie dostępu do danych gromadzonych i przetwarzanych w zintegrowanych systemach poprzez udostępnienie Zintegrowanego Interfejsu Użytkownika wraz z mechanizmem jednokrotnego logowania – 1 logowanie do wszystkich systemów objętych integracją w ramach projektu;
 umożliwienie prowadzenia pogłębionej analizy danych gromadzonych w zintegrowanych w ramach KSDO systemach/ zbiorach danych przez zewnętrzny system analityczny i udostępnienia raportów/ danych zbiorczych i/lub zanimizowanych w zakresie adekwatnym do potrzeb użytkowników systemu oraz szeroko rozumianych interesariuszy – 100%.
</t>
  </si>
  <si>
    <t xml:space="preserve">Programu Operacyjnego Wiedza Edukacja Rozwój </t>
  </si>
  <si>
    <t>budżet państwa: część 58 Główny Urząd Statystyczny
środki UE: POPC Działanie 2.3.1.</t>
  </si>
  <si>
    <t xml:space="preserve">1) z budżetu środków europejskich w kwocie nieprzekraczającej: 34 904 547,54 (słownie: trzydzieści cztery miliony dziewięćset cztery tysiące pięćset czterdzieści siedem złotych 54/100) i stanowiące nie więcej niż 84,63% kwoty całkowitych wydatków kwalifikowalnych Projektu.
2) z budżetu państwa w kwocie nieprzekraczającej: 6 339 157,46 zł (słownie: sześć milionów trzysta trzydzieści dziewięć tysiące sto pięćdziesiąt siedem złotych 46/100) i stanowiące nie więcej niż 15,37% kwoty całkowitych wydatków kwalifikowalnych Projektu. </t>
  </si>
  <si>
    <t>Szeroka i łatwa dostępność do scentralizowanych, zintegrowanych danych sektora publicznego, tj. oficjalnych danych statystycznych o sytuacji ekonomicznej, demograficznej, społecznej oraz środowisku naturalnym. Dane te są istotne z punktu widzenia całej gospodarki, a także kluczowe dla procesów monitorowania rozwoju społecznego i gospodarczego.</t>
  </si>
  <si>
    <t xml:space="preserve">Projekt Poltransplant jest realizowany w ramach Narodowego Programu Rozwoju Medycyny Transplantacyjnej na lata 2011-2020 w ramach zadania związanego z rozwojem i doskonaleniem oraz modernizacją ustawowych rejestrów transplantologicznych. Program jest finansowany z budżetu państwa.
Celem budowy systemu Poltransplant jest rozwój, doskonalenie oraz modernizacja obszarów związanych z pobieraniem, przechowywaniem i przeszczepianiem narządów, tkanek i komórek.  Nowy system informatyczny umożliwi: 
• Rozwój przeszczepień krzyżowych i łańcuchowych,
• Zwiększenie jakości udzielanych świadczeń transplantacyjnych,
• Zapewnienie bezpieczeństwa biorców i dawców komórek, tkanek i narządów,
• Optymalizacja procesów biznesowych, w tym objęcie i powiązanie wszystkich obszarów związanych z medycyną transplantacyjną komórek, tkanek i narządów.
• Zapewnienie koordynacji i stałego nadzoru nad realizacją działalności transplantacyjnej w pełnym zakresie w skali kraju,
• Kreowanie kierunków rozwoju medycyny transplantacyjnej w Polsce poprzez dostęp do zgromadzonych w jednym systemie kluczowych informacji i danych – w tym przewidywanie wyników przeszczepienia poprzez analizę wyników zrealizowanych i zarejestrowanych w systemie przeszczepień, 
• Zwiększenie interoperacyjności w zakresie integracji z systemami zewnętrznymi i zagranicznymi.
Budowę systemu Poltransplant przewidziano na lata 2019/2020. 
Wydatki związane z budową systemu obejmują:
• Koszty wynagrodzeń - roczna wartość wydatków wynosi 1.994.000 zł.  Uwzględniając złożoność systemu Poltransplat, koszty obejmują wynagrodzenia zespołu projektowego po stronie CSIOZ składającego się z następujących ról: kierownik projektu, analitycy biznesowi, analitycy systemowi, architekci, delivery manager (łącznie 12 etatów).  
• Koszty związane ze wsparciem budowy systemu Poltransplant, przekazaniem kodów źródłowych i praw autorskich do wytworzonego oprogramowania – roczna wartość wydatków wynosi 1.700.000 zł. 
Ponadto, po zakończeniu projektu i wdrożeniu systemu Poltransplant konieczne jest utrzymanie systemu oraz poniesienie kosztów wymaganych do nieprzerwanego i prawidłowego działania systemu. Roczny koszt związany z utrzymaniem systemu oszacowano na kwotę 500.000 zł.  Zgodnie z założeniami, zasoby dyskowe, sprzętowe oraz serwerowe nie będą utrzymywane wewnątrz jednostki. Przy tak złożonym systemie jakim jest Poltransplant zakładane jest utrzymanie infrastrukturalne w chmurze, czyli udostępnienie zasobów IT za pomocą sieci (wiele  maszyn fizycznych uwspólniających swoje zasoby fizyczne i udostępniające je w formie wirtualnej). Rozwiązanie to umożliwi redukcję kosztów a zarazem przyniesie wysoką dostępność i wydajność systemu oraz większe bezpieczeństwo przechowywanych danych w systemie z odpowiednią ich synchronizacją. Model wyboru usługi w chmurze pozostaje jeszcze do ustalenia. 
</t>
  </si>
  <si>
    <t>Prognozowane  oszczędności będą wynikać z obniżenia kosztów ponoszonych przez administrację publiczną (zarówno rządowa jak i samorządowa) na obsługę przedsiębiorców. Zakłada się również dzięki uproszczeniu architektury utrzymywanych systemów 
CEIDG oraz Biznes.gov.pl, obniżą się koszty utrzymania tych  systemów. 
Źródło informacji: Studium Wykonalności Projektu „Konto przedsiębiorcy – usługi online dla firm w jednym miejscu”</t>
  </si>
  <si>
    <t xml:space="preserve">Środki z funduszy UE z PO PC (84,63%, tj. 34,71 mln zł) oraz budżet Państwa (15,37%, tj. 6,69 mln zł) części 20, dział 750, rozdział 75001)  
Środki unijne w ramach Programu Operacyjnego Polska Cyfrowa (POPC). Działanie 2.1. Wysoka dostępność i jakość e-usług publicznych. </t>
  </si>
  <si>
    <t>Łatwiejszy dostęp do publicznych e-usług. Udostępnienie informacji bardziej spersonalizowanej, dostosowanej do aktualnego zapotrzebowania użytkownika. Możliwość zwiększenia stopnia wykorzystania technologii informatycznych do prowadzenia biznesu. Uproszczenie sposobu korzystania z systemów e-administracji.</t>
  </si>
  <si>
    <t>Obniżenie kosztów i skrócenie czasu zakładania działalności gospodarczej. Ułatwienie zakładania działalności gospodarczej.</t>
  </si>
  <si>
    <t>Poprawa bezpieczeństwa obrotu gospodarczego. Poprawa klimatu do prowadzenia działalności gospodarczej.</t>
  </si>
  <si>
    <t xml:space="preserve">Przeprowadzone badania ewaluacyjne pn. „Stan e-fakturowania w administracji publicznej”, dane GUS, dane UZP, studium wykonalności projektu "Faktury specjalizowane - Rozbudowa Platformy Elektronicznego Fakturowania". Wyliczenia prognozowanych oszczędności na podstawie przewidywanej liczby faktur elektronicznych w kolejnych latach i zmniejszenia kosztu ich obsługi w stosunku do faktur papierowych. </t>
  </si>
  <si>
    <t>Dane GUS, dane UZP, studium wykonalności projektu "Faktury specjalizowane - Rozbudowa Platformy Elektronicznego Fakturowania". Wyliczenia prognozowanych oszczędności na podstawie przewidywanej liczby faktur elektronicznych w kolejnych latach oraz zmniejszenia kosztu ich przygotowania i wysyłki w stosunku do faktur papierowych.</t>
  </si>
  <si>
    <t>Krótszy czas wymiany korespondencji pomiędzy przedsiębiorcą a urzędem. Zmniejszenie obciążenia działów księgowości odpowiedzialnych za wystawianie faktur. Skrócenie czasu obsługi faktur. Eliminacja kosztów wysyłki dokumentów papierowych.</t>
  </si>
  <si>
    <t>Opracowano na podstawie analizy finansowej projektu „Internetowa Platforma Doradztwa i Wspomagania Decyzji w Integrowanej Ochronie Roślin” realizowanego w ramach POPC.</t>
  </si>
  <si>
    <t>Zwiększenie bezpieczeństwa produktów, ze względu na fakt, iż na podstawie udostępnianych danych konsument będzie mógł się przekonać, czy pożywienie nie spowoduje żadnych szkodliwych skutków dla jego zdrowia oraz w jaki sposób produkt był przygotowywany, włącznie z rodzajem środków ochrony roślin, które były stosowane. W efekcie możliwe będzie spożywanie produktów pochodzących z rolnictwa zgodnie z jego przeznaczeniem, bez zagrożenia zdrowia konsumenta</t>
  </si>
  <si>
    <t>Zwiększenie bezpieczeństwa produkowanej żywności</t>
  </si>
  <si>
    <t>Ochrona środowiska - racjonalizacja i ograniczenie ryzyka związanego ze stosowaniem środków ochrony roślin</t>
  </si>
  <si>
    <t>Wdrożenie na rynek kompleksowej e-usługi wirtualnego gospodarstwa pozwoli odbiorcom na usprawnienie funkcjonowania poprzez zmniejszenie zabiegów środkami ochrony roślin oraz optymalne dopasowanie stosowania ilości środków ochrony roślin do bieżących potrzeb wynikających z rodzaju i warunków prowadzonych upraw czy warunków meteorologicznych. Racjonalizacja stosowania środków ochrony roślin przyczyni się do uniknięcia przedawkowania oraz zwiększenia skuteczności i efektywności działania środków ochrony roślin, a tym samym w dalszej kolejności do ochrony zdrowia konsumenta żywności poprzez dbałość o jakość plonów i produktów z nich wytworzonych.</t>
  </si>
  <si>
    <t>33 część budżetowa: Rozwój Wsi, dział 010, rozdział 01001 – CDR, rozdział 01002 - WODR</t>
  </si>
  <si>
    <t>Opracowanie własne na podstawie szacunków przeprowadzonych przez Dolnośląski Ośrodek Doradztwa Rolniczego i Centrum Doradztwa Rolniczego w Brwinowie.</t>
  </si>
  <si>
    <t>Zgodnie z „Objaśnieniem do Tabeli 2”, nie ma możliwości podania wartości liczbowych i wpływ dotyczy także zmian, których nie można skwantyfikować, w związku z tym opisano analizę wpływu w pozycji: „niemierzalne”</t>
  </si>
  <si>
    <t xml:space="preserve">Automatyzacja procesów
EZD umożliwia automatyzację procesów, w szczególności związanych z prowadzeniem rejestrów i archiwizacją dokumentacji, co eliminuje występowanie błędów oraz w wyniku zmniejszenia obciążenia jednostki będzie stanowić źródło oszczędności.
</t>
  </si>
  <si>
    <t xml:space="preserve">E-korespondencja
Uruchomienie korespondencji wewnętrznej w jednostce wyłącznie w postaci elektronicznej. Wymiana korespondencji zarówno pomiędzy jednostkami, jak i komórkami organizacyjnymi jednostki w postaci elektronicznej przekłada się na zredukowanie liczby wytwarzanych dokumentów papierowych, co będzie stanowić w przyszłości źródło oszczędności.
</t>
  </si>
  <si>
    <t xml:space="preserve">E-komunikacja
Realizowanie korespondencji pomiędzy jednostkami wyłącznie w postaci elektronicznej poprzez EZD zintegrowanym z e-PUAP. Dzięki temu uzyskiwane będą realne oszczędności kosztów wysyłki i skrócenie czasu jej doręczania.
</t>
  </si>
  <si>
    <t xml:space="preserve">Transparentność działania jednostki i pracowników.
To jedna z największych korzyści wynikających z wdrożenia systemu EZD. Przejrzystość działań osiągana poprzez odzwierciedlenie wszystkich czynności wykonywanych przez pracowników w trakcie załatwiania spraw.
</t>
  </si>
  <si>
    <t>cz. 32</t>
  </si>
  <si>
    <t xml:space="preserve">Program Operacyjny Wiedza Edukacja Rozwój/ budżet państwa:
część 17 - dz. 750 - rozdz. 75001,
część 58 - dz. 750 - rozdz. 75001, 75007
                  dz 720 – rozdz. 72001
</t>
  </si>
  <si>
    <t>cz. 17</t>
  </si>
  <si>
    <t>cz. 58</t>
  </si>
  <si>
    <t>W latach 2019-2021 projekt realizowany będzie przy udziale środków europejskich w ramach Programu Operacyjnego Wiedza Edukacja Rozwój (84,28%) w kwocie 23 048 116,18 oraz środków budżetu państwa (łącznie 15,72%) w ramach części 17 (administracja publiczna) w kwocie 1 348 638,71 oraz 58 (Główny Urząd Statystyczny) w kwocie 2 950 321,74. Po zakończeniu realizacji projektu za utrzymanie Systemu odpowiedzialny będzie Główny Urząd Statystyczny (środki – budżet państwa, część 58) w szacowanej kwocie 3 997 131,28</t>
  </si>
  <si>
    <t>Administracja publiczna</t>
  </si>
  <si>
    <t>Przedsiębiorcy</t>
  </si>
  <si>
    <t>Obywatele</t>
  </si>
  <si>
    <t>Instytucje pozarządowe, środowiska naukowe</t>
  </si>
  <si>
    <t xml:space="preserve">W wyniku realizacji przedsięwzięcia wymienione grupy otrzymają dostęp do narzędzia, dzięki któremu możliwa będzie ocena ilości, jakości, dostępności oraz efektywności kosztowej usług publicznych świadczonych przez jednostki samorządu terytorialnego w Polsce. Pozwoli to na: 
- skuteczniejsze, oparte na wiedzy, zarządzanie w JST;
- podejmowanie decyzji lokalizacyjnych dotyczących prowadzenia działalności gospodarczej na podstawie rzetelnych danych;
- prowadzenie badań i uczestnictwo w debacie publicznej w zakresie poprawy świadczenia usług publicznych i rozwoju lokalnego.
W wyniku realizacji przedsięwzięcia mogą wystąpić również skutki o charakterze finansowym w zakresie optymalizacji kosztów świadczenia usług publicznych przez jednostki samorządu terytorialnego, jednakże ich skala nie jest możliwa do oszacowania. </t>
  </si>
  <si>
    <t>Dochody pozostałe jednostki</t>
  </si>
  <si>
    <t>NFZ</t>
  </si>
  <si>
    <t>FUS</t>
  </si>
  <si>
    <t>FP</t>
  </si>
  <si>
    <t>cz. 16</t>
  </si>
  <si>
    <t>Oszacowanie kosztów wymiany urządzeń dla węzłów sieci GovNet i SŁR w obiekcie KPRM przeprowadzono według cen katalogowych producentów
Przyjęte koszty nie uwzględniają pełnego kosztorysu przedsięwzięcia z powodu nieokreślenia przez KPRM pomieszczenia jako lokalizacji decelowej. Uniemożliwia to określenie zakresu i kosztu prac  związanych ze zmianą tras kablowych, rozszywania kabli na przełącznicach, spawania kabli optycznych, pomiarów po zakończeniu prac teletechnicznych oraz oszacowanie kosztów dotyczacych przełącznic MDF, ODF oraz szaf krosowniczych dla uruchamianych urządzeń.</t>
  </si>
  <si>
    <t>Oszczędności MPiT</t>
  </si>
  <si>
    <t>Projekt realizowany w ramach Programu Operacyjnego Polska Cyfrowa (POPC), działanie 2.1 „Wysoka dostępność i jakość e-Usług publicznych”. Umowa o dofinansowanie nr POPC.02.01.00-00-0089/18-02 zawarta w dniu 24.04.2018 r. Wartość projektu 6 718 706 PLN
Kwota dofinansowanie podzielona na:
• POPC – 84,83%
• Budżet państwa – cześć budżetowa 27 – Informatyzacja – 15,37%</t>
  </si>
  <si>
    <t xml:space="preserve">Projekt o łącznej wartości 6 718 706 PLN  realizowany od 24.04.2018 r. Do końca 2018 roku została wykorzystana kwota 247 449  PLN w tym: 209 416 PLN – środki z funduszu UE, 38 033 PLN – budżet państwa. Na lata 2019 oraz 2020 na wydatkowanie przeznaczono pozostałe kwoty wskazane w kolumnach 0 i 1.
Kwoty wskazane w kolumnie 0 oraz 1 wynikają z zatwierdzonego przez Instytucję Pośredniczącą – Centrum Projektów Polska Cyfrowa Harmonogramu Płatności, który zawiera aktualny podział wydatków na poszczególne lata.
</t>
  </si>
  <si>
    <t xml:space="preserve">Planowane korzyści:
a) zapewnienie 100% zwrotu kosztów w jak najkrótszym czasie poprzez usprawnienie procesu obsługi niewypłacalności PT, skrócenie czasu przekazywania przez zakłady ubezpieczeń i banki roszczeń podróżnych, ich weryfikacji i oczekiwania podróżnych na wypłatę środków z TFG,
b) zwiększenie bezpieczeństwa przepływu środków finansowych (wypłat na rzecz podróżnych),
c) ograniczenie strat ponoszonych przez klientów nierzetelnych PT,
d) zwiększenie świadomości konsumentów usług turystycznych w zakresie przysługującej im ochrony i procedur na wypadek niewypłacalności PT,
e) zwiększenie bezpieczeństwa podróżowania,
f) wzrost zaufania do branży turystycznej poprzez zwiększenie dostępu do informacji o rynku turystycznym i obowiązujących przepisach,
g) usprawnienie kontaktu pomiędzy obywatelami, a instytucjami publicznymi (TFG, Marszałkowie Województw) poprzez ograniczenie korespondencji papierowej i elektronizację komunikacji.
</t>
  </si>
  <si>
    <t>Duże przedsiębiorstwa oraz sektor mikro-, małych i średnich przedsiębiorstw – Przedsiębiorcy Turystyczni</t>
  </si>
  <si>
    <t>Wdrożone w wyniku projektu funkcjonalności przyczynią się do poprawy warunków funkcjonowania przedsiębiorców turystycznych poprzez:
a) obniżenie kosztów prowadzenia działalności związane z: 
 wyeliminowaniem konieczności składania korekt deklaracji w postaci papierowej,
 wyeliminowanie konieczności składania korekt w postaci przesyłki pocztowej, 
 skróceniem czasu realizacji obowiązków poprzez usprawnienie procesu składania deklaracji,
 ograniczeniem liczby błędnych deklaracji poprzez walidację wprowadzanych w deklaracji danych,
 wyeliminowaniem konieczności oczekiwania na ponowną wysyłkę pisma w postaci papierowej korespondencją tradycyjną, zawierającego dane do logowania do Portalu, 
b) ułatwienie procesu realizacji obowiązków względem TFG poprzez: 
 walidację wprowadzanych w deklaracji danych, 
 udostępnienie uproszczonych deklaracji „zerowych” – autouzupełnianie danych, gdy w danym okresie nie zawarto umów z podróżnymi,
 autouzupełnianie niektórych danych w deklaracjach „niezerowych” np. dane identyfikacyjne PT, wysokości składek, informacje o zabezpieczeniach finansowych z I filaru,
 możliwość wykonywania płatności on-line, 
c) usprawnienie komunikacji z administracją publiczną poprzez: 
 efektywne ograniczenie korespondencji papierowej,
 elektronizację i automatyzację procedur, w tym umożliwienie elektronicznego wnioskowania m.in. o zmianę danych w rejestrze MW,
d) zwiększenie popytu na usługi turystyczne w wyniku wzrostu zaufania obywateli do branży turystycznej poprzez: 
 zwiększenie bezpieczeństwa rynku turystycznego pod kątem ochrony interesów ekonomicznych podróżnych,
 zintensyfikowanie działań zmierzających do podnoszenia efektywności przeprowadzanych kontroli PT,
e) możliwość dostępu do historii realizacji obowiązków względem TFG:
 indywidualne konta PT na Portalu UFG,
 elektroniczne ewidencjonowanie realizacji obowiązków względem TFG, 
 historia złożonych deklaracji,
 historia uiszczonych wpłat,
 dostęp do salda konta,
f) zwiększenie świadomości przedsiębiorców w zakresie obowiązujących przepisów i zmian w przepisach prawa,
g) stopniowe eliminowanie szarej strefy i nieuczciwych praktyk PT.</t>
  </si>
  <si>
    <t>Duże przedsiębiorstwa oraz sektor mikro-, małych i średnich przedsiębiorstw – zakłady ubezpieczeń i banki</t>
  </si>
  <si>
    <t>Wdrożone w wyniku projektu funkcjonalności przyczynią się również do obniżenia kosztów funkcjonowania zakładów ubezpieczeń i banków poprzez:
a) usprawnienie procesu i obniżenie kosztów obsługi niewypłacalności PT, w sytuacji wyczerpania środków z I filaru zabezpieczeń finansowych,
b) umożliwienie zakładom ubezpieczeń i bankom redagowania i przekazywania elektronicznie list poszkodowanych podróżnych, na rzecz których TFG będzie realizowało wypłaty,
c) eliminację korespondencji papierowej,
d) elektronizację komunikacji z TFG,
e) poprawę efektywności działań administracji publicznej na rzecz bezpieczeństwa rynku turystycznego,
f) zwiększenie świadomości konsumentów usług turystycznych w zakresie przysługującej im ochrony i procedur na wypadek niewypłacalności PT.</t>
  </si>
  <si>
    <t xml:space="preserve">Założenia do obliczeń w zakresie skrócenia czasu połączenia z Wydziałem Obsługi Klienta.
• ilość rozmów odebranych (szt.) - 1 458 253
• ilość rozmów zawieszonych (szt.) -  465 292
• średni czas rozmowy + zawieszenia (min) - 10
• oczekiwany poziom skrócenia czasu rozmowy dzięki wdrożeniu jednolitej Bazy Wiedzy - 10%
• czas zaoszczędzony na jednej rozmowie (min) - 1
• łącznie czas zaoszczędzony w skali roku (min) - 1 458 253
Zgodnie z opracowaniem „GUS: Pracujący i wynagrodzenia w gospodarce narodowej w 2017 r. – dane wstępne”, wyniosło ono 4 271,51 w ubiegłym roku. Zakładając, że miesiąc ma średnio 20 dni roboczych, uzyskujemy wartość jednej minuty zaoszczędzonej przez dzwoniącego (podatnika) na poziomie 44 groszy.
Średnia roczna wartość korzyści na poziomie 648 848 zł.
Założenia do obliczeń w zakresie zmniejszenia liczby wystąpień o interpretację indywidualną związane z dostępnością informacji o istnieniu interpretacji ogólnej w danym zakresie
• liczba wydanych postanowień o pozostawieniu wniosku bez rozpatrzenia, odmowie wszczęcia postępowania oraz postanowień, o których mowa w art. 14b par. 5a i 5b Ordynacji podatkowej - 7 080
• koszt złożenia wniosku (w zł) - 40
• udział wniosków składanych w formie pisemnej, przesyłanych pocztą - 84%
• koszt przesyłki poleconej - 5,20
• poziom zmniejszenia liczby wniosków, które zostają oddalone na podstawie art. 14b par. 5a i 5b Ordynacji podatkowej, związany z ułatwionym dostępem do bazy wiedzy zawierającej interpretacje ogólne i stanowiska MF dot. sytuacji związanych z uniknięciem opodatkowania (w %) - 50%
• poziom zmniejszenia liczby wniosków, które zostają oddalone na podstawie art. 14b par. 5a i 5b Ordynacji podatkowej (w szt.) - 595 
Wartość korzyści w skali rocznej (w zł) – 26 399 zł
</t>
  </si>
  <si>
    <t xml:space="preserve">• skrócenie czasu połączenia z Wydziałem Obsługi Klienta
• zmniejszenie liczby wystąpień o interpretację indywidualną związane z dostępnością informacji o istnieniu interpretacji ogólnej w danym zakresie
</t>
  </si>
  <si>
    <t>Łączne skutki dla przedsiębiorstw, rodziny, obywateli oraz gospodarstw domowych.</t>
  </si>
  <si>
    <t xml:space="preserve">Za dochody przyjęto oszczędności w wydatkach budżetu państwa wynikające z:
• skrócenie czasu połączenia z Wydziałem Obsługi Klienta – 0,81 mln zł,
• zmniejszenie liczby wystąpień o interpretację indywidualną związane z dostępnością informacji o istnieniu interpretacji ogólnej w danym zakresie - 0,03 mln zł,
• Zmniejszenie liczby wystąpień o interpretację indywidualną związane z dostępnością informacji o istnieniu interpretacji ogólnej w danym zakresie – 0,50
• skrócenie czasu poświęcanego na przygotowanie interpretacji indywidualne - 1,71 mln zł,
• zmniejszenie wartości odsetek wypłaconych po postępowaniu odwoławczym/ sądowym – 1,67
Za wydatki budżetu państwa przyjęto:
• koszt budowy i wdrożenia Systemu EUREKA w 2021 r. – współfinansowanie z budżetu państwa – 0,47 mln zł
• nakłady odtworzeniowe na poziomie 10% rocznie od wartości inwestycji w oprogramowanie i sprzęt poniesionych w trakcie realizacji projektu – 0,85 mln zł
• koszt czteroletniego utrzymania systemu na poziomie 20 % rocznie od wartości inwestycji w oprogramowanie – 1,08 mln zł
Za wydatki ze środków europejskich przyjęto koszt budowy i wdrożenia Systemu EUREKA w 2021 r. – dofinansowanie ze środków UE – 5,35 mln zł </t>
  </si>
  <si>
    <t xml:space="preserve">Budżet państwa Część 19, dział 750, rozdział 75001, 75008, 75095, 
Fundusze z UE – Program Operacyjny Polska Cyfrowa.
</t>
  </si>
  <si>
    <t>Działanie zrealizowane zostanie w 84,63% kosztów kwalifikowalnych ze środków POPC 2.2  - tj. 43 161 300 PLN oraz w 15,37% , ze środków budżetu (część 27, 32, ewentualnie 57), tj. w wysokości – 7 838 700 PLN.; 
I cz27 = 2 ;cz32=2
II cz27 = 1,9 ;cz32=1,9387
Wydatki poniesione z budżetu Państwa w dalszych latach 10-letniej perspektywy oceny skutków wpływu oddziaływania przedsięwzięcia obejmą części budżetowe : 32 (Rolnictwo – 3 580 650 PLN) oraz 57 (Agencja Bezpieczeństwa Wewnętrznego – 3 580 650 PLN).</t>
  </si>
  <si>
    <t>budżet państwa cz. 42</t>
  </si>
  <si>
    <t>Finansowanie planowane jest z części budżetowej 17 (rezerwa celowa poz. 9).
W ramach finansowania ze środków UE: Działanie 2.1 „Wysoka dostępność i jakość eusług publicznych” w ramach II Osi priorytetowej – „E-administracja i otwarty rząd” Programu Operacyjnego Polska Cyfrowa.</t>
  </si>
  <si>
    <t>Wszystkie wydatki kwalifikowane w 84,63% zostaną pokryte ze środków UE z Programu Operacyjnego Polska Cyfrowa 
E-administracja i otwarty rząd – II oś priorytetowa POPC Działanie 2.1 „Wysoka dostępność i jakość e-usług publicznych”. Pozostała część 15,37% zostanie zagwarantowane ze środków budżetu państwa: część budżetowa - 17, rezerwa celowa poz. 9. 
Wnioskowane środki zostaną przeznaczone na:
Oprogramowanie - 18 000 000 zł, infrastrukturę -  12 000 000 zł, bezpieczeństwo - 800 000 zł, szkolenia - 2 000 000 zł, działania informacyjno-promocyjne - 1 200 000 zł, koszty zarządzania i wsparcia (w tym wynagrodzenia personelu wspomagającego) - 6 000 000 zł .</t>
  </si>
  <si>
    <t xml:space="preserve">Działanie zostanie zrealizowane w ramach projektu w okresie od 6 czerwca 2019 do 31 maja 2022 finansowanego w 84.63% kosztów kwalifikowanych ze środków POPC 2.1 – tj. w wysokości 17 705 089,47 PLN oraz w 15,37% ze środków budżetu – tj. w wysokości 3 215 493,63 PLN.- część 27 - informatyzacja.
Od 1 czerwca 2022 utrzymanie projektu będzie finansowane z budżetu państwa – część 33 – rozwój wsi.
</t>
  </si>
  <si>
    <t>cz. 33</t>
  </si>
  <si>
    <t>Finansowanie planowane jest z części budżetowej 16 i 42 - w odniesieniu do projektu Przebudowa węzła dostępowego sieci GovNet i SŁR w KPRM, ze względu na obecny etap prac nie jest możliwe podanie bardziej szczegółowych informacji co do źródeł finansowania projektu.</t>
  </si>
  <si>
    <t>1 Okres realizacji projektu e-KRN, utrzymanie KRN z budżetu państwa (do czerwca 2022 roku).
2 Lata 3-5 okres  (lata 2020-2024) czas obowiązywania Narodowego Programu Zwalczania Chorób Nowotworowych oraz utrzymanie platformy e-KRN+ w okresie trwałości projektu (od lipca 2022 do lipca 2027). Od lipca 2022 roku utrzymanie rejestru KRN oraz rejestru Polskiego Rejestru Onko-Hematologicznego (PROH). 
3 Lata 3-10 systematyczne tworzenie nowych rejestrów narządowych (od lipca 2022 roku) – minimalnie 3 rejestry,  maksymalnie 6 rejestrów. Średni koszt utrzymania 1 rejestru narządowego w załączonym pliku.</t>
  </si>
  <si>
    <t xml:space="preserve">Projekt jest realizowany od 2018 do roku 2021. </t>
  </si>
  <si>
    <t>projekt Krajowy Punkt Dostępu do informacji o podróżach multimodalnych realizowany w ramach Connecting Europe Facility (CEF) - Grant Agreement Under The Connecting Europe Facility (CEF) - Transport Sector Agreement Poland Programme Support Action (PSA) for the implementation of Union-wide multimodal travel information services on the TEN-T network MOVE/B4-2017-350</t>
  </si>
  <si>
    <t xml:space="preserve">Connecting Europe Facility </t>
  </si>
  <si>
    <t>Łatwy dostęp do danych uprości proces tworzenia aplikacji i usług. Dla przewoźników będzie stanowił możliwość szerszego dostępu do pasażerów oraz dopasowania swojej oferty.</t>
  </si>
  <si>
    <t xml:space="preserve">Łatwy dostęp do danych uprości proces tworzenia aplikacji i usług. Dla przewoźników będzie stanowił możliwość szerszego dostępu do pasażerów oraz dopasowania swojej oferty. </t>
  </si>
  <si>
    <t>Wdrożenie projektu umożliwi szybki i łatwy dostęp do danych (zamieszczanych przez m.in. przez przewoźników) o podróżach (np. rozkładach jazdy) multimodalnych na sieci TEN-T</t>
  </si>
  <si>
    <t xml:space="preserve">Część 39; dział 600; rozdział 60056
W ramach programu Operacyjnego Polska Cyfrowa na lata 2014-2020, działanie nr 2.2. </t>
  </si>
  <si>
    <t xml:space="preserve">Projekt „Doskonalenie i rozbudowa Zintegrowanego Systemu Informatycznego ZSI-ULC” jest realizowany w latach 2018-2021 ze środków UE w ramach Programu Operacyjnego Polska Cyfrowa, działanie 2.2 „Cyfryzacja procesów back-office w administracji rządowej”. Głównym celem Projektu jest usprawnienie funkcjonowania ULC poprzez cyfryzację procesów i procedur dotyczących funkcjonowania obszaru back-office.
Poziom dofinansowania wynosi 100 % kosztów kwalifikowanych projektu, z czego 84,63% stanowią środki UE, a 15,37 % to współfinansowanie krajowe z budżetu państwa – część 39 – Transport. Koszty związane z realizacją projektu ZSI-ULC wyniosą ogółem ok. 17,8 mln zł (w tym: ok. 13,0 mln zł stanowią koszty związane z realizacją projektu oraz ok. 4,8 mln zł dot. kosztów eksploatacji i utrzymania systemów).
</t>
  </si>
  <si>
    <t xml:space="preserve">Najważniejszymi interesariuszami projektu będą wszyscy pracownicy ULC oraz pośrednio klienci i podmioty zewnętrzne mające potrzeby załatwiania spraw w ULC a także międzynarodowe i europejskie organizacje nadzoru lotnictwa. 
Po zakończeniu projektu wszystkie zadania realizowane w Urzędzie będą się odbywały z wykorzystaniem ZSI-ULC, co spowoduje bardziej efektywne realizowanie spraw ustawowych dla zidentyfikowanych odbiorców projektu.
</t>
  </si>
  <si>
    <t xml:space="preserve">Projekt pn. Utworzenie Krajowego Rejestru Elektronicznego Przedsiębiorców Transportu Drogowego” jest realizowany w latach 2018-2020 w ramach Programu Operacyjnego Polska Cyfrowa, II osi priorytetowej – E-administracja i otwarty rząd, Działania 2.1 „Wysoka dostępność i jakość e-usług publicznych”.
Poziom dofinansowania wynosi 100%, w tym 84,63% stanowią środki pochodzące z UE, a 15,37% współfinansowanie krajowe z budżetu państwa. Całkowita wartość projektu wynosi 18 103 795,84 zł, wartość wydatków kwalifikowalnych wynosi 16 603 795,84 zł, w tym 14 051 792,41 zł – budżet środków europejskich, 2 552 003,43 zł – budżet państwa. 
Przedsięwzięcie pozwoli uzyskać w formie elektronicznej kompletną, aktualną oraz szczegółową bazę danych przedsiębiorców transportu drogowego. Projekt "Utworzenie Krajowego Rejestru Elektronicznego Przedsiębiorców Transportu Drogowego" (KREPTD) zapewni sprawny przepływ informacji pomiędzy podmiotami biorącymi udział w procesie wydawania zezwoleń na wykonywanie zawodu przewoźnika drogowego w zakresie przewozu osób lub rzeczy oraz organami kontroli. System pozwoli również na szybką i skuteczną wymianę informacji z krajowymi rejestrami przedsiębiorców transportu drogowego funkcjonującymi w innych państwach Unii Europejskiej. Współpraca ta umożliwi skuteczniejszy nadzór nad rynkiem transportu drogowego oraz będzie sprzyjać ograniczeniu liczby popełnianych przez przewoźników poważnych naruszeń we wszystkich państwach członkowskich. Jako referencyjna baza podmiotów posiadających zezwolenie system przyczyni się do wyeliminowania nadużyć związanych z wydawaniem tych uprawnień. Wersja docelowa systemu KREPTD została odebrana w dniu 08.05.2019 r. 
Kalkulacja skutków finansowych została przygotowana w oparciu o: budżet projektu, analizę trwałości finansowej projektu, zawartą w Studium Wykonalności oraz szacowane koszty okołoprojektowe. </t>
  </si>
  <si>
    <t xml:space="preserve">Program Operacyjny Polska Cyfrowa, II oś priorytetowa - E-administracja i otwarty rząd, Działanie 2.1 „Wysoka dostępność i jakość e-usług publicznych”; 
Część 39 -Transport; Dział 600 – Transport i Łączność; Rozdział 60055 – Inspekcja Transportu Drogowego.  </t>
  </si>
  <si>
    <t>Dostęp do danych zawartych w Rejestrze może ułatwić przeprowadzanie analiz biznesowych związanych z istniejącą podażą usług transportowych konkurencją, potrzebnych przy planowaniu rozwoju bądź rozpoczęcia świadczenia tych usług. Wyeliminowanie z rynku transportu drogowego nieuczciwych przedsiębiorców stworzy warunki uczciwej konkurencji przewoźników.
Przepisy odnoszące się do uzyskania wypisów z zezwolenia na wykonywanie zawodu przewoźnika drogowego staną się bardziej przejrzyste dla przedsiębiorców i nie będą prowadzić do multiplikacji wydatków, a więc będą sprzyjać rozwojowi przedsiębiorczości.</t>
  </si>
  <si>
    <t>Jw.</t>
  </si>
  <si>
    <t>Publiczny i jawny dostęp do danych zawartych w Rejestrze w ewidencji przedsiębiorców posiadających zezwolenie na wykonywanie zawodu przewoźnika drogowego umożliwi klientowi przedsiębiorcy transportu drogowego weryfikację wiarygodności przedsiębiorców świadczących usługi przewozowe oraz dokonanie wyboru przewoźnika.
Realizacja projektu generuje koszty, nie osiągając przy tym bezpośrednich korzyści finansowych. Występują korzyści społeczne, obejmujące m.in. redukcję ilości ofiar śmiertelnych wypadków drogowych.</t>
  </si>
  <si>
    <t>Usprawnienie wymiany informacji pomiędzy Głównym Inspektorem Transportu Drogowego, starostami, wojewódzkimi inspektorami transportu drogowego, wojewódzkimi komendantami Policji, dyrektorami izb celnych, Głównym Inspektorem Pracy, zarządcami dróg, Komendantem Głównym Straży Granicznej, komendantami oddziałów Straży Granicznej w zakresie dotyczącym popełnienia przez przedsiębiorców posiadających zezwolenie na wykonywanie zawodu przewoźnika drogowego oraz osoby zarządzające transportem drogowym naruszeń obowiązków lub warunków przewozu drogowego.</t>
  </si>
  <si>
    <t>Wzmocnienie współpracy administracyjnej z państwami członkowskimi Unii Europejskiej w zakresie nadzorowania przedsiębiorców transportu drogowego prowadzących działalność w kilku państwach członkowskich Unii.
Wejście w życie projektowanej ustawy pozytywnie wpłynie na jakość usług świadczonych przez przedsiębiorców transportu drogowego. Dzięki danym gromadzonym w Rejestrze organy odpowiedzialne za kontrolę przedsiębiorców będą mogły skutecznie i szybko reagować na popełnione przez przedsiębiorców posiadających zezwolenie na wykonywanie zawodu przewoźnika drogowego oraz osoby zarządzające transportem drogowym naruszenia obowiązków lub warunków przewozu drogowego, mające miejsce zarówno na terenie kraju, jak i na terenie innych państw członkowskich Unii Europejskiej. Powyższe wpłynie na poprawę bezpieczeństwa transportu drogowego i obrotu towarowego oraz stworzy warunki do uczciwej konkurencji przewoźników.</t>
  </si>
  <si>
    <t>Ustanowienie jednolitej, referencyjnej bazy danych zawierającej informacje o przedsiębiorcach transportu drogowego znacząco zwiększy możliwości integracji krajowych rejestrów, a w przyszłości umożliwi zaprojektowanie i udostępnienie e-usług usprawniających współpracę instytucji państwowych z przedsiębiorcami.</t>
  </si>
  <si>
    <t xml:space="preserve">Działanie zrealizowane zostanie w 84,63% kosztów kwalifikowalnych ze środków POPC 2.2  - tj. 43 161 300 PLN oraz w 15,37% , ze środków budżetu (część 27, 32, e 57), tj. w wysokości – 7 838 700 PLN. </t>
  </si>
  <si>
    <t>Budżet państwa (rozdziały 39 600 11) + CEF</t>
  </si>
  <si>
    <t>• Dostawcy usług - zmniejszają koszty operacyjne związane z pozyskiwaniem danych od zarządców dróg
• Media - pozyskują wiarygodną informację publiczną oraz umożliwią przekazywanie informacji o warunkach ruchu szerokiej rzeszy odbiorców
• Służby ratownicze - pozyskują wiarygodną informację o utrudnieniach, co umożliwi szybki dojazd do potrzebujących pomocy oraz wsparcie dla koordynacji działań w zakresie zarządzania kryzysowego na sieci drogowej
• Zarządcy dróg - uzyskują bieżącą informację o warunkach ruchu i robotach drogowych na przyległej sieci drogowej należącej do innych zarządców dróg oraz generują oszczędności w zarządzaniu majątkiem drogowym np. przy wyznaczaniu remontów</t>
  </si>
  <si>
    <t>• liczba użytkowników dróg odnoszących bezpośrednie korzyści z projektu – ok. 52 mln osób
• redukcja wskaźnika wypadkowości – ok. 6,4 %
• EIRR – 12,25%
• Wskaźnik C/B – 1,19</t>
  </si>
  <si>
    <t>• zwiększenie płynności ruchu i likwidacja zatorów na drogach
• wykrywanie w czasie rzeczywistym stanów przeciążenia w sieci drogowej
• dostęp do bieżącej informacji o sytuacji na drogach i danych zbieranych przez KSZRD
• poprawa współpracy z innymi zarządcami dróg
• zmniejszenie negatywnego wpływu transportu drogowego na środowisko</t>
  </si>
  <si>
    <t xml:space="preserve">Gospostrateg </t>
  </si>
  <si>
    <t>Umowa Gospostrateg1/388495/26/NCBR/2019</t>
  </si>
  <si>
    <t>Źródło danych Załącznik nr 6 – Harmonogram płatności Projektu</t>
  </si>
  <si>
    <t>Polskie firmy z branży motoryzacyjnej i współpracujące z przemysłem motoryzacyjnym (w głównej mierze firmy produkujące części, podzespoły i oprogramowanie dla potrzeb producentów pojazdów)  mają szansę skorzystać ze zmian związanych z automatyzacją  transportu drogowego opracowując nowe innowacyjne produkty i usługi</t>
  </si>
  <si>
    <t>Aktywizacja społeczeństwa (w tym mobilności osób o ograniczonej sprawności) w zakresie: nowych możliwości związanych z rozwojem rynku pojazdów autonomicznych i zautomatyzowanych; sposobów działania systemów autonomizujących; uświadamiania zagrożeń; zmniejszenia wykluczenia cyfrowego; poprawy mobilności oraz wykorzystania dostępności środków transportu. Wzrost bezpieczeństwa, a także redukcja liczby śmiertelnych i ciężko rannych ofiar wypadków drogowych.</t>
  </si>
  <si>
    <t>Rynek motoryzacyjny i informatyczny</t>
  </si>
  <si>
    <t xml:space="preserve">Zapewnienie merytorycznego wsparcia dla Rządu RP w zakresie bezpiecznego wdrażania pojazdów autonomicznych w Polsce. Budowa zaplecza merytorycznego poprzez wykonania analiz i testów pojazdów autonomicznych z wykorzystaniem krajowej infrastruktury drogowej. Przygotowanie Polski na wyzwania związane z bezpiecznym wdrażaniem do ruchu drogowego pojazdów zautomatyzowanych, a w przyszłości autonomicznych. Utworzenie Punktu Kontaktowego  CAD w zakresie automatyzacji transportu drogowego </t>
  </si>
  <si>
    <t>Zapewnienie wsparcia dla efektywnego funkcjonowania i konkurencyjności</t>
  </si>
  <si>
    <t>Wniosek projektowy w I konkursie na projekty otwarte w ramach Strategicznego Programu badań naukowych i prac rozwojowych „Społeczny i gospodarczy rozwój Polski w warunkach globalizujących się rynków” GOSPOSTRATEG</t>
  </si>
  <si>
    <t>budżet państwa - Zmniejszenia dochodów Skarbu Państwa z tytułu wpływu z opłat za ogłoszenia związane ze zniesieniem obowiązku ich publikacji w Monitorze Sądowym i Gospodarczym</t>
  </si>
  <si>
    <t>pozostałe jednostki (oddzielnie) - ZUS, NFZ, Budżet Państwa, JST, FP (Suma wpływów z tytułu pochodnych od wynagrodzeń)</t>
  </si>
  <si>
    <t>Przewiduje się, że budowa KRZ zostanie zrealizowana i sfinansowana w ramach projektu pn. „Krajowy Rejestr Zadłużonych” w ramach Osi priorytetowej: II. Efektywne polityki publiczne dla rynku pracy, gospodarki i edukacji. Numer i nazwa Działania: 2.17 Skuteczny wymiar sprawiedliwości. 
Zakłada się współfinansowanie projektu w 100% z programu POWER w proporcji: 15,72% (współfinansowanie budżet państwa), 84,28% (EFS). Koszty projektu (ogółem) wyniosą 13 692 997,75 zł. 
Koszty operacyjne funkcjonowania KRZ dotyczyć będą budżetu państwa w części 
37 – Sprawiedliwość. 
Szacowane udział budżetu państwa w wydatkach wynikających z ww. projektu wyniesie 
ok. 2 152 539,25 zł (13 692 997,75 zł x 15,72% = 2 152 539,25 zł). 
Przewidywane wydatki związane z utworzeniem nowych stanowisk dotyczyć będą budżetu państwa w części 15 – Sądy Powszechne.</t>
  </si>
  <si>
    <t>Utworzenie Krajowego Rejestru Zadłużonych
Projekt ustawy o KRZ nie wpłynie na zakres funkcjonalny systemu teleinformatycznego, którego budowa przewidziana jest w projekcie CRRU, nie wymaga też zmian w budżecie tego projektu. 
Biorąc pod uwagę wczesny etap projektowanych zmian legislacyjnych istnieje ryzyko zmian 
w projekcie ustawy, które mogą rzutować na zakres, harmonogram czy budżet przyjęty 
w założeniach do projektu KRZ (CRRU). Wskazane ryzyko wymaga stałego monitorowania.
Ostateczne stwierdzenie możliwości realizacji projektu KRZ (CRRU) w założonym budżecie 
i harmonogramie w oparciu o przepisy ustawy o Krajowym Rejestrze Zadłużonych możliwe będzie po ustabilizowaniu się projektu ustawy o KRZ.
Z analizy efektywności dotychczas zrealizowanych działań wynika, że na podstawie przyjętych dotychczas przepisów w zakresie prawa upadłościowego i naprawczego oraz dzięki przeprowadzonym analizom możliwa będzie budowa i wdrożenie systemu KRZ, objętych zakresem niniejszego projektu. System KRZ umożliwi realizację procesów upadłościowych 
i restrukturyzacyjnych zgodnie z wymaganiami umowy oraz rozporządzenia PE. Ponadto doświadczenia nabyte w ramach prac analitycznych oraz dotychczasowej współpracy z KE będą wykorzystywane w projekcje poprzez udział tych samych osób w pracach projektowych (uzgadnianie i specyfikowanie wymagań biznesowych dla systemu KRZ oraz uzgodnienia prowadzone na forum KE w zakresie specyfikacji technicznej integracji systemów). W związku z krótkim okresem od wejścia w życie nowych przepisów prawa trudne jest dokonanie wiarygodnego ilościowego oszacowania skali korzyści płynących z wprowadzenia czterech rodzajów postępowań restrukturyzacyjnych. Ponadto ostateczne korzyści ze zrealizowanych dotąd działań uwidocznią się po wdrożeniu narzędzi informatycznych wspierających prowadzenie postępowań.
Zakres oddziaływania KRZ, po jego wdrożeniu obejmował będzie organy postępowania restrukturyzacyjnego i upadłościowego, sądowe oraz administracyjne organy egzekucyjne oraz wszystkich uczestników postępowań restrukturyzacyjnych i upadłościowych. Oczekiwane korzyści z realizacji projektu identyfikowane są i mierzone na podstawie wskaźników rezultatu projektu. Analiza korzyści została wykonana w założeniu o poniższe dane:
Opis Wartość
Koszt obwieszczenia w Monitorze Sądowym i Gospodarczym (w PLN) 500
Roczna liczba obwieszczeń w Monitorze Sądowymi Gospodarczym 7250
Doręczenie do sądu papierowej zwrotki (w PLN) 1
Średnia miesięczna liczba korespondencji wysyłanej do uczestników postępowania w formie papierowej 900 000
W rezultacie wdrożenia KRZ przewiduje się również korzyści trudne do wyrażenia 
w wartościach pieniężnych. W związku z tym, pomimo pozytywnego oddziaływania korzyści te nie zostały wycenione. Są to, m.in.:
1) Ułatwiony dostęp dla zainteresowanych do danych o niewypłacalności osób fizycznych 
i prawnych;
2) Ułatwiony dostęp dla uczestników i organów postępowań restrukturyzacyjnych 
i upadłościowych do odpisów postanowień, zarządzeń i innych dokumentów 
w postępowaniach oraz do danych zawartych w postanowieniach, zarządzeniach, dokumentach i informacjach dotyczących tych postępowań;
3) Przyspieszenie postępowań restrukturyzacyjnych i upadłościowych.
Znaczący wzrost liczby postępowań restrukturyzacyjnych i postępowań upadłościowych uzasadnia konieczność dostarczenia narzędzi teleinformatycznych usprawniających funkcjonowanie organów w celu zapewnienia ich efektywności. Zwiększona liczba postępowań, bez wsparcia procesu narzędziem informatycznym, może doprowadzić do odwrotnych efektów niż te zakładane w reformie prawa upadłościowego. W zakresie oczekiwań organów postępowania (oraz pracowników sądów) jest więc dostęp do narzędzi automatyzujących czynności procesowe oraz sprawna komunikacja między organami i uczestnikami postępowania, a projekt zakłada realizację tych wymagań.
W odniesieniu do ewentualnych barier równościowych w obszarze interesariuszy zewnętrznych (poza pracownikami Wnioskodawcy i sądów) nie identyfikuje się barier dotyczących równości płci. Według badań statystycznych odsetek osób korzystających z komputera regularnie, tj. co najmniej raz w tygodniu, systematycznie wzrastał w latach 2011-2015. W 2015 r. odsetek kobiet regularnie korzystających z komputera wynosił 63,8%, a odsetek mężczyzn regularnie korzystających z komputera wynosił 65,8% (źródło danych: Opracowanie Głównego Urzędu Statystycznego „Społeczeństwo informacyjne w Polsce. Wyniki badań statystycznych z lat 2011-2015”, publikacja dostępna na http://stat.gov.pl/obszary-tematyczne/nauka-i-technika-spoleczenstwo-informacyjne/spoleczenstwo-informacyjne). Można zatem stwierdzić, że nie stwierdzono różnic w położeniu kobiet i mężczyzn w kontekście dostępu do rezultatów projektu rozumianych jako dostęp do e-usług i informacji w postaci elektronicznej.
Również korzystanie z internetowych usług komunikacyjnych w zakresie wysyłania i odbierania poczty elektronicznej jest tylko nieznacznie częstsze wśród mężczyzn niż wśród kobiet, np. 
w 2015 r. wśród mężczyzn (M) 54,2% korzystało z poczty elektronicznej, a wśród kobiet (K) 53,8%. 
W badaniu zleconym przez Ministerstwo Cyfryzacji w 2014 r. dane wykazują, że 53% badanych załatwiało sprawy urzędowe przez Internet w ciągu ostatnich 12 miesięcy, przy czym na 100% badanych kobiet połowa korzystała z Internetu przy załatwianiu spraw urzędowych, zaś na 100% badanych mężczyzn 56% korzystało z Internetu (dane: publikacja Ministerstwa Administracji 
i Cyfryzacji „E-administracja w oczach internautów 2014”). Ponadto wśród osób załatwiających sprawy urzędowe przez Internet w ciągu ostatnich 12 miesięcy 49% stanowiły osoby niepełnosprawne. Z powyższego wynika, że wprowadzenie narzędzi centralizujących dostęp do informacji z użyciem narzędzi informatycznych nie wprowadzi dyskryminacji w odniesieniu do sytuacji kobiet i mężczyzn. Ze względu na specyfikę (wdrożenie e-usług zgodnie z WCAG 2.0) projekt zapewni dostęp do usług sądowych (w obszarze interwencji) również dla osób 
z niepełnosprawnościami. Rozwiązania wdrożone w ramach projektu - zdalny dostęp do akt, informacji i dokumentów oraz usług - umożliwią udział w postępowaniach również innym osobom z ograniczoną możliwością przemieszczania się lub wymagających zwiększonej elastyczności czasu pracy (np. kobietom pozostającym w domach ze względu na opiekę nad dzieckiem, osób opiekujących się bliskimi wymagającymi stałej lub zwiększonej opieki). Ułatwienie to dotyczy zarówno pracowników organów restrukturyzacyjnych i upadłościowych, jak i uczestników postępowań.
Zmiany w obszarze Monitora Sądowego i Gospodarczego
Zgodnie z art. 1 ust. 6 ustawy o wydawaniu Monitora Sądowego i Gospodarczego (Dz. U. z 2014 r. poz. 125), wpływy pochodzące z wydawania i rozpowszechniania Monitora Sądowego 
i Gospodarczego (dalej: MSiG) stanowią dochód budżetu państwa. Jednocześnie, delegacja ustawowa zawarta w ust. 7 ww. artykułu stanowi, że Minister Sprawiedliwości określi w drodze rozporządzenia sposób ustalania ceny numerów MSiG rozpowszechnianych w sposób, o którym mowa w ust. 2d pkt 2, wysokość opłat za zamieszczenie w MSiG ogłoszenia lub obwieszczenia oraz sposób ich pobierania, wymagania techniczne wydawania i rozpowszechniania MSiG, mając na względzie pokrycie rzeczowych i osobowych kosztów zamieszczenia ogłoszeń i obwieszczeń oraz wydawania MSiG oraz potrzebę szybkiej publikacji i zapewnienie powszechnego dostępu do informacji publikowanych w MSiG. Biorąc pod uwagę powyższe oraz fakt, że w projektowanym stanie prawnym ww. koszty, w związku z rezygnacją z dokonywania obwieszczeń w MSiG nie będą występować zmiana ta nie powinna być odczuwalna dla budżetu państwa.
W zakresie skutków organizacyjno-kadrowych związanych z wejściem w życie projektowanych zmian należy wskazać, iż planowane zmiany dotyczące obwieszczeń zamieszczanych w MSiG nie powinny oddziaływać na zagadnienia organizacyjno-kadrowe, związane z funkcjonowaniem MSiG. Należy zwrócić uwagę, że w ciągu ostatnich lat znacząco (zwłaszcza w ciągu ostatnich dwóch lat) wzrosła liczba ogłoszeń publikowanych w Monitorze Sądowym i Gospodarczym, m.in. ze względu na:
- publikację ogłoszeń sprawozdań finansowych podmiotów niewpisanych do KRS;
- zmiany przepisów dotyczących upadłości konsumenckiej;
- zmiany prawa restrukturyzacyjnego;
- zmiany ustawy o KRS w zakresie postępowań o rozwiązanie podmiotów bez przeprowadzenia postępowania likwidacyjnego,
Tabela poniżej przedstawia liczbę zarejestrowanych w Systemie Informatycznym Monitora ogłoszeń tzw. części A. (w latach 2013-2017 uwzględniono również sprawozdania finansowe)
2009 2010 2011 2012 2013 2014 2015 2016 2017 
(wg stanu na dzień 
13 listopada2017)
17205 16174 16885 17275 19119 17764 22079 36424 42995
Jednocześnie wskazuje się, że obserwowany wzrost liczby ogłoszeń publikowanych w Monitorze Sądowym i Gospodarczym nie wpłyną na zwiększenie zatrudnienia w Zespole ds. Wydawania MSiG.
Na dzień 13 listopada 2017 r. Zespół ds. Wydawania Monitora Sądowego i Gospodarczego opublikował blisko 150% więcej ogłoszeń w części A niż w całym roku 2014 (okres sprzed wprowadzenia zmian w prawie upadłościowym, restrukturyzacyjnym i ustawie o KRS) przy niezwiększonym stanie liczebnym, kosztem przeszło dwukrotnie wzmożonej aktywności zatrudnionych pracowników.
W sytuacji przeniesienia ogłoszeń wymaganych przez prawo upadłościowe i prawo restrukturyzacyjne do innego publikatora Zespół ds. Wydawania MSiG uzyska możliwość publikowania ogłoszeń sprawozdań finansowych bezpośrednio po ich wpływie do wydawcy. Aktualnie ogłoszenia te ze względu na ich liczbę oraz pracochłonność są publikowane z opóźnieniem, które wynika z braków kadrowych w zespole MSiG.
Wyeliminowanie konieczności publikacji w Monitorze Sądowym i Gospodarczym skutkować będzie obniżeniem kosztów postępowania restrukturyzacyjnego i upadłościowego dla uczestników postępowania restrukturyzacyjnego i upadłościowego. Zakładając, iż wpływ ogłoszeń wymaganych przez prawo upadłościowe i prawo restrukturyzacyjne utrzymałby się na poziomie z 2017 roku, potencjalne zmniejszenie dochodów Skarbu Państwa, z tytułu opłat za ogłoszenia publikowane w Monitorze Sądowym i Gospodarczym może wynieść ok. 4,0 mln zł rocznie.
Ograniczenie ilości korespondencji
Ograniczenie o 99% ilości korespondencji wysyłanej do uczestników postępowania w formie papierowej wpłynie na obniżenie kosztów postępowania restrukturyzacyjnego i upadłościowego dla organów tego postępowania. Spowoduje to zmniejszenie wydatków na ten cel 
o 10 692 000 PLN/rok (kwota oszacowana na podstawie wartości wskaźnika rezultatu projektu pomnożona przez założony średni koszt doręczenia korespondencji w formie papierowej (zakłada się 1,00 zł), tj.:
Średnia miesięczna liczba korespondencji wysyłanej do uczestników postępowania w formie papierowej – 900 000 szt. x 12 m-cy x 0,99 (założone obniżenie kosztów) x 1 zł.
Oszczędności te dotyczą w szczególności wydziałów sądów, do których zakresu należą sprawy upadłościowe i restrukturyzacyjne.
Konieczność zwiększenia zatrudnienia
Przewiduje się, że zakres czynności określonych projektem będzie wymagał  również zwiększenia liczby etatów referendarskich. Obecnie funkcjonuje 30 sądów, w których rozstrzygane są sprawy upadłościowe (w 12 z nich utworzono odrębne wydziały upadłościowe) 
o zróżnicowanej liczebnie obsadzie kadrowej oraz o zróżnicowanej wysokości wpływu. 
Mając z jednej strony na względzie konieczność realizacji projektu zmian, racjonalność 
i możliwość efektywnego wykorzystania kadr, a z drugiej strony realia budżetowe, przewiduje się potrzebę wsparcia kadrowego jedynie dla 10 największych wydziałów ds. upadłościowych 
i restrukturyzacyjnych (po jednym etacie na każdy wydział, przy czym dla Sądu Rejonowego dla m.st. Warszawy, z uwagi na znaczny wpływ powinny być to 2 etaty). Łącznie zatem 11 etatów referendarskich.
Szacując wydatki związane z wprowadzeniem proponowanego wsparcia kadrowego należy uwzględnić: wynagrodzenia referendarzy sadowych (wraz z pochodnymi) oraz koszty urządzenia miejsca pracy ww. pracownikom. Należy jednak zaznaczyć, że w zależności od okresu zatrudnienia w pierwszym roku (uzależnionego również od czasu trwania naborów), faktyczne koszty mogą się odpowiednio różnić. 
Dodatkowo, wskazuje się że, proponowana regulacja zwiększa obciążenia w grupie urzędników sądowych, a zatem wraz z jej wprowadzeniem powinno nastąpić zwiększenie liczby etatów urzędniczych w wydziałach ds. upadłościowych i restrukturyzacyjnych o 16 etatów. 
Do obliczenia kosztów zwiększenia liczby etatów urzędników należy przyjąć założenia analogiczne jak w przypadku referendarzy sądowych. 
Skutki finansowe wynikające z utworzenia nowych etatów w sądach oszacowano dla etatów urzędniczych uwzględniając wynagrodzenie na poziomie 3 800 zł, które w kolejnych latach zostało powiększone o wskaźnik inflacji zgodnie z Wytycznymi Ministra Finansów dotyczącymi stosowania jednolitych wskaźników makroekonomicznych będących podstawą oszacowania skutków finansowych projektowanych ustaw (aktualizacja październik 2017 r.), natomiast dla etatów referendarskich do wyliczenia przyjęto średnie wynagrodzenie referendarza z 2018 roku w wysokości 7 521 zł, powiększone w kolejnych latach o wskaźnik tempo wzrostu wynagrodzenia brutto w gospodarce narodowej - w ujęciu nominalnym, wynikający z Wytycznych Ministra Finansów dotyczących stosowania jednolitych wskaźników makroekonomicznych będących podstawa oszacowania skutków finansowych projektowanych ustaw (aktualizacja październik 2017 r.).
Należy zwrócić uwagę, że część środków finansowanych wydatkowanych na wynagrodzenia stanowić będzie jednocześnie przychód jednostek sektora finansów publicznych z tytułu podatków oraz składek na ubezpieczenia zdrowotne i społeczne. 
Dla zapewnienia czytelności danych, pochodne od wynagrodzeń zostały szczegółowo przedstawione w tabeli stanowiącej załącznik do niniejszej oceny skutków regulacji.
Promocja Krajowego Rejestru Zadłużonych
W odniesieniu do potrzeby promocji tworzonego rejestru (Krajowy Rejestr Zadłużonych) o brzmieniu podobnym do brzemienia innego, już istniejącego rejestru (Krajowy Rejestr Długów) przyjmuje się, że działania informacyjno-promocyjne będą realizowane na zwykłych zasadach, w ramach normalnej działalności prowadzonej przez Ministerstwo Sprawiedliwości m.in poprzez stronę internetową urzędu.
Dodatkowo wymaga podkreślenia, iż rejestr tworzony jest na podstawie ustawy o tytule tożsamym z nazwą rejestru, toteż podmioty rynkowe w stosunkowo łatwy i prosty sposób będą mogły dokonać weryfikacji wiarygodności rejestru i poprawności jego nazwy na podstawie obowiązujących regulacji prawnych.
Wobec powyższego rozwiązania działania informacyjno-promocyjne nie będą pociągać za sobą dodatkowych skutków finansowych dla sektora finansów publicznych.</t>
  </si>
  <si>
    <t>cz. 37</t>
  </si>
  <si>
    <t>budżet państwa  - (Uchylenie opłaty stałej od wniosku o wpisanie dłużnika do RDN)</t>
  </si>
  <si>
    <t>Koszty dla SFP:
Modyfikacja systemów teleinformatycznych
W tabeli powyżej wskazano oszacowane, przez Departament Informatyzacji i Rejestrów
Sądowych oraz Biuro Krajowego Rejestru Karnego Ministerstwa Sprawiedliwości, koszty
modyfikacji systemów teleinformatycznych związanych z nowelizacją przedmiotowej ustawy.
Wykazane koszty modyfikacji systemu informatycznego KRS wykazane łącznie zawierają
zarówno koszty zakupu niezbędnego sprzętu komputerowego, jak i stworzenia i utrzymania
ogólnodostępnego portalu internetowego.
W ramach ww. prac zostaną stworzone również narzędzia umożliwiające składanie sprawozdań
finansowych bez pośrednictwa sądu oraz automatycznego wpisu wzmianki o złożeniu
sprawozdania finansowego.
Ponadto wejście w życie rozwiązań proponowanych przedmiotową ustawą spowoduje
konieczność dostosowania systemu teleinformatycznego Krajowego Rejestru Karnego, jak
również prowadzonego przez Szefa Krajowej Administracji Skarbowej Centralnego Rejestru
Danych Podatkowych w celu umożliwienia wymiany danych z KRS za pośrednictwem
systemów teleinformatycznych.
Doprecyzowanie zakresu kompetencji i przesłanek ustanowienia kuratora
Projekt ustawy o zmianie ustawy o Krajowym Rejestrze Sądowym oraz niektórych innych ustaw
doprecyzowuje zakres kompetencji i przesłanek ustanowienia kuratora na podstawie art. 42 § 1
k.c., jak również umożliwia na podstawie art. 69 § 1 Kodeksu postępowania cywilnego
ustanowienie w uzasadnionych przypadkach kuratora z urzędu dla osoby prawnej.
Proponowane zmiany przewidują, że powołany kurator nie tylko podejmie czynności
zmierzające do powołania lub uzupełnienia składu organu osoby prawnej uprawnionego do jej
reprezentacji, ale również będzie reprezentował oraz prowadził sprawy osoby prawnej do czasu
powołania jej organów lub likwidacji.
Określone zostały również przepisy regulujące wynagrodzenie kuratora ustanowionego na
podstawie art. 42 § 1 k.c. (zawarte m.in. w art. 6032 oraz 6034 k.p.c.). Zakładają one, że sąd przyzna kuratorowi należne mu koszty, zasądzając od wnioskodawcy
należność w części, w jakiej kurator działał w zakresie wynikającym z żądania wniosku,
natomiast w części, w jakiej kuratora upoważnił do działania sąd z urzędu (co będzie
dopuszczalne w uzasadnionych przypadkach) – zasądzi tymczasowo stosowną kwotę od Skarbu
Państwa. Zarówno wobec wnioskodawcy, jak i wobec Skarbu Państwa ostatecznie to osoba
prawna, dla której kurator został ustanowiony, oraz osoby zobowiązane/uprawnione do wyboru
zarządu zostaną solidarnie obciążone obowiązkiem zwrotu kosztów działania kuratora.
W odniesieniu do kuratora ustanawianego przez sąd procesowy w wyjątkowych przypadkach
z urzędu (na podstawie art. 69 Kodeksu postępowania cywilnego) to w pierwszej kolejności
kosztami działania tego kuratora obciążona zostanie strona przegrywająca proces.
Należy również uwzględnić, że sam fakt istnienia tej regulacji powinien zniechęcić przynajmniej
niektóre podmioty do odwoływania zarządu w trakcie trwania procesu, gdyż zabieg ten nie
będzie już skuteczną metodą torpedowania postępowania, skoro w uzasadnionych przypadkach
sąd będzie mógł ustanowić kuratora z urzędu i postępowanie kontynuować.
Ponadto ustanowienie kuratora przez sąd z urzędu (na podstawie art. 69 k.p.c.) jest wyjątkiem
od zasady, zgodnie z którą kuratora ustanawia się na wniosek strony przeciwnej i może mieć
miejsce wyłącznie w uzasadnionych przypadkach.
Zgodnie z danymi statystycznymi MS w 2015 r. kuratora ustanowiono w 353 przypadkach, zaś
w pierwszych III kwartałach 2016 r. w 236 przypadkach.
Ze względu na to, że przedmiotowa instytucja stanowi novum, nie istnieje możliwość
oszacowania, jak często dochodzić będzie do ustanowienia kuratora „z urzędu” zarówno na
podstawie art. 42 k.c., jak i 69 k.p.c. oraz w ilu przypadkach egzekucja kosztów, tymczasowo
wyłożonych przez budżet państwa, okaże się niemożliwa. Biorąc jednak pod uwagę, że instytucja ustanowienia kuratora procesowego z urzędu będzie
mieć charakter wyjątkowy, przewiduje się, że zarówno koszty poniesione przez budżet państwa
tytułem tymczasowo wyłożonych kosztów kuratorskich, jak również dochód budżetu państwa
tytułem zwrotu zasądzonych kosztów stanowić będą kwoty pomijalne w skali szacunków OSR.
Uchylenie opłaty stałej od wniosku o wpisanie dłużnika do RDN
Przedmiotowy projekt zakłada rezygnację (od 01.02.2019 r.) z dokonywania wpisów do Rejestru
Dłużników Niewypłacalnych. W związku z powyższym konieczne jest uchylenie art. 54 pkt 1
ustawy o kosztach sądowych w sprawach cywilnych, który określa opłatę stałą w wysokości
300 zł od wniosku o wpisanie dłużnika do RDN.
Spowoduje to zmniejszenie dochodów SFP z powodu spadku wpływu z tytułu ww. opłaty stałej.
W celu jego oszacowania przyjęto:
– na podstawie szacunku eksperckiego, że ok. 80% wpisów jest dokonywanych na wniosek;
– że średnia roczna liczba wpisów do Rejestru Dłużników Niewypłacalnych w ubiegłych latach
wyniosła ok. 72 tys. rocznie.
Pozwala to na przyjęcie spadku dochodów SFP rzędu 19,8 mln zł w 2019 r. oraz 21,6 mln
w latach kolejnych.
Koszty dla Zakładu Ubezpieczeń Społecznych:
W związku ze zmianą art. 61a ustawy o postępowaniu egzekucyjnym w administracji,
przewidzianej przedmiotowym projektem, zachodzi konieczność stworzenia przez ZUS
interfejsu do przekazywania danych o umorzonych postępowaniach do rejestru w sposób
automatyczny. Jego koszt został oszacowany na kwotę 2,272 mln zł. Należy jednak mieć na
uwadze, że jest to kwota szacunkowa i może ulec zmianie w zależności od wyników
postępowania przetargowego związanego z realizacją zamówienia. Korzyści dla SFP:
Zmiana modelu doręczeń wobec wnioskodawców
Korzyści finansowe wynikające ze zmiany modelu doręczeń zostały oszacowane w oparciu
o metodologię zaproponowaną przez Departament Sądów, Organizacji i Analiz Wymiaru
Sprawiedliwości Ministerstwa Sprawiedliwości, na postawie liczby spraw odpowiedniej
kategorii, kosztów przesyłek sądowych oraz czasu pracy niezbędnego do wykonania
określonych czynności.
Obecnie sąd rejestrowy wykonuje doręczenia orzeczeń i pism sądowych klasycznie, co wymaga
jego aktywności w zakresie przygotowania przesyłki sądowej i jej wysłania do adresata.
Elektronizacja komunikacji sądu rejestrowego doprowadzi do zmniejszenia wydatków dla SFP
ponoszonych tytułem kierowanej korespondencji.
Zgodnie ze sprawozdaniem MS-S20KRS w sprawach rejestrowych, w roku 2015 do sądu
rejestrowego wpłynęło w sumie ponad 593 tys. spraw o wpis lub zmianę w Rejestrze
Przedsiębiorców oraz Rejestrze Stowarzyszeń.
2015 r.
Rejestr
Przedsiębiorców
Rejestr
Stowarzyszeń
Pierwszy wpis 63 630 13 260
Zmiana wpisu
(w tym
wykreślenie) 466 105 50 224
Suma 529 735 63 484
Przedmiotowy projekt zakłada, obligatoryjną w przypadku spraw dotyczących Rejestru
Przedsiębiorców, komunikację sądu z interesariuszem za pomocą systemu teleinformatycznego. W przypadku wniosków dotyczących Rejestru Stowarzyszeń zakłada się pozostawienie wyboru
formy kontaktu interesariuszowi. Jednak w przypadku wyboru komunikacji elektronicznej
zakłada się dalszą obligatoryjność tej formy.
Biorąc pod uwagę korzyści płynące z komunikacji z sądem za pośrednictwem systemu,
w postaci mniejszych kosztów korespondencji oraz znacznie krótszego czasu potrzebnego na jej
dostarczenie, szacuje się, że ok. 85% wniosków o wpis do Rejestru Stowarzyszeń zostanie
złożonych w ten sposób (ok. 54 tys. spraw rocznie).
Biorąc pod uwagę obecny koszt, ponoszony przez sąd, wysłania przesyłki z UPO wynoszący
1,69 zł/szt. proponowana zmiana, wchodząca w życie w marcu 2020 r., pozwoli na faktyczne
oszczędności finansowe rzędu ok. 1 mln zł rocznie (584 tys. sztuk korespondencji x 1,69 zł
[koszt jednostkowy]= 0,988 mln zł).
Proponowana zmiana przyczyni się również do oszczędności czasu pracy urzędników sądowych
poświęcanego dotychczas na przygotowywanie korespondencji z interesariuszami oraz na
kontakt z nimi.
Na potrzeby szacunku przyjęto minimalny czas niezbędny na przygotowanie przesyłki na
poziomie 10 min. (w zakres tych czynności wchodzi wydrukowanie, kopertowanie,
przygotowanie listy nadawczej itp.).
Zakładając bardzo ostrożnie doręczenie tylko jednego pisma do wnioskodawcy w każdej z tych
spraw – pozwoli na zaoszczędzenie ok. 97333 godzin pracy rocznie. Przyjmując 40-godzinny
dzień pracy urzędnika sądowego oraz 47-tygodniowy rok pracy stanowi to ekwiwalent pracy
ok. 52 etatów urzędniczych rocznie. W związku z tym osoby te będą mogły zostać przeniesione
do wykonywania innych zadań. Przeprowadzony w celach informacyjnych szacunek wartości
tego zaoszczędzonego czasu pracy zakładający minimalne wynagrodzenie zasadnicze urzędnika
sądowego, na poziomie minimalnego wynagrodzenia za pracę w roku 2016 – tj. 2000 zł brutto,
(52 etaty x 2000 zł x 13 miesięcy) – wskazuje na ok. 1,352 mln zł oszczędności rocznie. Na skutek elektronizacji kontaktu z sądem rejestrowym oczekuje się również oszczędności czasu
pracy urzędników sądowych – poświęcanego do tej pory na kontakt osobisty (np. telefoniczny)
ze stronami. Umożliwi im to wykonywanie innych zadań, a przez to przyczyni się do poprawy
sprawności postępowań. Przeprowadzony w celach informacyjnych szacunek wartości tego
zaoszczędzonego czasu pracy zakłada (zachowawczo), że w każdej sprawie (zarówno o
pierwszy, jak i kolejny wpis) jest wymagany jeden, 15-minutowy kontakt urzędnika sądowego z
interesariuszem, wykonany przez urzędnika sądowego. Przyjmując 40-godzinny dzień pracy
urzędnika sądowego oraz 47-tygodniowy rok pracy stanowi to ekwiwalent pracy ok. 78 etatów
urzędniczych rocznie. Przyjmując minimalne wynagrodzenie zasadnicze urzędnika sądowego, na
poziomie minimalnego wynagrodzenia za pracę w roku 2016 – tj. 2000 zł brutto (78 etatów x
2000 zł x 13 miesięcy) – pozwoli to na oszczędność rzędu ok. 2,028 mln zł rocznie.
Automatyzacja niektórych wpisów (zmniejszenie kosztów korespondencji)
W obecnym stanie prawnym wykreślenie danych z Rejestru dłużników musi być poprzedzone
wydaniem przez sąd rejestrowy z urzędu postanowienia o wykreśleniu wraz z uzasadnieniem.
Postanowienie zaś musi zostać doręczone uczestnikowi postępowania.
Uwzględniając techniczny charakter takiego wykreślenia z rejestru, którego jedyną przesłanką
jest upływ czasu, wprowadza się system automatycznego usuwania wskazanych informacji po
upływie oznaczonego terminu, bez konieczności wydawania przez sąd postanowienia. Pozwoli
to ograniczyć koszty korespondencji związane z doręczeniem postępowań podmiotom
znajdującym się w rejestrach.
Ponadto przepisy ustawy o KRS przewidują z dniem wejścia w życie ustawy skrócenie z 10 do 7
lat okresu, po którym wpisy dokonane w RDN podlegają wykreśleniu z urzędu.
Poniższy wykres ilustruje szacunkową liczbę spraw o wykreślenie podmiotu z RDN w latach
2016–2026 (szacunek na podstawie liczby wpisów w latach 2005–2015 oraz za pierwsze
półrocze 2016 r. Liczbę wpisów do RDN w latach 2017–2018 oszacowano na podstawie trendu
lat ubiegłych). W celu oszacowania zmniejszenia wydatków płynących z automatyzacji wykreślania wpisów
z RDN przyjęto liczbę wniosków w poszczególnych latach, jak na wykresie powyżej, oraz
konieczność dokonania jednego doręczenia (1,69 zł) w każdym z nich.
Przedmiotowa regulacja ma wejść w życie z dniem następującym po dniu ogłoszenia ustawy,
w związku z czym w tym roku oszacowano oszczędność proporcjonalnie dla 3 miesięcy
obowiązywania regulacji.
Spowoduje to zmniejszenie wydatków rzędu 0,03–0,19 mln zł w poszczególnych latach.
Należy oczekiwać, że rzeczywiste korzyści finansowe będą wyższe – ze względu na konieczność
dokonywania więcej niż jednego doręczenia lub ustanowienia kuratora w niektórych sprawach
(50–100 zł) – jednak ze względu na brak danych nie jest możliwe przedstawienie szacunku
w tym zakresie.
– rezygnacja (od II 2019 r.) z dokonywania wpisów do RDN
(zmniejszenie kosztów korespondencji)
W celu oszacowania korzyści finansowych płynących z zaprzestania dokonywania wpisów do
RDN przyjęto:
– średnią roczną liczbę wpisów do Rejestru Dłużników Niewypłacalnych w ubiegłych latach –
ok. 72 tys. osób rocznie oraz
– konieczność skierowania do dłużnika jednej sztuki korespondencji. Jej cenę jednostkową
ustalono na poziomie 1,69 zł.
Powyższe założenia wskazują na możliwość poczynienia oszczędności na poziomie:
– w 2018 r. – 111,5 tys. zł (72 tys. wniosków x 1,69 zł [koszt przesyłki] x 11/12 roku)
– w kolejnych latach – 132 tys. zł rocznie (72 tys. wniosków x 1,69 zł [koszt przesyłki])
Ponadto proponowane zmiany będą wiązały się ze znacznym zwiększeniem efektywności pracy
sędziów, referendarzy oraz urzędników w wydziałach KRS, co przyczyni się do korzyści dla
SFP, które mogą być wykazane wyłącznie w ujęciu niepieniężnym:
– Rezygnacja z wpisywania dłużników do RDN będzie oznaczała znaczne i wymierne
oszczędności czasu pracy orzeczników i urzędników sądowych – pozwalające im zająć się
sprawami o większym znaczeniu dla obrotu gospodarczego. Przyjmując, na podstawie
szacunków eksperckich, że typowa sprawa o wpis do RDN angażuje ok. 30 min. pracy
orzecznika (najczęściej referendarza) i ok. 60 min. pracownika sekretariatu, można oszacować
w celach informacyjnych wartość tych oszczędności: Orzecznicy: 30 min. x 72 000 spraw rocznie x 46 zł (średnia stawka godzinowa referendarza
z uwzględnieniem DWR*) = 1,66 mln zł rocznie,
Urzędnicy: 60 min. x 72 000 spraw rocznie x 24 zł (średnia stawka godzinowa urzędnika
z uwzględnieniem DWR*) = 1,73 mln zł rocznie.
*Dodatkowe Wynagrodzenie Roczne
Ponadto wprowadzona automatyzacja przenoszenia danych z formularza do Systemu Wpisów
przyczyni się także do oszczędności czasu pracy urzędników sądowych – poświęcanego obecnie
na przepisywanie informacji z pól formularza do systemu. Na obecnym etapie prac nie jest
jednak możliwe podanie szacunkowych wartości tych oszczędności.
Należy jednak pamiętać, że oszczędności w zakresie etatów – wykazane wyłącznie w celach
informacyjnych, w żadnym wypadku nie mogą być utożsamiane z „uwalnianiem” etatów, gdyż
wskazane czynności nie muszą angażować pełnych etatów konkretnych pracowników.
Co więcej wskazać należy, że zgodnie z dostępnymi danymi statystycznymi Ministerstwa
Sprawiedliwości (MS-20KRS) Wydziały Gospodarcze Krajowego Rejestru Sądowego posiadają
znaczną i rosnącą zaległość w załatwieniu spraw.
Szczegóły prezentuje wykres poniżej:
Jest to sytuacja wyjątkowo niekorzystna dla sprawnego funkcjonowania sądownictwa.
W związku z powyższym etaty urzędnicze, które w szacunku przedstawionym OSR mogą zostać
„uwolnione” w wyniku zmniejszenia obciążenia pracą, w pierwszej kolejności skierowane
zostaną do innych zadań mających na celu redukcję zaległości.
Warto również wskazać, że przepis art. 20 ust. 1i, na podstawie którego wpis informacji
o otwarciu likwidacji, zakończeniu likwidacji, ogłoszeniu upadłości, zakończeniu postępowania
upadłościowego oraz wykreśleniu przedsiębiorcy zagranicznego ma podlegać zamieszczeniu
w Krajowym Rejestrze Sądowym, wynika z implementacji dyrektywy 2017/1132/UE i nie
występował dotychczas w systemie prawnym. W związku z tym zwolnienie tej kategorii
wniosków od opłat za wpis nie spowoduje skutków dla SFP.</t>
  </si>
  <si>
    <r>
      <t>3</t>
    </r>
    <r>
      <rPr>
        <vertAlign val="superscript"/>
        <sz val="11"/>
        <color theme="1"/>
        <rFont val="Calibri Light"/>
        <family val="2"/>
        <charset val="238"/>
        <scheme val="major"/>
      </rPr>
      <t>1,2,3</t>
    </r>
  </si>
  <si>
    <r>
      <t>4</t>
    </r>
    <r>
      <rPr>
        <vertAlign val="superscript"/>
        <sz val="11"/>
        <color theme="1"/>
        <rFont val="Calibri Light"/>
        <family val="2"/>
        <charset val="238"/>
        <scheme val="major"/>
      </rPr>
      <t>1,2,3</t>
    </r>
  </si>
  <si>
    <r>
      <t>5</t>
    </r>
    <r>
      <rPr>
        <vertAlign val="superscript"/>
        <sz val="11"/>
        <color theme="1"/>
        <rFont val="Calibri Light"/>
        <family val="2"/>
        <charset val="238"/>
        <scheme val="major"/>
      </rPr>
      <t>1,2,3</t>
    </r>
  </si>
  <si>
    <r>
      <t>6</t>
    </r>
    <r>
      <rPr>
        <vertAlign val="superscript"/>
        <sz val="11"/>
        <color theme="1"/>
        <rFont val="Calibri Light"/>
        <family val="2"/>
        <charset val="238"/>
        <scheme val="major"/>
      </rPr>
      <t>,2,3</t>
    </r>
    <r>
      <rPr>
        <sz val="11"/>
        <color theme="1"/>
        <rFont val="Calibri"/>
        <family val="2"/>
        <charset val="238"/>
        <scheme val="minor"/>
      </rPr>
      <t/>
    </r>
  </si>
  <si>
    <r>
      <t>7</t>
    </r>
    <r>
      <rPr>
        <vertAlign val="superscript"/>
        <sz val="11"/>
        <color theme="1"/>
        <rFont val="Calibri Light"/>
        <family val="2"/>
        <charset val="238"/>
        <scheme val="major"/>
      </rPr>
      <t>,2,3</t>
    </r>
    <r>
      <rPr>
        <sz val="11"/>
        <color theme="1"/>
        <rFont val="Calibri"/>
        <family val="2"/>
        <charset val="238"/>
        <scheme val="minor"/>
      </rPr>
      <t/>
    </r>
  </si>
  <si>
    <r>
      <t>8</t>
    </r>
    <r>
      <rPr>
        <vertAlign val="superscript"/>
        <sz val="11"/>
        <color theme="1"/>
        <rFont val="Calibri Light"/>
        <family val="2"/>
        <charset val="238"/>
        <scheme val="major"/>
      </rPr>
      <t>,2,3</t>
    </r>
    <r>
      <rPr>
        <sz val="11"/>
        <color theme="1"/>
        <rFont val="Calibri"/>
        <family val="2"/>
        <charset val="238"/>
        <scheme val="minor"/>
      </rPr>
      <t/>
    </r>
  </si>
  <si>
    <r>
      <t>9</t>
    </r>
    <r>
      <rPr>
        <vertAlign val="superscript"/>
        <sz val="11"/>
        <color theme="1"/>
        <rFont val="Calibri Light"/>
        <family val="2"/>
        <charset val="238"/>
        <scheme val="major"/>
      </rPr>
      <t>,,3</t>
    </r>
  </si>
  <si>
    <r>
      <t>10</t>
    </r>
    <r>
      <rPr>
        <vertAlign val="superscript"/>
        <sz val="11"/>
        <color theme="1"/>
        <rFont val="Calibri Light"/>
        <family val="2"/>
        <charset val="238"/>
        <scheme val="major"/>
      </rPr>
      <t>,,3</t>
    </r>
  </si>
  <si>
    <r>
      <t>0</t>
    </r>
    <r>
      <rPr>
        <vertAlign val="superscript"/>
        <sz val="11"/>
        <color theme="1"/>
        <rFont val="Calibri Light"/>
        <family val="2"/>
        <charset val="238"/>
        <scheme val="major"/>
      </rPr>
      <t>1,,</t>
    </r>
  </si>
  <si>
    <r>
      <t>1</t>
    </r>
    <r>
      <rPr>
        <vertAlign val="superscript"/>
        <sz val="11"/>
        <color theme="1"/>
        <rFont val="Calibri Light"/>
        <family val="2"/>
        <charset val="238"/>
        <scheme val="major"/>
      </rPr>
      <t>,1,</t>
    </r>
  </si>
  <si>
    <r>
      <t>2</t>
    </r>
    <r>
      <rPr>
        <vertAlign val="superscript"/>
        <sz val="11"/>
        <color theme="1"/>
        <rFont val="Calibri Light"/>
        <family val="2"/>
        <charset val="238"/>
        <scheme val="major"/>
      </rPr>
      <t>,1,</t>
    </r>
  </si>
  <si>
    <t>Budżet państwa – część 46 Zdrowie, PO PC Działanie 2.2 „Cyfryzacja procesów back-office w administracji rządowej”</t>
  </si>
  <si>
    <t>Planowana jest realizacja przedmiotowych projektów przy współfinansowaniu ze środków Unii Europejskiej w ramach Europejskiego Funduszu Społecznego w ramach Programu Operacyjnego Wiedza Edukacja Rozwój - łączny budżet projektu 16 136 754,46 PLN, w tym 16 136 754,46 (84,28%) środki UE oraz 3 009 845,52 PLN wkład budżetu państwa
Beneficjentem powyższych projektów będzie Ministerstwo Sprawiedliwości.                                                                                                            Pozostałe koszty wykonania ww. systemów będących we właściwości Ministra Sprawiedliwości zostaną zrealizowane w ramach dotychczas posiadanych środków w części 37 budżetu państwa i nie będą stanowić podstawy do ubiegania się o dodatkowe środki z budżetu państwa.
Modyfikacja systemu teleinformatycznego Krajowego Rejestru Karnego – której jednostkowy koszt oszacowano na 0,2 mln zł – zostanie zrealizowana w ramach zawartej umowy o wykonywanie nadzoru nad eksploatacją, świadczenie serwisu i wsparcia technicznego oraz wykonanie rozbudowy Systemu Teleinformatycznego Krajowego Rejestru Karnego.
Modyfikacja Centralnego Rejestru Danych Podatkowych prowadzonego przez Szefa Krajowej Administracji Skarbowej oszacowana na 800 tys. zł zostanie zrealizowana ze środków zabezpieczonych na ten cel, w części 19 budżetu państwa, przez Ministerstwo Finansów.</t>
  </si>
  <si>
    <t xml:space="preserve">Część 88 Powszechne jednostki organizacyjne prokuratury
W części środków z funduszy UE- środki Programu Operacyjnego Polska Cyfrowa 
</t>
  </si>
  <si>
    <t xml:space="preserve">Obliczenia oparto na danych i założeniach przyjętych w studium wykonalności projektu iSDA 2.0 </t>
  </si>
  <si>
    <t>duże przedsiębiorstwa
sektor mikro-, małych i średnich przedsiębiorstw</t>
  </si>
  <si>
    <t xml:space="preserve">W ujęciu pieniężnym (w mln zł, ceny stałe z 2019 r.)
</t>
  </si>
  <si>
    <t xml:space="preserve">Zwiększenie stopnia możliwości udziału w postępowaniach karnych dotyczących interesów danego podmiotu 
</t>
  </si>
  <si>
    <t xml:space="preserve">Zwiększenie stopnia możliwości udziału w postępowaniach karnych dotyczących interesów danego podmiotu
</t>
  </si>
  <si>
    <t>Zwiększenie stopnia możliwości udziału w postępowaniach karnych dotyczących interesów danego podmiotu</t>
  </si>
  <si>
    <t>Obliczenia oparto na danych i założeniach przyjętych w studium wykonalności projektu iSDA 2.0</t>
  </si>
  <si>
    <t>Programu Operacyjnego Wiedza Edukacja Rozwój</t>
  </si>
  <si>
    <t xml:space="preserve">Budżet Państwa część 37, dział 755, rozdział 75507 /rezerwa budżetowa 83/Program Operacyjny Polska Cyfrowa
</t>
  </si>
  <si>
    <t xml:space="preserve">Obliczenia wskazane zostały zgodnie ze „Studium wykonalności projektu Zakup i wdrożenie zintegrowanego systemu informatycznego do zarządzania działalnością opiniodawczą Instytutu Ekspertyz Sądowych im. Prof. dra Jana Sehna w Krakowie” stanowiącym załącznik nr 1 do tabeli oraz załącznikiem do SWP stanowiącym załącznik nr 2 do tabeli.
W związku z planowaną nowelizacja ustawy oraz koniecznością dostosowania Systemu do zmian prawnych, które nie były uwzględnione w SWP, planowane koszty utrzymania Systemu zostały podniesione o standardową wartość 15% kosztów zakupu Systemu, jakie Instytut będzie musiał ponosić na dostosowanie Systemu do zmieniających się przepisów prawa, a następnie na odtworzenie Systemu.
</t>
  </si>
  <si>
    <t xml:space="preserve">duże przedsiębiorstwa
</t>
  </si>
  <si>
    <t>Korzyści wynikające z realizacji projektu:
• Usprawnienie procesu pozyskania informacji</t>
  </si>
  <si>
    <t xml:space="preserve">Korzyści wynikające z realizacji projektu:
• Usprawnienie procesu pozyskania informacji
</t>
  </si>
  <si>
    <t xml:space="preserve">Korzyści wynikające z realizacji projektu:
• Optymalizacja procesów obsługi spraw, 
• Efektywne wykorzystanie zasobów w zakresie zarządzanie sprawami,
• Zwiększenie wykorzystania dokumentu elektronicznego,
• Poprawa bezpieczeństwa przetwarzania i przechowywania danych, 
• Lepsza skuteczność kontroli realizowanych procesów biznesowych,
• Wdrożenie skutecznego mechanizmu nadzoru nad procesem obsługi spraw, 
• Wdrożenie narzędzia pozwalającego na efektywne zarządzanie sprawami.
</t>
  </si>
  <si>
    <t>Obliczenia wskazane zostały zgodnie ze „Studium wykonalności projektu Zakup i wdrożenie zintegrowanego systemu informatycznego do zarządzania działalnością opiniodawczą Instytutu Ekspertyz Sądowych im. Prof. dra Jana Sehna w Krakowie” stanowiącym załącznik nr 1 do tabeli oraz załącznikiem do SWP stanowiącym załącznik nr 2 do tabeli.</t>
  </si>
  <si>
    <t>Ministerstwo Spraw Wewnętrznych i Administracji</t>
  </si>
  <si>
    <t>Ministerstwo Środowiska</t>
  </si>
  <si>
    <t>Ministerstwo Edukacji Narodowej</t>
  </si>
  <si>
    <t>Ministerstwo Infrastruktury</t>
  </si>
  <si>
    <t xml:space="preserve">Budżet państwa (cz. 15, cz. 17, cz. 18,  cz. 19, cz.20, cz. 21, cz. 24, cz. 27, cz. 29, cz. 30, cz. 31, cz.32, cz. 33, cz.37, cz. 38, cz. 39cz. 41, cz. 42, cz. 44, cz. 46, cz. 49, cz.50, cz. 57, cz.58, cz. 61, cz. 64, cz. 76, cz. 85/20, cz. 88, Fundusz Pracy) oraz środki UE (POPC, POWER, Instrument Łącząc Europę (CEF) </t>
  </si>
  <si>
    <t xml:space="preserve">Budżet państwa – część 27. Informatyzacja (15,37%) - 0,41 mln 
PO PC (84,63%) - 2,3 mln
</t>
  </si>
  <si>
    <t>Obliczenia zostały sporządzone na podstawie „Studium wykonalności projektu Dziedzinowe Repozytoria Otwartych Danych Badawczych”.</t>
  </si>
  <si>
    <t>Projekt nie przewiduje wpływu na duże przedsiębiorstwa.</t>
  </si>
  <si>
    <t xml:space="preserve">W ramach projektu zostaną zgromadzone dane o dużym znaczeniu gospodarczym - będą z nich korzystać przedsiębiorstwa, które potrzebują informacji o warunkach życia, poglądach, postawach i gustach Polaków. Mogą one posłużyć do prowadzenia analiz potrzeb klientów czy do analizowania zmian tych potrzeb w czasie, itd. </t>
  </si>
  <si>
    <t>Projekt przyczyni się do poprawy dostępności zasobów nauki dla studentów, doktorantów, młodych naukowców, a także przedsiębiorców, co będzie możliwe dzięki utworzeniu i udostępnieniu repozytoriów otwartych danych. Poprawi on jakość udostępnianych danych naukowych oraz ich metadanych i przyczyni się do lepszego wykorzystania udostępnionych danych naukowych. W konsekwencji dane te będą mogły być wykorzystywane przez zarówno podmioty publiczne, jak i prywatne do dowolnych celów.</t>
  </si>
  <si>
    <t xml:space="preserve">Budżet państwa (część 28) - Część budżetowa „28. Szkolnictwo wyższe i nauka”
PO PC - Program Operacyjny  Polska Cyfrowa na lata 2014-2020
              Oś Priorytetowa nr 2 „E-administracja i otwarty rząd”
              Działanie nr 2.3 „Cyfrowa dostępność i użyteczność informacji sektora publicznego”
              Poddziałanie nr 2.3.1 „Cyfrowe udostępnienie informacji sektora publicznego ze źródeł administracyjnych i zasobów nauki (typ II projektu: cyfrowe       udostępnienie zasobów nauki)”
</t>
  </si>
  <si>
    <t xml:space="preserve">Analiza ekonomiczna projektu eCUDO.pl zawarta w Studium Wykonalności. Podział środków: EFRR 84,63 % (12,916 mln zł) + BP 15,37% (2,346 mln zł).
Podczas sporządzania analizy ekonomicznej dla omawianego projektu korzystano z zaktualizowanych wariantów rozwoju gospodarczego Polski, o których mowa w Podrozdziale 7.4 Założenia do analizy finansowej – Wytycznych w zakresie zagadnień związanych z przygotowaniem projektów inwestycyjnych, w tym projektów generujących dochód i projektów hybrydowych na lata 2014-2020 (wytyczne z dnia 17 lutego 2017, warianty rozwoju - sierpień 2018 r.).
</t>
  </si>
  <si>
    <t xml:space="preserve">• wzrost ilości i jakości elektronicznych usług świadczonych przez lidera projektu i partnerów,
• łatwy i szybki dostęp do poszukiwanych informacji,
• łatwiejszy dostęp do informacji o prowadzonych badaniach, innowacjach, zasobach, specjalistach i ekspertach w dziedzinie oceanologii,
• łatwiejszy dostęp do oferty naukowo-badawczej,
• skrócenie czasu pozyskiwania dokumentacji naukowych z zakresu oceanologii,
• promocja e-usług,
• oszczędność czasu pracowników i użytkowników,
• zwiększenie efektywności przetwarzania informacji.
</t>
  </si>
  <si>
    <t xml:space="preserve">• łatwy i szybki dostęp do poszukiwanych informacji,
• łatwiejszy dostęp do informacji o prowadzonych badaniach, innowacjach, zasobach, specjalistach i ekspertach w dziedzinie oceanologii,
• łatwiejszy dostęp do oferty naukowo-badawczej,
• zapewnienie dostępu jednostkom naukowym do nowoczesnego sprzętu informatycznego, służącego do digitalizacji,
• skrócenie czasu pozyskiwania dokumentacji naukowych z zakresu oceanologii,
• podniesienie wiedzy i umiejętności pracowników podmiotów realizujących projekt w zakresie stosowania nowoczesnych IT w procesie świadczenia e-usług,
• promocja e-usług,
• oszczędność czasu pracowników i użytkowników,
• zwiększenie efektywności przetwarzania informacji
</t>
  </si>
  <si>
    <t>• rozwój społeczeństwa informacyjnego w Polsce,
• poprawa jakości świadczonych usług, 
• podniesienie świadomości obywateli w zakresie elektronicznych usług publicznych,
• łatwy i szybki dostęp do poszukiwanych informacji.</t>
  </si>
  <si>
    <t xml:space="preserve">Budżet państwa (część 27) – 15,37%
PO PC 2.3.1 – 84,63%  
Łączna wartość projektu: 6669971,00 BP: 1025174,5427 POPC: 5644796,4573; od 2019 łącznie: 4961 734 BP: 762618,51 POPC: 4199115,48
</t>
  </si>
  <si>
    <t>Na podstawie studium wykonalności</t>
  </si>
  <si>
    <t>Dostęp do wysokiej jakości danych naukowych może zostać wykorzystany przy budowie modeli sztucznej inteligencji.</t>
  </si>
  <si>
    <t>Istotne korzyści społeczne przyniesie także nieodpłatne udostepnienie zasobów o charakterze popularno-naukowym. Zasoby Bio-banku, oraz Katedry Antropologii stanowią unikatowy, bardzo interesujący zbiór obiektów o charakterze archeologicznym i antropologicznym. Dostęp do nich jest ważnym elementem edukacji dzieci i młodzieży w zakresie biologii, a częściowo także historii. Dzięki realizacji wnioskowanego projektu szkoły (i poszczególni uczniowie) będą mieli możliwość wirtualnego obejrzenia wszystkich interesujących eksponatów w 3D i w wirtualnym muzeum. W przeciwnym razie, aby móc obejrzeć obiekty konieczna byłaby organizacja wycieczek wyjazdowych do UŁ. Każda wycieczka związana jest z kosztem jej organizacji (obciążenie dla budżetu szkoły lub rodziców, a w przypadku wycieczek indywidualnych – dla konkretnych rodzin) dlatego należy założyć, że z możliwości obejrzenia eksponatów na miejscu mogłaby skorzystać o wiele mniejsza liczba dzieci i młodzieży, niż z wizyty w wirtualnym muzeum. Zatem realizacja projektu przyczyni się znacząco do poprawy dostępu do zasobów wiedzy, ograniczy koszty dostępu do tej wiedzy oraz pomoże niwelować różnice w dostępie do wiedzy osób z rodzin z niskimi dochodami</t>
  </si>
  <si>
    <t xml:space="preserve">Budżet państwa – część 27
PO PC
Wkład UE – 6,62  - 84,63%
Wkład budżetu – 1,20 – 15,37%
</t>
  </si>
  <si>
    <t>Wyliczenia zostały oparte o studium wykonalności, wniosek o dofinansowanie oraz harmonogramy rzeczowo-finansowe</t>
  </si>
  <si>
    <t>Przyjęte rozwiązania zapewnią przygotowanie zgromadzonych danych badawczych do ich upublicznienia, ale też zapewnią stosowanie wypracowanej metodyki i procedury po zakończeniu projektu. Poprawi to otwartość nauki w stosunku do administracji, biznesu i działań społecznych a także wpłynie dodatnio na kooperację międzynarodową świata nauki polskiej. Zdigitalizowanie i udostępnienie posiadanych archiwalnych danych naukowych pozwoli społeczeństwu na pełen dostęp do zasobów naukowych o Puszczy Białowieksiej oraz posłuży wzmocnieniu sektora nauki poprzez umożliwienie ponownego wykorzystania ISP, zapewni bezpieczeństwo danych archiwalnych poprzez ich digitalizację. Poprawi także łatwość uprawiania nauki i prowadzenia edukacji.</t>
  </si>
  <si>
    <t>Skutki zaproponowanych działań</t>
  </si>
  <si>
    <t>-0, 95</t>
  </si>
  <si>
    <t xml:space="preserve">Budżet państwa (część 27) – 1,44 mln   - 15,37  %
PO PC -  7,90 mln   - 84,63  %
Działanie 2.3 „Cyfrowa dostępność i użyteczność informacji sektora publicznego”
Poddziałanie 2.3.1 „Cyfrowe udostępnienie informacji sektora publicznego ze źródeł administracyjnych i zasobów nauki”   
</t>
  </si>
  <si>
    <t>Studium Wykonalności  projektu POPC "Leopoldina online – platforma integracji i udostępniania elektronicznych zasobów Uniwersytetu Wrocławskiego dla nauki, edukacji i popularyzacji wiedzy”.</t>
  </si>
  <si>
    <t>Świadome społeczeństwo informacyjne, mające możliwość korzystania z dostępu do rzetelnych informacji i najnowszych badań naukowych, ma realną szansę na wykorzystanie wiedzy i informacji do podnoszenia jakości swojego życia, kwalifikacji zawodowych. Ma możliwość stworzenia gospodarki opartej na współpracy biznesu i nauki, wykorzystaniu ponownie zdobytej wiedzy i udziału w postępie technologicznym i podnoszeniu jakości życia. Wykorzystanie wiedzy, zdobyczy naukowych w biznesie ma wpływ na budowanie gospodarki bardziej konkurencyjnej, oraz daje szanse na budowanie i rozwój sektora MSP.</t>
  </si>
  <si>
    <t>Świadome społeczeństwo informacyjne, mające możliwość korzystania z dostępu do rzetelnych informacji i najnowszych badań naukowych, ma realną szansę na wykorzystanie wiedzy i informacji do podnoszenia jakości swojego życia, kwalifikacji zawodowych. Ma możliwość stworzenia gospodarki opartej na współpracy biznesu i nauki, wykorzystaniu ponownie zdobytej wiedzy i udziału w postępie technologicznym i podnoszeniu jakości życia. Wykorzystanie wiedzy, zdobyczy naukowych w biznesie ma wpływ na budowanie gospodarki bardziej konkurencyjnej, oraz daje szanse na budowanie i rozwój sektora MSP. Jednym z kluczowych działań, mających znaczenie dla ułatwieni dostępu do danych i wyników badań możliwie szerokim kręgom odbiorców, jest obecnie digitalizacja i udostępnieni online. Udostępnianie cyfrowych zasobów uczelni, pokrywa się to z powszechnym oczekiwaniem społecznym wobec dostępu do informacji i jej zarządzaniem na wielu polach eksploatacji, zarówno komercyjnej, jak i w zakresie prywatnym. Udostępnianie cyfrowych materiałów, treści, wizerunków zbiorów materialnych wykorzystywane będzie miało wpływ m.in. na promocję uczelni. Udostępnione online dane w obrębie konkretnych dziedzin nauki staną się częścią powszechnej świadomości i przyczyniają się do podniesienia znajomości w wielu obszarach nauki w sposób podświadomy. Społeczeństwo posiadające nieograniczony dostęp do najnowszej wiedzy, rzetelnej, odpowiednio skatalogowanej, uporządkowanej, społeczeństwo uczące się i rozwijające się, potrafiące zdobywać i zwiększać swoją wiedzę w trakcie uczenia formalnego i nieformalnego staje się społeczeństwem bardziej rozwiniętym pod względem cywilizacyjnym, jest społeczeństwem bardziej tolerancyjnym, nastawionym na dialog. Jest także społeczeństwem gotowym do podejmowania współpracy i tworzenia innowacyjnych rozwiązań. Zwiększa się także jego prestiż na arenie europejskiej i światowej.</t>
  </si>
  <si>
    <t xml:space="preserve">Budżet państwa (część 27), PO PC
Źródło finansowania: budżet państwa, Europejski Fundusz Rozwoju Regionalnego oraz budżet konsorcjum - Politechnika Gdańska, Uniwersytet Gdański oraz Gdański Uniwersytet Medyczny. 
Wkład UE - 84,63% (19,54 mln)
Wkład budżetu– 15,37% (3,55 mln)
(na podst. https://www.polskacyfrowa.gov.pl/strony/o-programie/projekty/lista-beneficjentow/
</t>
  </si>
  <si>
    <t>Źródło danych: Studium wykonalności dla projektu MOST DANYCH. Multidyscyplinarny Otwarty System Transferu Wiedzy – etap II: Open Research Data. Kalkulacja sporządzona na podstawie szacowanego zapotrzebowania na energię elektryczną, usługi serwisowe oraz etaty w oparciu o obowiązujące stawki rynkowe.</t>
  </si>
  <si>
    <t>Brak danych</t>
  </si>
  <si>
    <t>n/d</t>
  </si>
  <si>
    <t>Podniesienie innowacyjności badań – szczególnie w newralgicznych dziedzinach jak np. robotyka, biotechnologia, kartografia.  Możliwość zwiększenia współpracy ze środowiskiem naukowym poprzez szybszy transfer informacji o efektach najnowszych badań.</t>
  </si>
  <si>
    <t>Łatwiejszy dostęp do danych badawczych, które mogą generować nowe rozwiązania i zwiększać konkurencyjność, a tym samym rozrost firm z niszowych branży.</t>
  </si>
  <si>
    <t>Zwiększenie potencjału społeczeństwa informacyjnego dzięki bezpłatnemu dostępowi, a perspektywie długofalowej możliwości poprawy sytuacji finansowej.</t>
  </si>
  <si>
    <t xml:space="preserve">Budżet państwa (część 27), Budżet państwa: (15,37%) 3,86 [mln zł]: (część 27) 
PO PC:  (84,63 %) 21,28 [mln zł]: Działania 2.3 „Cyfrowa dostępność i użyteczność informacji sektora publicznego w ramach Programu Operacyjnego Polska Cyfrowa” Poddziałanie 2.3.1 „Cyfrowe udostępnienie informacji sektora publicznego ze źródeł administracyjnych i zasobów nauki” (Typ II projektu: Cyfrowe udostępnienie zasobów nauki)
</t>
  </si>
  <si>
    <t>Obliczenia zgodne z aktualną wersją Wniosku o dofinansowanie dla Projektu „Otwarte Zasoby w Repozytorium Cyfrowym Instytutów Naukowych (OZwRCIN)”</t>
  </si>
  <si>
    <t>Zwiększenie dostępności i stopnia wykorzystania informacji sektora publicznego pochodzących z zasobów nauki Partnerów i Konsorcjum RCIN. Zminimalizowanie barier dla ponownego wykorzystania ISP ze źródeł nauki poprzez podniesienie poziomu otwartości i dostępności cyfrowych zasobów nauki.</t>
  </si>
  <si>
    <t>oświata</t>
  </si>
  <si>
    <t>Poprawa ja kości kształcenia nowych wysokospecjalizowanych kadr oraz zwiększenie możliwości edukacyjnych dla klas młodszych.</t>
  </si>
  <si>
    <t xml:space="preserve">Program Operacyjny Polska Cyfrowa
84,63% - środki UE (5,2 mln)
15,37 – dotacja celowa z budżetu państwa (część 27) (0,95 mln)
</t>
  </si>
  <si>
    <t>Środki z funduszy UE 84,63% wydatków kwalifikowalnych Projektu (5,90 mln zł), środki z budżetu państwa 15,37% wydatków kwalifikowalnych Projektu (1,07 mln zł).</t>
  </si>
  <si>
    <t>Wzrost wiedzy i umiejętności z zakresie nowoczesnych sposobów wyszukiwania otwartych cyfrowych zasobów nauki, a co a tym idzie liczby odbiorców zewnętrznych korzystających z tych źródeł dla rozwoju gospodarki, konkurencyjności, rynku pracy i innowacyjności.</t>
  </si>
  <si>
    <t>Wzrost wiedzy i umiejętności z zakresie nowoczesnych sposobów wyszukiwania otwartych cyfrowych zasobów nauki, a co a tym idzie liczby odbiorców zewnętrznych korzystających z tych źródeł dla prowadzenia i progresu badań naukowych i prac rozwojowych.</t>
  </si>
  <si>
    <t>Budowanie i kształtowanie świadomości o możliwościach bezpłatnego korzystania z cyfrowych zasobów nauki i korzyściach stwarzanych przez udostępnienie ich za pomocą technologii informatycznych.</t>
  </si>
  <si>
    <t xml:space="preserve">100 % kwalifikowalności wydatków:  15,37% Budżet państwa (część 27), 84,63% PO PC działanie 2.3.1  na łączną 4.60 ml zł wydatków projektu na cały okres realizacji projektu. Od 2019 roku planowanych do wydatkowania jest 4,21mln zł (0,65 mln zł z BP, 3,56 mln zł z EFRR) </t>
  </si>
  <si>
    <t xml:space="preserve">Projekt nie będzie generował przychodów ze sprzedaży, wszystkie zasoby będą udostępniane bezpłatnie. W wyniku realizacji projektu zapewniony zostanie bezpłatny i otwarty dostęp do 43 000 dokumentów w postaci cyfrowej, stanowiących zasoby nauki. Będzie to 28 000 plików zdigitalizowanych oraz 15 000 opisów bibliograficznych. Efekty projektu będą udostępnione nieodpłatnie użytkownikom końcowym. Grupę docelową odbiorców usług w postaci udostępnienia cyfrowych zasobów akademickich regionu kujawsko-pomorskiego stanowić będą mieszkańcy całego świata, zwłaszcza przedstawiciele sektora nauki i dydaktyki w Polsce.
Zgodnie z dokumentacją aplikacyjną projekt swoją realizacją obejmuje głównie działania nie inwestycyjne, a po ich wykonaniu nie będzie przynosił żadnych zysków. Zgodnie z zasadami konkursu w ramach Poddziałania 2.3.1 dla projektów, które nie generują dochodu maksymalny poziom dofinansowania wynosi 100% kosztów kwalifikowanych projektu, z czego 84,63% stanowią środki UE z PO PC (EFRR) a 15,37% to współfinansowanie krajowe z budżetu państwa.
Rok 0 bazowy stanowi rok 2019, W przypadku wyliczenia wydatków własnych skalkulowano zużycie materiałów i energii w trakcie oraz po zakończeniu realizacji projektu na kwotę 0,01 mln zł rocznie. 
</t>
  </si>
  <si>
    <t>Usługodawcy mogą poszerzyć zakres bądź jakość usług przez wykorzystanie darmowego zasobu cyfrowego (kawiarnie ozdabiają wnętrza starymi rycinami z KPBC, twórcy nowych portali pobierają obiekty wzbogacające ich ofertę informacyjną, prasa i media ilustrują swoje programy materiałami cyfrowymi)</t>
  </si>
  <si>
    <t xml:space="preserve">Projekt ma przede wszystkim charakter społeczny, przez co cechuje się znaczną trwałością. W związku z tym cele jego realizacji, przedstawione w dokumentacji aplikacyjnej będą zachowane przez wiele lat po jego zakończeniu. Możliwość korzystania z udostępnionych elektronicznie zasobów spowoduje, do biblioteki także część użytkowników, przede wszystkim tych zamieszkałych poza Toruniem i Bydgoszczą, nie będzie musiała ponosić kosztów dojazdu do biblioteki – oszczędność kosztów dojazdu do biblioteki. Możliwość korzystania z biblioteki elektronicznej w domu spowoduje znaczne oszczędności czasu związane z tym faktem - oszczędność czasu osób korzystających z zasobów cyfrowych. Elektroniczny dostęp do zasobów biblioteki pozwoli skorzystać tym osobom, które do tej pory nie mogły korzystać z niej w pełni bezpłatnie - oszczędność na kaucji i karcie bibliotecznej. Dzięki zabezpieczeniu analogowych obiektów zaoszczędzony zostanie czas pracy bibliotekarzy przeznaczony na zarządzanie kolekcjami (wypożyczanie, porządkowanie, zabezpieczanie, czyszczenie itp.) – oszczędność czasu bibliotekarzy. </t>
  </si>
  <si>
    <t xml:space="preserve">Wydawcy otrzymają za darmo gotowy produkt do wykorzystania w produkcji wydawniczej – darmowe materiały do produkcji wydawniczej. Naukowcy będą mogli wzbogacić swoje materiały edukacyjne o nowe treści i metody pracy (e-learning, e-laboratoria) - materiały dla naukowców.  Szerokie grono osób będzie miało dostęp do nowych zasobów cyfrowych bez wychodzenia z domu – Podniesienie poziomu i jakości życia mieszkańców. Większa liczba osób będzie korzystała z nowoczesnych technologii informatycznych – podniesienie kompetencji cyfrowych </t>
  </si>
  <si>
    <t xml:space="preserve">Informacje dot. korzyści ze zrealizowania projektu pochodzą ze studium wykonalności, które stanowi załącznik do wniosku o dofinansowanie projektu. </t>
  </si>
  <si>
    <t xml:space="preserve">Budżet państwa (część 27) 15,37% = 1,1 mln zł
Środki z funduszy UE 84,63% = 5,8 mln zł
PO PC, Działanie 2.3 
Poddziałanie 2.3.1 
(typ II projektu: cyfrowe udostępnienie zasobów nauki)
</t>
  </si>
  <si>
    <t>Utrzymanie projektu po jego zakończeniu od roku 2020 będzie finansowane z dotacji statutowej</t>
  </si>
  <si>
    <t>Celem głównym projektu jest udostępnienie metadanych o charakterze naukowym, dzięki czemu projekt wpisuje się założeniami w nadrzędny priorytet „Strategii Innowacyjności i Efektywności Gospodarki „Dynamiczna Polska 2020”. W szczególności realizowany projekt przyczynia się do rozwoju inteligentnego: rozwoju gospodarki opartej na wiedzy i innowacji; rozwoju zrównoważonego: wspierania gospodarki efektywniej korzystającej z zasobów nauki polskiej, bardziej przyjaznej środowisku i bardziej konkurencyjnej, zwłaszcza w odniesieniu do konkurencyjności dużych przedsiębiorstw; rozwoju sprzyjającego włączeniu społecznemu: wspierania gospodarki o wysokim poziomie zatrudnienia, zapewniającej spójność społeczną i terytorialną.</t>
  </si>
  <si>
    <t xml:space="preserve">Realizowany projekt zoptymalizuje rozwój polskich zasobów cyfrowych w Internecie, które to są istotne i znaczące dla polskiej nauki, gospodarki i rozwoju przedsiębiorczości. W przeważającej mierze baza AGRO wykorzystywana jest przez mikro-, małe oraz średnie przedsiębiorstwa. 
Główny wymiar realizowany jest w praktyce działalności ośrodków doradztwa rolniczego w Polsce, przez właścicieli i pracowników gospodarstw rolnych, zajmujących się uprawą roli i roślin, ogrodnictwem, sadownictwem, hodowlą zwierząt, ochroną roślin itp. oraz gospodarstw agroturystycznych. Nie bez znaczenia jest wykorzystywanie zasobów bazy przez kadrę kierowniczą i pracowników wszystkich gałęzi przemysłu rolno-spożywczego, przemysłu paszowego, sektora HoReCa (hotelarstwo, restauracje, catering), kadrę kierowniczą i pracowników Państwowego Gospodarstwa Leśnego Lasy Państwowe oraz leśnych zakładów doświadczalnych, kadrę kierowniczą i pracowników przemysłu drzewnego i chłodniczego, lekarzy weterynarii, medycyny i pozostałych pracowników służby zdrowia, w szczególności dietetyków.
</t>
  </si>
  <si>
    <t>Realizowany projekt znajduje odbiorców również pośród globalnej społeczności wirtualnej (zbiorowość użytkowników Internetu, zainteresowana dostępem do literatury naukowej), hobbystów, a także osób prowadzących gospodarstwa domowe, w tym zwłaszcza przez gospodynie domowe.</t>
  </si>
  <si>
    <t>Budżet państwa (część 27), Program Operacyjny Polska Cyfrowa na lata 2014-2020, Oś priorytetowa nr 2 „E-administracja i otwarty rząd”, Działanie nr 2.3 „Cyfrowa dostępność i użyteczność informacji sektora publicznego”, Poddziałanie nr 2.3.1 „Cyfrowe udostępnienie informacji sektora publicznego ze źródeł administracyjnych i zasobów nauki (typ projektu: cyfrowe udostępnienie zasobów nauki).</t>
  </si>
  <si>
    <t>projekt GovNet</t>
  </si>
  <si>
    <t>Budżet Państwa - część 46 Zdrowie, Program Operacyjny Polska Cyfrowa na lata 2014-2020, Oś Priorytetowa nr 2 „E-administracja i otwarty rząd” Działanie nr 2.3 „Cyfrowa dostępność i użyteczność informacji sektora publicznego”, Poddziałanie nr 2.3.1 „Cyfrowe udostępnienie informacji sektora publicznego ze źródeł administracyjnych i zasobów nauki (typ projektu: cyfrowe udostępnienie zasobów nauki)”</t>
  </si>
  <si>
    <t xml:space="preserve">Projekt „Digital Brain – cyfrowe zasoby Instytutu Psychiatrii i Neurologii w Warszawie”
Realizacja projektu obejmuje lata 2018-2021
Kwoty podane na podstawie ostatniego Harmonogramu Finansowo-Rzeczowego
</t>
  </si>
  <si>
    <t>Program Operacyjny Wiedza Edukacja Rozwój</t>
  </si>
  <si>
    <t>POiŚ</t>
  </si>
  <si>
    <t xml:space="preserve">Fundusz Pracy </t>
  </si>
  <si>
    <t>Łącznie:</t>
  </si>
  <si>
    <t xml:space="preserve">Budżet państwa – część 27. Informatyzacja (15,37%) – 0,5944 mln 
PO PC (84,63%) -  3,2726 mln
</t>
  </si>
  <si>
    <t xml:space="preserve">Obliczenia zostały sporządzone na podstawie „Studium wykonalności projektu Polska Platforma Publikacji Naukowych”.
</t>
  </si>
  <si>
    <t xml:space="preserve">Zwiększenie puli tekstów naukowych w otwartym dostępie umożliwi przedsiębiorcom korzystanie z nich przy opracowywaniu nowych usług i
produktów, co przyczyni się do rozwoju innowacyjności w Polsce i na świecie. Otwarta dostępność zasobów dla specjalistów przyczyni się do zwiększenia poziomu świadczonych przez nich usług. Przedsiębiorcom
łatwiej będzie również zlokalizować ekspertów o interesującym ich profilu badawczym, dzięki czemu wzrośnie poziom bezpośredniej współpracy nauki z biznesem.
</t>
  </si>
  <si>
    <t>Dzięki łatwiejszemu docieraniu przez naukowców i studentów do potrzebnych im tekstów naukowych zwiększy się szybkość wymiany wiedzy w polskim środowisku naukowym co przyspieszy rozwój nauki. Dzięki zwiększeniu liczby polskich czasopism naukowych, które będą
funkcjonować w modelu w pełni otwartym, łatwiej będzie polskim naukowcom spełniać formalne warunki stawiane przez Komisję Europejską i inne instytucje finansujące badania (a wkrótce zapewne też przez MNiSW)
dotyczące publikowania wyników badań w sposób otwarty. Dzięki obfitej puli tekstów naukowych dostępnych na otwartych licencjach,
pozwalających na ponowne wykorzystanie, pojawi się możliwość prowadzenia badań metodami text-mining: np. prowadzenia meta-analiz wybranych zagadnień lub analizowania działania systemu nauki w Polsce. Dzięki zwiększeniu puli polskich tekstów naukowych w otwartym dostępie
wzrośnie widoczność polskiej nauki na świecie, dzięki czemu wzrośnie
cytowalność polskich publikacji naukowych, będzie więcej współpracy
międzynarodowej i zwiększy się udział polskich zespołów w międzynarodowych projektach międzynarodowych. Szersza dostępność tekstów naukowych umożliwi korzystanie z nich różnym zainteresowanym grupom społecznym, do różnych celów m.in.: edukacyjnych (wykorzystanie
przez nauczycieli szkolnych i wykładowców akademickich), co w długiej perspektywie wpłynie pozytywnie na jakość edukacji; hobbystycznych, w tym do uprawiania nauki obywatelskiej (citizen science), co zwiększy bezpośredni kontakt społeczeństwa z nauką i długofalowo podniesie społeczne zaufanie do nauki; dostępność pełnych tekstów naukowych ułatwi ewaluowanie nauki, co nie tylko podniesie jej jakość, ale również zwiększy efektywność wydatkowania środków na naukę.</t>
  </si>
  <si>
    <t xml:space="preserve">Budżet Państwa - część budżetowa nr 27 – INFORMATYZACJA (15,37%)
Program Operacyjny Polska Cyfrowa (84,63%)
</t>
  </si>
  <si>
    <t>Projekt nie generuje przychodu i dochodu. Po stronie wydatków skalkulowano wkład krajowy do budżetu projektu w wysokości 1,67 mln zł (w latach 2019-2021) oraz szacowane koszty operacyjne w okresie eksploatacji projektu (2022-2029). W kategorii środków z funduszy UE wskazano wartość dotacji UE/EFRR do projektu.</t>
  </si>
  <si>
    <t>Projekt na pozytywny wpływ społeczno-gospodarczy. Spowoduje powstanie szeregu korzyści społecznych, które podzielić można na jakościowe i ilościowe.
Do korzyści jakościowych – niemożliwych w prosty sposób do skwantyfikowania należy zaliczyć:
a) spadek ilości nakładu czasu pracy na gromadzenie danych do badań, w związku z tym wzrośnie liczba prac i/lub wzrośnie jakość prac (więcej czasu będzie poświęcane na analizę i wnioskowanie zamiast na gromadzenie danych surowych oraz dzięki temu, że analiza będzie obejmować znacznie większy zakres danych)
b) spadek kosztów pozyskania danych; dziś tym kosztem są: czas niezbędny na dotarcie do danych (wizytę na Wydziale Biologii; koszty logistyczne i koszt czasu pracy) w praktyce niemal odcina to od badań osoby z zewnątrz
c) spadek czasu niezbędnego na pozyskanie danych z jednego rekordu (dziś to fizyczna procedura obejmująca następującą sekwencję kroków: wizyta w magazynie  odnalezienie i wyjęcie okazu (np. arkusza zielnikowego)  pozyskanie danych z okazu  konserwacja okazu i następnie  odłożenie go na powrót na jego  miejsce w magazynie)
d) spadek kosztów pozyskania danych (wiążące się np. otwarciem zielnika, spisaniem danych czy innymi badaniami na próbce, a następnie z zakonserwowaniem próbki ponownie (np. przemrożenie w celu zniszczenia grzybów/drobnoustrojów))
e) w odniesieniu do innych środowisk (administracja, edukacja, trzeci sektor), które dziś praktycznie nie mają dostępu do danych / nie praktykują też prób docierania do nich / nie mają świadomości ich wartości; wzrost świadomości istnienia zbiorów i ich przydatności, a w konsekwencji dzięki rezultatom projektu, sięgnięcie do nich i wygenerowanie korzyści przede wszystkim związanych z oszczędnością nakładu czasu pracy i jakością efektów pracy (np. trafniejsze decyzje)</t>
  </si>
  <si>
    <t xml:space="preserve">Program Operacyjny Polska Cyfrowa (84,63%) – 15,96790008 zł
Krajowe środki publiczne, cz. 27 (15,37%) – 2,89999557 zł w ramach współfinansowania PO PC, 0,70309508 zł w ramach utrzymania trwałości projektu
</t>
  </si>
  <si>
    <t>Dane wg Studium Wykonalności Projektu, stanowiącego załącznik do Wniosku o dofinansowanie. Analiza finansowa została opracowana na podstawie "Wytycznych w zakresie zagadnień związanych z przygotowaniem projektów inwestycyjnych, w tym projektów generujących dochód i projektów hybrydowych na lata 2014-2020".</t>
  </si>
  <si>
    <t>Przedmiotowy projekt przyniesie również znaczne rezultaty dla rozwoju firm z szeroko pojętej branży medycznej i weterynaryjnej, zdrowia publicznego czy farmacji, co z kolei wpłynie pozytywnie na progres rodzimej gospodarki.
Spośród beneficjentów udostępnienia danych niewątpliwie dominującą gałęzią jest branża medyczna, gdyż informacje o bakteriofagach i komórkach macierzystych mogą służyć rozwojowi metod terapeutycznych, regenerowania zniszczonych lub utraconych narządów, metod zapobiegania chorobom,. Komórki macierzyste używane są w medycynie regeneracyjnej, też estetycznej.
Obecnie w branżach weterynaryjnych i żywnościowych firmy podejmują próby rozwiązania problemu bezpieczeństwa mikrobiologicznego żywności, właśnie poprzez użycie bakteriofagów jako środków ochrony tej żywności. Medycyna weterynaryjna bada potencjał fagów w zapobieganiu bakteryjnym infekcjom u zwierząt hodowlanych.
Bakteriofagi testuje się również w zwalczaniu fitopatogenów roślin uprawnych, w celu wyeliminowania antybiotyków i środków chemicznych, a tym samym zmniejszenia strat uprawnych w rolnictwie. Co więcej preparaty bakteriofagowe w przemyśle spożywczym można wykorzystywać do zapobiegania i eliminowania skażeń produktów pochodzących od zwierząt hodowlanych.</t>
  </si>
  <si>
    <t>Utworzona platforma cyfrowa udostępni opracowane przez najlepszych ekspertów metody postępowania, protokoły, wyniki analiz i zdigitalizowane materiały do prowadzenia badań i analiz własnych dla wszystkich zainteresowanych. Platforma BINWIT udostępni obrazy komórek macierzystych i bakteriofagów co dla wielu interesariuszy może stanowić materiał badawczy – nie będą zmuszeni do prowadzenia żmudnych przygotowań materiałów laboratoryjnych czy eksperymentów laboratoryjnych. Na podstawie dostępnych materiałów będą mogli prowadzić własne analizy bez konieczności prac laboratoryjnych. Raz zdigitalizowane preparaty moga zostać wielokrotnie wykorzystane w analizach różnorodnych zagadnień. Udostępnione obrazy będą mogły zostać użyte jako materiał porównawczy w diagnostyce i analizach medycznych. Skala i przekrojowość planowanych do udostępnienia danych umożliwi analizy o znacznie wyższym stopniu istotności niż wykonywane w typowych projektach. 
Fakt udostepnienia cyfrowego unikalnych danych na poziomie eksperckim jest niezwykle istotny dla jednostek klinicznych, które często nie dysponują własnym zapleczem analityczno – laboratoryjnym na odpowiednio zaawansowanym poziomie. Często też rozbudowa zaplecza analitycznego nie jest priorytetem dla klinicystów co uniemożliwia im stosowanie nowych zaawansowanych terapii np. z zastosowaniem komórek macierzystych. Udostępnienie tych danych na platformie BINWIT zwiększy możliwość stosowania nowoczesnych terapii nawet w małych ośrodkach.
Do korzyści długofalowych płynących ze zrealizowanego projektu należą: nawiązanie nowych kontaktów i współpracy z innymi ośrodkami naukowymi, a co za tym idzie, dalszy rozwój nauki, platformy, zasobów wiedzy, możliwe utworzenie nowych projektów i działań opracowywanych wspólnie z innymi instytucjami naukowymi.
Kolejną korzyścią może być zwiększony wzrost liczby zarówno pacjentów, jak i lekarzy wykorzystujących innowacyjne terapie.
Zrealizowany projekt będzie służyć również w szkolnictwie wyższym, ponieważ platforma będzie dostępna dla studentów uczelni medycznych oraz studentów kierunków związanych z działu Life Science np.:mikrobiologią i biotechnologią.
Pomoże to studentom w zrozumieniu zagadnienia i poszerzaniu swojej wiedzy.</t>
  </si>
  <si>
    <t>inne</t>
  </si>
  <si>
    <t>Wskaźnikami rezultatu będzie liczba pobrań/odtworzeń dokumentów zawierających informacje sektora publicznego (ISP):
• liczba pobrań/odtworzeń dokumentów zawierających ISP – 90 000szt.
Wskaźniki specyficzne dla projektu:
• liczba wygenerowanych kluczy API – 1 szt.
W ramach realizacji projektu założono osiągniecie poniższych wskaźników produktu na wskazanym poziomie:
• liczba podmiotów, które udostępniły on-line ISP - 1 szt.
• liczba zdigitalizowanych dokumentów zawierających ISP – 9 000 szt.
• liczba udostępnionych on-line dokumentów zawierających ISP - 9 000szt.
• liczba utworzonych API - 1 szt.
• liczba baz danych udostępnionych on-line poprzez API - 1 szt.
Wskaźniki specyficzne dla projektu:
• rozmiar zdigitalizowanych ISP – 2TB
• rozmiar udostępnionych on-line ISP – 2 TB</t>
  </si>
  <si>
    <t>Program Operacyjny Polska Cyfrowa 2014-2020
Poddziałanie 2.3.1 „Cyfrowe udostępnienie informacji sektora publicznego ze źródeł  administracyjnych i zasobów nauki”
Obliczono na podstawie dokumentacji aplikacyjnej (wniosek o dofinansowanie i studium wykonalności) projektu „Zintegrowane wirtualne Herbarium Pomorza Herbarium Pomeranicum – digitalizacja i udostępnienie zbiorów herbariów jednostek akademickich Pomorza poprzez ich połączenie i udostępnienie cyfrowe”
Budżet państwa – część 27
Źródła finansowania:
a) UE: 84,63%: 21 213 259,49 PLN (21,213 mln PLN)
b) Budżet państwa: 15,37%: 3 852 626,71 PLN (3,853 mln PLN)
Całkowita wartość kosztów kwalifikowanych projektu: 25 065 886,20 PLN (25,06 mln PLN)</t>
  </si>
  <si>
    <t>Realizacja Projektu nie niesie ze sobą żadnych kosztów społecznych. W związku z tym nie przeprowadzono szacunków wartości kosztów społecznych w celu określenia efektu społecznego netto. W dalszej części rozdziału opisane będą wyłącznie korzyści z realizacji Projektu przy założeniu, że wartość oszacowanych korzyści jest jednocześnie wartością korzyści Projektu. Po przeprowadzeniu wielowymiarowej analizy oddziaływania Projektu ustalono następujące korzyści społeczne wynikające z realizacji Projektu Herbarium Pomeranicum.
Poniżej przedstawiono zidentyfikowane korzyści społeczne Projektu wraz z opisem metodyki ich obliczenia oraz wyszczególnieniem korzyści dla naukowców, administracji publicznej, oraz korzyści dla przedsiębiorców i obywateli.
Korzyść 1.
Ograniczenie kosztów dostępu do zasobów nauki – Herbariów 
W oparciu o dane historyczne partnerów projektu określono, iż w związku z koniecznością dokonywania osobistej kwerendy w celu uzyskania dostępu do zasobów nauki – Herbariów, konieczne jest poniesienie znaczących kosztów finansowych z tym związanych – średni czas kwerendy, która odbywa się poza miejscem zamieszkania badacza, wynosi 5 dni. Przyjęto, iż w tym okresie konieczne jest poniesienie kosztów związanych z:
1. Zakwaterowaniem w kwocie 1000,00 PLN (koszt 1 noclegu 200 PLN brutto x 5 dni = 1 000 PLN)
2. Transportem tam i z powrotem 400 PLN (Przejazd PKP + koszt przejazdu od dworca PKP do budynku herbarium i z powrotem)
3. Wynagrodzeniem badacza (przeciętne wynagrodzenie w administracji publicznej wynosi 5018,26 PLN, co oznacza, że „dniówka” wynosi 250,81 PLN, a więc wynagrodzenie osoby dokonującej 5 dniowej kwerendy wynosi 1 254,56 PLN
W związku z powyższym sumaryczny koszt dostępu do zasobów nauki – Herbariów wynosi średnio 2 654,56 PLN. W okresie 5 dniowej kwerendy badacza musi przejrzeć około średnio 300 alegatów w celu odnalezienia tych pożądanych co wynika z konieczności ręcznego przeszukiwania zbiorów. W związku z tym obliczono, iż osiągnięcie wskaźnika „Liczba pobrań/odtworzeń dokumentów zawierających informacje sektora publicznego” na poziomie 140 000 szt./rok jest równe odbyciu blisko 467 kwerend (dokładnie 466,67). W związku z tym w celu określenia korzyści społecznej przemnożono przeciętny koszt kwerendy, (metodologię obliczenia podano powyżej) przez ilość kwerend, której uniknięto w celu wygenerowania wskaźnika rezultatu „Liczba pobrań/odtworzeń dokumentów zawierających informacje sektora publicznego” na poziomie 140 000 szt./rok. Uzyskany wynik tj. 1 238 797 PLN/brutto został określony jako wartość korzyści społecznej ograniczenia kosztów dostępu do zasobów nauki-Herbariów. W kolejnych latach wartość tak rośnie zgodnie z trendem zaprezentowanym w analizie popytu. 
Realizacja projektu umożliwi osiągnięcia wskaźnika rezultatu Liczba pobrań/odtworzeń dokumentów zawierających informacje sektora publicznego [szt./rok] na poziomie 35 000 w roku 2022. Platforma zostanie udostępniona publicznie 1 października 2022 roku, tak też w roku 2022 będzie ona funkcjonowała jedynie przez okres 3 miesięcy, tak też obliczono wartość w/w wskaźnika proporcjonalnie za okres 3 miesięcy. Założono również, iż w roku 2023 w trakcie którego platforma będzie funkcjonowała przez okres pełnych 12 miesięcy wartość przedmiotowego wskaźnika wyniesie 140 000[szt./rok). Na podstawie wywiadów przeprowadzonych z interesariuszami projektu określono, iż od 2024 roku przez okres pierwszych 5 lat eksploatacji projektu stopień wykorzystania platformy Herbarium Pomeranicum będzie wzrastał o 10% rok do roku.</t>
  </si>
  <si>
    <t> Administracja państwowa
 Administracja samorządowa
 Generalna Dyrekcja Ochrony Środowiska
 Regionalne Dyrekcje Ochrony Środowiska</t>
  </si>
  <si>
    <t>Potrzeba pozyskania danych w celu wykorzystania zasobów poddanych cyfryzacji w ramach projektu przede wszystkim do prowadzenia spraw urzędowych (np. do wydawania decyzji środowiskowych) przez administrację państwową, w tym samorządową, Generalną Dyrekcję Ochrony Środowiska i Regionalne Dyrekcje Ochrony Środowiska, ze szczególnym uwzględnieniem jednostek odpowiedzialnych za ochronę i planowanie przyrody oraz planowanie
przestrzenne.</t>
  </si>
  <si>
    <t xml:space="preserve"> Służby i funkcjonariusze państwowi
 Policja
 Prokuratura
 Służba celna
</t>
  </si>
  <si>
    <t>Potrzeba pozyskania danych w celu wykorzystania zasobów poddanych cyfryzacji w ramach projektu przede wszystkim w celu identyfikacji potencjalnych wykroczeń i przestępstw związanych z gatunkami objętymi ochroną przez służby i funkcjonariuszy państwowych w tym policję, prokuraturę, służbę celną.</t>
  </si>
  <si>
    <t xml:space="preserve"> Przedsiębiorstwa
 Organizacje pozarządowe
 Inne podmioty
</t>
  </si>
  <si>
    <t>Potrzeba pozyskania danych w celu wykorzystania zasobów poddanych cyfryzacji w ramach projektu przede wszystkim do realizacji zadań statutowych oraz do przygotowania dokumentacji związanych z zasobami przyrodniczymi (ocena oddziaływania na środowisko, zarządzanie zasobami leśnymi i wodnymi) w szczególności przez organizacje pozarządowe oraz przedsiębiorców.</t>
  </si>
  <si>
    <t xml:space="preserve"> Pracownicy naukowi
 Doktoranci
</t>
  </si>
  <si>
    <t xml:space="preserve">Potrzeba pozyskania danych w celu wykorzystania zasobów poddanych cyfryzacji w ramach projektu przede wszystkim do celów naukowych i/lub w drugim rzędzie do celów dydaktycznych. 
Potrzeba ułatwienia dostępu do zasobów Herbariów poprzez wyeliminowanie konieczności osobistej kwerendy.
Potrzeba skrócenia czasu potrzebnego do znalezienia alegatu poprzez możliwość przeglądania i przeszukiwania zasobów z wykorzystaniem platformy dostępnej on-line.
Potrzeba konsolidacji rozproszonych zbiorów z różnych Herbariów w celu ułatwienia ich wykorzystania w obiegu krajowym i światowym.
</t>
  </si>
  <si>
    <t xml:space="preserve"> Nauczyciele
 Uczniowie ze szkół podstawowych i ponadpodstawowych
</t>
  </si>
  <si>
    <t xml:space="preserve">Potrzeba pozyskania danych w celu wykorzystania zasobów poddanych cyfryzacji w ramach projektu przede wszystkim w celach edukacyjnych.
Potrzeba ułatwienia dostępu do zasobów Herbariów poprzez wyeliminowanie konieczności osobistej kwerendy.
Potrzeba skrócenia czasu potrzebnego do znalezienia alegatu poprzez możliwość przeglądania i przeszukiwania zasobów z wykorzystaniem platformy dostępnej on-line.
Potrzeba konsolidacji rozproszonych zbiorów z różnych Herbariów w celu ułatwienia ich wykorzystania w obiegu krajowym.
</t>
  </si>
  <si>
    <t>Zidentyfikowane w ramach analizy interesariuszy potrzeby, możliwości i ograniczenia odbiorców zdigitalizowanych zasobów nauki udostępnionych cyfrowo (on-line) uwzględniono określając zakres projektu, którego realizacja wpłynie na osiągnięcie zaplanowanych korzyści. Korzyści społeczne związane z realizacją projektu są zbieżne z oczekiwanymi przez odbiorców zdigitalizowanych zasobów nauki korzyściami, w szczególności w zakresie oszczędności czasu, ograniczenia kosztów a także poprawy dostępności do zasobów Herbariów. W szczególności realizacja projektu pozwoli na osiągnięcie następujących korzyści, które były również wskazywane przez odbiorców zdigitalizowanych zasobów nauki udostępnionych cyfrowo (on-line) – alegatów Herbarium Pomeranicum:
 Wyeliminowanie konieczności osobistej kwerendy w Herbariach;
 Natychmiastowy dostęp do zasobów Herbarium Pomeranicum on-line oraz brak konieczności uzyskania zgody kustosza na dostęp do zasobów;
 Skrócenie czasu potrzebnego do odnalezienia alegatu poprzez przeglądanie zbiorów w pełni opisanych i skatalogowanych;
 Poprawa dostępu do zasobów Herbariów poprzez ich digitalizację i udostępnienie on-line, co eliminuje ryzyko zniszczenia zbiorów w trakcie tradycyjnego przeglądania;
 Oszczędność czasu na pozyskanie danych dotyczących alegatów Herbarium Pomeranicum;
 Obniżenie kosztów dostępu do zasobów Herbarium Pomeranicum;
 Włączenie dorobku polskich badaczy mającego odzwierciedlenie w zasobach Herbariów do powszechnego obiegu naukowego;
 Poprawa synergii pomiędzy rozproszonymi zbiorami w różnych Herbariach i szerokie wykorzystanie w obiegu krajowym i światowym;
 Możliwość wykorzystania okazów referencyjnych zgromadzonych w Herbariach w analizach zmian bioróżnorodności regionu oraz w identyfikacji potencjalnych wykroczeń i przestępstw związanych z gatunkami objętymi ochroną;
 Możliwość wykorzystania zasobów zawartych w Herbariach w dokumentacjach związanych z zasobami przyrodniczymi (ocena odziaływania na środowisko, zarządzanie zasobami leśnymi i wodnymi);
 Poszerzenie wiedzy w społeczeństwie o roli i znaczeniu zasobów Herbariów w dziedzictwie narodowym, m.in. w edukacji oraz działalności NGO.</t>
  </si>
  <si>
    <t xml:space="preserve">Budżet Państwa - część budżetowa nr 27 (15,37%- 1,13 mln)
Program Operacyjny Polska Cyfrowa,  Poddziałanie 2.3.1 Cyfrowe udostępnienie informacji sektora publicznego ze źródeł administracyjnych i
zasobów nauki – (84,63%- 6,20 mln)
</t>
  </si>
  <si>
    <t xml:space="preserve">Dokumentacja aplikacyjna w ramach naboru do Poddziałania 2.3.1 PO PC (nabór 11),
Dofinansowanie z budżetu Państwa w wysokości 15,37% kosztów kwalifikowanych, 
Dofinansowanie ze środków UE w wysokości 84,63% kosztów kwalifikowanych,
</t>
  </si>
  <si>
    <t xml:space="preserve">Projekt przekłada się na korzyści dla kadry naukowo-badawczej, nauczycieli historii i przedmiotów humanistycznych (szkoły podstawowe i szkoły ponadpodstawowe), studentów, uczniów szkół podstawowych (starsze klasy) i ponadpodstawowych. Zdobyta wiedza wpłynie na poprawę edukacji całego społeczeństwa, a w dalszej perspektywie na rozwój kapitału społecznego. Wielkość grupy docelowej szacowana jest na 121 282 osób.
Realizacja projektu umożliwi zdalny/cyfrowy dostępu do niezwykle cennych, historycznych zasobów Archiwum Krakowskiej Kurii Metropolitalnej, Archiwum Archidiecezji Lwowskiej (w depozycie Uniwersytetu Papieskiego) i Diecezji Bielsko-Żywieckiej. Zinwentaryzowany zasób wynosi łącznie 1 022 jednostek archiwalnych (385 170 kart). 
</t>
  </si>
  <si>
    <t>Wzrost dostępności treści naukowych</t>
  </si>
  <si>
    <t xml:space="preserve">Zabezpieczenie cennych archiwaliów </t>
  </si>
  <si>
    <t>Rozwój niektórych gałęzi gospodarki</t>
  </si>
  <si>
    <t>Projekt będzie mieć pośredni wpływ na rozwój niektórych gałęzi gospodarki, zwłaszcza w sektorze małych i średnich przedsiębiorstw, przyczyniając się m.in. do 
- rozwoju firm genealogicznych, wyspecjalizowanych w prowadzeniu poszukiwań genealogicznych, archiwalnych, wywodach przodków o dowolnym pochodzeniu i wyznaniu, rekonstrukcji drzew genealogicznych, poszukiwaniach dotyczących konkretnej osoby, konkretnej informacji, konkretnego zdarzenia
- rozwoju firm zajmujących się turystyką religijną, turystyką historyczną i kulturową, edukacją kulturową i historyczną z ofertą skierowaną do odbiorcy zarówno polskiego, jak i zagranicznego.</t>
  </si>
  <si>
    <t>Projekt przewiduje zabezpieczenie cennych archiwaliów przed degradacją substancji zabytkowej, zniszczeniem lub zapomnieniem. Utworzenie cyfrowego archiwum poprzez wykonanie wysokiej jakości cyfrowych kopii stanowi alternatywne zabezpieczenie treści dokumentów oryginalnych, zapewnia dostęp do treści dokumentów, ograniczając fizyczny dostęp do oryginałów.</t>
  </si>
  <si>
    <t>Nastąpi  wzrost dostępności treści naukowych z licznych dziedzin nauk humanistycznych (historia i jej nauki pomocnicze, antropologia, etnografia, genealogia, socjologia, kodykologia) w domenie publicznej między innymi poprzez integracje i dalsze udostępnianie zasobów poprzez istniejące biblioteki cyfrowe, archiwa i repozytoria danych</t>
  </si>
  <si>
    <t>Dokumentacja aplikacyjna w ramach naboru do Poddziałania 2.3.1 PO PC (nabór 11), w szczególności rozdział Analiza kosztów i korzyści wykazała korzyści w ujęciu pieniężnym: Tworzenie nowych miejsc pracy na etapie realizacji projektu w branży informatycznej, Tworzenie nowych miejsc pracy na etapie realizacji projektu w branży konserwatorskiej, Tworzenie nowych miejsc pracy dla osób z branży digitalizacji i archiwizacji dokumentów na etapie realizacji projektu, Tworzenie nowych miejsc pracy po zrealizowaniu projektu, Wzrost wielkości rynku oferującego produkty i usługi oparte o ponowne wykorzystanie ISP, Wzrost wpływów regionu z turystyki genealogicznej.</t>
  </si>
  <si>
    <t>Budżet państwa, część 27: 2 884 019,73 PLN (15,37%) / POPC 2.3.1: 15 879 934,27 PLN (84,63%)</t>
  </si>
  <si>
    <t>Obliczenia na podstawie Studium Wykonalności</t>
  </si>
  <si>
    <t xml:space="preserve">Projekt ma szansę zmienić zachowania społeczne względem środowiska naturalnego, poprzez dostęp do źródeł informacji na temat gatunków żyjących w przyrodzie, a tym samym zwiększenie świadomości społecznej poszczególnych osób i organizacji. Kładzie nacisk na rozwój technologii społeczeństwa informacyjnego, które pozytywnie wpływają na politykę związaną z ochroną środowiska i poprzez szerokie udostępnianie informacji wspierają edukację ekologiczną oraz kreują proekologiczne postawy.
Znaczenie dla nauki oraz efekty pochodne:
● Poprawa dostępu do informacji o krajowych zasobach instytucji naukowych, zwłaszcza w odniesieniu do cennych kolekcji okazów przyrodniczych poprzez włączenie ich w obieg cyfrowy na poziomie kraju oraz globalnie poprzez sieć GBIF,
● Poprawa dostępu do naukowych danych o gatunkach występujących w kraju i na świecie, w oparciu o zasoby rekordów danych digitalizowanych podczas Projektu,
● Powstrzymanie zagrożenia uszkodzeniem lub zniszczeniem cennych zbiorów przyrodniczych, będących w posiadaniu UW oraz Partnerów,
● Możliwość wielokrotnego korzystania z zasobów UW oraz Partnerów, bez wpływu na stan zachowania dóbr nauki; realizacja w praktyce zrębów idei nowoczesnego „wirtualnego muzeum naukowego”,
● Lepsze wykorzystywanie potencjału UW oraz Partnerów do kreowania nowoczesnych i innowacyjnych form dostępu do nauki,
● Wzrost poziomu świadomości w zakresie kreowania związków sektora nauki z resortami związanymi z danymi o bioróżnorodności (Min. Środowiska i jego agencje, Min. Rolnictwo, Min. Spraw Wewnętrznych i Administracji, Min. Zdrowia),
● Wzrost poziomu świadomości w zakresie znaczenia technologii społeczeństwa informacyjnego dla harmonijnego rozwoju regionów,
● Zminimalizowanie ryzyka wykluczenia cyfrowego, zwłaszcza na obszarach wiejskich i w mniejszych miejscowościach,
● Wzrost dostępności oferty UW oraz Partnerów dla grup zagrożonych wykluczeniem społecznym i wykluczeniem cyfrowym, np. dla osób niepełnosprawnych lub z terenów wiejskich.
</t>
  </si>
  <si>
    <t xml:space="preserve">1. Ułatwienie dostępu do wybranych ISP udostępnianych przez instytucje za pośrednictwem portalu dane.gov.pl i zwiększenie ich wykorzystania. 
2. Ułatwienie dostępu do zasobów polskich bibliotek i zwiększenie ich wykorzystania.
3. Ułatwienie dostępu do wybranych informacji publikowanych w blogosferze i zwiększenie ich wykorzystania. 
4. Utworzenie nowych interfejsów programistycznych (API) umożliwiającego wykorzystanie ISP przez podmioty z i spoza administracji publicznej do tworzenia nowoczesnych aplikacji i usług.
5. Wzmocnienie zastosowań technologii informacyjno-komunikacyjnych (TIK) w e-administracji i e-uczeniu się.
1. Wzmacnianie aktywności obywatelskiej poprzez umożliwienie publikowania treści w ogólnodostępnej aplikacji LUMEN.
2. Promowanie wykorzystania ISP jako nowoczesnego środka budowania społeczeństwa obywatelskiego.
3. Przeciwdziałanie i zwalczanie zjawiska tzw. fake newsów.
1. pozytywny wpływ na społeczny wizerunek Biblioteki Narodowej
2. pozytywny wpływ na społeczny wizerunek pozostałych bibliotek i instytucji uczestniczących w projekcie
3. pozytywny wpływ na społeczny wizerunek blogów uczestniczących w projekcie
</t>
  </si>
  <si>
    <t xml:space="preserve">1. Zwiększenie wykorzystania oraz ułatwienie dostępności szczególnego typu ISP - cyfrowych zasobów bibliotecznych i ich metadanych. Znacząca poprawa jakości korzystania z biblioteki cyfrowej Polona na urządzeniach mobilnych.
2. Uprzystępnienie użytkownikom zbiorów należących do Domeny Publicznej i promocja tych zasobów.
3. Dywersyfikacja ruchu w usłudze Polona między punktami dostępu: aplikacją webową i mobilną.
1. Wyrównywanie szans i znoszenie ograniczeń w dostępie do zasobów kultury ze względu na bariery infrastrukturalne, miejsce zamieszkania, status materialny itd.
2. Włączanie społeczne w kulturę poprzez udostępnianie każdej osobie posiadającej dostęp do smarftona lub tabletu z dostępem do Internetu zbiorów i unikatowych funkcjonalności największej biblioteki cyfrowej w Polsce.
3. Kreowanie pozytywnego wizerunku Biblioteki Narodowej oraz innych bibliotek, jak i  innych instytucji, których zasoby będą udostępniane w usłudze.
</t>
  </si>
  <si>
    <t>Wszystkie dane przyjęte do obliczeń znajdują się w dokumencie: patri_II_Studium wykonalności</t>
  </si>
  <si>
    <t xml:space="preserve">1. W wyniku realizacji projektu zostanie zapewniony dostęp do zasobów kultury za pośrednictwem  Internetu  dzięki  czemu  użytkownicy  uzyskają  możliwość korzystania ze zbiorów gromadzonych w Bibliotece Narodowej oraz Bibliotece Jagiellońskiej  bez  konieczności  fizycznego  przemieszczania  się  i  osobistego stawiennictwa  w  siedzibach  obu  bibliotek.  Taka  sytuacja  pozwala  dokonać szacowania wysokości uzyskanych dzięki projektowi oszczędności wynikających z braku ponoszenia kosztów związanych z podróżą i czasem dojazdu. 
2. Odpowiednie przygotowanie zbiorów do procesu digitalizacji pozwoli na  korzystanie z nich i przechowywanie w optymalnych warunkach, z zachowaniem wszystkich wytycznych konserwatorskich dla tego zespołu obiektów, chroniących przed potencjalnymi procesami degradacyjnymi
3. W wyniku realizacji projektu 140612 zabytkowe dokumenty zostaną poddane digitalizacji. Proces digitalizacji zapewni możliwość odtworzenia danego zabytku w przypadku jego zniszczenia (np. w skutek pożaru czy innego zdarzenia losowego). Odtworzony zabytek nie będzie już oryginałem i nie będzie miał takiej samej wartości, jednak nadal będzie nośnikiem wiedzy o kulturze i sztuce minionych epok.  
</t>
  </si>
  <si>
    <t xml:space="preserve">1. Wzrost liczby zasobów łatwo dostępnych i wzrost liczby użytkowników Polony.
2. Wzrost wykorzystania NZB.
3. Poprawa jakości zbiorów.
4. Personalizacja zarządzania zbiorami w sieci i wpływ na społeczeństwo informacyjne.
5. Wpływ na rozwój edukacji.
</t>
  </si>
  <si>
    <t>1. Zwiększenie wykorzystania oraz ułatwienie dostępności zasobów bibliotecznych. 
2. Znaczące zwiększenie wykorzystania funkcji tworzenia notatek oraz kolekcji przez użytkowników indywidualnych. 
3. Zwiększenie liczby pobieranych obiektów w formacie PDF dzięki udostępnieniu funkcji generowania PDF niskiej jakości na żądanie. 
4. Zwiększenie liczby pobieranych plików w formatach graficznych i tekstowych, znacząca poprawa dostępności zbiorów dla użytkowników. 
5. Zwiększenie liczby pobieranych plików w formatach graficznych i tekstowych, znacząca poprawa dostępności zbiorów dla użytkowników. 
6. Zwiększenie liczby realizowanych zamówień digitalizacyjnych na zbiory z domeny publicznej. 
7. Zwiększenie widoczności w serwisie oraz wykorzystywania przez użytkowników dokumentów cyfrowych zapisanych w alfabetach cyrylickich i hebrajskim. 
8. Usprawnienie komunikacji pomiędzy użytkownikiem a administratorem, skrócenie czasu oczekiwania na odpowiedź na zgłoszenie, skrócenie czasu oczekiwania na zamówienia na pliki i na digitalizację obiektów.
Wzrost zaangażowania użytkowników we współpracę nad opracowywaniem treści w ramach serwisu.</t>
  </si>
  <si>
    <t xml:space="preserve">1. Popularyzacja nauki w Polsce.
2. Zwiększenie wykorzystania dziedzictwa kulturowego i naukowego zawartego w dostępnych w RCBN zbiorach BN i innych bibliotek.
3. Zwiększenie liczby podejmowanych prac badawczych.
4. Wzrost zaangażowania Użytkowników we współpracę nad opracowywaniem treści w ramach serwisu.
5. Zwiększenie liczby opublikowanych artykułów naukowych.
Wzrost zaangażowania użytkowników we współpracę- afiliacja.
1. Optymalizacja pracy naukowców i Zespołów badawczych.
2. Zwiększenie możliwości udziału w pracach naukowych dla osób niepełnosprawnych i zamieszkujące obszary peryferyjne.
</t>
  </si>
  <si>
    <t>Część 24, dział 921, rozdział 92114</t>
  </si>
  <si>
    <t>Program Operacyjny Polska Cyfrowa, działanie 2.3 „Cyfrowa dostępność i użyteczność informacji sektora publicznego”, poddziałanie 2.3.2 „Cyfrowe udostępnienie zasobów kultury”/ budżet państwa rozdział 24</t>
  </si>
  <si>
    <t>Dodatkowy załącznik pn. Analiza finansowa</t>
  </si>
  <si>
    <t xml:space="preserve">Projekt polega na digitalizacji oraz udostępnieniu zasobów Muzeum Sztuki w Łodzi. Przedmiotem digitalizacji są materiały, które nie miały wersji zdigitalizowanej. W ramach projektu zakłada się digitalizację około 10% zasobów kultury znajdujących się w kolekcji Muzeum Sztuki. Będą to dzieła Sztuki Dawnej, Sztuki Nowoczesnej, materiały biblioteczne oraz materiały audiowizualne. Pracownia digitalizacyjna MSŁ zapewnia realizację i udostępnienie on-line informacji o zasobach
muzealnych. W ramach programu w ciągu 3 lat planowane jest zdigitalizowanie 1050 dzieł. Będą to dzieła Sztuki Dawnej (60 obiektów) oraz Sztuki Nowoczesnej (990 obiektów). Zostanie zdigitalizowanych również 100 materiałów bibliotecznych. W ramach materiałów audiowizualnych, które wchodzą w skład dzieł Sztuki Nowoczesnej zostaną zdigitalizowane taśmy 16 mm, taśmy 35 mm, różne rodzaje kaset, inne nośniki. Dodatkowo zostanie udostępnionych 5000 dokumentów zawierających informacje sektora publicznego (bez wersji cyfrowej).
</t>
  </si>
  <si>
    <t>Budżet państwa (część 24 oraz budżety JST ), środki z funduszy UE - Program Operacyjny Polska Cyfrowa</t>
  </si>
  <si>
    <t>Obliczenia przeprowadzono na podstawie studium wykonalności projektu. Prognozowane oszczędności w postaci zmniejszenia nakładu pracy w związku z udostępnianiem informacji publicznej wynikają z wykorzystania zbudowanego w ramach projektu systemu oraz wypracowanymi standardami i praktykami w zakresie digitalizacji i udostępniania zbiorów.</t>
  </si>
  <si>
    <t>Bezpłatny dostęp w formie cyfrowej do 9510 obiektów dziedzictwa o dużym znaczeniu historycznym publikowanych przez 5 państwowych muzeów w formie opisu i wizerunków, a także zaawansowanych form digitalizacji dla części obiektów w momencie zakończenia projektu z perspektywa rozwoju systemu o kolejne zasoby partnerów oraz zasoby innych muzeów.</t>
  </si>
  <si>
    <t>Poprawa jakości i dostępu do zasobów kultury w formie cyfrowej państwowych muzeów: Muzeum Pałacu Króla Jana III w Wilanowie, Muzeum Historii Żydów Polskich POLIN w Warszawie, Muzeum Lubelskiego w Lublinie, Muzeum Narodowego w Szczecinie i Muzeum – Zamku w Łańcucie, rozwój bazy cyfrowych zasobów należących do wskazanych muzeów, wdrożenie narzędzia do jednoczesnego wyszukiwania rozproszonych zbiorów muzealnych partnerów projektu, rozwój wykorzystywanych dwu i trójwymiarowych technik digitalizacyjnych i rozwiązań technicznych umożliwiających pełniejszą publikację zbiorów on-line. W wyniku wdrożonego projektu, dostęp do zasobów kultury ww. muzeów zwiększy się, ponieważ z jednej strony będą one dostępne dla większej liczby zwiedzających (w Internecie), a z drugiej – przyczynią się do zwiększenia liczby odwiedzin muzeów „na żywo”. Baza będzie dostępna on-line dla wszystkich użytkowników Internetu, dzięki czemu zwiększony zostanie dostęp do kultury – m. in. dla turystów, hobbystów i amatorów, czy uczniów. Projekt dzięki realizacji ww. celu przyniesie korzyść w postaci zabezpieczenia mających duże znaczenie zasobów kultury (zabytków ruchomych), poprzez przygotowanie ich odwzorowań cyfrowych i autoryzowanej wiedzy. Ponadto rozbudowana baza zdigitalizowanych zasobów umożliwi poprawę dostępu do nich, a w szczególności osobom niepełnosprawnym, które nie mają możliwości odwiedzenia muzeów z projektowego konsorcjum „na żywo”. W wyniku rozbudowy systemów informacji przestrzennej osiągnięte zostaną dodatkowe korzyści związane z udostępnieniem informacji o lokalizacji obiektów muzealnych oraz możliwością publikacji i wizualizacji zasobów muzealnych w aplikacjach mapowych. W wyniku realizacji ww. celów osiągnięta zostanie korzyść w postaci udostępnionej publicznie multiwyszukiwarki dostosowanej do osób niepełnosprawnych wzrokowo/słuchowo oraz wykorzystującej system identyfikacji geograficznej. Wspólna wyszukiwarka 5 muzeów oraz aplikacje mapowe GIS umożliwią zwiększenie dostępu do zasobów kultury (w postaci cyfrowej), a także poprawią możliwości w zakresie dalszego wykorzystania zasobów do celów edukacyjnych i naukowych.</t>
  </si>
  <si>
    <t>Dane pochodzą ze studium wykonalności projektu.</t>
  </si>
  <si>
    <t xml:space="preserve">Dane uzupełniono na podstawie studium wykonalności opracowanego na potrzeby realizacji projektu pn. „
 Otwarta Zachęta. Digitalizacja i udostępnienie polskich zasobów sztuki współczesnej ze zbiorów Zachęty - Narodowej Galerii Sztuki oraz budowa narzędzi informatycznych, rozwój kompetencji kadr kultury, animacja i promocja służące wykorzystaniu i przetwarzaniu cyfrowych zasobów kultury w celach edukacyjnych, naukowych i twórczych.” w ramach poddziałania 2.3.2 Cyfrowe udostępnienie zasobów kultury Nabór nr POPC.02.03.02-IP.01-00-004/19
</t>
  </si>
  <si>
    <t>Projekt realizuje zasadę równości szans i niedyskryminacji na poziomie instytucjonalnym, zapewniając równy dostęp do dokumentacji i zasobów sztuki współczesnej ze zbiorów Zachęty - Narodowej Galerii Sztuki wszystkim obywatelom.</t>
  </si>
  <si>
    <t>Program Operacyjny Polska Cyfrowa Oś priorytetowa nr 2 „E-administracja i otwarty rząd” Działanie 2.3 Cyfrowa dostępność i użyteczność informacji sektora pu-blicznego Poddziałanie 2.3.2 Cyfrowe udostępnienie zasobów kultury Dofinansowanie z: Część Budżetu Państwa – 24.Kultura</t>
  </si>
  <si>
    <t>Harmonogramy projektowe oraz Studium Wykonalności projektu „HEREDITAS. DIGITALIZACJA I UDOSTĘPNIANIE ZBIORÓW MUZEUM NARODOWEGO W WARSZAWIE”</t>
  </si>
  <si>
    <t xml:space="preserve">wpływ na rozwój gospodarczy: dostarczenie bezpłatnego contentu do wykorzystania w projektach branży kreatywnej
zbiory będą udostępniane w wysokiej rozdzielczości (min. 3000 px dłuższego boku), co zagwarantuje wysoką jakość obiektów także w przypadku ich ponownego wykorzystania np. aplikacje
</t>
  </si>
  <si>
    <t>j.w.</t>
  </si>
  <si>
    <t xml:space="preserve">zwiększenie dostępu do zbiorów Muzeum, 
cyfrowe zasoby będą dostępne dla szerszego grona odbiorców (do grona potencjalnych odbiorców dołączą m.in. osoby niepełnosprawne),
zwiększenie poziomu wiedzy społeczeństwa na temat zbiorów narodowych,
zwiększenie liczby obiektów udostępnionych pracownikom naukowym, co znacznie ułatwia i przyspiesza prowadzenie prac badawczych
budowanie świadomości użytkowników na temat możliwości korzystania z cyfrowych dzieł sztuki za pośrednictwem serwisów internetowych
budowanie świadomości użytkowników na temat możliwości ponownego legalnego wykorzystania cyfrowych dzieł sztuki, zwrócenie uwagi na kwestie praw autorskich do dzieł sztuki
możliwość utrwalenia cennych i rzadkich zasobów dziedzictwa narodowego w celu zachowania go dla przyszłych pokoleń
</t>
  </si>
  <si>
    <t>szkoły</t>
  </si>
  <si>
    <t>Zwiększenie liczby działań edukacyjnych prowadzonych przez archiwa z 1000 rocznie do
2000, dzięki możliwości ich realizacji online</t>
  </si>
  <si>
    <t>oszczędność czasu dla nauczycieli, dzięki możliwości wykorzystania gotowych scenariuszy lekcji, kart pracy oraz
wykorzystaniu przygotowanej bazy źródeł historycznych znajdujących się z w zasobach archiwalnych,
- zwiększenie zainteresowania obywateli zasobami archiwalnymi, dzięki upowszechnieniu możliwości ich wykorzystania
już na etapie szkolnym,
- zwiększenie jakości nauczania na lekcjach historii, historii sztuki, czy WOSu, dzięki pracy na autentycznych
zdigitalizowanych źródłach historycznych, co może wpłynąć na podniesienie umiejętności analitycznych wśród uczniów,
- oszczędności z uwagi na ograniczenie podróży (koszt transportu/podróży, noclegu, koszty wynikające z generowanego
zanieczyszczenia) osób, które przyjeżdżały do archiwów na lekcje archiwalne,
- dostępność materiałów edukacyjnych o dowolnej porze dnia, bez konieczności kontaktu z archiwum i oczekiwania na ich
przygotowanie,
- oszczędności wynikające z dostępności materiałów w formie elektronicznej (zmniejszenie ilości drukowanych
materiałów).</t>
  </si>
  <si>
    <t>Projekt strefa edukacyjna serwisu Szukaj w Archiwach został przygotowany w oparciu o przeprowadzone w NAC w 2018 r.
badania potencjalnego zainteresowania oraz korzyści wśród nauczycieli, wykładowców akademickich, uczniów studentów
i edukatorów.</t>
  </si>
  <si>
    <t>zwiększenie dostępności zdigitalizowanych materiałów archiwalnych w sieci oraz usprawnienie korzystania z nich poprzez
zapewnienie użytkownikom nowych funkcjonalności oraz rozwój istniejących.
- pozyskanie nowych użytkowników korzystających z zasobu archiwów państwowych, a dzięki temu szersza promocja obiektów
dziedzictwa narodowego, jakimi są materiały archiwalne.</t>
  </si>
  <si>
    <t xml:space="preserve">przychód z rozwoju ruchu turystycznego: do korzyści ekonomicznych można zaliczyć przychody uzyskiwane przez województwo dolnośląskie dzięki większej liczbie turystów lub odwiedzających, których prezentowane przez TP treści zainteresowały do uczestnictwa w przedstawieniu teatralnym lub innej formie usługi oferowanej przez Wnioskodawcę
dochody MSP w okresie realizacji projektu: realizacja projektu jest związana z pracą wykonawcy systemu dla archiwum, co przełoży się na dochody informatyków zatrudnionych przy pracy nad oprogramowaniem; digitalizacją zasobów przez podmiot zewnętrzny; zarządzaniem projektem; obsługą prawną
</t>
  </si>
  <si>
    <t>oszczędności osób fizycznych korzystających z nowoczesnych rozwiązań informatycznych: oszczędności te wynikają przede wszystkim z braku konieczności ponoszenia kosztów związanych ze środkiem transportu, zapłacenia opłaty parkingowej i przede wszystkim czasu, który można wykorzystać w bardziej efektywny sposób. Oszczędność czasu wystąpi dla każdego użytkownika, który odtworzy dane na platformie archiwum TP.</t>
  </si>
  <si>
    <t xml:space="preserve">udostępnione zostaną unikatowe zasoby, które dotychczas były udostępniane w niewielkim stopniu, dla szerokiego grona odbiorców, w dowolnym miejscu i czasie, za pośrednictwem Internetu
materiały oryginalne zostaną uporządkowane i zabezpieczone
projekt przeciwdziała wykluczeniu społecznemu – dostępność zasobów bez barier
skróceniu ulegnie czas poświęcany na znalezienie interesujących materiałów
wszystkie zasobu archiwum będą dostępne w jednym miejscu
ograniczeniu ulegną koszty związane z kopiowaniem materiałów archiwalnych 
możliwość sprawnego odszukania interesujących materiałów dzięki metadanym w dowolnym
miejscu i czasie
nieograniczone godziny dostępu
</t>
  </si>
  <si>
    <t>Analiza ekonomiczna, Studium Wykonalności projektu</t>
  </si>
  <si>
    <t>Wszystkie dane w powyższej tabeli pochodzą z analizy finansowej sporządzonej dla projektu. Na temat oszczędności brak danych na obecnym etapie.</t>
  </si>
  <si>
    <t xml:space="preserve">środki z funduszy UE - POP PC 2.3.2 w kwotach wykazanych powyżej (łącznie 23 668 641,36) oraz środki finansowe Telewizji Polskiej SA (8 156 900,64 zł - przychody komercyjne, nie pochodzące bezpośrednio z Budżetu Państwa)
EFRR - 23 668 641,36
Wkład własny TVP - 8 156 900,64
Całość  -31 825 542,00
</t>
  </si>
  <si>
    <t xml:space="preserve">Montaż Finansowy - Wkład własny finansowany jest z przychodów komercyjnych TVP SA (nie abonament, nie dotacja, nie subwencja). Analogicznie koszty utrzymania projektu. Stąd jedyne dane do powyższej tabeli to środki z funduszy UE – PO PC 2.3.2. Stąd również zerowe saldo projektu.
Wartość dofinansowania UE - 23 668 641,36
Wysokość wydatków kwalifikowanych - 27 967 200,00 zł
Wysokość wkładu własnego TVP SA ze środków komercyjnych - 8 156 900,64 zł
Wartość całego projektu - 31 825 542,00 zł
Pierwszy rok realizacji projektu – 2020 r. 
</t>
  </si>
  <si>
    <t xml:space="preserve">środki z funduszy UE - POP PC 2.3.2 w kwotach wykazanych powyżej (łącznie 19 136 417,12) oraz środki finansowe Telewizji Polskiej SA (6 461 670,88 zł - przychody komercyjne, nie pochodzące bezpośrednio z Budżetu Państwa)
EFRR - 19 136 417,12
Wkład własny TVP - 6 461 670,88
Całość  -25 598 088,00
</t>
  </si>
  <si>
    <t xml:space="preserve">Montaż Finansowy - Wkład własny finansowany jest z przychodów komercyjnych TVP SA (nie abonament, nie dotacja, nie subwencja). Analogicznie koszty utrzymania projektu. Stąd jedyne dane do powyższej tabeli to środki z funduszy UE – PO PC 2.3.2. Stąd również zerowe saldo projektu.
Wartość dofinansowania UE - 19 136 417,12
Wysokość wydatków kwalifikowanych - 22 611 860,00
Wysokość wkładu własnego TVP SA ze środków komercyjnych - 6 461 670,88 zł
Wartość całego projektu - 25 598 088,00 zł
Pierwszy rok realizacji projektu – 2020 r. 
</t>
  </si>
  <si>
    <t xml:space="preserve">Co do zasady wydatki wynikające z projektowanych przepisów finansowane będą z Programu Operacyjnego Polska Cyfrowa (POPC) w ramach środków unijnych Europejskich Funduszy Strukturalnych dystrybuowanych przez Centrum Projektów Polska Cyfrowa, z uwzględnieniem wkładu własnego pochodzącego ze środków budżetu państwa. Okres trwania projektu (budowa systemu informatycznego) planowany jest na lata 2020-2023. Koszt całego projektu szacowany jest na ok. 30.985.923,57 złotych i zostanie sfinansowany z funduszy UE w kwocie ok. 26.223.387,12 zł – finansowanie na poziomie 84,63%. Pozostała część kosztów w kwocie ok. 4.762.536,45 zł zostanie sfinansowana ze środków budżetu Państwa w ramach wkładu własnego ministra właściwego do spraw budownictwa, planowania i zagospodarowania przestrzennego oraz mieszkalnictwa w realizację projektu POPC (lata 0-3 w tabeli), w ramach części 18 budżetu - budownictwo. Realizacja budowy systemu IT zostanie powierzona Głównemu Urzędowi Nadzoru Budowlanego.). Natomiast od 2024 r. koszty utrzymania, rozwoju i funkcjonowania systemu informatycznego ponosić będzie minister właściwy do spraw budownictwa, planowania i zagospodarowania przestrzennego oraz mieszkalnictwa ze środków budżetu państwa w kwocie ok. 3 mln zł rocznie. Zakładane rodzaje wydatków jakie będą pokrywane z projektu POPC to m.in. budowa systemu centralnego, utworzenie aplikacji dostępowych, budowa e-usług, oprogramowanie, zakup infrastruktury sprzętowej, szkolenia oraz działania informacyjno – promocyjne. Nadmienić należy, że to wstępna kalkulacja potrzeb budowy systemu informatycznego, która zostanie szczegółowo doprecyzowana na etapie weryfikacji wniosku o dofinansowanie w ramach POPC.
W ramach projektu POPC zostanie zakupionych 3500 tabletów LTE, przenośnych urządzeń przeznaczonych do obsługi procesu inwentaryzacji prowadzonej w budynkach przy wykorzystaniu specjalnie zaprojektowanej aplikacji mobilnej umożliwiającej połączenie się z Centralnej Ewidencyjności Budynków (CEEB) za pomocą sieci GSM. W okresie eksploatacji tablety zostaną przekazane gminom (strażnikom gminnym i miejskim) oraz organom Inspekcji Ochrony Środowiska, jako uprawnionym do przeprowadzania inwentaryzacji budynków.
</t>
  </si>
  <si>
    <t xml:space="preserve">Szczegółowe informacje dotyczące analizy finansowej zostały dokonane w Studium Wykonalności do Opisu Założeń Projektu Informatycznego, który został pozytywnie zaopiniowany przez Komitet Rady Ministrów ds. Cyfryzacji w dniu 14 października 2019 r. (pismo nr BAiPS-VI.002.18.2018 – strona: https://www.gov.pl/web/krmc/ministerstwo-przedsiebiorczosci-i-technologii16) oraz wniosku o dofinansowanie. </t>
  </si>
  <si>
    <t>Projektowane rozwiązania angażują w proces inwentaryzacji budynków m. in. przedsiębiorców w postaci osób z uprawnieniami kominiarskimi - mistrzów kominiarskich, osób z uprawnieniami budowlanymi odpowiedniej specjalności instalacyjnej, osób sporządzających świadectwa charakterystyki energetycznej budynku, osób przeprowadzających kontrolę stanu technicznego systemu ogrzewania. Podmiotom tym, jako zasilającym CEEB w dane w ramach dokonywanych przeglądów/inwentaryzacji, zostanie udostępniona funkcjonalność wprowadzenia do CEEB danych dotyczących stanu technicznego budynków - na podstawie wyników przeprowadzanej/nego przeglądu/inwentaryzacji. System zapewni dostęp do danych zgromadzonych w CEEB, zaś wprowadzenie danych do CEEB nastąpi w czasie rzeczywistym, tj. w trakcie wykonania czynności skutkującej koniecznością̨ przekazania danych do CEEB. Wprowadzenie danych do CEEB nastąpi przez pobranie danych zgromadzonych w CEEB, ich weryfikację oraz wpisanie do CEEB nowych danych – co umożliwi aktualizację danych gromadzonych w CEEB. System zapewni możliwość obsługi wniosku o wpis osoby uprawnionej do wprowadzania danych do CEEB za pośrednictwem e-usług, która umożliwi uprawnionym osobom będącym przedsiębiorcami możliwość wpisania się do wykazu osób uprawnionych, dostęp do elektronicznego formularza wniosku o uzyskanie wpisu osoby uprawnionej do wprowadzania danych do CEEB. W ramach usługi możliwe będzie przesłanie niezbędnych dokumentów i danych, potwierdzających posiadane uprawnienia wnioskującego, uzyskanie potwierdzenia ich przesłania, sprawdzenie stanu weryfikacji wniosku przez użytkownika oraz uzyskanie potwierdzenia nadania dostępu do wykazu osób uprawnionych CEEB.</t>
  </si>
  <si>
    <t>Zinwentaryzowanie budynku stanowić będzie korzyść dla obywatela – pozwoli m. in. na dotarcie instytucjom dofinansowującym do osób najbardziej potrzebujących, w tym ubogich energetycznie, ze wsparciem finansowym w ramach programów pomocowych realizowanych ze środków publicznych. Należy mieć bowiem na względzie, że na poziomie lokalnym (województwo) obowiązują tzw. uchwały antysmogowe, które zakazują stosowania określonego rodzaju paliwa i korzystania z pieców/kotłów określonej klasy. I tak, od dnia 1 września 2019 r. w Krakowie zaczął obowiązywać całkowity zakaz stosowania węgla i drewna w kotłach, piecach i kominkach. Rozwiązanie takie sprawia, że należy zastosować inne rodzaje paliwa do ogrzewania swoich domów, jak i wymienić stare niskoemisyjne kotły/piece. Zinwentaryzowanie budynku stworzy realną możliwość dotarcia do budynku przez instytucje finansujące wymianę lub likwidację kopciuchów w ramach różnych programów, w tym przede wszystkim programu „Czyste Powietrze”.   
Wypracowane narzędzia analityczne zaszyte w systemie teleinformatycznym, będą dostępne dla obywateli w formie e–usług. Dostęp do e-usług wykorzystujących dane o budynkach odbywać się będzie po podaniu danych identyfikujących właściciela budynku. Przewiduje się bowiem udostępnianie danych zgromadzonych w CEEB w postaci elektronicznej przy użyciu systemu teleinformatycznego - każdemu zainteresowanemu, w zakresie danych, które go dotyczą, po podaniu danych określonych w przepisach wykonawczych w celu autoryzacji i uwierzytelnienia. W tym zakresie zostaną wprowadzone e – usługi dla obywateli w postaci:
1. Zamówienia przeglądu kominowego wraz z inwentaryzacją budynku - usługa umożliwi obywatelom  (właściciele budynków), w których eksploatowane są źródła spalania paliw o nominalnej mocy cieplnej mniejszej niż 1MW, elektroniczną rezerwację terminu usługi przeglądu kominowego dokonywanego wraz z inwentaryzacją budynku. E-usługa zapewni także właścicielom budynków możliwość wyboru potencjalnych wykonawców usługi spośród wykonawców (osób  uprawnionych do wprowadzania danych do CEEB), jak również zarządzanie terminem realizacji  przeglądu kominowego (np. zmianę terminu, jej odwołanie, edytowanie danych). Po stronie wykonawców przeglądów/inwentaryzacji, dostępna będzie funkcjonalność wprowadzenia do CEEB danych dotyczących stanu technicznego budynków (na podstawie wyników przeprowadzanej/nego przeglądu/inwentaryzacji). Po stronie właścicieli budynków jedna z funkcjonalności e-usługi umożliwi pobranie dokumentu z wynikami przeprowadzonej inwentaryzacji, które w dalszej kolejności będą mogli oni wykorzystać do ubiegania się o różne formy pomocy publicznej (dotacje, preferencyjne kredyty, pożyczki, itp.) na termomodernizację bądź wymianę kopciuchów.
2. Obsługi wniosku o wpis osoby uprawnionej do wprowadzania danych do CEEB - usługa umożliwi obywatelom uprawnionym do wpisania się do wykazu osób uprawnionych, dostęp do elektronicznego formularza wniosku o uzyskanie wpisu osoby uprawnionej do wprowadzania danych do CEEB. W ramach usługi możliwe będzie przesłanie niezbędnych dokumentów i danych, potwierdzających posiadane uprawnienia wnioskującego, uzyskanie potwierdzenia ich przesłania, sprawdzenie stanu weryfikacji wniosku przez użytkownika oraz uzyskanie potwierdzenia nadania dostępu do wykazu osób uprawnionych CEEB. W dalszej kolejności umożliwi to uprawnionym osobom edytowanie danych gromadzonych w CEEB i wprowadzanie do niej danych na podstawie przeprowadzonych przez nich czynności lub przeglądów i inwentaryzacji ww. budynków.
3. Zamówienia dobrowolnej inwentaryzacji budynku dokonywanej przez gminę - usługa umożliwi obywatelom, elektroniczną rezerwację terminu  przeprowadzenia przez osoby uprawnione (upoważnionych pracowników urzędów gmin/zleceniobiorców działających w imieniu i na rzecz gminy/strażników miejskich) inwentaryzacji budynku. E-usługa zapewni także obywatelom możliwość zarządzania terminem przeprowadzanej inwentaryzacji budynku (np. zmianę terminu, jej odwołanie, edytowanie danych). Po stronie wykonawcy inwentaryzacji (gmina), dostępna będzie funkcjonalność wprowadzenia do CEEB danych dotyczących stanu technicznego budynków (na podstawie przeprowadzonej inwentaryzacji). Po stronie obywatela - jedna z funkcjonalności e-usługi umożliwi pobranie dokumentu z wynikami przeprowadzonej inwentaryzacji, które w dalszej kolejności będą mogli oni wykorzystać do ubiegania się o różne formy pomocy publicznej (dotacje, preferencyjne kredyty, pożyczki) na termomodernizację bądź wymianę kotłów w budynkach.
Dostęp online dla właścicieli budynków do własnych danych przyczyni się do zlikwidowania uciążliwości związanej obecnie z dostępem do danych dotyczących możliwych form dofinansowania. Możliwe będzie bieżące monitorowanie informacji na temat dostępnych środków finansowych na termomodernizację budynku lub wymianę kotła w ramach środków publicznych. System pełni w tym zakresie rolę koordynatora przyznawanych dofinansowań środków publicznych, realizowanych na różnych płaszczyznach – przez różne podmioty i z różnych źródeł. Centralizacja informacji sprawi, że otrzymanie dofinansowania na termomodernizację budynku lub wymianę kotła stanie się bardziej przystępne dla obywateli, którzy w wielu przypadkach z uwagi na brak świadomości co do istniejących wariantów wsparcia, nie są w stanie niestety pozyskać stosownego wsparcia finansowego. Zaprojektowane rozwiązania umożliwią i zracjonalizują bowiem podejmowanie decyzji inwestycyjnych przez samorządy terytorialne, które będą miały możliwość efektywniejszego wspierania przeciwdziałania zjawisku niskiej emisji na danym terenie (ulica, dzielnica, wieś/miasto, gmina, powiat, województwo), z uwzględnieniem potrzeb obywateli, zwłaszcza ubogich energetycznie, którzy wymagają pomocy państwa w tym zakresie. Projekt może wpłynąć na sytuację ekonomiczną i społeczną rodziny, gdyż poznanie potrzeb obywateli, przede wszystkim tych ubogich energetycznie umożliwi wsparcie wymiany kotłów na kotły węglowe piątej generacji lub na gazowe czy też wsparcie podłączenia danego budynku do systemu ciepłowniczego. Możliwość zamówienia kominiarza ułatwi obywatelom dostęp do osób dokonujących przeglądów okresowych przewodów kominowych, do których w wielu miejscach w kraju dostęp jest ograniczony. Wszystko to przyczyni się to do polepszenia jakości powietrza w gospodarstwach domowych, zmniejszy się ryzyko wystąpienia lokalnych zjawisk smogu, co poprawi poziom zdrowia mieszkańców Polski - zmniejszy się tym samym zachorowalność na choroby wywoływane przez zanieczyszczenie powietrza, koszty leczenia i straty w wyniku przedwczesnych zgonów.
Inwentaryzacja budynku nie będzie podlegać żadnej opłacie – nie wpływa więc na sytuację finansową mieszkańców budynków. Jednocześnie wpływ projektu na osoby starsze i osoby niepełnosprawne będzie analogiczny jak na pozostałe osoby, stosownie do powyższego opisu.
W oparciu o zidentyfikowane problemy, analizę potrzeb oraz analizę stanu obecnego, wyznaczony został cel główny Projektu, którym jest wsparcie procesów pozyskiwania środków publicznych na wymianę/likwidację źródeł ciepła i/lub termomodernizację budynków.
W tabeli poniżej przedstawiono cele i wskaźniki KPI zaplanowane w ramach Projektu:
                                                Cele i wskaźniki zaplanowane w ramach Projektu
Cel  główny Wsparcie procesów pozyskiwania środków publicznych na wymianę/likwidację źródeł ciepła i/lub termomodernizację budynków.  
Korzyść: • Umożliwienie obywatelom uzyskania dokumentów (takich jak: inwentaryzacja, aktualny przegląd kominiarski, uproszczony audyt energetyczny), wymaganych do ubiegania się o wsparcie finansowe przeznaczone na wymianę/likwidację źródła ciepła i/lub termomodernizację;
• Skrócenie czasu i obniżenie kosztów zamawiania ważnych dla bezpieczeństwa i zdrowia obywateli usług przeglądów kominiarskich i inwentaryzacji źródeł ciepła w budynkach;
• Udostępnienie obywatelom w krótkim czasie usług, umożliwiających przeprowadzenie przeglądu kominiarskiego lub inwentaryzację budynku przez szeroką grupę osób uprawnionych, w tym przez osoby uprawnione, których dane zostaną pozyskane w procesie zasilenia inicjalnego CEEB z CRCEB;
• Zwiększenie zakresu wsparcia dla osób ubogich energetycznie;
• Zwiększenie dostępności środków publicznych (dotacje, pożyczki, dopłaty) na wymianę/likwidację źródeł ciepła i/lub termomodernizację dla obywateli.
KPI: 1) Liczba usług publicznych udostępnionych on-line o stopniu dojrzałości 4 – transakcja (wskaźnik obligatoryjny, wynikający z POPC);
2) Liczba załatwionych spraw poprzez udostępnioną on-line usługę publiczną (wskaźnik obligatoryjny, wynikający z POPC);
3) Wzrost poziomu satysfakcji klienta związanej z użyciem e-usług systemu IT;
4) Liczba zaczytanych uprawnień, pozyskanych w procesie zasilenia inicjalnego CEEB z CRCEB.
Wartość aktualna i docelowa KPI: 1) Wartość aktualna: 0
Wartość docelowa: 3
2) Wartość aktualna: 0
Wartość docelowa: 500.000/12 miesięcy po zakończeniu realizacji    projektu
3) Wartość aktualna: 0
Wartość docelowa: 85% pozytywnych ocen dotyczących jakości, ergonomiczności, czasu i kosztu załatwienia sprawy za pomocą uruchomionych e-usług
4) Wartość aktualna: 0
Wartość docelowa: 16.700 na koniec realizacji projektu
Metoda pomiaru KPI 1) Protokoły z testów akceptacyjnych e-usług, pomiar wykonywany jednorazowo na koniec realizacji projektu;
2) Liczba zarejestrowanych transakcji (statystyka wewnętrzna systemu - licznik on-line) - pomiar wykonywany 12 miesięcy po zakończeniu realizacji projektu; 
3) Badanie ankietowe poprzez moduł badania satysfakcji użytkowników e-usług (badanie opinii użytkowników pod kątem jakości, ergonomiczności, czasu i kosztu załatwienia sprawy - pomiar dokonywany cyklicznie co pół roku, po raz pierwszy 12 miesięcy po uruchomieniu e-usług);
4) Liczba zaczytanych rekordów dot. osób uprawnionych pozyskanych w procesie zasilenia inicjalnego CEEB z CRCEB. Zakłada się, iż wykaz osób uprawnionych w ramach CEEB zostanie zasilony inicjalnie danymi osób uprawnionych z CRCEB (ok. 20% wypełnienia aktualnego wykazu uprawnionych CEEB). Pomiar automatyczny za pomocą statystyki wewnętrznej systemu - licznik on-line. Pierwszy pomiar po zakończeniu realizacji projektu, a następnie systematycznie np. codziennie.
Cel szczegółowy  1 Poprawa wydajności i ujednolicenie standardów w zakresie monitoringu środowiska i kontroli budynków, w których eksploatowane są źródła ciepła na poziomie centralnym.
Korzyść: • podniesienie poziomu bezpieczeństwa obywateli i poprawa stanu jakości powietrza w Polsce poprzez usprawnienie monitorowania źródeł ciepła w budynkach z wykorzystaniem systemu IT;
• wsparcie za pomocą tworzonego systemu IT działań administracji samorządowej (blisko 2500 gmin) poprzez udostępnienie danych z CEEB do realizacji ich zadań w zakresie planowania i monitoringu zanieczyszczenia powietrza;
• reużycie danych innych rejestrów np. w zakresie dot. osób uprawnionych – danych z CRCEB i ich ponowne udostępnianie;
• ponowne wykorzystanie informacji o wynikach przeprowadzonych czynności przeglądu kominiarskiego/inwentaryzacji budynku;
• zapewnienie obywatelom i instytucjom publicznym szerokiego dostępu do zdigitalizowanych zasobów informacji o obszarach najbardziej zagrożonych niską emisją, co umożliwi prowadzenie skutecznych działań i kampanii informacyjnych, służących podejmowaniu oddolnych, lokalnych inicjatyw na rzecz poprawy stanu jakości powietrza.
KPI: 1) Liczba uruchomionych systemów teleinformatycznych w podmiotach wykonujących zadania publiczne;
2) Uruchomienie interfejsu komunikacyjnego (API);
3) Liczba udostępnionych usług wewnątrzadministracyjnych;
4)    Liczba zinwentaryzowanych budynków zaewidencjonowanych w CEEB.
Wartość aktualna i docelowa KPI: 1) Wartość aktualna: 0
Wartość docelowa: 1
2) Wartość aktualna: 0
Wartość docelowa: 1
3) Wartość aktualna: 0
Wartość docelowa: 1
4) Wartość aktualna: 0
Wartość docelowa: 500.000
Metoda pomiaru KPI 1) Odbiór jakościowy system i oprogramowania - pomiar wykonywany jednorazowo na koniec realizacji Projektu;
2) Odbiór jakościowy interfejsu komunikacyjnego (API) - protokół z testów akceptacyjnych e-usługi A2A, pomiar wykonywany jednorazowo na koniec realizacji projektu;
3) Protokół z testów akceptacyjnych e-usługi A2A, pomiar wykonywany jednorazowo na koniec realizacji projektu;
4) Liczba rekordów dot. liczby zinwentaryzowanych budynków zaewidencjonowanych w CEEB w systemie IT (pomiar automatyczny – statystyka systemu; pomiar dokonywany po raz pierwszy w 12 miesięcy po uruchomieniu e-usług, a następnie regularnie np. codziennie).</t>
  </si>
  <si>
    <t>Inwentaryzacja będzie dokonywana przez uprawnione osoby działające w imieniu i na rzecz Państwa – albo przez funkcjonariuszy administracji publicznej (straż gminna/miejska, inspektorzy Inspekcji Ochrony Środowiska) albo przez osoby, którym Państwo zleciło wykonywanie ustawowych czynności w postaci np. wykonywania okresowych przeglądów kominowych na podstawie art. 62 ust. 1 pkt 1 lit. c w zw. z ust. 6 pkt 1 ustawy – Prawo budowlane. Nie przewiduje się zatem możliwości „ukrycia” złego stanu kotła/pieca, zwłaszcza z uwagi na przewidziane w rozwiązaniu informatycznym mechanizmy, które stwarzają narzędzie do weryfikacji określanych przez osoby uprawnione rodzajów kotłów/pieców, które będą poddawane systemowej ocenie i bieżącym aktualizacjom. Rozwiązanie to nie będzie ani mniej ani bardziej korupcjogenne niż dowolna czynność wykonywana przez funkcjonariuszy państwowych lub osoby uprawnione do wykonywania poszczególnych czynności na rzecz Państwa np. podczas kontroli drogowej.
Przewiduje się stworzenie procedury wyjaśniania niezgodności danych wprowadzanych do CEEB, która zostanie opublikowana na stronie Biuletynu Informacji Publicznej. Określone zostaną wewnętrzne procedury dokonywania zgłoszeń w przypadku stwierdzenia niezgodności danych, tryb ich przekazywania, rozwiązywania i powiadamiania zgłaszającego. Moduł wyjaśniania niezgodności zostanie zaimplementowany w rozwiązaniu informatycznym. 
Zakłada się weryfikację współpracy na poziomie administracji rządowej i samorządowej, uwzględniającej zgromadzone w CEEB dane, które są zcentralizowane i przyczyniają się do efektywnego wykorzystywania środków publicznych na działania związane z ochroną powietrza, w tym realizację programów ochrony powietrza oraz termomodernizację. 
Rozwiązanie wpisuje się w bieżące „Monitorowanie realizacji rekomendacji Komitetu Ekonomicznego Rady Ministrów w sprawie działań niezbędnych do podjęcia w związku z występowaniem na znacznym obszarze kraju wysokich stężeń zanieczyszczeń powietrza” stosownie do zarządzenia nr 41 Prezesa Rady Ministrów.
Dodatkowo proponuje się oszacowanie - po pół roku od uruchomienia poszczególnych funkcjonalności systemu, tj. począwszy od wdrożenia pierwszej funkcjonalności systemu (moduł dostępowy) w ramach CEEB - liczby osób uprawnionych wpisanych do wykazu osób uprawnionych, w stosunku do liczby osób, które powinny być podłączone do systemu CEEB. Ewaluacja efektów usług powinna nastąpić pół roku od uruchomienia każdej z usług stworzonej na podstawie uchwalonych przepisów.</t>
  </si>
  <si>
    <t xml:space="preserve">Lata 2019-2021 środki z funduszy UE (84,63%, tj.) oraz budżet Państwa (15,37%)  części 30, dz.801, rozdz. 80146, POPC 2.2.. Rok „0” to rok 2019. Umowa o dofinansowanie podpisana w dniu 04 lipca 2019 r. Termin realizacji projektu 01.09.2019-20.12.2021 r.r. </t>
  </si>
  <si>
    <t xml:space="preserve">Analiza prowadzona jest metodą złożoną, gdyż projekt nie spełnia przesłanek zastosowania metody standardowej. Analiza została przeprowadzona w cenach stałych oraz cenach brutto (wraz z podatkiem VAT), gdyż podatek VAT stanowi wydatek kwalifikowalny (ponieważ nie może zostać odzyskany w oparciu o przepisy krajowe). Okres odniesienia (referencyjny) wynosi 10 lat i obejmuje zarówno okres realizacji projektu, jak i jego eksploatacji. Harmonogram rzeczowo-finansowy został sporządzony na podstawie szacunków cenowych w wyniku dokonanego rozeznania rynku.
Projekt realizowany w latach 2018 – 2021, 
Wydatki w trakcie realizacji:
2019 r. – 0 PLN 
2020 r. – 2 065 768,58PLN
2021 r. – 1 275 824,41 PLN 
</t>
  </si>
  <si>
    <t xml:space="preserve">Planowane koszty ogólne realizacji projektu w latach 2019-2021 zostaną pokryte w 15,72% z budżetu państwa – części 30, działu 801, rozdział 80143; zaś w 84,28% koszty zostaną pokryte ze środków z funduszy UE, w zakresie Programu Operacyjnego Wiedza Edukacja Rozwój na lata 2014-2020, Osi Priorytetowej II, Działania 2.10, typu operacji 8.
W kolejnych latach tj. 2022-2029 ogólne koszty utrzymania Krajowego Systemu Danych Oświatowych zostaną pokryte z budżetu państwa – części 30, działu 801, rozdział 80143.
</t>
  </si>
  <si>
    <t xml:space="preserve">Prognoza wydatków została dokonana w oparciu o przyjęty do realizacji budżet projektu „Wdrożenie Krajowego Systemu Danych Oświatowych”. Wydatki ogółem w latach 2019-2021 są zgodne z zatwierdzonym Decyzją Ministra Edukacji Narodowej z dnia 19 grudnia 2018 r. projektem/ wnioskiem o dofinansowanie projektu (oraz z modyfikacją, zatwierdzoną dn. 26.02.2020). 
Prognoza na lata 2022-2029 została oparta o ceny stałe z 2019 r., uwzględniono 4% coroczny wzrost wydatków od 2023 r. do 2029 r. (wynika to z wzrostu kosztów: infrastruktury KSDO, licencji na oprogramowanie wraz ze wsparciem dostawców oprogramowania, wynagrodzeń pracowników Centrum Informatycznego Edukacji odpowiedzialnych za Helpdesk i obsługę infrastruktury teleinformatycznej KSDO).
Założenia przyjęte do wyliczeń wydatków w roku 2022 (od 2023 r. założono corocznie wzrost wydatków o 4%):
- roczny koszt infrastruktury produkcyjnej KSDO: 209 100,00 zł brutto*12 miesięcy = 2 509 200,00 zł;
- roczny koszt zakupu licencji na oprogramowanie wraz ze wsparciem dostawcy oprogramowania: 80 000,00 zł;
- roczny koszt wynagrodzeń pracowników HelpDesk, 5 etatów, z uwzględnieniem dodatkowego wynagrodzenia rocznego i nagrody wypłacanej w instytucji:  490 000,00;
- roczny koszt wynagrodzeń pracowników infrastruktury teleinformatycznej KSDO 4 etaty, z uwzględnieniem dodatkowego wynagrodzenia rocznego i nagrody wypłacanej w instytucji: 601 664,00 zł;
Razem prognoza na 2022 r.: 3 680 864,00 zł
</t>
  </si>
  <si>
    <t xml:space="preserve">Pracownicy instytucji wypełniających zadania oświatowe takie jak: MEN, Centralna Komisja Egzaminacyjna i okręgowe komisje egzaminacyjne, Ośrodek Rozwoju Edukacji, Instytut Badań Edukacyjnych, kuratoria oświaty, poradnie psychologiczno-pedagogiczne, jednostki samorządu terytorialnego, szkoły i placówki oświatowe, uczniowie </t>
  </si>
  <si>
    <t xml:space="preserve">Pracownicy instytucji wypełniających zadania oświatowe takie jak: MEN, Centralna Komisja Egzaminacyjna i okręgowe komisje egzaminacyjne, Ośrodek Rozwoju Edukacji, Instytut Badań Edukacyjnych, kuratoria oświaty, poradnie psychologiczno-pedagogiczne, jednostki samorządu terytorialnego, szkoły i placówki oświatowe, uczniowie 
i ich rodzice.
</t>
  </si>
  <si>
    <t xml:space="preserve">Realizacja projektu ma na celu pełne produkcyjne wdrożenie prototypu Krajowego Systemu Danych Oświatowych (KSDO), co umożliwi wymianę danych pomiędzy wieloma systemami/ bazami danych oświaty, eliminując wielokrotne wprowadzanie tożsamych danych w różnych systemach/ zbiorach danych. Oznacza to uzyskanie interoperacyjności pomiędzy bazami danych oświaty i zasobami informacyjnymi, jak również wprowadzenie wspólnego interfejsu umożliwiającego obsługę istotnych obszarów dla użytkowników.
Instytucje systemu oświaty, takie jak m.in.: Centralna i okręgowe komisje egzaminacyjne, kuratoria oświaty i Ministerstwo Edukacji Narodowej będą realizowały swoje zadania statutowe z wykorzystaniem KSDO, w którym udostępniane będą ujednolicone, rzetelne, spójne, kompletne dane, co przyczyni się do prowadzenie polityki oświatowej państwa na szczeblu centralnym, regionalnym, lokalnym w sposób służący podnoszeniu jakości i  upowszechnianiu edukacji oraz usprawniający finansowanie zadań oświatowych.
Pełne wdrożenie KSDO znacząco poprawi jakość danych o systemie oświaty. Dane te będą w pełni kompletne, spójne i rzetelne. Dane jednostkowe o uczniach i nauczycielach gromadzone i  przetwarzane przez instytucje systemu oświaty, celem realizacji zadań oświatowych, będą weryfikowane z bazą PESEL, zaś dane o szkołach i podmiotach z Krajowym Rejestrem Urzędowym Podziału Terytorialnego Kraju (Teryt) oraz Krajowym Rejestrem Urzędowym Podmiotów Gospodarki Narodowej (REGON).
Interfejs uwzględniać będzie mechanizmy autoryzacji i  uwierzytelniania zapewniające, że poszczególni użytkownicy będą mieć dostęp tylko do tych danych, do których są uprawnieni. Użytkownicy instytucjonalni będą mieli dostęp tylko do danych niezbędnych do wykonywania zadań statutowych instytucji systemu oświaty. Zdający i ich rodzice będą mieli dostęp do danych, które ich bezpośrednio dotyczą.
Uczniowie zdający egzaminy zewnętrzne w całym kraju, w tym samym czasie, korzystając z przejrzystego, intuicyjnego interfejsu będą mogli zapoznać się z wynikami uzyskanymi przez nich na egzaminach.
Wyniki statystyczne egzaminów zewnętrznych będą  prezentowane w łatwej do interpretacji formie graficznej. Przykładowo Dyrektorzy szkół będą mogli zobaczyć  porównanie wyników uzyskanych przez ich szkołę, klasy w tej szkole, do średnich wyników z poszczególnych egzaminów i  poszczególnych przedmiotów uzyskanych w kraju, województwie, powiecie, gminie. 
</t>
  </si>
  <si>
    <t xml:space="preserve">BDO umożliwia kompleksowe gromadzenie i zarządzanie informacjami dotyczącymi gospodarki odpadami oraz zapewni w pełni elektroniczną realizację obowiązków w zakresie formalnych czynności związanych z gospodarką odpadami.
Wprowadzenie elektronicznego obiegu dokumentów ewidencji odpadów za pośrednictwem BDO pozwoli na uzyskanie bieżącej informacji na temat ilości zbieranych, transportowanych odpadów oraz miejsca ich przekazania lub przetwarzania. 
BDO przyczyni się do wyeliminowania nielegalnego przekazywania odpadów wraz z niewłaściwym sposobem ich ewidencjonowania, jakie może potencjalnie występować w przypadku ewidencji prowadzonej w sposób tradycyjny tj. w formie papierowej.
Z punktu widzenia organów inspekcji ochrony środowiska, BDO pozwala jednocześnie na zwiększenie kontroli nad krajową gospodarką odpadami oraz zapewnia monitoring przepływu strumieni odpadów.
BDO wykorzystuje zaawansowane technologie umożliwiające obsługę wielu tysięcy użytkowników. Baza będzie wraz z rozwojem, wprowadzała kolejne nowe udogodnienia, tak aby była jak najbardziej funkcjonalna dla przedsiębiorców – np. moduł sprawozdawczy ułatwia przedsiębiorcom działającym w branży gospodarki odpadami przekazywanie sprawozdań z działalności w tym zakresie. Ponadto Baza pozwala na szybkie składanie sprawozdań przez przedsiębiorców oraz znacząca przyśpiesza czas ich rozpatrywania. </t>
  </si>
  <si>
    <t xml:space="preserve">Brak danych o wpływie na konkurencyjność gospodarki i przedsiębiorczość, w tym funkcjonowanie przedsiębiorców oraz na rodzinę, obywateli i gospodarstwa domowe. </t>
  </si>
  <si>
    <t xml:space="preserve">Rezerwa celowa budżetu Państwa poz. 59 pn. Dofinansowanie zadań z zakresu ochrony środowiska i gospodarki wodnej Część 41 Dział 900 Rozdział 90014 Klasyfikacja zadaniowa 12.1.3.1 </t>
  </si>
  <si>
    <t xml:space="preserve">Rezerwa celowa budżetu Państwa poz. 59 pn. Dofinansowanie zadań z zakresu ochrony środowiska i gospodarki wodnej Część 41 Dział 900 
Rozdział 90014 Klasyfikacja zadaniowa 12.1.3.1 
</t>
  </si>
  <si>
    <t>Projekt finansowany z EFRR oraz środków krajowych w ramach Programu Operacyjnego Polska Cyfrowa na lata 2014–2020, Oś priorytetowa II. E-administracja i otwarty rząd, Działanie 2.1. Wysoka dostępność i jakość e-usług publicznych. Nr Projektu: POPC.02.01.00-00-0110/19. Część budżetowa 46. Zdrowie.</t>
  </si>
  <si>
    <t>Opracowanie własne - STUDIUM WYKONALNOŚCI dla projektu: „System Monitorowania Kosztów Leczenia”</t>
  </si>
  <si>
    <t xml:space="preserve">Głównym założeniem projektu jest poprawa skuteczności systemu wyceny usług medycznych na potrzeby służby zdrowia. Realizacja celu będzie możliwa poprzez usprawnienie procesów biznesowych związanych z taryfikacją świadczeń zdrowotnych. Usprawnienie procesu komunikacji z usługodawcami usług medycznych i gromadzenia danych niezbędnych do ustalenia taryf świadczeń. Większa automatyzacja procesu przetwarzania danych o kosztach leczenia w zakresie świadczeń opieki zdrowotnej. Usprawnienie przeprowadzania niezbędnych analiz na zgromadzonych danych 
i rozszerzenie ich zakresu. Projekt pozwoli na swobodny kontakt pomiędzy Agencją Oceny Technologii Medycznych i Taryfikacji a świadczeniodawcami i ekspertami zewnętrznymi.
</t>
  </si>
  <si>
    <t>Głównym założeniem projektu jest poprawa skuteczności systemu wyceny usług medycznych na potrzeby służby zdrowia. Realizacja celu będzie możliwa poprzez usprawnienie procesów biznesowych związanych z taryfikacją świadczeń zdrowotnych. Usprawnienie procesu komunikacji z usługodawcami usług medycznych i gromadzenia danych niezbędnych do ustalenia taryf świadczeń. Większa automatyzacja procesu przetwarzania danych o kosztach leczenia w zakresie świadczeń opieki zdrowotnej. Usprawnienie przeprowadzania niezbędnych analiz na zgromadzonych danych 
i rozszerzenie ich zakresu. Projekt pozwoli na swobodny kontakt pomiędzy Agencją Oceny Technologii Medycznych i Taryfikacji a świadczeniodawcami i ekspertami zewnętrznymi.</t>
  </si>
  <si>
    <t xml:space="preserve">Sprzęt i oprogramowanie zostały zakupione w 2019 r. W 2020 r. nie przewiduje się dodatkowych kosztów na to przedsięwzięcie.
</t>
  </si>
  <si>
    <t>Część budżetowa 35</t>
  </si>
  <si>
    <t xml:space="preserve">Projekt generuje koszty tylko w 2020 r.
</t>
  </si>
  <si>
    <t xml:space="preserve">Zakup serwerów i oprogramowania. Koszt tylko w 2020 r. 
</t>
  </si>
  <si>
    <t>Platforma służyć będzie do obsługi praktyk zawodowych dla Wyższych Szkół Zawodowych tj. m.in. do ich zamawiania, zatwierdzania, realizacji i koordynacji oraz umożliwi zdalne nauczenie.  System będzie stanowił wsparcie i usprawnienie procesu realizacji praktyk zawodowych, co przyczyni się do wielu ułatwień dla studentów, pracowników uczelni, zakładów pracy przyjmujących na praktyki. Ponadto, system umożliwia również generowanie statystyk i raportów dotyczących praktyk zawodowych.</t>
  </si>
  <si>
    <t xml:space="preserve">Budżet państwa (cz. 28 - Szkolnictwo wyższe i Nauka (15,37%),
PO PC (84,63%)
</t>
  </si>
  <si>
    <t>Analizę finansową przeprowadzono w oparciu o metodę zdyskontowanych przepływów pieniężnych (DCF), zwaną dalej „metodą/analizą DCF”. Projekt nie jest projektem dużym stąd w analizie nie wymaga obliczeń wskaźników rentowności kapitału krajowego FNPV/K i FIRR/K.</t>
  </si>
  <si>
    <t>zwiększenie dostępności i jakości danych, przyczynia się do ponownego wykorzystania istniejących danych w innowacyjnych aplikacjach i usługach oraz zaznacza obywatelski charakter udostępnianych informacji. Otwarty dostęp do zasobów publicznych, intuicyjności i łatwości w obsłudze oraz szybszej i autoryzowanej komunikacji z urzędem przy pomocy Krajowego Węzła Identyfikacji Elektronicznej.</t>
  </si>
  <si>
    <t>zwiększenie dostępności usług cyfrowych oraz poprawa ich jakości, zwiększenie możliwości ponownego wykorzystania danych dotyczących nauki i szkolnictwa wyższego w innowacyjnych aplikacjach i usługach – wzrost innowacyjności przedsiębiorstw i potencjalne źródło zysków z  innowacyjnych przedsięwzięć, obniżenie progu wejścia na rynek dla małych firm zajmujących się analizą danych – wykorzystanie udostępnianych bezpłatnie ISP do zdobycia doświadczenia w analizie danych, szybki, uproszczony dostęp przedsiębiorcy do aktualnej i wiarygodnej informacji o nauce i szkolnictwie wyższym (usprawnienie procesów decyzyjnych i inwestycyjnych), oszczędność czasu i obniżenie kosztów po stronie przedsiębiorców wykorzystujących dane o nauce i szkolnictwie wyższym (np. poszukujących partnera naukowego, aparatury badawczej, specjalistów w danej dziedzinie, informacji o ochronie patentowej), wzrost wykorzystania technologii informacyjnych i komunikacyjnych w gospodarce (dostęp, interoperacyjność, bezpieczeństwo), możliwość potwierdzenia kompetencji/wykształcenia kandydata na pracownika (np. deklarowany tytuł naukowy, dorobek naukowy/badawczy, udział w projektach</t>
  </si>
  <si>
    <t>Budżet państwa, część 37 - Sprawiedliwość</t>
  </si>
  <si>
    <t>Szacowanie wartości nastąpiło w oparciu o ceny rynkowe. Wydatki (koszty) wynikają ze skali zadań systemu, wielkości i złożoności infrastruktury techniczno-systemowej, w tym liczby urządzeń monitorujących, liczby osób objętych systemem i innych parametrów
systemu, wycenionych przez Wykonawcę projektu, wyłonionego w postępowaniu o udzielenie zamówienia publicznego. Powyższe roczne
skutki finansowe w wysokości ok. 21,6 mln zł wynikają z miesięcznych, określonych w umowie z Wykonawcą, kosztów projektu w kwocie 1
797 563,42 zł. Ogółem budżet projektu do 09-2022r. wynosi 96 616 500,00 zł i został zapewniony w budżecie państwa na lata 2019-2022.
Dla lat następnych przyjęto, że prognozowane, roczne koszty utrzymania trwałości projektu będą analogiczne (w wartościach cen stałych
dla pierwszego roku prognozy).</t>
  </si>
  <si>
    <t>Koszty wykonywania kary w systemie dozoru elektronicznego są około pięciokrotnie mniejsze niż koszty
wykonywania kary w zakładach karnych (wg stanu na rok 2019).</t>
  </si>
  <si>
    <t>oszczędniejsze wykonywanie kary
pozbawienia wolności</t>
  </si>
  <si>
    <t>• uniknięcie rygorów panujących w izolacji więziennej,
• realizacja aktywności zawodowej i zarobkowanie na utrzymanie własne i swoich bliskich,
• możliwość kontynuowania nauki oraz leczenia i różnych form terapii,
• utrzymywanie kontaktów ze swoimi bliskimi, możliwość troszczenia się o nich i czynnego
uczestniczenia w ich życiu,
• możliwość uczestniczenia w praktykach religijnych,
• nieskrępowane korzystanie z dostępu do mediów, informacji i dóbr kultury oraz warunki
do uprawiania sportu,
• utrzymywanie kontaktów ze znajomymi i przyjaciółmi,
• prowadzenie działań sprzyjających dalszemu rozwojowi,
• prawo do ubiegania się o podstawowe świadczenia pomocy społecznej w przypadku trudnej sytuacji
życiowej i materialnej skazanego.</t>
  </si>
  <si>
    <t>budżet państwa (część 37, dział 755, rozdział 75501)</t>
  </si>
  <si>
    <t xml:space="preserve">Ad. Dochody ogółem: Projekt nie generuje dochodu.
Ad. Wydatki ogółem: Na realizację projektu przeznaczony został budżet w wysokości 2 333 607 zł. Po zakończonym okresie realizacji projektu projekt wymaga utrzymania, którego koszt został rozłożony na  okres od  II półrocza 2020 r. do I półrocza 2024 r. i wynosi 816 000,00 zł.
Ad. Saldo ogółem: nie dotyczy.
Ad. Środki z funduszy UE oraz innych źródeł zagranicznych: Nie dotyczy - projekt finansowany jest z budżetu państwa.
Ad.Prognozowane oszczędności: Kluczowym rezultatem generującym oszczędności wdrażanego projektu jest obniżenie kosztów obsługi procesu sprawozdawczego poprzez zmniejszenie kosztów zakupu materiałów biurowych. Każdy przypadek udzielenia nieodpłatnej pomocy prawnej (NPP) lub świadczenia nieodpłatnego poradnictwa obywatelskiego (NPO) dokumentuje się w karcie nieodpłatnej pomocy prawnej lub nieodpłatnego poradnictwa obywatelskiego (karta pomocy A). Co do zasady liczba sporządzanych kart pomocy A równa jest liczbie udzielonej NPP i NPO .
Wskazane w tabeli wartości oparte zostały na wynikach przeprowadzonej analizy danych uzyskanych za pośrednictwem urzędów wojewódzkich o funkcjonowaniu nieodpłatnej pomocy prawnej, z których wynika, że przed rokiem 2019 średnio udzielanych było około 400 000 porad rocznie (dokument pn. Szczegółowe Założenia Projektu). W związku z nowelizacją  w zakresie grupy uprawnionych przyjęto, że liczba porad w całym kraju stopniowo będzie wzrastać do 1 600 000 rocznie, a tym samym zwiększy się liczba kart pomocy. Uzyskane w ten sposób liczby pomnożono przez koszt zakupu materiałów biurowych przeznaczonych na przygotowanie 1 papierowej karty pomocy A, który w dacie procedowania wniosku o uruchomienie projektu wynosił 0,60 zł.
Jednakże w opracowanej kalkulacja oszczędności dla sektora finansów publicznych w horyzoncie 10-letnim należy mieć na względzie ewentualne odstępstwa wartości jednostkowych od wartości prawdziwych, gdyż te uzależnione są od rzeczywistej liczby NPP i NPO.
</t>
  </si>
  <si>
    <t xml:space="preserve">1. Zwiększenie wskaźnika dostępności do usług nieodpłatnej pomocy prawnej i nieodpłatnego poradnictwa obywatelskiego;
2. Skrócenie czasu oczekiwania na ww. usługi;
3. Zwiększenie jakości świadczonych usług.
</t>
  </si>
  <si>
    <t>starostwa powiatowe, urzędy wojewódzkie, Ministerstwo Sprawiedliwości</t>
  </si>
  <si>
    <t xml:space="preserve">1. Zmniejszenie pracochłonności procesu dokumentowania zadania udzielania nieodpłatnej pomocy prawnej; 
2. Wdrożenie mechanizmów zapewniania jakości;
3. Zwiększenie efektywności i celowości raportowania (optymalizacja procesu);
4. Skrócenie czasu dostępu do informacji niezbędnych dla wykonawców i organizatorów różnych szczebli, a także osób uprawnionych; 
5. Bieżąca kontrola ilościowa nad realizacją zadań związanych z edukacją prawną;
6. Obniżenie kosztów obsługi realizowanych zadań.
</t>
  </si>
  <si>
    <t>Działanie 2.17. POWER oraz budżet państwa (część 15 i 37)</t>
  </si>
  <si>
    <t xml:space="preserve">Na chwilę obecną nie ma możliwości oszacowania podziału środków z funduszy UE na poszczególne lata i uzupełnienia szczegółów w tym zakresie 
w powyższej tabeli. Trwają prace nad przygotowaniem wniosku o dofinansowanie, co wiąże się z szacowaniem kosztów na poszczególne lata.
</t>
  </si>
  <si>
    <t>Działania  przewidziane do realizacji w projekcie mają na celu przede wszystkim dalsze upowszechnianie i rozwój alternatywnych metod rozwiązywania sporów, w tym mediacji oraz stworzenie płaszczyzny wymiany informacji oraz dobrych praktyk wśród interesariuszy mediacji (tj. przede wszystkim wśród mediatorów, sędziów, pracowników sądów powszechnych, przedsiębiorców, pracowników administracji publicznej oraz obywateli). Różnorodność założonych działań pozwoli na dotarcie z przekazem do szerokiego grona odbiorców. Realizacja założonych działań informacyjnych przyczyni się do m.in. wzrostu świadomości prawnej stron mediacji, podniesienia wiedzy nt. pozytywnych skutków wynikających ze stosowania alternatywnych metod rozwiązania sporów, a tym mediacji, wzrostu ilości postępowań mediacyjnym przy jednoczesnym spadku wpływu spraw do sądu a także profesjonalizacji usług mediacyjnych w Polsce.\</t>
  </si>
  <si>
    <t xml:space="preserve">Krajowy Rejestr Mediatorów dostępny będzie dla wszystkich zainteresowanych obywateli oraz sądów i prokuratorów, co znacząco ułatwi kierowanie spraw do mediatorów wyspecjalizowanych w konkretnych kategoriach spraw oraz znalezienie i kontakt z mediatorem oferującym swoje usługi w lokalizacji dogodnej dla zainteresowanych. </t>
  </si>
  <si>
    <t>Programy operacyjne finansowane z funduszy unijnych w perspektywie finansowej 2021-2027 oraz budżet państwa (część 88)</t>
  </si>
  <si>
    <t xml:space="preserve">Źródłem danych są wstępne szacunki kosztów dokonane na podstawie dotychczasowych doświadczeń w realizacji projektów o podobnej skali. Podanie bardziej szczegółowych danych możliwe będzie po przeprowadzeniu kolejny etapów prac nad projektem.  </t>
  </si>
  <si>
    <t>Zwiększenie stopnia możliwości dokonywania czynności związanych z procesami postępowania karego z wykorzystaniem narzędzi informatycznych</t>
  </si>
  <si>
    <t xml:space="preserve">Część 43 – Wyznania religijne oraz mniejszości narodowe i etniczne
Dział 750 – Administracja publiczna
Rozdział 75001 – Urzędy naczelnych i centralnych organów administracji rządowej
</t>
  </si>
  <si>
    <t>Zakup systemu teleinformatycznego wspierającego proces przyznawania dotacji na ochronę, zachowanie i rozwój tożsamości kulturowej mniejszości narodowych i etnicznych ma zostać sfinalizowany do końca 2020 r. Przewiduje się, że wykonawca systemu będzie zobligowany do jego utrzymania przez jeden rok (w ramach otrzymanego wynagrodzenia). Nie można na ten moment określić czy system nie będzie wymagał modyfikacji, które wymagałyby dokonywania dodatkowych płatności. W związku z tym aktualnie nie ma możliwości określenia wydatków budżetowych na ten cel.</t>
  </si>
  <si>
    <t>Budżet państwa: część: 24, dział: 921 rozdział: 92116  /  Program Operacyjny Polska Cyfrowa</t>
  </si>
  <si>
    <t>inne kwoty</t>
  </si>
  <si>
    <t xml:space="preserve">Budżet państwa: część: 24, dział: 921 rozdział: 92116  /  Program Operacyjny Polska Cyfrowa </t>
  </si>
  <si>
    <t xml:space="preserve">Budżet państwa: część: 24, dział: 921 rozdział: 92116  /  Program Operacyjny Polska Cyfrowa. </t>
  </si>
  <si>
    <t xml:space="preserve">Liczba pobrań/uruchomień aplikacji opartych na ponownym wykorzystaniu informacji sektora publicznego i e-usług publicznych 
Liczba aplikacji opartych na ponownym wykorzystaniu informacji sektora publicznego i e-usług publicznych
</t>
  </si>
  <si>
    <t>Projekt planowany ad-hoc. Szczegółowe wartości wskaźników zostaną opracowane na etapie przygotowania „Opisu założeń projektu informatycznego</t>
  </si>
  <si>
    <t>Lata 2020-2022: Środki unijne Działanie 2.3.1 POPC , Budżet państwa  (część 41).Lata 2023-2029 w tym 5-letnim okresie trwałości projektu:  środki własne Beneficjenta (IBL)</t>
  </si>
  <si>
    <t xml:space="preserve">Projekt nie generuje dochodu, Źródłem danych jest wstępna kalkulacja projektu inicjowanego ad hoc , Koszt utrzymania trwałości projektu oszacowano z uwzględnieniem udziału kosztów wynagrodzeń pracowników Zespołu ds. danych badawczych IBL, </t>
  </si>
  <si>
    <t>Jednostki administracji samorządowej</t>
  </si>
  <si>
    <t xml:space="preserve">Mikro-, małe i średnie przedsiębiorstwa </t>
  </si>
  <si>
    <t>Pracownicy naukowi IBL</t>
  </si>
  <si>
    <t>Pracownicy naukowi innych placówek naukowych</t>
  </si>
  <si>
    <t>Studenci i doktoranci kierunków przyrodniczych</t>
  </si>
  <si>
    <t>Organizacje pożytku publicznego, stowarzyszenia</t>
  </si>
  <si>
    <t xml:space="preserve">Pozytywne skutki społeczne:
- otwarty dostęp do cennych danych badawczych 
- wzrost interoperacyjności danych badawczych 
- wzrost potencjału ponownego ich wykorzystania dla potrzeb nowych inicjatyw badawczych
- wprowadzenie wymaganych, europejskich standardów archiwizacji danych w repozytorium instytucjonalnym oraz otwartych formatów zasobów danych badawczych
- wzrost świadomości społecznej o zagrożeniach lasu (susza, wichury, patogeny) w konsekwencji zmian klimatycznych 
Zaplanowane wskaźniki w projekcie:
Wskaźniki rezultatu:
1. Liczba pobrań/odtworzeni dokumentów zawierających informacje sektora publicznego 
2. Liczba osób, które będą brać udział w szkoleniach – 120 osób
Wskaźniki produktu:
1. Liczba podmiotów, które udostępniły on-line informacje sektora publicznego - 1
2. Liczba udostępnionych on-line dokumentów zawierających informacje sektora publicznego danych i planów zarządzania danymi badawczymi)
3. Liczba zdigitalizowanych dokumentów zawierających informacje sektora publicznego opracowanych nowych struktur bazodanowych i zasilenie cennymi zasobami danych badawczych przechowywanych w formie papierowej. 
4. Liczba udostępnionych zasobów danych
</t>
  </si>
  <si>
    <t xml:space="preserve">Budżet państwa (część 28); </t>
  </si>
  <si>
    <t>Dla roku 2019 podana jest przybliżona wartość środków wydatkowanych (zostanie potwierdzona po zaakceptowaniu sprawozdania finansowego), na lata 2020-2022 podane są planowane koszty działania.</t>
  </si>
  <si>
    <t>cz. 41</t>
  </si>
  <si>
    <t>Ministerstwo Klimatu</t>
  </si>
  <si>
    <t xml:space="preserve">Urząd Regulacji Energetyki </t>
  </si>
  <si>
    <t>Działanie 2.4 POPC + środki własne Beneficjenta część budżetowa 41</t>
  </si>
  <si>
    <t>Ministerstwo Rozwoju</t>
  </si>
  <si>
    <t>Nowa perspektywa 2021-2017</t>
  </si>
  <si>
    <t>Budżet Państwa cz. 24 kultura , Program Operacyjny Polska Cyfrowa. Brak wskazania części budżetowej</t>
  </si>
  <si>
    <t xml:space="preserve">Ministerstwo Kultury i Dziedzictwa Narodowego / Program Operacyjny Polska Cyfrowa. 
6,63 mln zł - Program Operacyjny Polska Cyfrowa
1,20 mln zł - Ministerstwo Kultury i Dziedzictwa Narodowego cz. 24 </t>
  </si>
  <si>
    <t xml:space="preserve">Działanie 2.3.2. POPC oraz promesa MKiDN i wkład własny UMW
Działanie 2.3.2. POPC = 3 492 407,00 PLN
oraz promesa MKiDN cz. 24 = 634 270,42 PLN
i wkład własny UMWD = 949 135,85 PLN (okres inwestycyjny) i 309 960,00 PLN (utrzymanie inwestycji po jej zakończeniu) 
</t>
  </si>
  <si>
    <t>Budżet państwa (część 24, dział 921, rozdział 92117)</t>
  </si>
  <si>
    <t>Budżet Panstwa cz. 24</t>
  </si>
  <si>
    <t xml:space="preserve">W ramach realizacji projektu zostaną zaprojektowane i wdrożone narzędzia do archiwizacji i udostępniania archiwalnych wersji witryn internetowych oraz standard ich zabezpieczania w zakresie stron z domeny rządowej - gov.pl. Zgodnie z danymi pozyskanymi z dane.gov.pl, w dn. 6 grudnia 2019 r. istniały 1183 adresy z domeny gov.pl. Możliwe jest opracowanie narzędzi wskazujących najczęściej owiedzane witryny rządowe - dałoby to obraz jakie aspekty życia publicznego były przedmiotem zainteresowania obywateli w danym momencie historii. Dane byłyby do wykorzystania w zakresie prowadzonych badań socjologicznych i historycznych.
</t>
  </si>
  <si>
    <t xml:space="preserve">Dane zostały przygotowane na podstawie budżetu projektu przygotowywanego w NAC na zlecenie NDAP przy wykorzystaniu wiedzy fachowej z uwględnieniem wskażników makroekonomicznych. Zakłada się, iż w projekcie zostanie wykorzystana chmura dedykowana dla jednostek sektora publicznego.  
</t>
  </si>
  <si>
    <t xml:space="preserve">Dane zostały wpisane na podstawie budżetu projektu oraz zestawienia kosztów uwzględniając Wytyczne dotyczące stosowania jednolitych wskaźników makroekonomicznych będących podstawą oszacowania skutków finansowych projektowanych ustaw. Aktualizacja październik 2019 r. Zakres projektu został przygotowany w oparciu o przeprowadzone  badania potrzeb nauczycieli, uczniów, studentów i środowiska akademickiego w zakresie serwisów edukacyjnych. Oferta szukajwarchiwach byłaby uzupełnieniem i rozszerzeniem podstawy programowej. </t>
  </si>
  <si>
    <t>Działanie 2.3.2 POPC oraz budżet państwa cz.24</t>
  </si>
  <si>
    <t xml:space="preserve">Środki z POPC - 84.63 % oraz z Budżetu Państwa 15,37%. Umowa z POPC podpisana 05.06.2020 umowa dotycząca środków z Budżetu Państwa nie została jeszcze podpisana. </t>
  </si>
  <si>
    <t>cz. 41 - Rezerwa celowa budżetu państwa. Zadanie posiada decyzję Ministra Finansów nr 35/2019 o zapewnieniu finansowania realizacji przedsięwzięcia.</t>
  </si>
  <si>
    <t xml:space="preserve">Projekt, budowa i wdrożenie portalu Polskiego Wydawnictwa Muzycznego z modułem e-księgarni – 650.000 zł
Podnoszenie kompetencji cyfrowych pracowników PWM – 250.000 zł
Stworzenie oraz wdrożenie zakładki edukacji cyfrowej na nowej stronie internetowej pwm (udostępnianie materiałów cyfrowych, w tym np. e-learningów, materiałów edukacyjnych, nagrań, panel warsztatowy dla nauczycieli muzyki) – 300.000 zł
Przystosowanie nowej strony internetowej PWM dla osób niepełnosprawnych, w tym niewidzących oraz seniorów – 200.000 zł
Podnoszenie kompetencji zespołu IT w zakresie zamawiania, projektowania oraz wdrażania nowych technologii oraz zabezpieczeń w obszarze przeciwdziałania cyberprzestępczości – 60.000 zł
</t>
  </si>
  <si>
    <t>Działanie 2.2 „Cyfryzacja procesów back-office w administracji rządowej”, w ramach II Osi priorytetowej POPC – „E-administracja i otwarty rząd”.</t>
  </si>
  <si>
    <t>Studium wykonalności centralnego systemu informatycznego wspierającego pracę komórek egzekucyjnych, o nazwie „System Zarządzania Obsługą Postępowań Egzekucyjnych Należności SZOPEN”.</t>
  </si>
  <si>
    <t xml:space="preserve">Usprawnienie usług w obszarze egzekucji administracyjnej, skierowanych do Zobowiązanych zmniejszy ich obciążenie związane z obowiązkami formalnymi. Ponadto dostarczy szybkiej informacji, co w efekcie wpłynie na poziom ich zaufania do organów administracji rządowej oraz zwiększy poczucie nieuchronności spłaty zobowiązań. Zakładane usprawnienia dotyczące zobowiązanych to w szczególności:
• Dostęp on line do stanu postępowania,
• Możliwość składania predefiniowanych wniosków oraz środków prawnych,
• Możliwość płatności on line.
Ponadto usprawnieniem dla przedsiębiorców oraz osób nieprowadzących działalności gospodarczej będzie poprawa komunikacji pomiędzy wierzycielem, a organem egzekucyjnym w toku postępowania. </t>
  </si>
  <si>
    <t xml:space="preserve">Do 2022 r. - Program Operacyjny Wiedza Edukacja Rozwój. 
Od 2023 – w przypadku zakończenia finansowania ze środków EFS - cz. 30 budżetu państwa, dział 801, rozdział 80195
</t>
  </si>
  <si>
    <t>Projekty PO WER mające na celu utrzymanie i rozwój ZRK kończą się w 2022 r. Na szacowany minimalny koszt dot. utrzymania ZRK po tym czasie składa się koszt personelu (13 osób obsługi), finansowanie serwerów, warsztaty dla użytkowników.</t>
  </si>
  <si>
    <t>&gt;zwiększenie efektywności wydawania środków na kształcenie i szkolenie - w przypadku podmiotów szkolących i nadających kwalifikacje - lepsze komunikowanie jakości swojej oferty osobom uczącym się,
&gt;ułatwienie dostępu do wiarygodnej informacji o kwalifikacjach nadawanych w Polsce - łatwiejsza ocena kompetencji przyszłych pracowników, co obniża czas i koszty rekrutacji.
&gt;łatwiejsze prezentowanie kompetencji kadr – w szczególności na rynku europejskim.</t>
  </si>
  <si>
    <t>&gt;zwiększenia efektywności wydawania środków na kształcenie i szkolenie, pracowników,
&gt;w przypadku podmiotów szkolących i nadających kwalifikacje - lepsze komunikowanie jakości swojej oferty osobom uczącym się,
&gt;ułatwienie dostępu do wiarygodnej informacji o kwalifikacjach nadawanych w Polsce - łatwiejsza ocena kompetencji przyszłych pracowników, co obniża czas i koszty rekrutacji.
&gt;łatwiejsze prezentowanie kompetencji kadr – w szczególności na rynku europejskim.</t>
  </si>
  <si>
    <t>&gt;ułatwienie dostępu do wiarygodnej informacji o kwalifikacjach nadawanych w Polsce 
&gt;łatwiejszy wybór oferty edukacyjnej dostosowanej do potrzeb oraz możliwość oceny jakości oferty przed rozpoczęciem szkolenia,
&gt;wsparcie uczniów w procesie planowania dalszej ścieżki edukacyjnozawodowej,
&gt;świadectwa „czytelniejsze” i wiarygodniejsze dla pracodawców, co zwiększy szanse znalezienia pracy/awansu zawodowego.</t>
  </si>
  <si>
    <t>część 27 – Informatyzacja, część 42 – Sprawy wewnętrzne, część 85 – Budżet wojewodów</t>
  </si>
  <si>
    <t>dochody</t>
  </si>
  <si>
    <t xml:space="preserve">dochody </t>
  </si>
  <si>
    <t>dochody pozostałe jednostki</t>
  </si>
  <si>
    <t xml:space="preserve">utrata dochodów skarbu państwa w związku z wprowadoznymi rozwiązaniami </t>
  </si>
  <si>
    <t xml:space="preserve">Cz. 42 – Sprawy wewnętrzne </t>
  </si>
  <si>
    <t>Cz. 27 - Informatyzacja</t>
  </si>
  <si>
    <t>Cz. 85 – Budżet wojewodów (finansowanie JST)</t>
  </si>
  <si>
    <t xml:space="preserve">dochody budżetu państwa łącznie: </t>
  </si>
  <si>
    <t>dochody budżetu państwa</t>
  </si>
  <si>
    <t>dochody JST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</si>
</sst>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00"/>
  </numFmts>
  <fonts count="24" x14ac:knownFonts="1">
    <font>
      <sz val="11"/>
      <color theme="1"/>
      <name val="Calibri"/>
      <family val="2"/>
      <charset val="238"/>
      <scheme val="minor"/>
    </font>
    <font>
      <b/>
      <sz val="11"/>
      <color theme="1"/>
      <name val="Calibri Light"/>
      <family val="2"/>
      <charset val="238"/>
    </font>
    <font>
      <sz val="11"/>
      <color theme="1"/>
      <name val="Calibri Light"/>
      <family val="2"/>
      <charset val="238"/>
    </font>
    <font>
      <sz val="11"/>
      <color rgb="FF000000"/>
      <name val="Calibri Light"/>
      <family val="2"/>
      <charset val="238"/>
    </font>
    <font>
      <i/>
      <sz val="11"/>
      <color rgb="FF000000"/>
      <name val="Calibri Light"/>
      <family val="2"/>
      <charset val="238"/>
    </font>
    <font>
      <b/>
      <sz val="11"/>
      <color rgb="FF000000"/>
      <name val="Calibri Light"/>
      <family val="2"/>
      <charset val="238"/>
    </font>
    <font>
      <sz val="10"/>
      <color theme="1"/>
      <name val="Calibri Light"/>
      <family val="2"/>
      <charset val="238"/>
    </font>
    <font>
      <sz val="11"/>
      <name val="Calibri Light"/>
      <family val="2"/>
      <charset val="238"/>
    </font>
    <font>
      <sz val="11"/>
      <name val="Calibri"/>
      <family val="2"/>
      <charset val="238"/>
      <scheme val="minor"/>
    </font>
    <font>
      <sz val="9"/>
      <color theme="1"/>
      <name val="Calibri Light"/>
      <family val="2"/>
      <charset val="238"/>
    </font>
    <font>
      <sz val="9"/>
      <color rgb="FF000000"/>
      <name val="Calibri Light"/>
      <family val="2"/>
      <charset val="238"/>
    </font>
    <font>
      <sz val="8"/>
      <color rgb="FF000000"/>
      <name val="Calibri Light"/>
      <family val="2"/>
      <charset val="238"/>
    </font>
    <font>
      <sz val="8"/>
      <color theme="1"/>
      <name val="Calibri"/>
      <family val="2"/>
      <charset val="238"/>
      <scheme val="minor"/>
    </font>
    <font>
      <sz val="8"/>
      <color theme="1"/>
      <name val="Calibri Light"/>
      <family val="2"/>
      <charset val="238"/>
    </font>
    <font>
      <sz val="12"/>
      <color theme="1"/>
      <name val="Calibri Light"/>
      <family val="2"/>
      <charset val="238"/>
      <scheme val="major"/>
    </font>
    <font>
      <sz val="12"/>
      <name val="Calibri Light"/>
      <family val="2"/>
      <charset val="238"/>
      <scheme val="major"/>
    </font>
    <font>
      <sz val="9"/>
      <color theme="1"/>
      <name val="Calibri"/>
      <family val="2"/>
      <charset val="238"/>
      <scheme val="minor"/>
    </font>
    <font>
      <sz val="10"/>
      <color theme="1"/>
      <name val="Calibri"/>
      <family val="2"/>
      <charset val="238"/>
      <scheme val="minor"/>
    </font>
    <font>
      <b/>
      <sz val="11"/>
      <color rgb="FFFA7D00"/>
      <name val="Calibri"/>
      <family val="2"/>
      <charset val="238"/>
      <scheme val="minor"/>
    </font>
    <font>
      <sz val="11"/>
      <color theme="1"/>
      <name val="Calibri Light"/>
      <family val="2"/>
      <charset val="238"/>
      <scheme val="major"/>
    </font>
    <font>
      <vertAlign val="superscript"/>
      <sz val="11"/>
      <color theme="1"/>
      <name val="Calibri Light"/>
      <family val="2"/>
      <charset val="238"/>
      <scheme val="major"/>
    </font>
    <font>
      <sz val="11"/>
      <color rgb="FFFF0000"/>
      <name val="Calibri Light"/>
      <family val="2"/>
      <charset val="238"/>
    </font>
    <font>
      <i/>
      <sz val="9"/>
      <color rgb="FF000000"/>
      <name val="Calibri Light"/>
      <family val="2"/>
      <charset val="238"/>
    </font>
    <font>
      <sz val="11"/>
      <color rgb="FF00B050"/>
      <name val="Calibri"/>
      <family val="2"/>
      <charset val="238"/>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2F2F2"/>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
    <xf numFmtId="0" fontId="0" fillId="0" borderId="0"/>
    <xf numFmtId="0" fontId="18" fillId="4" borderId="37" applyNumberFormat="0" applyAlignment="0" applyProtection="0"/>
  </cellStyleXfs>
  <cellXfs count="459">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0" borderId="1" xfId="0" applyFont="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0" fillId="0" borderId="1" xfId="0" applyBorder="1" applyAlignment="1">
      <alignment vertical="top" wrapText="1"/>
    </xf>
    <xf numFmtId="0" fontId="0" fillId="0" borderId="0" xfId="0" applyFill="1"/>
    <xf numFmtId="0" fontId="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0" fontId="3" fillId="2" borderId="6"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0" fontId="0" fillId="0" borderId="7" xfId="0" applyFill="1" applyBorder="1"/>
    <xf numFmtId="0" fontId="2" fillId="0" borderId="0" xfId="0" applyFont="1" applyFill="1" applyBorder="1" applyAlignment="1">
      <alignment vertical="center" wrapText="1"/>
    </xf>
    <xf numFmtId="0" fontId="0" fillId="0" borderId="0" xfId="0" applyFill="1" applyBorder="1"/>
    <xf numFmtId="0" fontId="2" fillId="0" borderId="1" xfId="0" applyFont="1" applyBorder="1" applyAlignment="1">
      <alignment vertical="center" wrapText="1"/>
    </xf>
    <xf numFmtId="4" fontId="0" fillId="0" borderId="0" xfId="0" applyNumberFormat="1"/>
    <xf numFmtId="0" fontId="2" fillId="0" borderId="1" xfId="0" applyFont="1" applyBorder="1" applyAlignment="1">
      <alignment vertical="center" wrapText="1"/>
    </xf>
    <xf numFmtId="2" fontId="0" fillId="0" borderId="0" xfId="0" applyNumberFormat="1"/>
    <xf numFmtId="0" fontId="2" fillId="0" borderId="1" xfId="0" applyFont="1" applyBorder="1" applyAlignment="1">
      <alignment vertical="center" wrapText="1"/>
    </xf>
    <xf numFmtId="0" fontId="2" fillId="0" borderId="1" xfId="0" applyFont="1" applyBorder="1" applyAlignment="1">
      <alignment vertical="center" wrapText="1"/>
    </xf>
    <xf numFmtId="2" fontId="2" fillId="0" borderId="14" xfId="0" applyNumberFormat="1"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8" fillId="0" borderId="0" xfId="0" applyFont="1"/>
    <xf numFmtId="0" fontId="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3" fillId="2" borderId="14" xfId="0" applyFont="1" applyFill="1" applyBorder="1" applyAlignment="1">
      <alignment vertical="center" wrapText="1"/>
    </xf>
    <xf numFmtId="0" fontId="2" fillId="0" borderId="1" xfId="0" applyFont="1" applyBorder="1" applyAlignment="1">
      <alignment vertical="center" wrapText="1"/>
    </xf>
    <xf numFmtId="0" fontId="0" fillId="0" borderId="0" xfId="0" applyAlignment="1">
      <alignment wrapText="1"/>
    </xf>
    <xf numFmtId="2" fontId="2" fillId="0" borderId="1" xfId="0" applyNumberFormat="1"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0" xfId="0" applyAlignment="1">
      <alignment horizontal="left"/>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vertical="center" wrapText="1"/>
    </xf>
    <xf numFmtId="0" fontId="12" fillId="0" borderId="0" xfId="0" applyFont="1" applyAlignment="1">
      <alignment wrapText="1"/>
    </xf>
    <xf numFmtId="0" fontId="9" fillId="2" borderId="1" xfId="0" applyFont="1" applyFill="1" applyBorder="1" applyAlignment="1">
      <alignment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0" fontId="13" fillId="2" borderId="1" xfId="0" applyFont="1" applyFill="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2" fontId="14" fillId="0" borderId="1" xfId="0" applyNumberFormat="1" applyFont="1" applyBorder="1"/>
    <xf numFmtId="2" fontId="15" fillId="0" borderId="1" xfId="0" applyNumberFormat="1" applyFont="1" applyBorder="1"/>
    <xf numFmtId="2" fontId="14"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0" fillId="0" borderId="1" xfId="0" applyBorder="1" applyAlignment="1">
      <alignment horizontal="center"/>
    </xf>
    <xf numFmtId="2" fontId="2" fillId="0" borderId="1" xfId="0" applyNumberFormat="1" applyFont="1" applyFill="1" applyBorder="1" applyAlignment="1">
      <alignment vertical="center" wrapText="1"/>
    </xf>
    <xf numFmtId="2" fontId="7" fillId="0" borderId="1" xfId="0" applyNumberFormat="1" applyFont="1" applyBorder="1" applyAlignment="1">
      <alignment vertical="center" wrapText="1"/>
    </xf>
    <xf numFmtId="0" fontId="0" fillId="0" borderId="29" xfId="0" applyBorder="1"/>
    <xf numFmtId="2" fontId="0" fillId="0" borderId="30" xfId="0" applyNumberFormat="1" applyBorder="1"/>
    <xf numFmtId="0" fontId="0" fillId="0" borderId="17" xfId="0" applyBorder="1" applyAlignment="1">
      <alignment horizontal="center"/>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0" fontId="0" fillId="0" borderId="30" xfId="0" applyBorder="1"/>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0" fillId="0" borderId="29" xfId="0" applyBorder="1" applyAlignment="1">
      <alignment wrapText="1"/>
    </xf>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0" fillId="0" borderId="36" xfId="0" applyBorder="1" applyAlignment="1">
      <alignment vertical="center" wrapText="1"/>
    </xf>
    <xf numFmtId="0" fontId="0" fillId="0" borderId="30" xfId="0"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0" fontId="16" fillId="3" borderId="0" xfId="0" applyFont="1" applyFill="1" applyAlignment="1">
      <alignment wrapText="1"/>
    </xf>
    <xf numFmtId="2" fontId="2" fillId="3" borderId="1" xfId="0" applyNumberFormat="1" applyFont="1" applyFill="1" applyBorder="1" applyAlignment="1">
      <alignment vertical="center" wrapText="1"/>
    </xf>
    <xf numFmtId="0" fontId="0" fillId="3" borderId="0" xfId="0" applyFill="1" applyAlignment="1">
      <alignment wrapText="1"/>
    </xf>
    <xf numFmtId="0" fontId="0" fillId="3" borderId="0" xfId="0" applyFill="1"/>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4" fontId="8" fillId="3" borderId="1" xfId="1" applyNumberFormat="1" applyFont="1" applyFill="1" applyBorder="1" applyAlignment="1">
      <alignment vertical="center" wrapText="1"/>
    </xf>
    <xf numFmtId="0" fontId="0" fillId="0" borderId="1" xfId="0" applyFont="1" applyBorder="1" applyAlignment="1">
      <alignment vertical="center" wrapText="1"/>
    </xf>
    <xf numFmtId="4" fontId="0" fillId="0" borderId="1" xfId="0" applyNumberFormat="1" applyBorder="1" applyAlignment="1">
      <alignment vertical="center" wrapText="1"/>
    </xf>
    <xf numFmtId="2" fontId="0" fillId="0" borderId="0" xfId="0" applyNumberFormat="1" applyAlignment="1">
      <alignment wrapText="1"/>
    </xf>
    <xf numFmtId="2" fontId="2" fillId="0" borderId="1" xfId="0" applyNumberFormat="1" applyFont="1" applyBorder="1" applyAlignment="1">
      <alignment vertical="center" wrapText="1"/>
    </xf>
    <xf numFmtId="0" fontId="0" fillId="0" borderId="1" xfId="0" applyFill="1" applyBorder="1" applyAlignment="1">
      <alignment horizontal="center"/>
    </xf>
    <xf numFmtId="1" fontId="0" fillId="0" borderId="0" xfId="0" applyNumberFormat="1"/>
    <xf numFmtId="2"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0" fontId="0" fillId="0" borderId="39" xfId="0" applyBorder="1"/>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0" fontId="0" fillId="0" borderId="0" xfId="0" applyFill="1" applyAlignment="1">
      <alignment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2" fontId="2" fillId="5" borderId="1" xfId="0" applyNumberFormat="1" applyFont="1" applyFill="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0" fillId="0" borderId="0" xfId="0" applyNumberFormat="1" applyBorder="1" applyAlignment="1">
      <alignment vertical="center" wrapText="1"/>
    </xf>
    <xf numFmtId="2" fontId="0" fillId="0" borderId="0" xfId="0" applyNumberFormat="1" applyBorder="1"/>
    <xf numFmtId="0" fontId="0" fillId="0" borderId="38" xfId="0" applyBorder="1"/>
    <xf numFmtId="0" fontId="0" fillId="0" borderId="42" xfId="0" applyBorder="1"/>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0" fontId="0" fillId="0" borderId="29" xfId="0" applyFill="1" applyBorder="1"/>
    <xf numFmtId="0" fontId="0" fillId="0" borderId="30" xfId="0" applyFill="1" applyBorder="1"/>
    <xf numFmtId="0" fontId="2" fillId="0" borderId="1" xfId="0" applyFont="1" applyBorder="1" applyAlignment="1">
      <alignment vertical="center" wrapText="1"/>
    </xf>
    <xf numFmtId="2" fontId="2" fillId="0" borderId="1" xfId="0" applyNumberFormat="1" applyFont="1" applyBorder="1" applyAlignment="1">
      <alignment vertical="center" wrapText="1"/>
    </xf>
    <xf numFmtId="164"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4" fillId="2" borderId="4" xfId="0" applyFont="1" applyFill="1" applyBorder="1" applyAlignment="1">
      <alignment horizontal="center" vertical="center" wrapText="1"/>
    </xf>
    <xf numFmtId="2" fontId="2" fillId="0" borderId="15" xfId="0" applyNumberFormat="1" applyFont="1" applyBorder="1" applyAlignment="1">
      <alignment vertical="center" wrapText="1"/>
    </xf>
    <xf numFmtId="0" fontId="19" fillId="2" borderId="1" xfId="0" applyFont="1" applyFill="1" applyBorder="1" applyAlignment="1">
      <alignment horizontal="center" vertical="center" wrapText="1"/>
    </xf>
    <xf numFmtId="2" fontId="19"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0" fillId="0" borderId="0" xfId="0" applyFill="1" applyBorder="1" applyAlignment="1">
      <alignment horizontal="center"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0" fontId="9" fillId="0" borderId="1" xfId="0" applyFont="1" applyBorder="1" applyAlignment="1">
      <alignment vertical="center" wrapText="1"/>
    </xf>
    <xf numFmtId="164" fontId="4" fillId="2" borderId="1" xfId="0" applyNumberFormat="1" applyFont="1" applyFill="1" applyBorder="1" applyAlignment="1">
      <alignment horizontal="center" vertical="center" wrapText="1"/>
    </xf>
    <xf numFmtId="164" fontId="0" fillId="0" borderId="0" xfId="0" applyNumberFormat="1"/>
    <xf numFmtId="164" fontId="3" fillId="2" borderId="1" xfId="0" applyNumberFormat="1" applyFont="1" applyFill="1" applyBorder="1" applyAlignment="1">
      <alignment vertical="center" wrapText="1"/>
    </xf>
    <xf numFmtId="164" fontId="2" fillId="2" borderId="1" xfId="0" applyNumberFormat="1" applyFont="1" applyFill="1" applyBorder="1" applyAlignment="1">
      <alignment vertical="center" wrapText="1"/>
    </xf>
    <xf numFmtId="0" fontId="3" fillId="0" borderId="1" xfId="0" applyNumberFormat="1" applyFont="1" applyBorder="1" applyAlignment="1">
      <alignment vertical="center" wrapText="1"/>
    </xf>
    <xf numFmtId="0" fontId="3" fillId="2" borderId="1" xfId="0" applyNumberFormat="1" applyFont="1" applyFill="1" applyBorder="1" applyAlignment="1">
      <alignment vertical="center" wrapText="1"/>
    </xf>
    <xf numFmtId="0" fontId="3" fillId="2" borderId="1" xfId="0" applyNumberFormat="1" applyFont="1" applyFill="1" applyBorder="1" applyAlignment="1">
      <alignment horizontal="center" vertical="center" wrapText="1"/>
    </xf>
    <xf numFmtId="165" fontId="2" fillId="0" borderId="1" xfId="0" applyNumberFormat="1" applyFont="1" applyBorder="1" applyAlignment="1">
      <alignment vertical="center" wrapText="1"/>
    </xf>
    <xf numFmtId="165" fontId="0" fillId="0" borderId="0" xfId="0" applyNumberFormat="1"/>
    <xf numFmtId="0" fontId="2" fillId="0" borderId="1" xfId="0" applyFont="1" applyBorder="1" applyAlignment="1">
      <alignment vertical="center" wrapText="1"/>
    </xf>
    <xf numFmtId="2" fontId="2" fillId="0" borderId="1" xfId="0" applyNumberFormat="1" applyFont="1" applyBorder="1" applyAlignment="1">
      <alignment vertical="center" wrapText="1"/>
    </xf>
    <xf numFmtId="0" fontId="10" fillId="0" borderId="1" xfId="0" applyFont="1" applyBorder="1" applyAlignment="1">
      <alignment vertical="center" wrapText="1"/>
    </xf>
    <xf numFmtId="0" fontId="16" fillId="0" borderId="1" xfId="0" applyFont="1" applyBorder="1" applyAlignment="1">
      <alignment vertical="top"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164" fontId="2" fillId="0" borderId="1" xfId="0" applyNumberFormat="1" applyFont="1" applyBorder="1" applyAlignment="1">
      <alignment vertical="center" wrapText="1"/>
    </xf>
    <xf numFmtId="0" fontId="0" fillId="0" borderId="0" xfId="0" applyAlignment="1">
      <alignment vertical="center" wrapText="1"/>
    </xf>
    <xf numFmtId="2" fontId="2" fillId="0" borderId="1" xfId="0" applyNumberFormat="1" applyFont="1" applyBorder="1" applyAlignment="1">
      <alignment vertical="center" wrapText="1"/>
    </xf>
    <xf numFmtId="0" fontId="0" fillId="0" borderId="0" xfId="0" applyAlignment="1">
      <alignment horizontal="left" vertical="top"/>
    </xf>
    <xf numFmtId="0" fontId="3"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2" fontId="2" fillId="0" borderId="1" xfId="0" applyNumberFormat="1" applyFont="1" applyBorder="1" applyAlignment="1">
      <alignment horizontal="left" vertical="top" wrapText="1"/>
    </xf>
    <xf numFmtId="0" fontId="2"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7" xfId="0" applyFill="1" applyBorder="1" applyAlignment="1">
      <alignment horizontal="left" vertical="top"/>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center" vertical="top"/>
    </xf>
    <xf numFmtId="0" fontId="5" fillId="2" borderId="2" xfId="0" applyFont="1" applyFill="1" applyBorder="1" applyAlignment="1">
      <alignment vertical="center" wrapText="1"/>
    </xf>
    <xf numFmtId="2" fontId="2" fillId="0" borderId="4" xfId="0" applyNumberFormat="1" applyFont="1" applyBorder="1" applyAlignment="1">
      <alignment vertical="center" wrapText="1"/>
    </xf>
    <xf numFmtId="2" fontId="2" fillId="0" borderId="6" xfId="0" applyNumberFormat="1" applyFont="1" applyBorder="1" applyAlignment="1">
      <alignment vertical="center" wrapText="1"/>
    </xf>
    <xf numFmtId="0" fontId="0" fillId="0" borderId="1" xfId="0" applyBorder="1" applyAlignment="1">
      <alignment vertical="center" wrapText="1"/>
    </xf>
    <xf numFmtId="2" fontId="2" fillId="0" borderId="1" xfId="0" applyNumberFormat="1" applyFont="1" applyBorder="1" applyAlignment="1">
      <alignment horizontal="righ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165" fontId="0" fillId="0" borderId="30" xfId="0" applyNumberFormat="1" applyBorder="1"/>
    <xf numFmtId="165" fontId="2" fillId="0" borderId="1" xfId="0" applyNumberFormat="1" applyFont="1" applyFill="1" applyBorder="1" applyAlignment="1">
      <alignment vertical="center" wrapText="1"/>
    </xf>
    <xf numFmtId="0" fontId="9" fillId="0" borderId="1" xfId="0" applyFont="1" applyBorder="1" applyAlignment="1">
      <alignmen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0" fillId="0" borderId="35" xfId="0" applyFill="1" applyBorder="1" applyAlignment="1">
      <alignment horizontal="left" vertical="top"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0" fontId="0" fillId="0" borderId="18" xfId="0" applyFill="1" applyBorder="1" applyAlignment="1">
      <alignment horizontal="center" vertical="center"/>
    </xf>
    <xf numFmtId="0" fontId="0" fillId="0" borderId="20" xfId="0" applyFill="1" applyBorder="1" applyAlignment="1">
      <alignment horizontal="center" vertical="center"/>
    </xf>
    <xf numFmtId="0" fontId="0" fillId="0" borderId="23" xfId="0" applyFill="1" applyBorder="1" applyAlignment="1">
      <alignment horizontal="center" vertical="center"/>
    </xf>
    <xf numFmtId="2" fontId="0" fillId="0" borderId="0" xfId="0" applyNumberFormat="1" applyFill="1" applyAlignment="1">
      <alignment wrapText="1"/>
    </xf>
    <xf numFmtId="2" fontId="0" fillId="0" borderId="0" xfId="0" applyNumberFormat="1" applyFill="1"/>
    <xf numFmtId="0" fontId="0" fillId="0" borderId="18" xfId="0" applyFill="1" applyBorder="1"/>
    <xf numFmtId="0" fontId="0" fillId="0" borderId="28" xfId="0" applyFill="1" applyBorder="1"/>
    <xf numFmtId="0" fontId="0" fillId="0" borderId="23" xfId="0" applyFill="1" applyBorder="1"/>
    <xf numFmtId="0" fontId="0" fillId="0" borderId="20" xfId="0" applyFill="1" applyBorder="1"/>
    <xf numFmtId="0" fontId="0" fillId="0" borderId="31" xfId="0" applyFill="1" applyBorder="1"/>
    <xf numFmtId="0" fontId="0" fillId="0" borderId="0" xfId="0" applyFill="1" applyBorder="1" applyAlignment="1"/>
    <xf numFmtId="0" fontId="0" fillId="0" borderId="0" xfId="0" applyFill="1" applyAlignment="1">
      <alignment vertical="center"/>
    </xf>
    <xf numFmtId="0" fontId="0" fillId="0" borderId="0" xfId="0" applyFill="1" applyAlignment="1">
      <alignment horizontal="center"/>
    </xf>
    <xf numFmtId="0" fontId="0" fillId="0" borderId="0" xfId="0" applyFill="1" applyAlignment="1"/>
    <xf numFmtId="2" fontId="2" fillId="0" borderId="1" xfId="0" applyNumberFormat="1" applyFont="1" applyBorder="1" applyAlignment="1">
      <alignment vertical="center" wrapText="1"/>
    </xf>
    <xf numFmtId="0" fontId="0" fillId="0" borderId="28" xfId="0" applyFill="1" applyBorder="1" applyAlignment="1">
      <alignment horizontal="center"/>
    </xf>
    <xf numFmtId="0" fontId="17" fillId="0" borderId="28" xfId="0" applyFont="1" applyFill="1" applyBorder="1" applyAlignment="1">
      <alignment horizontal="center" vertical="center" wrapText="1"/>
    </xf>
    <xf numFmtId="0" fontId="12" fillId="0" borderId="28" xfId="0" applyFont="1" applyFill="1" applyBorder="1" applyAlignment="1">
      <alignment horizontal="left" vertical="top" wrapText="1"/>
    </xf>
    <xf numFmtId="0" fontId="0" fillId="0" borderId="28" xfId="0" applyFill="1" applyBorder="1" applyAlignment="1">
      <alignment horizontal="left" vertical="center" wrapText="1"/>
    </xf>
    <xf numFmtId="0" fontId="0" fillId="0" borderId="35" xfId="0" applyFill="1" applyBorder="1" applyAlignment="1">
      <alignment horizontal="left" vertical="top" wrapText="1"/>
    </xf>
    <xf numFmtId="0" fontId="0" fillId="0" borderId="28" xfId="0" applyFill="1" applyBorder="1" applyAlignment="1">
      <alignment horizontal="left" vertical="top" wrapText="1"/>
    </xf>
    <xf numFmtId="164" fontId="2" fillId="0" borderId="1" xfId="0" applyNumberFormat="1" applyFont="1" applyBorder="1" applyAlignment="1">
      <alignment vertical="center" wrapText="1"/>
    </xf>
    <xf numFmtId="0" fontId="17" fillId="0" borderId="28" xfId="0" applyFont="1" applyFill="1" applyBorder="1" applyAlignment="1">
      <alignment horizontal="center" vertical="center" wrapText="1"/>
    </xf>
    <xf numFmtId="0" fontId="0" fillId="0" borderId="28" xfId="0" applyFont="1" applyFill="1" applyBorder="1" applyAlignment="1">
      <alignment horizontal="left" vertical="top"/>
    </xf>
    <xf numFmtId="2" fontId="2" fillId="0" borderId="1" xfId="0" applyNumberFormat="1" applyFont="1" applyBorder="1" applyAlignment="1">
      <alignment vertical="center" wrapText="1"/>
    </xf>
    <xf numFmtId="0" fontId="17" fillId="0" borderId="28" xfId="0" applyFont="1" applyFill="1" applyBorder="1" applyAlignment="1">
      <alignment horizontal="center" vertical="center" wrapText="1"/>
    </xf>
    <xf numFmtId="2" fontId="8" fillId="0" borderId="17" xfId="0" applyNumberFormat="1" applyFont="1" applyFill="1" applyBorder="1"/>
    <xf numFmtId="2" fontId="8" fillId="0" borderId="17" xfId="0" applyNumberFormat="1" applyFont="1" applyFill="1" applyBorder="1" applyAlignment="1">
      <alignment horizontal="center"/>
    </xf>
    <xf numFmtId="2" fontId="8" fillId="0" borderId="14" xfId="0" applyNumberFormat="1" applyFont="1" applyFill="1" applyBorder="1"/>
    <xf numFmtId="0" fontId="8" fillId="0" borderId="14" xfId="0" applyFont="1" applyFill="1" applyBorder="1" applyAlignment="1">
      <alignment horizontal="center"/>
    </xf>
    <xf numFmtId="2" fontId="8" fillId="0" borderId="22" xfId="0" applyNumberFormat="1" applyFont="1" applyFill="1" applyBorder="1"/>
    <xf numFmtId="0" fontId="8" fillId="0" borderId="22" xfId="0" applyFont="1" applyFill="1" applyBorder="1" applyAlignment="1">
      <alignment horizontal="center"/>
    </xf>
    <xf numFmtId="0" fontId="0" fillId="5" borderId="0" xfId="0" applyFill="1"/>
    <xf numFmtId="0" fontId="8" fillId="0" borderId="14" xfId="0" applyFont="1" applyFill="1" applyBorder="1" applyAlignment="1">
      <alignment vertical="center"/>
    </xf>
    <xf numFmtId="2" fontId="8" fillId="0" borderId="14" xfId="0" quotePrefix="1" applyNumberFormat="1" applyFont="1" applyFill="1" applyBorder="1"/>
    <xf numFmtId="2" fontId="2" fillId="0" borderId="1" xfId="0" applyNumberFormat="1" applyFont="1" applyBorder="1" applyAlignment="1">
      <alignment vertical="center" wrapText="1"/>
    </xf>
    <xf numFmtId="0" fontId="8" fillId="0" borderId="1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17" xfId="0" applyFont="1" applyFill="1" applyBorder="1" applyAlignment="1">
      <alignment horizontal="center"/>
    </xf>
    <xf numFmtId="0" fontId="8" fillId="0" borderId="15" xfId="0" applyFont="1" applyFill="1" applyBorder="1" applyAlignment="1">
      <alignment horizontal="center" wrapText="1"/>
    </xf>
    <xf numFmtId="164" fontId="8" fillId="0" borderId="15" xfId="0" applyNumberFormat="1" applyFont="1" applyFill="1" applyBorder="1"/>
    <xf numFmtId="0" fontId="8" fillId="0" borderId="1" xfId="0" applyFont="1" applyFill="1" applyBorder="1" applyAlignment="1">
      <alignment horizontal="center"/>
    </xf>
    <xf numFmtId="164" fontId="8" fillId="0" borderId="1" xfId="0" applyNumberFormat="1" applyFont="1" applyFill="1" applyBorder="1"/>
    <xf numFmtId="0" fontId="8" fillId="0" borderId="1" xfId="0" applyFont="1" applyFill="1" applyBorder="1" applyAlignment="1">
      <alignment vertical="center"/>
    </xf>
    <xf numFmtId="0" fontId="8" fillId="0" borderId="1" xfId="0" applyFont="1" applyFill="1" applyBorder="1"/>
    <xf numFmtId="0" fontId="8" fillId="0" borderId="22" xfId="0" applyFont="1" applyFill="1" applyBorder="1" applyAlignment="1">
      <alignment vertical="center"/>
    </xf>
    <xf numFmtId="2" fontId="8" fillId="0" borderId="1" xfId="0" applyNumberFormat="1" applyFont="1" applyFill="1" applyBorder="1"/>
    <xf numFmtId="0" fontId="8" fillId="0" borderId="17" xfId="0" applyFont="1" applyFill="1" applyBorder="1" applyAlignment="1">
      <alignment vertical="center"/>
    </xf>
    <xf numFmtId="0" fontId="8" fillId="0" borderId="22" xfId="0" applyFont="1" applyFill="1" applyBorder="1"/>
    <xf numFmtId="0" fontId="8" fillId="0" borderId="14" xfId="0" applyFont="1" applyFill="1" applyBorder="1"/>
    <xf numFmtId="0" fontId="8" fillId="0" borderId="14" xfId="0" applyFont="1" applyFill="1" applyBorder="1" applyAlignment="1">
      <alignment vertical="center" wrapText="1"/>
    </xf>
    <xf numFmtId="0" fontId="8" fillId="0" borderId="15" xfId="0" applyFont="1" applyFill="1" applyBorder="1" applyAlignment="1">
      <alignment vertical="center"/>
    </xf>
    <xf numFmtId="2" fontId="8" fillId="0" borderId="15" xfId="0" applyNumberFormat="1" applyFont="1" applyFill="1" applyBorder="1"/>
    <xf numFmtId="0" fontId="8" fillId="0" borderId="6" xfId="0" applyFont="1" applyFill="1" applyBorder="1" applyAlignment="1">
      <alignment vertical="center"/>
    </xf>
    <xf numFmtId="0" fontId="8" fillId="0" borderId="6" xfId="0" applyFont="1" applyFill="1" applyBorder="1" applyAlignment="1">
      <alignment horizontal="center"/>
    </xf>
    <xf numFmtId="2" fontId="8" fillId="0" borderId="6" xfId="0" applyNumberFormat="1" applyFont="1" applyFill="1" applyBorder="1"/>
    <xf numFmtId="4" fontId="8" fillId="0" borderId="17" xfId="0" applyNumberFormat="1" applyFont="1" applyFill="1" applyBorder="1"/>
    <xf numFmtId="4" fontId="8" fillId="0" borderId="1" xfId="0" applyNumberFormat="1" applyFont="1" applyFill="1" applyBorder="1"/>
    <xf numFmtId="4" fontId="8" fillId="0" borderId="22" xfId="0" applyNumberFormat="1" applyFont="1" applyFill="1" applyBorder="1"/>
    <xf numFmtId="4" fontId="8" fillId="0" borderId="14" xfId="0" applyNumberFormat="1" applyFont="1" applyFill="1" applyBorder="1"/>
    <xf numFmtId="0" fontId="8" fillId="0" borderId="15" xfId="0" applyFont="1" applyFill="1" applyBorder="1" applyAlignment="1">
      <alignment horizontal="center"/>
    </xf>
    <xf numFmtId="0" fontId="8" fillId="0" borderId="14" xfId="0" applyFont="1" applyFill="1" applyBorder="1" applyAlignment="1">
      <alignment horizontal="left" vertical="center"/>
    </xf>
    <xf numFmtId="0" fontId="8" fillId="0" borderId="14" xfId="0" applyFont="1" applyFill="1" applyBorder="1" applyAlignment="1">
      <alignment horizontal="center" vertical="center"/>
    </xf>
    <xf numFmtId="2" fontId="8" fillId="0" borderId="14" xfId="0" applyNumberFormat="1" applyFont="1" applyFill="1" applyBorder="1" applyAlignment="1">
      <alignment horizontal="left" vertical="center"/>
    </xf>
    <xf numFmtId="0" fontId="8" fillId="0" borderId="6" xfId="0" applyFont="1" applyFill="1" applyBorder="1"/>
    <xf numFmtId="0" fontId="8" fillId="0" borderId="6" xfId="0" applyFont="1" applyFill="1" applyBorder="1" applyAlignment="1">
      <alignment horizontal="left" vertical="center" wrapText="1"/>
    </xf>
    <xf numFmtId="0" fontId="8" fillId="0" borderId="14" xfId="0" applyFont="1" applyFill="1" applyBorder="1" applyAlignment="1">
      <alignment horizontal="left" vertical="center" wrapText="1"/>
    </xf>
    <xf numFmtId="164" fontId="8" fillId="0" borderId="17" xfId="0" applyNumberFormat="1" applyFont="1" applyFill="1" applyBorder="1"/>
    <xf numFmtId="164" fontId="8" fillId="0" borderId="6" xfId="0" applyNumberFormat="1" applyFont="1" applyFill="1" applyBorder="1"/>
    <xf numFmtId="164" fontId="8" fillId="0" borderId="14" xfId="0" applyNumberFormat="1" applyFont="1" applyFill="1" applyBorder="1"/>
    <xf numFmtId="0" fontId="8" fillId="0" borderId="16" xfId="0" applyFont="1" applyFill="1" applyBorder="1" applyAlignment="1">
      <alignment vertical="top"/>
    </xf>
    <xf numFmtId="0" fontId="8" fillId="0" borderId="21" xfId="0" applyFont="1" applyFill="1" applyBorder="1" applyAlignment="1">
      <alignment vertical="top"/>
    </xf>
    <xf numFmtId="0" fontId="23" fillId="0" borderId="0" xfId="0" applyFont="1"/>
    <xf numFmtId="0" fontId="23" fillId="0" borderId="0" xfId="0" applyFont="1" applyAlignment="1">
      <alignment wrapText="1"/>
    </xf>
    <xf numFmtId="0" fontId="23" fillId="0" borderId="0" xfId="0" applyFont="1" applyFill="1"/>
    <xf numFmtId="2" fontId="23" fillId="0" borderId="0" xfId="0" applyNumberFormat="1" applyFont="1" applyAlignment="1">
      <alignment wrapText="1"/>
    </xf>
    <xf numFmtId="0" fontId="1" fillId="2" borderId="1" xfId="0" applyFont="1" applyFill="1" applyBorder="1" applyAlignment="1">
      <alignment vertical="center" wrapText="1"/>
    </xf>
    <xf numFmtId="2" fontId="8" fillId="0" borderId="0" xfId="0" applyNumberFormat="1" applyFont="1" applyFill="1" applyAlignment="1">
      <alignment wrapText="1"/>
    </xf>
    <xf numFmtId="0" fontId="0" fillId="0" borderId="0" xfId="0" applyAlignment="1">
      <alignment horizontal="center"/>
    </xf>
    <xf numFmtId="0" fontId="1"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2" borderId="1" xfId="0" applyFont="1" applyFill="1" applyBorder="1" applyAlignment="1">
      <alignment vertical="center" wrapText="1"/>
    </xf>
    <xf numFmtId="2" fontId="2" fillId="0" borderId="1" xfId="0" applyNumberFormat="1"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4" xfId="0" applyFont="1" applyFill="1" applyBorder="1" applyAlignment="1">
      <alignment horizontal="left" vertical="center"/>
    </xf>
    <xf numFmtId="0" fontId="8" fillId="0" borderId="14" xfId="0" applyFont="1" applyFill="1" applyBorder="1" applyAlignment="1">
      <alignment horizontal="left" vertical="center"/>
    </xf>
    <xf numFmtId="2" fontId="8" fillId="0" borderId="24" xfId="0" applyNumberFormat="1" applyFont="1" applyFill="1" applyBorder="1" applyAlignment="1">
      <alignment horizontal="center" vertical="center"/>
    </xf>
    <xf numFmtId="2" fontId="8" fillId="0" borderId="14"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164" fontId="8" fillId="0" borderId="24" xfId="0" applyNumberFormat="1" applyFont="1" applyFill="1" applyBorder="1" applyAlignment="1">
      <alignment horizontal="center"/>
    </xf>
    <xf numFmtId="164" fontId="8" fillId="0" borderId="15" xfId="0" applyNumberFormat="1" applyFont="1" applyFill="1" applyBorder="1" applyAlignment="1">
      <alignment horizontal="center"/>
    </xf>
    <xf numFmtId="0" fontId="0" fillId="0" borderId="32" xfId="0" applyFill="1" applyBorder="1" applyAlignment="1">
      <alignment horizontal="center"/>
    </xf>
    <xf numFmtId="0" fontId="0" fillId="0" borderId="28" xfId="0" applyFill="1" applyBorder="1" applyAlignment="1">
      <alignment horizontal="center"/>
    </xf>
    <xf numFmtId="0" fontId="0" fillId="0" borderId="33" xfId="0" applyFill="1" applyBorder="1" applyAlignment="1">
      <alignment horizontal="center"/>
    </xf>
    <xf numFmtId="0" fontId="8" fillId="0" borderId="24" xfId="0" applyFont="1" applyFill="1" applyBorder="1" applyAlignment="1">
      <alignment horizontal="center" vertical="center"/>
    </xf>
    <xf numFmtId="0" fontId="17" fillId="0" borderId="32"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3" xfId="0" applyFont="1" applyFill="1" applyBorder="1" applyAlignment="1">
      <alignment horizontal="center" vertical="center" wrapText="1"/>
    </xf>
    <xf numFmtId="2" fontId="8" fillId="0" borderId="24"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4" fontId="8" fillId="0" borderId="24" xfId="0" applyNumberFormat="1" applyFont="1" applyFill="1" applyBorder="1" applyAlignment="1">
      <alignment horizontal="center" vertical="center"/>
    </xf>
    <xf numFmtId="4" fontId="8" fillId="0" borderId="15" xfId="0" applyNumberFormat="1" applyFont="1" applyFill="1" applyBorder="1" applyAlignment="1">
      <alignment horizontal="center" vertical="center"/>
    </xf>
    <xf numFmtId="0" fontId="8" fillId="0" borderId="17" xfId="0" applyFont="1" applyFill="1" applyBorder="1" applyAlignment="1">
      <alignment horizontal="left" vertical="center"/>
    </xf>
    <xf numFmtId="0" fontId="8" fillId="0" borderId="1" xfId="0" applyFont="1" applyFill="1" applyBorder="1" applyAlignment="1">
      <alignment horizontal="left" vertical="center"/>
    </xf>
    <xf numFmtId="0" fontId="8" fillId="0" borderId="15" xfId="0" applyFont="1" applyFill="1" applyBorder="1" applyAlignment="1">
      <alignment horizontal="left" vertical="center"/>
    </xf>
    <xf numFmtId="2" fontId="8" fillId="0" borderId="15" xfId="0" applyNumberFormat="1" applyFont="1" applyFill="1" applyBorder="1" applyAlignment="1">
      <alignment horizontal="center" vertical="center"/>
    </xf>
    <xf numFmtId="0" fontId="8" fillId="0" borderId="34" xfId="0" applyFont="1" applyFill="1" applyBorder="1" applyAlignment="1">
      <alignment horizontal="left" vertical="center"/>
    </xf>
    <xf numFmtId="2" fontId="8" fillId="0" borderId="24" xfId="0" applyNumberFormat="1" applyFont="1" applyFill="1" applyBorder="1" applyAlignment="1">
      <alignment horizontal="left" vertical="center"/>
    </xf>
    <xf numFmtId="2" fontId="8" fillId="0" borderId="34" xfId="0" applyNumberFormat="1" applyFont="1" applyFill="1" applyBorder="1" applyAlignment="1">
      <alignment horizontal="left" vertical="center"/>
    </xf>
    <xf numFmtId="0" fontId="8" fillId="0" borderId="24" xfId="0" applyFont="1" applyFill="1" applyBorder="1" applyAlignment="1">
      <alignment horizontal="center"/>
    </xf>
    <xf numFmtId="0" fontId="8" fillId="0" borderId="15" xfId="0" applyFont="1" applyFill="1" applyBorder="1" applyAlignment="1">
      <alignment horizontal="center"/>
    </xf>
    <xf numFmtId="2" fontId="8" fillId="0" borderId="24" xfId="0" applyNumberFormat="1" applyFont="1" applyFill="1" applyBorder="1" applyAlignment="1">
      <alignment horizontal="center"/>
    </xf>
    <xf numFmtId="2" fontId="8" fillId="0" borderId="15" xfId="0" applyNumberFormat="1" applyFont="1" applyFill="1" applyBorder="1" applyAlignment="1">
      <alignment horizont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166" fontId="8" fillId="0" borderId="17" xfId="0" applyNumberFormat="1" applyFont="1" applyFill="1" applyBorder="1" applyAlignment="1">
      <alignment horizontal="center" vertical="center"/>
    </xf>
    <xf numFmtId="166" fontId="8" fillId="0" borderId="15" xfId="0" applyNumberFormat="1" applyFont="1" applyFill="1" applyBorder="1" applyAlignment="1">
      <alignment horizontal="center" vertical="center"/>
    </xf>
    <xf numFmtId="166" fontId="8" fillId="0" borderId="1" xfId="0" applyNumberFormat="1" applyFont="1" applyFill="1" applyBorder="1" applyAlignment="1">
      <alignment horizontal="center" vertical="center"/>
    </xf>
    <xf numFmtId="164" fontId="0" fillId="0" borderId="18" xfId="0" applyNumberFormat="1" applyFont="1" applyFill="1" applyBorder="1" applyAlignment="1">
      <alignment horizontal="left" vertical="top"/>
    </xf>
    <xf numFmtId="0" fontId="0" fillId="0" borderId="35" xfId="0" applyFont="1" applyFill="1" applyBorder="1" applyAlignment="1">
      <alignment horizontal="left" vertical="top"/>
    </xf>
    <xf numFmtId="0" fontId="0" fillId="0" borderId="20" xfId="0" applyFont="1" applyFill="1" applyBorder="1" applyAlignment="1">
      <alignment horizontal="left" vertical="top"/>
    </xf>
    <xf numFmtId="0" fontId="0" fillId="0" borderId="23" xfId="0" applyFont="1" applyFill="1" applyBorder="1" applyAlignment="1">
      <alignment horizontal="left" vertical="top"/>
    </xf>
    <xf numFmtId="0" fontId="12" fillId="0" borderId="18"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3" xfId="0" applyFont="1" applyFill="1" applyBorder="1" applyAlignment="1">
      <alignment horizontal="left" vertical="top" wrapText="1"/>
    </xf>
    <xf numFmtId="0" fontId="0" fillId="0" borderId="18" xfId="0" applyFill="1" applyBorder="1" applyAlignment="1">
      <alignment horizontal="left" vertical="top" wrapText="1"/>
    </xf>
    <xf numFmtId="0" fontId="0" fillId="0" borderId="20" xfId="0" applyFill="1" applyBorder="1" applyAlignment="1">
      <alignment horizontal="left" vertical="top" wrapText="1"/>
    </xf>
    <xf numFmtId="0" fontId="0" fillId="0" borderId="23" xfId="0" applyFill="1" applyBorder="1" applyAlignment="1">
      <alignment horizontal="left" vertical="top" wrapText="1"/>
    </xf>
    <xf numFmtId="0" fontId="0" fillId="0" borderId="18" xfId="0" applyFill="1" applyBorder="1" applyAlignment="1">
      <alignment horizontal="left" vertical="center" wrapText="1"/>
    </xf>
    <xf numFmtId="0" fontId="0" fillId="0" borderId="28" xfId="0" applyFill="1" applyBorder="1" applyAlignment="1">
      <alignment horizontal="left" vertical="center" wrapText="1"/>
    </xf>
    <xf numFmtId="0" fontId="0" fillId="0" borderId="23" xfId="0" applyFill="1" applyBorder="1" applyAlignment="1">
      <alignment horizontal="left" vertical="center" wrapText="1"/>
    </xf>
    <xf numFmtId="0" fontId="0" fillId="0" borderId="35" xfId="0" applyFill="1" applyBorder="1" applyAlignment="1">
      <alignment horizontal="left" vertical="top" wrapText="1"/>
    </xf>
    <xf numFmtId="0" fontId="0" fillId="0" borderId="31" xfId="0" applyFill="1" applyBorder="1" applyAlignment="1">
      <alignment horizontal="left" vertical="top" wrapText="1"/>
    </xf>
    <xf numFmtId="0" fontId="0" fillId="0" borderId="28" xfId="0" applyFill="1" applyBorder="1" applyAlignment="1">
      <alignment horizontal="left" vertical="top" wrapText="1"/>
    </xf>
    <xf numFmtId="0" fontId="6" fillId="0" borderId="1" xfId="0" applyFont="1" applyBorder="1" applyAlignment="1">
      <alignment vertical="center" wrapText="1"/>
    </xf>
    <xf numFmtId="0" fontId="2" fillId="0" borderId="1" xfId="0" applyFont="1" applyBorder="1" applyAlignment="1">
      <alignment horizontal="left" vertical="center" wrapText="1"/>
    </xf>
    <xf numFmtId="0" fontId="6" fillId="0" borderId="1" xfId="0" applyFont="1" applyBorder="1" applyAlignment="1">
      <alignmen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2" fontId="2" fillId="0" borderId="2"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 fillId="2" borderId="6"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13" fillId="0" borderId="8" xfId="0" applyFont="1" applyBorder="1" applyAlignment="1">
      <alignment horizontal="left"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 xfId="0" applyFont="1" applyBorder="1" applyAlignment="1">
      <alignmen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0" applyFont="1" applyBorder="1" applyAlignment="1">
      <alignmen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9" fillId="0" borderId="1" xfId="0" applyFont="1" applyBorder="1" applyAlignment="1">
      <alignment vertical="center" wrapText="1"/>
    </xf>
    <xf numFmtId="0" fontId="22" fillId="2" borderId="1" xfId="0" applyFont="1" applyFill="1" applyBorder="1" applyAlignment="1">
      <alignment vertical="center" wrapText="1"/>
    </xf>
    <xf numFmtId="0" fontId="21" fillId="0" borderId="1" xfId="0" applyFont="1" applyBorder="1" applyAlignment="1">
      <alignment vertical="center" wrapText="1"/>
    </xf>
    <xf numFmtId="0" fontId="13" fillId="0" borderId="1" xfId="0" applyFont="1" applyBorder="1" applyAlignment="1">
      <alignmen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164" fontId="2" fillId="0" borderId="2" xfId="0" applyNumberFormat="1" applyFont="1" applyBorder="1" applyAlignment="1">
      <alignment horizontal="left" vertical="center" wrapText="1"/>
    </xf>
    <xf numFmtId="164" fontId="2" fillId="0" borderId="3" xfId="0" applyNumberFormat="1" applyFont="1" applyBorder="1" applyAlignment="1">
      <alignment horizontal="left" vertical="center" wrapText="1"/>
    </xf>
    <xf numFmtId="164" fontId="2" fillId="0" borderId="4" xfId="0" applyNumberFormat="1" applyFont="1" applyBorder="1" applyAlignment="1">
      <alignment horizontal="left" vertical="center" wrapText="1"/>
    </xf>
    <xf numFmtId="164" fontId="2" fillId="0" borderId="1" xfId="0" applyNumberFormat="1" applyFont="1" applyBorder="1" applyAlignment="1">
      <alignment vertical="center" wrapText="1"/>
    </xf>
    <xf numFmtId="164" fontId="2" fillId="0" borderId="1" xfId="0" applyNumberFormat="1" applyFont="1" applyBorder="1" applyAlignment="1">
      <alignment horizontal="center" vertical="center" wrapText="1"/>
    </xf>
    <xf numFmtId="0" fontId="4" fillId="2" borderId="1" xfId="0" applyNumberFormat="1" applyFont="1" applyFill="1" applyBorder="1" applyAlignment="1">
      <alignment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2" fillId="0" borderId="6"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3" borderId="1"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xf>
    <xf numFmtId="0" fontId="0" fillId="0" borderId="43" xfId="0" applyBorder="1" applyAlignment="1">
      <alignment horizontal="center"/>
    </xf>
    <xf numFmtId="0" fontId="2" fillId="0" borderId="15" xfId="0" applyFont="1" applyBorder="1" applyAlignment="1">
      <alignment vertical="center" wrapText="1"/>
    </xf>
    <xf numFmtId="0" fontId="2" fillId="0" borderId="14"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4" fillId="2" borderId="2" xfId="0" applyFont="1" applyFill="1" applyBorder="1" applyAlignment="1">
      <alignment vertical="center" wrapText="1"/>
    </xf>
    <xf numFmtId="0" fontId="4" fillId="2" borderId="4" xfId="0" applyFont="1" applyFill="1" applyBorder="1" applyAlignment="1">
      <alignment vertical="center" wrapText="1"/>
    </xf>
  </cellXfs>
  <cellStyles count="2">
    <cellStyle name="Normalny" xfId="0" builtinId="0"/>
    <cellStyle name="Obliczenia" xfId="1" builtin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worksheet" Target="worksheets/sheet153.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0070C0"/>
  </sheetPr>
  <dimension ref="A1:S38"/>
  <sheetViews>
    <sheetView tabSelected="1" topLeftCell="A29" zoomScale="70" zoomScaleNormal="70" workbookViewId="0">
      <selection activeCell="C34" sqref="C34:J34"/>
    </sheetView>
  </sheetViews>
  <sheetFormatPr defaultRowHeight="14.5" x14ac:dyDescent="0.35"/>
  <cols>
    <col min="1" max="1" width="27.1796875" customWidth="1"/>
    <col min="2" max="2" width="15.7265625" customWidth="1"/>
    <col min="3" max="3" width="15.26953125" customWidth="1"/>
    <col min="4" max="4" width="14.453125" customWidth="1"/>
    <col min="5" max="6" width="14.54296875" customWidth="1"/>
    <col min="7" max="7" width="16.26953125" customWidth="1"/>
    <col min="8" max="8" width="16.54296875" customWidth="1"/>
    <col min="9" max="9" width="15.54296875" customWidth="1"/>
    <col min="10" max="10" width="14.81640625" customWidth="1"/>
    <col min="11" max="11" width="16.453125" customWidth="1"/>
    <col min="12" max="12" width="17.7265625" customWidth="1"/>
    <col min="13" max="13" width="18.453125" customWidth="1"/>
    <col min="15" max="15" width="22.26953125" style="38" customWidth="1"/>
    <col min="16" max="16" width="26.26953125" customWidth="1"/>
    <col min="17" max="17" width="18.26953125" customWidth="1"/>
  </cols>
  <sheetData>
    <row r="1" spans="1:19" x14ac:dyDescent="0.35">
      <c r="A1" s="289" t="s">
        <v>0</v>
      </c>
      <c r="B1" s="289"/>
      <c r="C1" s="289"/>
      <c r="D1" s="289"/>
      <c r="E1" s="289"/>
      <c r="F1" s="289"/>
      <c r="G1" s="289"/>
      <c r="H1" s="289"/>
      <c r="I1" s="289"/>
      <c r="J1" s="289"/>
      <c r="K1" s="289"/>
      <c r="L1" s="289"/>
      <c r="M1" s="289"/>
    </row>
    <row r="2" spans="1:19" x14ac:dyDescent="0.35">
      <c r="A2" s="290" t="s">
        <v>1</v>
      </c>
      <c r="B2" s="291" t="s">
        <v>2</v>
      </c>
      <c r="C2" s="291"/>
      <c r="D2" s="291"/>
      <c r="E2" s="291"/>
      <c r="F2" s="291"/>
      <c r="G2" s="291"/>
      <c r="H2" s="291"/>
      <c r="I2" s="291"/>
      <c r="J2" s="291"/>
      <c r="K2" s="291"/>
      <c r="L2" s="291"/>
      <c r="M2" s="291"/>
    </row>
    <row r="3" spans="1:19" x14ac:dyDescent="0.35">
      <c r="A3" s="290"/>
      <c r="B3" s="1">
        <v>0</v>
      </c>
      <c r="C3" s="1">
        <v>1</v>
      </c>
      <c r="D3" s="1">
        <v>2</v>
      </c>
      <c r="E3" s="1">
        <v>3</v>
      </c>
      <c r="F3" s="1">
        <v>4</v>
      </c>
      <c r="G3" s="1">
        <v>5</v>
      </c>
      <c r="H3" s="1">
        <v>6</v>
      </c>
      <c r="I3" s="1">
        <v>7</v>
      </c>
      <c r="J3" s="1">
        <v>8</v>
      </c>
      <c r="K3" s="1">
        <v>9</v>
      </c>
      <c r="L3" s="1">
        <v>10</v>
      </c>
      <c r="M3" s="2" t="s">
        <v>3</v>
      </c>
    </row>
    <row r="4" spans="1:19" x14ac:dyDescent="0.35">
      <c r="A4" s="3" t="s">
        <v>4</v>
      </c>
      <c r="B4" s="242">
        <f>SUM(B5:B7)</f>
        <v>5.7499999999999991</v>
      </c>
      <c r="C4" s="242">
        <f>SUM('Ogólne '!C5:C7)</f>
        <v>13.519999999999998</v>
      </c>
      <c r="D4" s="242">
        <f>SUM('Ogólne '!D5:D7)</f>
        <v>20.18</v>
      </c>
      <c r="E4" s="242">
        <f>SUM('Ogólne '!E5:E7)</f>
        <v>38.58</v>
      </c>
      <c r="F4" s="242">
        <f>SUM('Ogólne '!F5:F7)</f>
        <v>36.010000000000005</v>
      </c>
      <c r="G4" s="242">
        <f>SUM('Ogólne '!G5:G7)</f>
        <v>46.990000000000009</v>
      </c>
      <c r="H4" s="242">
        <f>SUM('Ogólne '!H5:H7)</f>
        <v>38.389999999999993</v>
      </c>
      <c r="I4" s="242">
        <f>SUM('Ogólne '!I5:I7)</f>
        <v>47.489999999999995</v>
      </c>
      <c r="J4" s="242">
        <f>SUM('Ogólne '!J5:J7)</f>
        <v>53.3</v>
      </c>
      <c r="K4" s="242">
        <f>SUM('Ogólne '!K5:K7)</f>
        <v>53.4</v>
      </c>
      <c r="L4" s="242">
        <f>SUM('Ogólne '!L5:L7)</f>
        <v>53.219999999999992</v>
      </c>
      <c r="M4" s="242">
        <f>SUM(B4:L4)</f>
        <v>406.83</v>
      </c>
      <c r="O4" s="288"/>
      <c r="P4" s="288"/>
      <c r="Q4" s="288"/>
      <c r="R4" s="288"/>
      <c r="S4" s="288"/>
    </row>
    <row r="5" spans="1:19" x14ac:dyDescent="0.35">
      <c r="A5" s="5" t="s">
        <v>5</v>
      </c>
      <c r="B5" s="242">
        <f>SUM(MK_BDO!B5,MK_GIOŚ_PPMŚ!B5,MK_GIOŚ_INSPIRE!B5,'MON_Budowa wysokiej jakości  '!B5,'MON_Portal BiO'!B5,MNiSzW_PPPN!B5,MNiSzW_AMU!B5,MNiSzW_BINWIT!B5,MNiSzW_Herberium!B5,MNiSzW_Cyfr.archiwum_Arch.Krak!B5,MNiSzW_Eukaryota!B5,MNiSZW_PlatformaObslugi.Praktyk!B5,MNiSZW_Mod.Zintegr.SystemuNauk!B5,MNiSZW_ZSUN_II!B5,MNiSW_DRODB!B5,'MNiSW_e-CUDO'!B5,MNiSW_eczlowiek!B5,MNiSW_ePuszcza!B5,MNiSW_Leopoldina!B5,MNiSW_MostDanych!B5,MNiSW_OZwRCIN!B5,'MNiSW_Portal zarz.'!B5,MNiSW_repozytorium!B5,MNiSW_Ucyfrowienie!B5,MNiSW_Agro!B5,'MI_ZSI-ULC'!B5,MI_KREPTD!B5,'MI_KPD do inf.o podróżach multi'!B5,'MI_KPD do inf. o warunkach ruch'!B5,'MI_KSZRD TEN-T'!B5,'MI_Polska droga do automatyzacj'!B5,'MF_ZPUTFG '!B5,MF_EUREKA!B5,MRIRW_GIJHARS_EZD!B5,MRIRW_GIJHARS_GOV.PL!B5,MRIRW_GIJHARS_PUESC!B5,'MRiRW_Wojewódzkie ośrodki'!B5,'MRiRW_Jednostki doradztwa roln'!B5,'MRiRW_System monitoringu kontro'!B5,'GUS_Wrota Statystyki'!B5,MEN_WKSDO!B5,MEN_ORE!B5,'MŚ_E-usługa „Zagrożenia lasów” '!B5,'MŚ_LasWodaPowietrze '!B5,MŚ_PromocjaParkówNarodowych!B5,'MŚ_Inwazyjne gatunki'!B5,MŚ_InwentaryzacjaCennySiedlisk!B5,MSWiA_Dotacje_dla_mnijeszości!B5,MSWiA_SICPR2.0!B5,'MWSiA_GovNet i SŁR w KPRM'!B5,MSWiA_PSMUP!B5,MSWiA_SRB!B5,'MSWiA_e-Dowód'!B5,'MSWiA_e-Zdrowie'!B5,MSWiA_TETRA!B5,'MSWiA_CHMURA OBLICZ. POLICJI '!B5,MR_ZONE!B5,'MR_Konto przedsiębiorcy'!B5,MR_PEF2!B5,MR_UPRP_PUEP!B5,MR_UPRP_PORTOS!B5,'MR_GUM_e-CZAS'!B5,'MR_GUM_TRANS-TACHO'!B5,MR_GUM_MZP!B5,'MR_UZP_e-Zamówienia'!B5,'MR_GUGiK_Usługi IIP'!B5,'MR_GUGiK_Integracja PZGiK'!B5,MS_SDE3!B5,MS_Pomoc_prawna!B5,MS_KRM!B5,MS_Informat.postępowan.karnego!B5,'MS_iSDA 2.0'!B5,MS_KRZ!B5,MS_eKRS!B5,MS_IES!B5,MS_KRK2.0!B5,'MS_Wdrożenie rozwiązań '!B5,'MRPiPS_MonitoringPracy i Pobytu'!B5,MRPiPS_PFRON_Sodir!B5,MRPiPS_PFRON_Neo!B5,'MRPiPS_PFRON_e-PFRON'!B5,MRPiPS_PFRON_EGW_GW!B5,MRPiPS_PFRON_PlatAnalit!B5,MRPiPS_PFRON_Windykacja!B5,'MRPiPS_PFRON_iPFRON+'!B5,MRPiPS_PFRON_SOW!B5,MZ_SMKL!B5,'MZ_e-KRN+'!B5,'MZ_P1+KPK'!B5,MZ_eKrew!B5,MZ_Poltransplant!B5,'MZ_Poprawa jakości .......'!B5,'MZ_nowoczesne e-usługi'!B5,MZ_P2_P4!B5,MZ_InterScienceCloud!B5,MZ_PPM!B5,MZ_ProfiBaza!B5,'MZ-DigitalBrain'!B5,MKiDN_mLUMEN!B5,MKiDN_mPolona!B5,MKiDN_Patrimonium_II!B5,'MKiDN_Polona dla Bibliotek 2.0 '!B5,'MKiDN_Polona dla Naukowców'!B5,MKiDN_CAS!B5,MKiDN_FilmotekaNarodowa!B5,MKiDN_Hereditas!B5,MKiDN_www.muzeach!B5,MKiDN_TVP_Digi_Sport!B5,MKiDN_TVP_Digi_4K!B5,'MKiDN_e-Omnis'!B5,'MKiDN_Bliżej kultury'!B5,'MKiDN_DIGI TVP SA'!B5,'MKiDN_Cyfrowa rekonstrukcja'!B5,'MKiDN_Dziedzictwo chopinowskie'!B5,'MKiDN_Otwarte Narodowe'!B5,MKiDN_ADE!B5,MKiDN_ZOSiA!B5,MKiDN_Patrimonium!B5,'MKiDN_NID '!B5,'MKiDN_Dziedzictwo muzyki'!B5,'MKiDN_Digitalizacja PWM'!B5,MKiDN_WFDiF!B5,MC_KAP!B5,MC_eRPL!B5,MC_ZPA!B5,MC_SRPS!B5,MC_WIIP!B5,'MC_e-Doręczenia'!B5,MC_CPA!B5,'MC_Portal GOV.PL'!B5,'MC_e-usługi'!B5,MC_EZD!B5,MC_ProgramKompetencjiCyfrowych!B5,MC_mObywatel!B5,'MC_KRONIK@'!B5,MF_PUESC!B5,'MF_e-Urzą Skarboowy'!B5,MGMiŻŚ_SIPAM!B5,MGMiŻŚ_REJA24!B5,MGMiŻŚ_Sat4Envi!B5,GUS_GOSPOSTRATEG!B5,GUS_KSZBI!B5,GUS_PDS!B5,'ME_URE_sprawoz. przes. paliw.  '!B5,'MKiDN_Muzeum Sztuki w Łodzi '!B5,MKiDN_Zachęta!B5,'MKiDN_Bliżej Teatru'!B5,MKiDN_archiwumgov.pl!B5,'MKiDN_@SIA'!B5,'MKiDN_PlatfEduLekArch-Pola'!B5,MKiDN_digital_PWM_kontynuacja!B5,MKiDN_PWM_bez_digitalizacji!B5,MF_SZOPEN!B5,MEN_ZRK!B5)</f>
        <v>5.4999999999999991</v>
      </c>
      <c r="C5" s="242">
        <f>SUM(MK_BDO!C5,MK_GIOŚ_PPMŚ!C5,MK_GIOŚ_INSPIRE!C5,'MON_Budowa wysokiej jakości  '!C5,'MON_Portal BiO'!C5,MNiSzW_PPPN!C5,MNiSzW_AMU!C5,MNiSzW_BINWIT!C5,MNiSzW_Herberium!C5,MNiSzW_Cyfr.archiwum_Arch.Krak!C5,MNiSzW_Eukaryota!C5,MNiSZW_PlatformaObslugi.Praktyk!C5,MNiSZW_Mod.Zintegr.SystemuNauk!C5,MNiSZW_ZSUN_II!C5,MNiSW_DRODB!C5,'MNiSW_e-CUDO'!C5,MNiSW_eczlowiek!C5,MNiSW_ePuszcza!C5,MNiSW_Leopoldina!C5,MNiSW_MostDanych!C5,MNiSW_OZwRCIN!C5,'MNiSW_Portal zarz.'!C5,MNiSW_repozytorium!C5,MNiSW_Ucyfrowienie!C5,MNiSW_Agro!C5,'MI_ZSI-ULC'!C5,MI_KREPTD!C5,'MI_KPD do inf.o podróżach multi'!C5,'MI_KPD do inf. o warunkach ruch'!C5,'MI_KSZRD TEN-T'!C5,'MI_Polska droga do automatyzacj'!C5,'MF_ZPUTFG '!C5,MF_EUREKA!C5,MRIRW_GIJHARS_EZD!C5,MRIRW_GIJHARS_GOV.PL!C5,MRIRW_GIJHARS_PUESC!C5,'MRiRW_Wojewódzkie ośrodki'!C5,'MRiRW_Jednostki doradztwa roln'!C5,'MRiRW_System monitoringu kontro'!C5,'GUS_Wrota Statystyki'!C5,MEN_WKSDO!C5,MEN_ORE!C5,'MŚ_E-usługa „Zagrożenia lasów” '!C5,'MŚ_LasWodaPowietrze '!C5,MŚ_PromocjaParkówNarodowych!C5,'MŚ_Inwazyjne gatunki'!C5,MŚ_InwentaryzacjaCennySiedlisk!C5,MSWiA_Dotacje_dla_mnijeszości!C5,MSWiA_SICPR2.0!C5,'MWSiA_GovNet i SŁR w KPRM'!C5,MSWiA_PSMUP!C5,MSWiA_SRB!C5,'MSWiA_e-Dowód'!C5,'MSWiA_e-Zdrowie'!C5,MSWiA_TETRA!C5,'MSWiA_CHMURA OBLICZ. POLICJI '!C5,MR_ZONE!C5,'MR_Konto przedsiębiorcy'!C5,MR_PEF2!C5,MR_UPRP_PUEP!C5,MR_UPRP_PORTOS!C5,'MR_GUM_e-CZAS'!C5,'MR_GUM_TRANS-TACHO'!C5,MR_GUM_MZP!C5,'MR_UZP_e-Zamówienia'!C5,'MR_GUGiK_Usługi IIP'!C5,'MR_GUGiK_Integracja PZGiK'!C5,MS_SDE3!C5,MS_Pomoc_prawna!C5,MS_KRM!C5,MS_Informat.postępowan.karnego!C5,'MS_iSDA 2.0'!C5,MS_KRZ!C5,MS_eKRS!C5,MS_IES!C5,MS_KRK2.0!C5,'MS_Wdrożenie rozwiązań '!C5,'MRPiPS_MonitoringPracy i Pobytu'!C5,MRPiPS_PFRON_Sodir!C5,MRPiPS_PFRON_Neo!C5,'MRPiPS_PFRON_e-PFRON'!C5,MRPiPS_PFRON_EGW_GW!C5,MRPiPS_PFRON_PlatAnalit!C5,MRPiPS_PFRON_Windykacja!C5,'MRPiPS_PFRON_iPFRON+'!C5,MRPiPS_PFRON_SOW!C5,MZ_SMKL!C5,'MZ_e-KRN+'!C5,'MZ_P1+KPK'!C5,MZ_eKrew!C5,MZ_Poltransplant!C5,'MZ_Poprawa jakości .......'!C5,'MZ_nowoczesne e-usługi'!C5,MZ_P2_P4!C5,MZ_InterScienceCloud!C5,MZ_PPM!C5,MZ_ProfiBaza!C5,'MZ-DigitalBrain'!C5,MKiDN_mLUMEN!C5,MKiDN_mPolona!C5,MKiDN_Patrimonium_II!C5,'MKiDN_Polona dla Bibliotek 2.0 '!C5,'MKiDN_Polona dla Naukowców'!C5,MKiDN_CAS!C5,MKiDN_FilmotekaNarodowa!C5,MKiDN_Hereditas!C5,MKiDN_www.muzeach!C5,MKiDN_TVP_Digi_Sport!C5,MKiDN_TVP_Digi_4K!C5,'MKiDN_e-Omnis'!C5,'MKiDN_Bliżej kultury'!C5,'MKiDN_DIGI TVP SA'!C5,'MKiDN_Cyfrowa rekonstrukcja'!C5,'MKiDN_Dziedzictwo chopinowskie'!C5,'MKiDN_Otwarte Narodowe'!C5,MKiDN_ADE!C5,MKiDN_ZOSiA!C5,MKiDN_Patrimonium!C5,'MKiDN_NID '!C5,'MKiDN_Dziedzictwo muzyki'!C5,'MKiDN_Digitalizacja PWM'!C5,MKiDN_WFDiF!C5,MC_KAP!C5,MC_eRPL!C5,MC_ZPA!C5,MC_SRPS!C5,MC_WIIP!C5,'MC_e-Doręczenia'!C5,MC_CPA!C5,'MC_Portal GOV.PL'!C5,'MC_e-usługi'!C5,MC_EZD!C5,MC_ProgramKompetencjiCyfrowych!C5,MC_mObywatel!C5,'MC_KRONIK@'!C5,MF_PUESC!C5,'MF_e-Urzą Skarboowy'!C5,MGMiŻŚ_SIPAM!C5,MGMiŻŚ_REJA24!C5,MGMiŻŚ_Sat4Envi!C5,GUS_GOSPOSTRATEG!C5,GUS_KSZBI!C5,GUS_PDS!C5,'ME_URE_sprawoz. przes. paliw.  '!C5,'MKiDN_Muzeum Sztuki w Łodzi '!C5,MKiDN_Zachęta!C5,'MKiDN_Bliżej Teatru'!C5,MKiDN_archiwumgov.pl!C5,'MKiDN_@SIA'!C5,'MKiDN_PlatfEduLekArch-Pola'!C5,MKiDN_digital_PWM_kontynuacja!C5,MKiDN_PWM_bez_digitalizacji!C5,MF_SZOPEN!C5,MEN_ZRK!C5)</f>
        <v>12.759999999999998</v>
      </c>
      <c r="D5" s="242">
        <f>SUM(MK_BDO!D5,MK_GIOŚ_PPMŚ!D5,MK_GIOŚ_INSPIRE!D5,'MON_Budowa wysokiej jakości  '!D5,'MON_Portal BiO'!D5,MNiSzW_PPPN!D5,MNiSzW_AMU!D5,MNiSzW_BINWIT!D5,MNiSzW_Herberium!D5,MNiSzW_Cyfr.archiwum_Arch.Krak!D5,MNiSzW_Eukaryota!D5,MNiSZW_PlatformaObslugi.Praktyk!D5,MNiSZW_Mod.Zintegr.SystemuNauk!D5,MNiSZW_ZSUN_II!D5,MNiSW_DRODB!D5,'MNiSW_e-CUDO'!D5,MNiSW_eczlowiek!D5,MNiSW_ePuszcza!D5,MNiSW_Leopoldina!D5,MNiSW_MostDanych!D5,MNiSW_OZwRCIN!D5,'MNiSW_Portal zarz.'!D5,MNiSW_repozytorium!D5,MNiSW_Ucyfrowienie!D5,MNiSW_Agro!D5,'MI_ZSI-ULC'!D5,MI_KREPTD!D5,'MI_KPD do inf.o podróżach multi'!D5,'MI_KPD do inf. o warunkach ruch'!D5,'MI_KSZRD TEN-T'!D5,'MI_Polska droga do automatyzacj'!D5,'MF_ZPUTFG '!D5,MF_EUREKA!D5,MRIRW_GIJHARS_EZD!D5,MRIRW_GIJHARS_GOV.PL!D5,MRIRW_GIJHARS_PUESC!D5,'MRiRW_Wojewódzkie ośrodki'!D5,'MRiRW_Jednostki doradztwa roln'!D5,'MRiRW_System monitoringu kontro'!D5,'GUS_Wrota Statystyki'!D5,MEN_WKSDO!D5,MEN_ORE!D5,'MŚ_E-usługa „Zagrożenia lasów” '!D5,'MŚ_LasWodaPowietrze '!D5,MŚ_PromocjaParkówNarodowych!D5,'MŚ_Inwazyjne gatunki'!D5,MŚ_InwentaryzacjaCennySiedlisk!D5,MSWiA_Dotacje_dla_mnijeszości!D5,MSWiA_SICPR2.0!D5,'MWSiA_GovNet i SŁR w KPRM'!D5,MSWiA_PSMUP!D5,MSWiA_SRB!D5,'MSWiA_e-Dowód'!D5,'MSWiA_e-Zdrowie'!D5,MSWiA_TETRA!D5,'MSWiA_CHMURA OBLICZ. POLICJI '!D5,MR_ZONE!D5,'MR_Konto przedsiębiorcy'!D5,MR_PEF2!D5,MR_UPRP_PUEP!D5,MR_UPRP_PORTOS!D5,'MR_GUM_e-CZAS'!D5,'MR_GUM_TRANS-TACHO'!D5,MR_GUM_MZP!D5,'MR_UZP_e-Zamówienia'!D5,'MR_GUGiK_Usługi IIP'!D5,'MR_GUGiK_Integracja PZGiK'!D5,MS_SDE3!D5,MS_Pomoc_prawna!D5,MS_KRM!D5,MS_Informat.postępowan.karnego!D5,'MS_iSDA 2.0'!D5,MS_KRZ!D5,MS_eKRS!D5,MS_IES!D5,MS_KRK2.0!D5,'MS_Wdrożenie rozwiązań '!D5,'MRPiPS_MonitoringPracy i Pobytu'!D5,MRPiPS_PFRON_Sodir!D5,MRPiPS_PFRON_Neo!D5,'MRPiPS_PFRON_e-PFRON'!D5,MRPiPS_PFRON_EGW_GW!D5,MRPiPS_PFRON_PlatAnalit!D5,MRPiPS_PFRON_Windykacja!D5,'MRPiPS_PFRON_iPFRON+'!D5,MRPiPS_PFRON_SOW!D5,MZ_SMKL!D5,'MZ_e-KRN+'!D5,'MZ_P1+KPK'!D5,MZ_eKrew!D5,MZ_Poltransplant!D5,'MZ_Poprawa jakości .......'!D5,'MZ_nowoczesne e-usługi'!D5,MZ_P2_P4!D5,MZ_InterScienceCloud!D5,MZ_PPM!D5,MZ_ProfiBaza!D5,'MZ-DigitalBrain'!D5,MKiDN_mLUMEN!D5,MKiDN_mPolona!D5,MKiDN_Patrimonium_II!D5,'MKiDN_Polona dla Bibliotek 2.0 '!D5,'MKiDN_Polona dla Naukowców'!D5,MKiDN_CAS!D5,MKiDN_FilmotekaNarodowa!D5,MKiDN_Hereditas!D5,MKiDN_www.muzeach!D5,MKiDN_TVP_Digi_Sport!D5,MKiDN_TVP_Digi_4K!D5,'MKiDN_e-Omnis'!D5,'MKiDN_Bliżej kultury'!D5,'MKiDN_DIGI TVP SA'!D5,'MKiDN_Cyfrowa rekonstrukcja'!D5,'MKiDN_Dziedzictwo chopinowskie'!D5,'MKiDN_Otwarte Narodowe'!D5,MKiDN_ADE!D5,MKiDN_ZOSiA!D5,MKiDN_Patrimonium!D5,'MKiDN_NID '!D5,'MKiDN_Dziedzictwo muzyki'!D5,'MKiDN_Digitalizacja PWM'!D5,MKiDN_WFDiF!D5,MC_KAP!D5,MC_eRPL!D5,MC_ZPA!D5,MC_SRPS!D5,MC_WIIP!D5,'MC_e-Doręczenia'!D5,MC_CPA!D5,'MC_Portal GOV.PL'!D5,'MC_e-usługi'!D5,MC_EZD!D5,MC_ProgramKompetencjiCyfrowych!D5,MC_mObywatel!D5,'MC_KRONIK@'!D5,MF_PUESC!D5,'MF_e-Urzą Skarboowy'!D5,MGMiŻŚ_SIPAM!D5,MGMiŻŚ_REJA24!D5,MGMiŻŚ_Sat4Envi!D5,GUS_GOSPOSTRATEG!D5,GUS_KSZBI!D5,GUS_PDS!D5,'ME_URE_sprawoz. przes. paliw.  '!D5,'MKiDN_Muzeum Sztuki w Łodzi '!D5,MKiDN_Zachęta!D5,'MKiDN_Bliżej Teatru'!D5,MKiDN_archiwumgov.pl!D5,'MKiDN_@SIA'!D5,'MKiDN_PlatfEduLekArch-Pola'!D5,MKiDN_digital_PWM_kontynuacja!D5,MKiDN_PWM_bez_digitalizacji!D5,MF_SZOPEN!D5,MEN_ZRK!D5)</f>
        <v>19.36</v>
      </c>
      <c r="E5" s="242">
        <f>SUM(MK_BDO!E5,MK_GIOŚ_PPMŚ!E5,MK_GIOŚ_INSPIRE!E5,'MON_Budowa wysokiej jakości  '!E5,'MON_Portal BiO'!E5,MNiSzW_PPPN!E5,MNiSzW_AMU!E5,MNiSzW_BINWIT!E5,MNiSzW_Herberium!E5,MNiSzW_Cyfr.archiwum_Arch.Krak!E5,MNiSzW_Eukaryota!E5,MNiSZW_PlatformaObslugi.Praktyk!E5,MNiSZW_Mod.Zintegr.SystemuNauk!E5,MNiSZW_ZSUN_II!E5,MNiSW_DRODB!E5,'MNiSW_e-CUDO'!E5,MNiSW_eczlowiek!E5,MNiSW_ePuszcza!E5,MNiSW_Leopoldina!E5,MNiSW_MostDanych!E5,MNiSW_OZwRCIN!E5,'MNiSW_Portal zarz.'!E5,MNiSW_repozytorium!E5,MNiSW_Ucyfrowienie!E5,MNiSW_Agro!E5,'MI_ZSI-ULC'!E5,MI_KREPTD!E5,'MI_KPD do inf.o podróżach multi'!E5,'MI_KPD do inf. o warunkach ruch'!E5,'MI_KSZRD TEN-T'!E5,'MI_Polska droga do automatyzacj'!E5,'MF_ZPUTFG '!E5,MF_EUREKA!E5,MRIRW_GIJHARS_EZD!E5,MRIRW_GIJHARS_GOV.PL!E5,MRIRW_GIJHARS_PUESC!E5,'MRiRW_Wojewódzkie ośrodki'!E5,'MRiRW_Jednostki doradztwa roln'!E5,'MRiRW_System monitoringu kontro'!E5,'GUS_Wrota Statystyki'!E5,MEN_WKSDO!E5,MEN_ORE!E5,'MŚ_E-usługa „Zagrożenia lasów” '!E5,'MŚ_LasWodaPowietrze '!E5,MŚ_PromocjaParkówNarodowych!E5,'MŚ_Inwazyjne gatunki'!E5,MŚ_InwentaryzacjaCennySiedlisk!E5,MSWiA_Dotacje_dla_mnijeszości!E5,MSWiA_SICPR2.0!E5,'MWSiA_GovNet i SŁR w KPRM'!E5,MSWiA_PSMUP!E5,MSWiA_SRB!E5,'MSWiA_e-Dowód'!E5,'MSWiA_e-Zdrowie'!E5,MSWiA_TETRA!E5,'MSWiA_CHMURA OBLICZ. POLICJI '!E5,MR_ZONE!E5,'MR_Konto przedsiębiorcy'!E5,MR_PEF2!E5,MR_UPRP_PUEP!E5,MR_UPRP_PORTOS!E5,'MR_GUM_e-CZAS'!E5,'MR_GUM_TRANS-TACHO'!E5,MR_GUM_MZP!E5,'MR_UZP_e-Zamówienia'!E5,'MR_GUGiK_Usługi IIP'!E5,'MR_GUGiK_Integracja PZGiK'!E5,MS_SDE3!E5,MS_Pomoc_prawna!E5,MS_KRM!E5,MS_Informat.postępowan.karnego!E5,'MS_iSDA 2.0'!E5,MS_KRZ!E5,MS_eKRS!E5,MS_IES!E5,MS_KRK2.0!E5,'MS_Wdrożenie rozwiązań '!E5,'MRPiPS_MonitoringPracy i Pobytu'!E5,MRPiPS_PFRON_Sodir!E5,MRPiPS_PFRON_Neo!E5,'MRPiPS_PFRON_e-PFRON'!E5,MRPiPS_PFRON_EGW_GW!E5,MRPiPS_PFRON_PlatAnalit!E5,MRPiPS_PFRON_Windykacja!E5,'MRPiPS_PFRON_iPFRON+'!E5,MRPiPS_PFRON_SOW!E5,MZ_SMKL!E5,'MZ_e-KRN+'!E5,'MZ_P1+KPK'!E5,MZ_eKrew!E5,MZ_Poltransplant!E5,'MZ_Poprawa jakości .......'!E5,'MZ_nowoczesne e-usługi'!E5,MZ_P2_P4!E5,MZ_InterScienceCloud!E5,MZ_PPM!E5,MZ_ProfiBaza!E5,'MZ-DigitalBrain'!E5,MKiDN_mLUMEN!E5,MKiDN_mPolona!E5,MKiDN_Patrimonium_II!E5,'MKiDN_Polona dla Bibliotek 2.0 '!E5,'MKiDN_Polona dla Naukowców'!E5,MKiDN_CAS!E5,MKiDN_FilmotekaNarodowa!E5,MKiDN_Hereditas!E5,MKiDN_www.muzeach!E5,MKiDN_TVP_Digi_Sport!E5,MKiDN_TVP_Digi_4K!E5,'MKiDN_e-Omnis'!E5,'MKiDN_Bliżej kultury'!E5,'MKiDN_DIGI TVP SA'!E5,'MKiDN_Cyfrowa rekonstrukcja'!E5,'MKiDN_Dziedzictwo chopinowskie'!E5,'MKiDN_Otwarte Narodowe'!E5,MKiDN_ADE!E5,MKiDN_ZOSiA!E5,MKiDN_Patrimonium!E5,'MKiDN_NID '!E5,'MKiDN_Dziedzictwo muzyki'!E5,'MKiDN_Digitalizacja PWM'!E5,MKiDN_WFDiF!E5,MC_KAP!E5,MC_eRPL!E5,MC_ZPA!E5,MC_SRPS!E5,MC_WIIP!E5,'MC_e-Doręczenia'!E5,MC_CPA!E5,'MC_Portal GOV.PL'!E5,'MC_e-usługi'!E5,MC_EZD!E5,MC_ProgramKompetencjiCyfrowych!E5,MC_mObywatel!E5,'MC_KRONIK@'!E5,MF_PUESC!E5,'MF_e-Urzą Skarboowy'!E5,MGMiŻŚ_SIPAM!E5,MGMiŻŚ_REJA24!E5,MGMiŻŚ_Sat4Envi!E5,GUS_GOSPOSTRATEG!E5,GUS_KSZBI!E5,GUS_PDS!E5,'ME_URE_sprawoz. przes. paliw.  '!E5,'MKiDN_Muzeum Sztuki w Łodzi '!E5,MKiDN_Zachęta!E5,'MKiDN_Bliżej Teatru'!E5,MKiDN_archiwumgov.pl!E5,'MKiDN_@SIA'!E5,'MKiDN_PlatfEduLekArch-Pola'!E5,MKiDN_digital_PWM_kontynuacja!E5,MKiDN_PWM_bez_digitalizacji!E5,MF_SZOPEN!E5,MEN_ZRK!E5)</f>
        <v>37.629999999999995</v>
      </c>
      <c r="F5" s="242">
        <f>SUM(MK_BDO!F5,MK_GIOŚ_PPMŚ!F5,MK_GIOŚ_INSPIRE!F5,'MON_Budowa wysokiej jakości  '!F5,'MON_Portal BiO'!F5,MNiSzW_PPPN!F5,MNiSzW_AMU!F5,MNiSzW_BINWIT!F5,MNiSzW_Herberium!F5,MNiSzW_Cyfr.archiwum_Arch.Krak!F5,MNiSzW_Eukaryota!F5,MNiSZW_PlatformaObslugi.Praktyk!F5,MNiSZW_Mod.Zintegr.SystemuNauk!F5,MNiSZW_ZSUN_II!F5,MNiSW_DRODB!F5,'MNiSW_e-CUDO'!F5,MNiSW_eczlowiek!F5,MNiSW_ePuszcza!F5,MNiSW_Leopoldina!F5,MNiSW_MostDanych!F5,MNiSW_OZwRCIN!F5,'MNiSW_Portal zarz.'!F5,MNiSW_repozytorium!F5,MNiSW_Ucyfrowienie!F5,MNiSW_Agro!F5,'MI_ZSI-ULC'!F5,MI_KREPTD!F5,'MI_KPD do inf.o podróżach multi'!F5,'MI_KPD do inf. o warunkach ruch'!F5,'MI_KSZRD TEN-T'!F5,'MI_Polska droga do automatyzacj'!F5,'MF_ZPUTFG '!F5,MF_EUREKA!F5,MRIRW_GIJHARS_EZD!F5,MRIRW_GIJHARS_GOV.PL!F5,MRIRW_GIJHARS_PUESC!F5,'MRiRW_Wojewódzkie ośrodki'!F5,'MRiRW_Jednostki doradztwa roln'!F5,'MRiRW_System monitoringu kontro'!F5,'GUS_Wrota Statystyki'!F5,MEN_WKSDO!F5,MEN_ORE!F5,'MŚ_E-usługa „Zagrożenia lasów” '!F5,'MŚ_LasWodaPowietrze '!F5,MŚ_PromocjaParkówNarodowych!F5,'MŚ_Inwazyjne gatunki'!F5,MŚ_InwentaryzacjaCennySiedlisk!F5,MSWiA_Dotacje_dla_mnijeszości!F5,MSWiA_SICPR2.0!F5,'MWSiA_GovNet i SŁR w KPRM'!F5,MSWiA_PSMUP!F5,MSWiA_SRB!F5,'MSWiA_e-Dowód'!F5,'MSWiA_e-Zdrowie'!F5,MSWiA_TETRA!F5,'MSWiA_CHMURA OBLICZ. POLICJI '!F5,MR_ZONE!F5,'MR_Konto przedsiębiorcy'!F5,MR_PEF2!F5,MR_UPRP_PUEP!F5,MR_UPRP_PORTOS!F5,'MR_GUM_e-CZAS'!F5,'MR_GUM_TRANS-TACHO'!F5,MR_GUM_MZP!F5,'MR_UZP_e-Zamówienia'!F5,'MR_GUGiK_Usługi IIP'!F5,'MR_GUGiK_Integracja PZGiK'!F5,MS_SDE3!F5,MS_Pomoc_prawna!F5,MS_KRM!F5,MS_Informat.postępowan.karnego!F5,'MS_iSDA 2.0'!F5,MS_KRZ!F5,MS_eKRS!F5,MS_IES!F5,MS_KRK2.0!F5,'MS_Wdrożenie rozwiązań '!F5,'MRPiPS_MonitoringPracy i Pobytu'!F5,MRPiPS_PFRON_Sodir!F5,MRPiPS_PFRON_Neo!F5,'MRPiPS_PFRON_e-PFRON'!F5,MRPiPS_PFRON_EGW_GW!F5,MRPiPS_PFRON_PlatAnalit!F5,MRPiPS_PFRON_Windykacja!F5,'MRPiPS_PFRON_iPFRON+'!F5,MRPiPS_PFRON_SOW!F5,MZ_SMKL!F5,'MZ_e-KRN+'!F5,'MZ_P1+KPK'!F5,MZ_eKrew!F5,MZ_Poltransplant!F5,'MZ_Poprawa jakości .......'!F5,'MZ_nowoczesne e-usługi'!F5,MZ_P2_P4!F5,MZ_InterScienceCloud!F5,MZ_PPM!F5,MZ_ProfiBaza!F5,'MZ-DigitalBrain'!F5,MKiDN_mLUMEN!F5,MKiDN_mPolona!F5,MKiDN_Patrimonium_II!F5,'MKiDN_Polona dla Bibliotek 2.0 '!F5,'MKiDN_Polona dla Naukowców'!F5,MKiDN_CAS!F5,MKiDN_FilmotekaNarodowa!F5,MKiDN_Hereditas!F5,MKiDN_www.muzeach!F5,MKiDN_TVP_Digi_Sport!F5,MKiDN_TVP_Digi_4K!F5,'MKiDN_e-Omnis'!F5,'MKiDN_Bliżej kultury'!F5,'MKiDN_DIGI TVP SA'!F5,'MKiDN_Cyfrowa rekonstrukcja'!F5,'MKiDN_Dziedzictwo chopinowskie'!F5,'MKiDN_Otwarte Narodowe'!F5,MKiDN_ADE!F5,MKiDN_ZOSiA!F5,MKiDN_Patrimonium!F5,'MKiDN_NID '!F5,'MKiDN_Dziedzictwo muzyki'!F5,'MKiDN_Digitalizacja PWM'!F5,MKiDN_WFDiF!F5,MC_KAP!F5,MC_eRPL!F5,MC_ZPA!F5,MC_SRPS!F5,MC_WIIP!F5,'MC_e-Doręczenia'!F5,MC_CPA!F5,'MC_Portal GOV.PL'!F5,'MC_e-usługi'!F5,MC_EZD!F5,MC_ProgramKompetencjiCyfrowych!F5,MC_mObywatel!F5,'MC_KRONIK@'!F5,MF_PUESC!F5,'MF_e-Urzą Skarboowy'!F5,MGMiŻŚ_SIPAM!F5,MGMiŻŚ_REJA24!F5,MGMiŻŚ_Sat4Envi!F5,GUS_GOSPOSTRATEG!F5,GUS_KSZBI!F5,GUS_PDS!F5,'ME_URE_sprawoz. przes. paliw.  '!F5,'MKiDN_Muzeum Sztuki w Łodzi '!F5,MKiDN_Zachęta!F5,'MKiDN_Bliżej Teatru'!F5,MKiDN_archiwumgov.pl!F5,'MKiDN_@SIA'!F5,'MKiDN_PlatfEduLekArch-Pola'!F5,MKiDN_digital_PWM_kontynuacja!F5,MKiDN_PWM_bez_digitalizacji!F5,MF_SZOPEN!F5,MEN_ZRK!F5)</f>
        <v>34.14</v>
      </c>
      <c r="G5" s="242">
        <f>SUM(MK_BDO!G5,MK_GIOŚ_PPMŚ!G5,MK_GIOŚ_INSPIRE!G5,'MON_Budowa wysokiej jakości  '!G5,'MON_Portal BiO'!G5,MNiSzW_PPPN!G5,MNiSzW_AMU!G5,MNiSzW_BINWIT!G5,MNiSzW_Herberium!G5,MNiSzW_Cyfr.archiwum_Arch.Krak!G5,MNiSzW_Eukaryota!G5,MNiSZW_PlatformaObslugi.Praktyk!G5,MNiSZW_Mod.Zintegr.SystemuNauk!G5,MNiSZW_ZSUN_II!G5,MNiSW_DRODB!G5,'MNiSW_e-CUDO'!G5,MNiSW_eczlowiek!G5,MNiSW_ePuszcza!G5,MNiSW_Leopoldina!G5,MNiSW_MostDanych!G5,MNiSW_OZwRCIN!G5,'MNiSW_Portal zarz.'!G5,MNiSW_repozytorium!G5,MNiSW_Ucyfrowienie!G5,MNiSW_Agro!G5,'MI_ZSI-ULC'!G5,MI_KREPTD!G5,'MI_KPD do inf.o podróżach multi'!G5,'MI_KPD do inf. o warunkach ruch'!G5,'MI_KSZRD TEN-T'!G5,'MI_Polska droga do automatyzacj'!G5,'MF_ZPUTFG '!G5,MF_EUREKA!G5,MRIRW_GIJHARS_EZD!G5,MRIRW_GIJHARS_GOV.PL!G5,MRIRW_GIJHARS_PUESC!G5,'MRiRW_Wojewódzkie ośrodki'!G5,'MRiRW_Jednostki doradztwa roln'!G5,'MRiRW_System monitoringu kontro'!G5,'GUS_Wrota Statystyki'!G5,MEN_WKSDO!G5,MEN_ORE!G5,'MŚ_E-usługa „Zagrożenia lasów” '!G5,'MŚ_LasWodaPowietrze '!G5,MŚ_PromocjaParkówNarodowych!G5,'MŚ_Inwazyjne gatunki'!G5,MŚ_InwentaryzacjaCennySiedlisk!G5,MSWiA_Dotacje_dla_mnijeszości!G5,MSWiA_SICPR2.0!G5,'MWSiA_GovNet i SŁR w KPRM'!G5,MSWiA_PSMUP!G5,MSWiA_SRB!G5,'MSWiA_e-Dowód'!G5,'MSWiA_e-Zdrowie'!G5,MSWiA_TETRA!G5,'MSWiA_CHMURA OBLICZ. POLICJI '!G5,MR_ZONE!G5,'MR_Konto przedsiębiorcy'!G5,MR_PEF2!G5,MR_UPRP_PUEP!G5,MR_UPRP_PORTOS!G5,'MR_GUM_e-CZAS'!G5,'MR_GUM_TRANS-TACHO'!G5,MR_GUM_MZP!G5,'MR_UZP_e-Zamówienia'!G5,'MR_GUGiK_Usługi IIP'!G5,'MR_GUGiK_Integracja PZGiK'!G5,MS_SDE3!G5,MS_Pomoc_prawna!G5,MS_KRM!G5,MS_Informat.postępowan.karnego!G5,'MS_iSDA 2.0'!G5,MS_KRZ!G5,MS_eKRS!G5,MS_IES!G5,MS_KRK2.0!G5,'MS_Wdrożenie rozwiązań '!G5,'MRPiPS_MonitoringPracy i Pobytu'!G5,MRPiPS_PFRON_Sodir!G5,MRPiPS_PFRON_Neo!G5,'MRPiPS_PFRON_e-PFRON'!G5,MRPiPS_PFRON_EGW_GW!G5,MRPiPS_PFRON_PlatAnalit!G5,MRPiPS_PFRON_Windykacja!G5,'MRPiPS_PFRON_iPFRON+'!G5,MRPiPS_PFRON_SOW!G5,MZ_SMKL!G5,'MZ_e-KRN+'!G5,'MZ_P1+KPK'!G5,MZ_eKrew!G5,MZ_Poltransplant!G5,'MZ_Poprawa jakości .......'!G5,'MZ_nowoczesne e-usługi'!G5,MZ_P2_P4!G5,MZ_InterScienceCloud!G5,MZ_PPM!G5,MZ_ProfiBaza!G5,'MZ-DigitalBrain'!G5,MKiDN_mLUMEN!G5,MKiDN_mPolona!G5,MKiDN_Patrimonium_II!G5,'MKiDN_Polona dla Bibliotek 2.0 '!G5,'MKiDN_Polona dla Naukowców'!G5,MKiDN_CAS!G5,MKiDN_FilmotekaNarodowa!G5,MKiDN_Hereditas!G5,MKiDN_www.muzeach!G5,MKiDN_TVP_Digi_Sport!G5,MKiDN_TVP_Digi_4K!G5,'MKiDN_e-Omnis'!G5,'MKiDN_Bliżej kultury'!G5,'MKiDN_DIGI TVP SA'!G5,'MKiDN_Cyfrowa rekonstrukcja'!G5,'MKiDN_Dziedzictwo chopinowskie'!G5,'MKiDN_Otwarte Narodowe'!G5,MKiDN_ADE!G5,MKiDN_ZOSiA!G5,MKiDN_Patrimonium!G5,'MKiDN_NID '!G5,'MKiDN_Dziedzictwo muzyki'!G5,'MKiDN_Digitalizacja PWM'!G5,MKiDN_WFDiF!G5,MC_KAP!G5,MC_eRPL!G5,MC_ZPA!G5,MC_SRPS!G5,MC_WIIP!G5,'MC_e-Doręczenia'!G5,MC_CPA!G5,'MC_Portal GOV.PL'!G5,'MC_e-usługi'!G5,MC_EZD!G5,MC_ProgramKompetencjiCyfrowych!G5,MC_mObywatel!G5,'MC_KRONIK@'!G5,MF_PUESC!G5,'MF_e-Urzą Skarboowy'!G5,MGMiŻŚ_SIPAM!G5,MGMiŻŚ_REJA24!G5,MGMiŻŚ_Sat4Envi!G5,GUS_GOSPOSTRATEG!G5,GUS_KSZBI!G5,GUS_PDS!G5,'ME_URE_sprawoz. przes. paliw.  '!G5,'MKiDN_Muzeum Sztuki w Łodzi '!G5,MKiDN_Zachęta!G5,'MKiDN_Bliżej Teatru'!G5,MKiDN_archiwumgov.pl!G5,'MKiDN_@SIA'!G5,'MKiDN_PlatfEduLekArch-Pola'!G5,MKiDN_digital_PWM_kontynuacja!G5,MKiDN_PWM_bez_digitalizacji!G5,MF_SZOPEN!G5,MEN_ZRK!G5)</f>
        <v>44.940000000000005</v>
      </c>
      <c r="H5" s="242">
        <f>SUM(MK_BDO!H5,MK_GIOŚ_PPMŚ!H5,MK_GIOŚ_INSPIRE!H5,'MON_Budowa wysokiej jakości  '!H5,'MON_Portal BiO'!H5,MNiSzW_PPPN!H5,MNiSzW_AMU!H5,MNiSzW_BINWIT!H5,MNiSzW_Herberium!H5,MNiSzW_Cyfr.archiwum_Arch.Krak!H5,MNiSzW_Eukaryota!H5,MNiSZW_PlatformaObslugi.Praktyk!H5,MNiSZW_Mod.Zintegr.SystemuNauk!H5,MNiSZW_ZSUN_II!H5,MNiSW_DRODB!H5,'MNiSW_e-CUDO'!H5,MNiSW_eczlowiek!H5,MNiSW_ePuszcza!H5,MNiSW_Leopoldina!H5,MNiSW_MostDanych!H5,MNiSW_OZwRCIN!H5,'MNiSW_Portal zarz.'!H5,MNiSW_repozytorium!H5,MNiSW_Ucyfrowienie!H5,MNiSW_Agro!H5,'MI_ZSI-ULC'!H5,MI_KREPTD!H5,'MI_KPD do inf.o podróżach multi'!H5,'MI_KPD do inf. o warunkach ruch'!H5,'MI_KSZRD TEN-T'!H5,'MI_Polska droga do automatyzacj'!H5,'MF_ZPUTFG '!H5,MF_EUREKA!H5,MRIRW_GIJHARS_EZD!H5,MRIRW_GIJHARS_GOV.PL!H5,MRIRW_GIJHARS_PUESC!H5,'MRiRW_Wojewódzkie ośrodki'!H5,'MRiRW_Jednostki doradztwa roln'!H5,'MRiRW_System monitoringu kontro'!H5,'GUS_Wrota Statystyki'!H5,MEN_WKSDO!H5,MEN_ORE!H5,'MŚ_E-usługa „Zagrożenia lasów” '!H5,'MŚ_LasWodaPowietrze '!H5,MŚ_PromocjaParkówNarodowych!H5,'MŚ_Inwazyjne gatunki'!H5,MŚ_InwentaryzacjaCennySiedlisk!H5,MSWiA_Dotacje_dla_mnijeszości!H5,MSWiA_SICPR2.0!H5,'MWSiA_GovNet i SŁR w KPRM'!H5,MSWiA_PSMUP!H5,MSWiA_SRB!H5,'MSWiA_e-Dowód'!H5,'MSWiA_e-Zdrowie'!H5,MSWiA_TETRA!H5,'MSWiA_CHMURA OBLICZ. POLICJI '!H5,MR_ZONE!H5,'MR_Konto przedsiębiorcy'!H5,MR_PEF2!H5,MR_UPRP_PUEP!H5,MR_UPRP_PORTOS!H5,'MR_GUM_e-CZAS'!H5,'MR_GUM_TRANS-TACHO'!H5,MR_GUM_MZP!H5,'MR_UZP_e-Zamówienia'!H5,'MR_GUGiK_Usługi IIP'!H5,'MR_GUGiK_Integracja PZGiK'!H5,MS_SDE3!H5,MS_Pomoc_prawna!H5,MS_KRM!H5,MS_Informat.postępowan.karnego!H5,'MS_iSDA 2.0'!H5,MS_KRZ!H5,MS_eKRS!H5,MS_IES!H5,MS_KRK2.0!H5,'MS_Wdrożenie rozwiązań '!H5,'MRPiPS_MonitoringPracy i Pobytu'!H5,MRPiPS_PFRON_Sodir!H5,MRPiPS_PFRON_Neo!H5,'MRPiPS_PFRON_e-PFRON'!H5,MRPiPS_PFRON_EGW_GW!H5,MRPiPS_PFRON_PlatAnalit!H5,MRPiPS_PFRON_Windykacja!H5,'MRPiPS_PFRON_iPFRON+'!H5,MRPiPS_PFRON_SOW!H5,MZ_SMKL!H5,'MZ_e-KRN+'!H5,'MZ_P1+KPK'!H5,MZ_eKrew!H5,MZ_Poltransplant!H5,'MZ_Poprawa jakości .......'!H5,'MZ_nowoczesne e-usługi'!H5,MZ_P2_P4!H5,MZ_InterScienceCloud!H5,MZ_PPM!H5,MZ_ProfiBaza!H5,'MZ-DigitalBrain'!H5,MKiDN_mLUMEN!H5,MKiDN_mPolona!H5,MKiDN_Patrimonium_II!H5,'MKiDN_Polona dla Bibliotek 2.0 '!H5,'MKiDN_Polona dla Naukowców'!H5,MKiDN_CAS!H5,MKiDN_FilmotekaNarodowa!H5,MKiDN_Hereditas!H5,MKiDN_www.muzeach!H5,MKiDN_TVP_Digi_Sport!H5,MKiDN_TVP_Digi_4K!H5,'MKiDN_e-Omnis'!H5,'MKiDN_Bliżej kultury'!H5,'MKiDN_DIGI TVP SA'!H5,'MKiDN_Cyfrowa rekonstrukcja'!H5,'MKiDN_Dziedzictwo chopinowskie'!H5,'MKiDN_Otwarte Narodowe'!H5,MKiDN_ADE!H5,MKiDN_ZOSiA!H5,MKiDN_Patrimonium!H5,'MKiDN_NID '!H5,'MKiDN_Dziedzictwo muzyki'!H5,'MKiDN_Digitalizacja PWM'!H5,MKiDN_WFDiF!H5,MC_KAP!H5,MC_eRPL!H5,MC_ZPA!H5,MC_SRPS!H5,MC_WIIP!H5,'MC_e-Doręczenia'!H5,MC_CPA!H5,'MC_Portal GOV.PL'!H5,'MC_e-usługi'!H5,MC_EZD!H5,MC_ProgramKompetencjiCyfrowych!H5,MC_mObywatel!H5,'MC_KRONIK@'!H5,MF_PUESC!H5,'MF_e-Urzą Skarboowy'!H5,MGMiŻŚ_SIPAM!H5,MGMiŻŚ_REJA24!H5,MGMiŻŚ_Sat4Envi!H5,GUS_GOSPOSTRATEG!H5,GUS_KSZBI!H5,GUS_PDS!H5,'ME_URE_sprawoz. przes. paliw.  '!H5,'MKiDN_Muzeum Sztuki w Łodzi '!H5,MKiDN_Zachęta!H5,'MKiDN_Bliżej Teatru'!H5,MKiDN_archiwumgov.pl!H5,'MKiDN_@SIA'!H5,'MKiDN_PlatfEduLekArch-Pola'!H5,MKiDN_digital_PWM_kontynuacja!H5,MKiDN_PWM_bez_digitalizacji!H5,MF_SZOPEN!H5,MEN_ZRK!H5)</f>
        <v>36.239999999999995</v>
      </c>
      <c r="I5" s="242">
        <f>SUM(MK_BDO!I5,MK_GIOŚ_PPMŚ!I5,MK_GIOŚ_INSPIRE!I5,'MON_Budowa wysokiej jakości  '!I5,'MON_Portal BiO'!I5,MNiSzW_PPPN!I5,MNiSzW_AMU!I5,MNiSzW_BINWIT!I5,MNiSzW_Herberium!I5,MNiSzW_Cyfr.archiwum_Arch.Krak!I5,MNiSzW_Eukaryota!I5,MNiSZW_PlatformaObslugi.Praktyk!I5,MNiSZW_Mod.Zintegr.SystemuNauk!I5,MNiSZW_ZSUN_II!I5,MNiSW_DRODB!I5,'MNiSW_e-CUDO'!I5,MNiSW_eczlowiek!I5,MNiSW_ePuszcza!I5,MNiSW_Leopoldina!I5,MNiSW_MostDanych!I5,MNiSW_OZwRCIN!I5,'MNiSW_Portal zarz.'!I5,MNiSW_repozytorium!I5,MNiSW_Ucyfrowienie!I5,MNiSW_Agro!I5,'MI_ZSI-ULC'!I5,MI_KREPTD!I5,'MI_KPD do inf.o podróżach multi'!I5,'MI_KPD do inf. o warunkach ruch'!I5,'MI_KSZRD TEN-T'!I5,'MI_Polska droga do automatyzacj'!I5,'MF_ZPUTFG '!I5,MF_EUREKA!I5,MRIRW_GIJHARS_EZD!I5,MRIRW_GIJHARS_GOV.PL!I5,MRIRW_GIJHARS_PUESC!I5,'MRiRW_Wojewódzkie ośrodki'!I5,'MRiRW_Jednostki doradztwa roln'!I5,'MRiRW_System monitoringu kontro'!I5,'GUS_Wrota Statystyki'!I5,MEN_WKSDO!I5,MEN_ORE!I5,'MŚ_E-usługa „Zagrożenia lasów” '!I5,'MŚ_LasWodaPowietrze '!I5,MŚ_PromocjaParkówNarodowych!I5,'MŚ_Inwazyjne gatunki'!I5,MŚ_InwentaryzacjaCennySiedlisk!I5,MSWiA_Dotacje_dla_mnijeszości!I5,MSWiA_SICPR2.0!I5,'MWSiA_GovNet i SŁR w KPRM'!I5,MSWiA_PSMUP!I5,MSWiA_SRB!I5,'MSWiA_e-Dowód'!I5,'MSWiA_e-Zdrowie'!I5,MSWiA_TETRA!I5,'MSWiA_CHMURA OBLICZ. POLICJI '!I5,MR_ZONE!I5,'MR_Konto przedsiębiorcy'!I5,MR_PEF2!I5,MR_UPRP_PUEP!I5,MR_UPRP_PORTOS!I5,'MR_GUM_e-CZAS'!I5,'MR_GUM_TRANS-TACHO'!I5,MR_GUM_MZP!I5,'MR_UZP_e-Zamówienia'!I5,'MR_GUGiK_Usługi IIP'!I5,'MR_GUGiK_Integracja PZGiK'!I5,MS_SDE3!I5,MS_Pomoc_prawna!I5,MS_KRM!I5,MS_Informat.postępowan.karnego!I5,'MS_iSDA 2.0'!I5,MS_KRZ!I5,MS_eKRS!I5,MS_IES!I5,MS_KRK2.0!I5,'MS_Wdrożenie rozwiązań '!I5,'MRPiPS_MonitoringPracy i Pobytu'!I5,MRPiPS_PFRON_Sodir!I5,MRPiPS_PFRON_Neo!I5,'MRPiPS_PFRON_e-PFRON'!I5,MRPiPS_PFRON_EGW_GW!I5,MRPiPS_PFRON_PlatAnalit!I5,MRPiPS_PFRON_Windykacja!I5,'MRPiPS_PFRON_iPFRON+'!I5,MRPiPS_PFRON_SOW!I5,MZ_SMKL!I5,'MZ_e-KRN+'!I5,'MZ_P1+KPK'!I5,MZ_eKrew!I5,MZ_Poltransplant!I5,'MZ_Poprawa jakości .......'!I5,'MZ_nowoczesne e-usługi'!I5,MZ_P2_P4!I5,MZ_InterScienceCloud!I5,MZ_PPM!I5,MZ_ProfiBaza!I5,'MZ-DigitalBrain'!I5,MKiDN_mLUMEN!I5,MKiDN_mPolona!I5,MKiDN_Patrimonium_II!I5,'MKiDN_Polona dla Bibliotek 2.0 '!I5,'MKiDN_Polona dla Naukowców'!I5,MKiDN_CAS!I5,MKiDN_FilmotekaNarodowa!I5,MKiDN_Hereditas!I5,MKiDN_www.muzeach!I5,MKiDN_TVP_Digi_Sport!I5,MKiDN_TVP_Digi_4K!I5,'MKiDN_e-Omnis'!I5,'MKiDN_Bliżej kultury'!I5,'MKiDN_DIGI TVP SA'!I5,'MKiDN_Cyfrowa rekonstrukcja'!I5,'MKiDN_Dziedzictwo chopinowskie'!I5,'MKiDN_Otwarte Narodowe'!I5,MKiDN_ADE!I5,MKiDN_ZOSiA!I5,MKiDN_Patrimonium!I5,'MKiDN_NID '!I5,'MKiDN_Dziedzictwo muzyki'!I5,'MKiDN_Digitalizacja PWM'!I5,MKiDN_WFDiF!I5,MC_KAP!I5,MC_eRPL!I5,MC_ZPA!I5,MC_SRPS!I5,MC_WIIP!I5,'MC_e-Doręczenia'!I5,MC_CPA!I5,'MC_Portal GOV.PL'!I5,'MC_e-usługi'!I5,MC_EZD!I5,MC_ProgramKompetencjiCyfrowych!I5,MC_mObywatel!I5,'MC_KRONIK@'!I5,MF_PUESC!I5,'MF_e-Urzą Skarboowy'!I5,MGMiŻŚ_SIPAM!I5,MGMiŻŚ_REJA24!I5,MGMiŻŚ_Sat4Envi!I5,GUS_GOSPOSTRATEG!I5,GUS_KSZBI!I5,GUS_PDS!I5,'ME_URE_sprawoz. przes. paliw.  '!I5,'MKiDN_Muzeum Sztuki w Łodzi '!I5,MKiDN_Zachęta!I5,'MKiDN_Bliżej Teatru'!I5,MKiDN_archiwumgov.pl!I5,'MKiDN_@SIA'!I5,'MKiDN_PlatfEduLekArch-Pola'!I5,MKiDN_digital_PWM_kontynuacja!I5,MKiDN_PWM_bez_digitalizacji!I5,MF_SZOPEN!I5,MEN_ZRK!I5)</f>
        <v>45.239999999999995</v>
      </c>
      <c r="J5" s="242">
        <f>SUM(MK_BDO!J5,MK_GIOŚ_PPMŚ!J5,MK_GIOŚ_INSPIRE!J5,'MON_Budowa wysokiej jakości  '!J5,'MON_Portal BiO'!J5,MNiSzW_PPPN!J5,MNiSzW_AMU!J5,MNiSzW_BINWIT!J5,MNiSzW_Herberium!J5,MNiSzW_Cyfr.archiwum_Arch.Krak!J5,MNiSzW_Eukaryota!J5,MNiSZW_PlatformaObslugi.Praktyk!J5,MNiSZW_Mod.Zintegr.SystemuNauk!J5,MNiSZW_ZSUN_II!J5,MNiSW_DRODB!J5,'MNiSW_e-CUDO'!J5,MNiSW_eczlowiek!J5,MNiSW_ePuszcza!J5,MNiSW_Leopoldina!J5,MNiSW_MostDanych!J5,MNiSW_OZwRCIN!J5,'MNiSW_Portal zarz.'!J5,MNiSW_repozytorium!J5,MNiSW_Ucyfrowienie!J5,MNiSW_Agro!J5,'MI_ZSI-ULC'!J5,MI_KREPTD!J5,'MI_KPD do inf.o podróżach multi'!J5,'MI_KPD do inf. o warunkach ruch'!J5,'MI_KSZRD TEN-T'!J5,'MI_Polska droga do automatyzacj'!J5,'MF_ZPUTFG '!J5,MF_EUREKA!J5,MRIRW_GIJHARS_EZD!J5,MRIRW_GIJHARS_GOV.PL!J5,MRIRW_GIJHARS_PUESC!J5,'MRiRW_Wojewódzkie ośrodki'!J5,'MRiRW_Jednostki doradztwa roln'!J5,'MRiRW_System monitoringu kontro'!J5,'GUS_Wrota Statystyki'!J5,MEN_WKSDO!J5,MEN_ORE!J5,'MŚ_E-usługa „Zagrożenia lasów” '!J5,'MŚ_LasWodaPowietrze '!J5,MŚ_PromocjaParkówNarodowych!J5,'MŚ_Inwazyjne gatunki'!J5,MŚ_InwentaryzacjaCennySiedlisk!J5,MSWiA_Dotacje_dla_mnijeszości!J5,MSWiA_SICPR2.0!J5,'MWSiA_GovNet i SŁR w KPRM'!J5,MSWiA_PSMUP!J5,MSWiA_SRB!J5,'MSWiA_e-Dowód'!J5,'MSWiA_e-Zdrowie'!J5,MSWiA_TETRA!J5,'MSWiA_CHMURA OBLICZ. POLICJI '!J5,MR_ZONE!J5,'MR_Konto przedsiębiorcy'!J5,MR_PEF2!J5,MR_UPRP_PUEP!J5,MR_UPRP_PORTOS!J5,'MR_GUM_e-CZAS'!J5,'MR_GUM_TRANS-TACHO'!J5,MR_GUM_MZP!J5,'MR_UZP_e-Zamówienia'!J5,'MR_GUGiK_Usługi IIP'!J5,'MR_GUGiK_Integracja PZGiK'!J5,MS_SDE3!J5,MS_Pomoc_prawna!J5,MS_KRM!J5,MS_Informat.postępowan.karnego!J5,'MS_iSDA 2.0'!J5,MS_KRZ!J5,MS_eKRS!J5,MS_IES!J5,MS_KRK2.0!J5,'MS_Wdrożenie rozwiązań '!J5,'MRPiPS_MonitoringPracy i Pobytu'!J5,MRPiPS_PFRON_Sodir!J5,MRPiPS_PFRON_Neo!J5,'MRPiPS_PFRON_e-PFRON'!J5,MRPiPS_PFRON_EGW_GW!J5,MRPiPS_PFRON_PlatAnalit!J5,MRPiPS_PFRON_Windykacja!J5,'MRPiPS_PFRON_iPFRON+'!J5,MRPiPS_PFRON_SOW!J5,MZ_SMKL!J5,'MZ_e-KRN+'!J5,'MZ_P1+KPK'!J5,MZ_eKrew!J5,MZ_Poltransplant!J5,'MZ_Poprawa jakości .......'!J5,'MZ_nowoczesne e-usługi'!J5,MZ_P2_P4!J5,MZ_InterScienceCloud!J5,MZ_PPM!J5,MZ_ProfiBaza!J5,'MZ-DigitalBrain'!J5,MKiDN_mLUMEN!J5,MKiDN_mPolona!J5,MKiDN_Patrimonium_II!J5,'MKiDN_Polona dla Bibliotek 2.0 '!J5,'MKiDN_Polona dla Naukowców'!J5,MKiDN_CAS!J5,MKiDN_FilmotekaNarodowa!J5,MKiDN_Hereditas!J5,MKiDN_www.muzeach!J5,MKiDN_TVP_Digi_Sport!J5,MKiDN_TVP_Digi_4K!J5,'MKiDN_e-Omnis'!J5,'MKiDN_Bliżej kultury'!J5,'MKiDN_DIGI TVP SA'!J5,'MKiDN_Cyfrowa rekonstrukcja'!J5,'MKiDN_Dziedzictwo chopinowskie'!J5,'MKiDN_Otwarte Narodowe'!J5,MKiDN_ADE!J5,MKiDN_ZOSiA!J5,MKiDN_Patrimonium!J5,'MKiDN_NID '!J5,'MKiDN_Dziedzictwo muzyki'!J5,'MKiDN_Digitalizacja PWM'!J5,MKiDN_WFDiF!J5,MC_KAP!J5,MC_eRPL!J5,MC_ZPA!J5,MC_SRPS!J5,MC_WIIP!J5,'MC_e-Doręczenia'!J5,MC_CPA!J5,'MC_Portal GOV.PL'!J5,'MC_e-usługi'!J5,MC_EZD!J5,MC_ProgramKompetencjiCyfrowych!J5,MC_mObywatel!J5,'MC_KRONIK@'!J5,MF_PUESC!J5,'MF_e-Urzą Skarboowy'!J5,MGMiŻŚ_SIPAM!J5,MGMiŻŚ_REJA24!J5,MGMiŻŚ_Sat4Envi!J5,GUS_GOSPOSTRATEG!J5,GUS_KSZBI!J5,GUS_PDS!J5,'ME_URE_sprawoz. przes. paliw.  '!J5,'MKiDN_Muzeum Sztuki w Łodzi '!J5,MKiDN_Zachęta!J5,'MKiDN_Bliżej Teatru'!J5,MKiDN_archiwumgov.pl!J5,'MKiDN_@SIA'!J5,'MKiDN_PlatfEduLekArch-Pola'!J5,MKiDN_digital_PWM_kontynuacja!J5,MKiDN_PWM_bez_digitalizacji!J5,MF_SZOPEN!J5,MEN_ZRK!J5)</f>
        <v>50.94</v>
      </c>
      <c r="K5" s="242">
        <f>SUM(MK_BDO!K5,MK_GIOŚ_PPMŚ!K5,MK_GIOŚ_INSPIRE!K5,'MON_Budowa wysokiej jakości  '!K5,'MON_Portal BiO'!K5,MNiSzW_PPPN!K5,MNiSzW_AMU!K5,MNiSzW_BINWIT!K5,MNiSzW_Herberium!K5,MNiSzW_Cyfr.archiwum_Arch.Krak!K5,MNiSzW_Eukaryota!K5,MNiSZW_PlatformaObslugi.Praktyk!K5,MNiSZW_Mod.Zintegr.SystemuNauk!K5,MNiSZW_ZSUN_II!K5,MNiSW_DRODB!K5,'MNiSW_e-CUDO'!K5,MNiSW_eczlowiek!K5,MNiSW_ePuszcza!K5,MNiSW_Leopoldina!K5,MNiSW_MostDanych!K5,MNiSW_OZwRCIN!K5,'MNiSW_Portal zarz.'!K5,MNiSW_repozytorium!K5,MNiSW_Ucyfrowienie!K5,MNiSW_Agro!K5,'MI_ZSI-ULC'!K5,MI_KREPTD!K5,'MI_KPD do inf.o podróżach multi'!K5,'MI_KPD do inf. o warunkach ruch'!K5,'MI_KSZRD TEN-T'!K5,'MI_Polska droga do automatyzacj'!K5,'MF_ZPUTFG '!K5,MF_EUREKA!K5,MRIRW_GIJHARS_EZD!K5,MRIRW_GIJHARS_GOV.PL!K5,MRIRW_GIJHARS_PUESC!K5,'MRiRW_Wojewódzkie ośrodki'!K5,'MRiRW_Jednostki doradztwa roln'!K5,'MRiRW_System monitoringu kontro'!K5,'GUS_Wrota Statystyki'!K5,MEN_WKSDO!K5,MEN_ORE!K5,'MŚ_E-usługa „Zagrożenia lasów” '!K5,'MŚ_LasWodaPowietrze '!K5,MŚ_PromocjaParkówNarodowych!K5,'MŚ_Inwazyjne gatunki'!K5,MŚ_InwentaryzacjaCennySiedlisk!K5,MSWiA_Dotacje_dla_mnijeszości!K5,MSWiA_SICPR2.0!K5,'MWSiA_GovNet i SŁR w KPRM'!K5,MSWiA_PSMUP!K5,MSWiA_SRB!K5,'MSWiA_e-Dowód'!K5,'MSWiA_e-Zdrowie'!K5,MSWiA_TETRA!K5,'MSWiA_CHMURA OBLICZ. POLICJI '!K5,MR_ZONE!K5,'MR_Konto przedsiębiorcy'!K5,MR_PEF2!K5,MR_UPRP_PUEP!K5,MR_UPRP_PORTOS!K5,'MR_GUM_e-CZAS'!K5,'MR_GUM_TRANS-TACHO'!K5,MR_GUM_MZP!K5,'MR_UZP_e-Zamówienia'!K5,'MR_GUGiK_Usługi IIP'!K5,'MR_GUGiK_Integracja PZGiK'!K5,MS_SDE3!K5,MS_Pomoc_prawna!K5,MS_KRM!K5,MS_Informat.postępowan.karnego!K5,'MS_iSDA 2.0'!K5,MS_KRZ!K5,MS_eKRS!K5,MS_IES!K5,MS_KRK2.0!K5,'MS_Wdrożenie rozwiązań '!K5,'MRPiPS_MonitoringPracy i Pobytu'!K5,MRPiPS_PFRON_Sodir!K5,MRPiPS_PFRON_Neo!K5,'MRPiPS_PFRON_e-PFRON'!K5,MRPiPS_PFRON_EGW_GW!K5,MRPiPS_PFRON_PlatAnalit!K5,MRPiPS_PFRON_Windykacja!K5,'MRPiPS_PFRON_iPFRON+'!K5,MRPiPS_PFRON_SOW!K5,MZ_SMKL!K5,'MZ_e-KRN+'!K5,'MZ_P1+KPK'!K5,MZ_eKrew!K5,MZ_Poltransplant!K5,'MZ_Poprawa jakości .......'!K5,'MZ_nowoczesne e-usługi'!K5,MZ_P2_P4!K5,MZ_InterScienceCloud!K5,MZ_PPM!K5,MZ_ProfiBaza!K5,'MZ-DigitalBrain'!K5,MKiDN_mLUMEN!K5,MKiDN_mPolona!K5,MKiDN_Patrimonium_II!K5,'MKiDN_Polona dla Bibliotek 2.0 '!K5,'MKiDN_Polona dla Naukowców'!K5,MKiDN_CAS!K5,MKiDN_FilmotekaNarodowa!K5,MKiDN_Hereditas!K5,MKiDN_www.muzeach!K5,MKiDN_TVP_Digi_Sport!K5,MKiDN_TVP_Digi_4K!K5,'MKiDN_e-Omnis'!K5,'MKiDN_Bliżej kultury'!K5,'MKiDN_DIGI TVP SA'!K5,'MKiDN_Cyfrowa rekonstrukcja'!K5,'MKiDN_Dziedzictwo chopinowskie'!K5,'MKiDN_Otwarte Narodowe'!K5,MKiDN_ADE!K5,MKiDN_ZOSiA!K5,MKiDN_Patrimonium!K5,'MKiDN_NID '!K5,'MKiDN_Dziedzictwo muzyki'!K5,'MKiDN_Digitalizacja PWM'!K5,MKiDN_WFDiF!K5,MC_KAP!K5,MC_eRPL!K5,MC_ZPA!K5,MC_SRPS!K5,MC_WIIP!K5,'MC_e-Doręczenia'!K5,MC_CPA!K5,'MC_Portal GOV.PL'!K5,'MC_e-usługi'!K5,MC_EZD!K5,MC_ProgramKompetencjiCyfrowych!K5,MC_mObywatel!K5,'MC_KRONIK@'!K5,MF_PUESC!K5,'MF_e-Urzą Skarboowy'!K5,MGMiŻŚ_SIPAM!K5,MGMiŻŚ_REJA24!K5,MGMiŻŚ_Sat4Envi!K5,GUS_GOSPOSTRATEG!K5,GUS_KSZBI!K5,GUS_PDS!K5,'ME_URE_sprawoz. przes. paliw.  '!K5,'MKiDN_Muzeum Sztuki w Łodzi '!K5,MKiDN_Zachęta!K5,'MKiDN_Bliżej Teatru'!K5,MKiDN_archiwumgov.pl!K5,'MKiDN_@SIA'!K5,'MKiDN_PlatfEduLekArch-Pola'!K5,MKiDN_digital_PWM_kontynuacja!K5,MKiDN_PWM_bez_digitalizacji!K5,MF_SZOPEN!K5,MEN_ZRK!K5)</f>
        <v>50.94</v>
      </c>
      <c r="L5" s="242">
        <f>SUM(MK_BDO!L5,MK_GIOŚ_PPMŚ!L5,MK_GIOŚ_INSPIRE!L5,'MON_Budowa wysokiej jakości  '!L5,'MON_Portal BiO'!L5,MNiSzW_PPPN!L5,MNiSzW_AMU!L5,MNiSzW_BINWIT!L5,MNiSzW_Herberium!L5,MNiSzW_Cyfr.archiwum_Arch.Krak!L5,MNiSzW_Eukaryota!L5,MNiSZW_PlatformaObslugi.Praktyk!L5,MNiSZW_Mod.Zintegr.SystemuNauk!L5,MNiSZW_ZSUN_II!L5,MNiSW_DRODB!L5,'MNiSW_e-CUDO'!L5,MNiSW_eczlowiek!L5,MNiSW_ePuszcza!L5,MNiSW_Leopoldina!L5,MNiSW_MostDanych!L5,MNiSW_OZwRCIN!L5,'MNiSW_Portal zarz.'!L5,MNiSW_repozytorium!L5,MNiSW_Ucyfrowienie!L5,MNiSW_Agro!L5,'MI_ZSI-ULC'!L5,MI_KREPTD!L5,'MI_KPD do inf.o podróżach multi'!L5,'MI_KPD do inf. o warunkach ruch'!L5,'MI_KSZRD TEN-T'!L5,'MI_Polska droga do automatyzacj'!L5,'MF_ZPUTFG '!L5,MF_EUREKA!L5,MRIRW_GIJHARS_EZD!L5,MRIRW_GIJHARS_GOV.PL!L5,MRIRW_GIJHARS_PUESC!L5,'MRiRW_Wojewódzkie ośrodki'!L5,'MRiRW_Jednostki doradztwa roln'!L5,'MRiRW_System monitoringu kontro'!L5,'GUS_Wrota Statystyki'!L5,MEN_WKSDO!L5,MEN_ORE!L5,'MŚ_E-usługa „Zagrożenia lasów” '!L5,'MŚ_LasWodaPowietrze '!L5,MŚ_PromocjaParkówNarodowych!L5,'MŚ_Inwazyjne gatunki'!L5,MŚ_InwentaryzacjaCennySiedlisk!L5,MSWiA_Dotacje_dla_mnijeszości!L5,MSWiA_SICPR2.0!L5,'MWSiA_GovNet i SŁR w KPRM'!L5,MSWiA_PSMUP!L5,MSWiA_SRB!L5,'MSWiA_e-Dowód'!L5,'MSWiA_e-Zdrowie'!L5,MSWiA_TETRA!L5,'MSWiA_CHMURA OBLICZ. POLICJI '!L5,MR_ZONE!L5,'MR_Konto przedsiębiorcy'!L5,MR_PEF2!L5,MR_UPRP_PUEP!L5,MR_UPRP_PORTOS!L5,'MR_GUM_e-CZAS'!L5,'MR_GUM_TRANS-TACHO'!L5,MR_GUM_MZP!L5,'MR_UZP_e-Zamówienia'!L5,'MR_GUGiK_Usługi IIP'!L5,'MR_GUGiK_Integracja PZGiK'!L5,MS_SDE3!L5,MS_Pomoc_prawna!L5,MS_KRM!L5,MS_Informat.postępowan.karnego!L5,'MS_iSDA 2.0'!L5,MS_KRZ!L5,MS_eKRS!L5,MS_IES!L5,MS_KRK2.0!L5,'MS_Wdrożenie rozwiązań '!L5,'MRPiPS_MonitoringPracy i Pobytu'!L5,MRPiPS_PFRON_Sodir!L5,MRPiPS_PFRON_Neo!L5,'MRPiPS_PFRON_e-PFRON'!L5,MRPiPS_PFRON_EGW_GW!L5,MRPiPS_PFRON_PlatAnalit!L5,MRPiPS_PFRON_Windykacja!L5,'MRPiPS_PFRON_iPFRON+'!L5,MRPiPS_PFRON_SOW!L5,MZ_SMKL!L5,'MZ_e-KRN+'!L5,'MZ_P1+KPK'!L5,MZ_eKrew!L5,MZ_Poltransplant!L5,'MZ_Poprawa jakości .......'!L5,'MZ_nowoczesne e-usługi'!L5,MZ_P2_P4!L5,MZ_InterScienceCloud!L5,MZ_PPM!L5,MZ_ProfiBaza!L5,'MZ-DigitalBrain'!L5,MKiDN_mLUMEN!L5,MKiDN_mPolona!L5,MKiDN_Patrimonium_II!L5,'MKiDN_Polona dla Bibliotek 2.0 '!L5,'MKiDN_Polona dla Naukowców'!L5,MKiDN_CAS!L5,MKiDN_FilmotekaNarodowa!L5,MKiDN_Hereditas!L5,MKiDN_www.muzeach!L5,MKiDN_TVP_Digi_Sport!L5,MKiDN_TVP_Digi_4K!L5,'MKiDN_e-Omnis'!L5,'MKiDN_Bliżej kultury'!L5,'MKiDN_DIGI TVP SA'!L5,'MKiDN_Cyfrowa rekonstrukcja'!L5,'MKiDN_Dziedzictwo chopinowskie'!L5,'MKiDN_Otwarte Narodowe'!L5,MKiDN_ADE!L5,MKiDN_ZOSiA!L5,MKiDN_Patrimonium!L5,'MKiDN_NID '!L5,'MKiDN_Dziedzictwo muzyki'!L5,'MKiDN_Digitalizacja PWM'!L5,MKiDN_WFDiF!L5,MC_KAP!L5,MC_eRPL!L5,MC_ZPA!L5,MC_SRPS!L5,MC_WIIP!L5,'MC_e-Doręczenia'!L5,MC_CPA!L5,'MC_Portal GOV.PL'!L5,'MC_e-usługi'!L5,MC_EZD!L5,MC_ProgramKompetencjiCyfrowych!L5,MC_mObywatel!L5,'MC_KRONIK@'!L5,MF_PUESC!L5,'MF_e-Urzą Skarboowy'!L5,MGMiŻŚ_SIPAM!L5,MGMiŻŚ_REJA24!L5,MGMiŻŚ_Sat4Envi!L5,GUS_GOSPOSTRATEG!L5,GUS_KSZBI!L5,GUS_PDS!L5,'ME_URE_sprawoz. przes. paliw.  '!L5,'MKiDN_Muzeum Sztuki w Łodzi '!L5,MKiDN_Zachęta!L5,'MKiDN_Bliżej Teatru'!L5,MKiDN_archiwumgov.pl!L5,'MKiDN_@SIA'!L5,'MKiDN_PlatfEduLekArch-Pola'!L5,MKiDN_digital_PWM_kontynuacja!L5,MKiDN_PWM_bez_digitalizacji!L5,MF_SZOPEN!L5,MEN_ZRK!L5)</f>
        <v>50.919999999999995</v>
      </c>
      <c r="M5" s="242">
        <f t="shared" ref="M5:M20" si="0">SUM(B5:L5)</f>
        <v>388.61</v>
      </c>
    </row>
    <row r="6" spans="1:19" x14ac:dyDescent="0.35">
      <c r="A6" s="5" t="s">
        <v>6</v>
      </c>
      <c r="B6" s="242">
        <f>SUM(MK_BDO!B6,MK_GIOŚ_PPMŚ!B6,MK_GIOŚ_INSPIRE!B6,'MON_Budowa wysokiej jakości  '!B6,'MON_Portal BiO'!B6,MNiSzW_PPPN!B6,MNiSzW_AMU!B6,MNiSzW_BINWIT!B6,MNiSzW_Herberium!B6,MNiSzW_Cyfr.archiwum_Arch.Krak!B6,MNiSzW_Eukaryota!B6,MNiSZW_PlatformaObslugi.Praktyk!B6,MNiSZW_Mod.Zintegr.SystemuNauk!B6,MNiSZW_ZSUN_II!B6,MNiSW_DRODB!B6,'MNiSW_e-CUDO'!B6,MNiSW_eczlowiek!B6,MNiSW_ePuszcza!B6,MNiSW_Leopoldina!B6,MNiSW_MostDanych!B6,MNiSW_OZwRCIN!B6,'MNiSW_Portal zarz.'!B6,MNiSW_repozytorium!B6,MNiSW_Ucyfrowienie!B6,MNiSW_Agro!B6,'MI_ZSI-ULC'!B6,MI_KREPTD!B6,'MI_KPD do inf.o podróżach multi'!B6,'MI_KPD do inf. o warunkach ruch'!B6,'MI_KSZRD TEN-T'!B6,'MI_Polska droga do automatyzacj'!B6,'MF_ZPUTFG '!B6,MF_EUREKA!B6,MRIRW_GIJHARS_EZD!B6,MRIRW_GIJHARS_GOV.PL!B6,MRIRW_GIJHARS_PUESC!B6,'MRiRW_Wojewódzkie ośrodki'!B6,'MRiRW_Jednostki doradztwa roln'!B6,'MRiRW_System monitoringu kontro'!B6,'GUS_Wrota Statystyki'!B6,MEN_WKSDO!B6,MEN_ORE!B6,'MŚ_E-usługa „Zagrożenia lasów” '!B6,'MŚ_LasWodaPowietrze '!B6,MŚ_PromocjaParkówNarodowych!B6,'MŚ_Inwazyjne gatunki'!B6,MŚ_InwentaryzacjaCennySiedlisk!B6,MSWiA_Dotacje_dla_mnijeszości!B6,MSWiA_SICPR2.0!B6,'MWSiA_GovNet i SŁR w KPRM'!B6,MSWiA_PSMUP!B6,MSWiA_SRB!B6,'MSWiA_e-Dowód'!B6,'MSWiA_e-Zdrowie'!B6,MSWiA_TETRA!B6,'MSWiA_CHMURA OBLICZ. POLICJI '!B6,MR_ZONE!B6,'MR_Konto przedsiębiorcy'!B6,MR_PEF2!B6,MR_UPRP_PUEP!B6,MR_UPRP_PORTOS!B6,'MR_GUM_e-CZAS'!B6,'MR_GUM_TRANS-TACHO'!B6,MR_GUM_MZP!B6,'MR_UZP_e-Zamówienia'!B6,'MR_GUGiK_Usługi IIP'!B6,'MR_GUGiK_Integracja PZGiK'!B6,MS_SDE3!B6,MS_Pomoc_prawna!B6,MS_KRM!B6,MS_Informat.postępowan.karnego!B6,'MS_iSDA 2.0'!B6,MS_KRZ!B6,MS_eKRS!B6,MS_IES!B6,MS_KRK2.0!B6,'MS_Wdrożenie rozwiązań '!B6,'MRPiPS_MonitoringPracy i Pobytu'!B6,MRPiPS_PFRON_Sodir!B6,MRPiPS_PFRON_Neo!B6,'MRPiPS_PFRON_e-PFRON'!B6,MRPiPS_PFRON_EGW_GW!B6,MRPiPS_PFRON_PlatAnalit!B6,MRPiPS_PFRON_Windykacja!B6,'MRPiPS_PFRON_iPFRON+'!B6,MRPiPS_PFRON_SOW!B6,MZ_SMKL!B6,'MZ_e-KRN+'!B6,'MZ_P1+KPK'!B6,MZ_eKrew!B6,MZ_Poltransplant!B6,'MZ_Poprawa jakości .......'!B6,'MZ_nowoczesne e-usługi'!B6,MZ_P2_P4!B6,MZ_InterScienceCloud!B6,MZ_PPM!B6,MZ_ProfiBaza!B6,'MZ-DigitalBrain'!B6,MKiDN_mLUMEN!B6,MKiDN_mPolona!B6,MKiDN_Patrimonium_II!B6,'MKiDN_Polona dla Bibliotek 2.0 '!B6,'MKiDN_Polona dla Naukowców'!B6,MKiDN_CAS!B6,MKiDN_FilmotekaNarodowa!B6,MKiDN_Hereditas!B6,MKiDN_www.muzeach!B6,MKiDN_TVP_Digi_Sport!B6,MKiDN_TVP_Digi_4K!B6,'MKiDN_e-Omnis'!B6,'MKiDN_Bliżej kultury'!B6,'MKiDN_DIGI TVP SA'!B6,'MKiDN_Cyfrowa rekonstrukcja'!B6,'MKiDN_Dziedzictwo chopinowskie'!B6,'MKiDN_Otwarte Narodowe'!B6,MKiDN_ADE!B6,MKiDN_ZOSiA!B6,MKiDN_Patrimonium!B6,'MKiDN_NID '!B6,'MKiDN_Dziedzictwo muzyki'!B6,'MKiDN_Digitalizacja PWM'!B6,MKiDN_WFDiF!B6,MC_KAP!B6,MC_eRPL!B6,MC_ZPA!B6,MC_SRPS!B6,MC_WIIP!B6,'MC_e-Doręczenia'!B6,MC_CPA!B6,'MC_Portal GOV.PL'!B6,'MC_e-usługi'!B6,MC_EZD!B6,MC_ProgramKompetencjiCyfrowych!B6,MC_mObywatel!B6,'MC_KRONIK@'!B6,MF_PUESC!B6,'MF_e-Urzą Skarboowy'!B6,MGMiŻŚ_SIPAM!B6,MGMiŻŚ_REJA24!B6,MGMiŻŚ_Sat4Envi!B6,GUS_GOSPOSTRATEG!B6,GUS_KSZBI!B6,GUS_PDS!B6,'ME_URE_sprawoz. przes. paliw.  '!B6,'MKiDN_Muzeum Sztuki w Łodzi '!B6,MKiDN_Zachęta!B6,'MKiDN_Bliżej Teatru'!B6,MKiDN_archiwumgov.pl!B6,'MKiDN_@SIA'!B6,'MKiDN_PlatfEduLekArch-Pola'!B6,MKiDN_digital_PWM_kontynuacja!B6,MKiDN_PWM_bez_digitalizacji!B6,MF_SZOPEN!B6,MEN_ZRK!B6)</f>
        <v>0.03</v>
      </c>
      <c r="C6" s="242">
        <f>SUM(MK_BDO!C6,MK_GIOŚ_PPMŚ!C6,MK_GIOŚ_INSPIRE!C6,'MON_Budowa wysokiej jakości  '!C6,'MON_Portal BiO'!C6,MNiSzW_PPPN!C6,MNiSzW_AMU!C6,MNiSzW_BINWIT!C6,MNiSzW_Herberium!C6,MNiSzW_Cyfr.archiwum_Arch.Krak!C6,MNiSzW_Eukaryota!C6,MNiSZW_PlatformaObslugi.Praktyk!C6,MNiSZW_Mod.Zintegr.SystemuNauk!C6,MNiSZW_ZSUN_II!C6,MNiSW_DRODB!C6,'MNiSW_e-CUDO'!C6,MNiSW_eczlowiek!C6,MNiSW_ePuszcza!C6,MNiSW_Leopoldina!C6,MNiSW_MostDanych!C6,MNiSW_OZwRCIN!C6,'MNiSW_Portal zarz.'!C6,MNiSW_repozytorium!C6,MNiSW_Ucyfrowienie!C6,MNiSW_Agro!C6,'MI_ZSI-ULC'!C6,MI_KREPTD!C6,'MI_KPD do inf.o podróżach multi'!C6,'MI_KPD do inf. o warunkach ruch'!C6,'MI_KSZRD TEN-T'!C6,'MI_Polska droga do automatyzacj'!C6,'MF_ZPUTFG '!C6,MF_EUREKA!C6,MRIRW_GIJHARS_EZD!C6,MRIRW_GIJHARS_GOV.PL!C6,MRIRW_GIJHARS_PUESC!C6,'MRiRW_Wojewódzkie ośrodki'!C6,'MRiRW_Jednostki doradztwa roln'!C6,'MRiRW_System monitoringu kontro'!C6,'GUS_Wrota Statystyki'!C6,MEN_WKSDO!C6,MEN_ORE!C6,'MŚ_E-usługa „Zagrożenia lasów” '!C6,'MŚ_LasWodaPowietrze '!C6,MŚ_PromocjaParkówNarodowych!C6,'MŚ_Inwazyjne gatunki'!C6,MŚ_InwentaryzacjaCennySiedlisk!C6,MSWiA_Dotacje_dla_mnijeszości!C6,MSWiA_SICPR2.0!C6,'MWSiA_GovNet i SŁR w KPRM'!C6,MSWiA_PSMUP!C6,MSWiA_SRB!C6,'MSWiA_e-Dowód'!C6,'MSWiA_e-Zdrowie'!C6,MSWiA_TETRA!C6,'MSWiA_CHMURA OBLICZ. POLICJI '!C6,MR_ZONE!C6,'MR_Konto przedsiębiorcy'!C6,MR_PEF2!C6,MR_UPRP_PUEP!C6,MR_UPRP_PORTOS!C6,'MR_GUM_e-CZAS'!C6,'MR_GUM_TRANS-TACHO'!C6,MR_GUM_MZP!C6,'MR_UZP_e-Zamówienia'!C6,'MR_GUGiK_Usługi IIP'!C6,'MR_GUGiK_Integracja PZGiK'!C6,MS_SDE3!C6,MS_Pomoc_prawna!C6,MS_KRM!C6,MS_Informat.postępowan.karnego!C6,'MS_iSDA 2.0'!C6,MS_KRZ!C6,MS_eKRS!C6,MS_IES!C6,MS_KRK2.0!C6,'MS_Wdrożenie rozwiązań '!C6,'MRPiPS_MonitoringPracy i Pobytu'!C6,MRPiPS_PFRON_Sodir!C6,MRPiPS_PFRON_Neo!C6,'MRPiPS_PFRON_e-PFRON'!C6,MRPiPS_PFRON_EGW_GW!C6,MRPiPS_PFRON_PlatAnalit!C6,MRPiPS_PFRON_Windykacja!C6,'MRPiPS_PFRON_iPFRON+'!C6,MRPiPS_PFRON_SOW!C6,MZ_SMKL!C6,'MZ_e-KRN+'!C6,'MZ_P1+KPK'!C6,MZ_eKrew!C6,MZ_Poltransplant!C6,'MZ_Poprawa jakości .......'!C6,'MZ_nowoczesne e-usługi'!C6,MZ_P2_P4!C6,MZ_InterScienceCloud!C6,MZ_PPM!C6,MZ_ProfiBaza!C6,'MZ-DigitalBrain'!C6,MKiDN_mLUMEN!C6,MKiDN_mPolona!C6,MKiDN_Patrimonium_II!C6,'MKiDN_Polona dla Bibliotek 2.0 '!C6,'MKiDN_Polona dla Naukowców'!C6,MKiDN_CAS!C6,MKiDN_FilmotekaNarodowa!C6,MKiDN_Hereditas!C6,MKiDN_www.muzeach!C6,MKiDN_TVP_Digi_Sport!C6,MKiDN_TVP_Digi_4K!C6,'MKiDN_e-Omnis'!C6,'MKiDN_Bliżej kultury'!C6,'MKiDN_DIGI TVP SA'!C6,'MKiDN_Cyfrowa rekonstrukcja'!C6,'MKiDN_Dziedzictwo chopinowskie'!C6,'MKiDN_Otwarte Narodowe'!C6,MKiDN_ADE!C6,MKiDN_ZOSiA!C6,MKiDN_Patrimonium!C6,'MKiDN_NID '!C6,'MKiDN_Dziedzictwo muzyki'!C6,'MKiDN_Digitalizacja PWM'!C6,MKiDN_WFDiF!C6,MC_KAP!C6,MC_eRPL!C6,MC_ZPA!C6,MC_SRPS!C6,MC_WIIP!C6,'MC_e-Doręczenia'!C6,MC_CPA!C6,'MC_Portal GOV.PL'!C6,'MC_e-usługi'!C6,MC_EZD!C6,MC_ProgramKompetencjiCyfrowych!C6,MC_mObywatel!C6,'MC_KRONIK@'!C6,MF_PUESC!C6,'MF_e-Urzą Skarboowy'!C6,MGMiŻŚ_SIPAM!C6,MGMiŻŚ_REJA24!C6,MGMiŻŚ_Sat4Envi!C6,GUS_GOSPOSTRATEG!C6,GUS_KSZBI!C6,GUS_PDS!C6,'ME_URE_sprawoz. przes. paliw.  '!C6,'MKiDN_Muzeum Sztuki w Łodzi '!C6,MKiDN_Zachęta!C6,'MKiDN_Bliżej Teatru'!C6,MKiDN_archiwumgov.pl!C6,'MKiDN_@SIA'!C6,'MKiDN_PlatfEduLekArch-Pola'!C6,MKiDN_digital_PWM_kontynuacja!C6,MKiDN_PWM_bez_digitalizacji!C6,MF_SZOPEN!C6,MEN_ZRK!C6)</f>
        <v>0.03</v>
      </c>
      <c r="D6" s="242">
        <f>SUM(MK_BDO!D6,MK_GIOŚ_PPMŚ!D6,MK_GIOŚ_INSPIRE!D6,'MON_Budowa wysokiej jakości  '!D6,'MON_Portal BiO'!D6,MNiSzW_PPPN!D6,MNiSzW_AMU!D6,MNiSzW_BINWIT!D6,MNiSzW_Herberium!D6,MNiSzW_Cyfr.archiwum_Arch.Krak!D6,MNiSzW_Eukaryota!D6,MNiSZW_PlatformaObslugi.Praktyk!D6,MNiSZW_Mod.Zintegr.SystemuNauk!D6,MNiSZW_ZSUN_II!D6,MNiSW_DRODB!D6,'MNiSW_e-CUDO'!D6,MNiSW_eczlowiek!D6,MNiSW_ePuszcza!D6,MNiSW_Leopoldina!D6,MNiSW_MostDanych!D6,MNiSW_OZwRCIN!D6,'MNiSW_Portal zarz.'!D6,MNiSW_repozytorium!D6,MNiSW_Ucyfrowienie!D6,MNiSW_Agro!D6,'MI_ZSI-ULC'!D6,MI_KREPTD!D6,'MI_KPD do inf.o podróżach multi'!D6,'MI_KPD do inf. o warunkach ruch'!D6,'MI_KSZRD TEN-T'!D6,'MI_Polska droga do automatyzacj'!D6,'MF_ZPUTFG '!D6,MF_EUREKA!D6,MRIRW_GIJHARS_EZD!D6,MRIRW_GIJHARS_GOV.PL!D6,MRIRW_GIJHARS_PUESC!D6,'MRiRW_Wojewódzkie ośrodki'!D6,'MRiRW_Jednostki doradztwa roln'!D6,'MRiRW_System monitoringu kontro'!D6,'GUS_Wrota Statystyki'!D6,MEN_WKSDO!D6,MEN_ORE!D6,'MŚ_E-usługa „Zagrożenia lasów” '!D6,'MŚ_LasWodaPowietrze '!D6,MŚ_PromocjaParkówNarodowych!D6,'MŚ_Inwazyjne gatunki'!D6,MŚ_InwentaryzacjaCennySiedlisk!D6,MSWiA_Dotacje_dla_mnijeszości!D6,MSWiA_SICPR2.0!D6,'MWSiA_GovNet i SŁR w KPRM'!D6,MSWiA_PSMUP!D6,MSWiA_SRB!D6,'MSWiA_e-Dowód'!D6,'MSWiA_e-Zdrowie'!D6,MSWiA_TETRA!D6,'MSWiA_CHMURA OBLICZ. POLICJI '!D6,MR_ZONE!D6,'MR_Konto przedsiębiorcy'!D6,MR_PEF2!D6,MR_UPRP_PUEP!D6,MR_UPRP_PORTOS!D6,'MR_GUM_e-CZAS'!D6,'MR_GUM_TRANS-TACHO'!D6,MR_GUM_MZP!D6,'MR_UZP_e-Zamówienia'!D6,'MR_GUGiK_Usługi IIP'!D6,'MR_GUGiK_Integracja PZGiK'!D6,MS_SDE3!D6,MS_Pomoc_prawna!D6,MS_KRM!D6,MS_Informat.postępowan.karnego!D6,'MS_iSDA 2.0'!D6,MS_KRZ!D6,MS_eKRS!D6,MS_IES!D6,MS_KRK2.0!D6,'MS_Wdrożenie rozwiązań '!D6,'MRPiPS_MonitoringPracy i Pobytu'!D6,MRPiPS_PFRON_Sodir!D6,MRPiPS_PFRON_Neo!D6,'MRPiPS_PFRON_e-PFRON'!D6,MRPiPS_PFRON_EGW_GW!D6,MRPiPS_PFRON_PlatAnalit!D6,MRPiPS_PFRON_Windykacja!D6,'MRPiPS_PFRON_iPFRON+'!D6,MRPiPS_PFRON_SOW!D6,MZ_SMKL!D6,'MZ_e-KRN+'!D6,'MZ_P1+KPK'!D6,MZ_eKrew!D6,MZ_Poltransplant!D6,'MZ_Poprawa jakości .......'!D6,'MZ_nowoczesne e-usługi'!D6,MZ_P2_P4!D6,MZ_InterScienceCloud!D6,MZ_PPM!D6,MZ_ProfiBaza!D6,'MZ-DigitalBrain'!D6,MKiDN_mLUMEN!D6,MKiDN_mPolona!D6,MKiDN_Patrimonium_II!D6,'MKiDN_Polona dla Bibliotek 2.0 '!D6,'MKiDN_Polona dla Naukowców'!D6,MKiDN_CAS!D6,MKiDN_FilmotekaNarodowa!D6,MKiDN_Hereditas!D6,MKiDN_www.muzeach!D6,MKiDN_TVP_Digi_Sport!D6,MKiDN_TVP_Digi_4K!D6,'MKiDN_e-Omnis'!D6,'MKiDN_Bliżej kultury'!D6,'MKiDN_DIGI TVP SA'!D6,'MKiDN_Cyfrowa rekonstrukcja'!D6,'MKiDN_Dziedzictwo chopinowskie'!D6,'MKiDN_Otwarte Narodowe'!D6,MKiDN_ADE!D6,MKiDN_ZOSiA!D6,MKiDN_Patrimonium!D6,'MKiDN_NID '!D6,'MKiDN_Dziedzictwo muzyki'!D6,'MKiDN_Digitalizacja PWM'!D6,MKiDN_WFDiF!D6,MC_KAP!D6,MC_eRPL!D6,MC_ZPA!D6,MC_SRPS!D6,MC_WIIP!D6,'MC_e-Doręczenia'!D6,MC_CPA!D6,'MC_Portal GOV.PL'!D6,'MC_e-usługi'!D6,MC_EZD!D6,MC_ProgramKompetencjiCyfrowych!D6,MC_mObywatel!D6,'MC_KRONIK@'!D6,MF_PUESC!D6,'MF_e-Urzą Skarboowy'!D6,MGMiŻŚ_SIPAM!D6,MGMiŻŚ_REJA24!D6,MGMiŻŚ_Sat4Envi!D6,GUS_GOSPOSTRATEG!D6,GUS_KSZBI!D6,GUS_PDS!D6,'ME_URE_sprawoz. przes. paliw.  '!D6,'MKiDN_Muzeum Sztuki w Łodzi '!D6,MKiDN_Zachęta!D6,'MKiDN_Bliżej Teatru'!D6,MKiDN_archiwumgov.pl!D6,'MKiDN_@SIA'!D6,'MKiDN_PlatfEduLekArch-Pola'!D6,MKiDN_digital_PWM_kontynuacja!D6,MKiDN_PWM_bez_digitalizacji!D6,MF_SZOPEN!D6,MEN_ZRK!D6)</f>
        <v>0.03</v>
      </c>
      <c r="E6" s="242">
        <f>SUM(MK_BDO!E6,MK_GIOŚ_PPMŚ!E6,MK_GIOŚ_INSPIRE!E6,'MON_Budowa wysokiej jakości  '!E6,'MON_Portal BiO'!E6,MNiSzW_PPPN!E6,MNiSzW_AMU!E6,MNiSzW_BINWIT!E6,MNiSzW_Herberium!E6,MNiSzW_Cyfr.archiwum_Arch.Krak!E6,MNiSzW_Eukaryota!E6,MNiSZW_PlatformaObslugi.Praktyk!E6,MNiSZW_Mod.Zintegr.SystemuNauk!E6,MNiSZW_ZSUN_II!E6,MNiSW_DRODB!E6,'MNiSW_e-CUDO'!E6,MNiSW_eczlowiek!E6,MNiSW_ePuszcza!E6,MNiSW_Leopoldina!E6,MNiSW_MostDanych!E6,MNiSW_OZwRCIN!E6,'MNiSW_Portal zarz.'!E6,MNiSW_repozytorium!E6,MNiSW_Ucyfrowienie!E6,MNiSW_Agro!E6,'MI_ZSI-ULC'!E6,MI_KREPTD!E6,'MI_KPD do inf.o podróżach multi'!E6,'MI_KPD do inf. o warunkach ruch'!E6,'MI_KSZRD TEN-T'!E6,'MI_Polska droga do automatyzacj'!E6,'MF_ZPUTFG '!E6,MF_EUREKA!E6,MRIRW_GIJHARS_EZD!E6,MRIRW_GIJHARS_GOV.PL!E6,MRIRW_GIJHARS_PUESC!E6,'MRiRW_Wojewódzkie ośrodki'!E6,'MRiRW_Jednostki doradztwa roln'!E6,'MRiRW_System monitoringu kontro'!E6,'GUS_Wrota Statystyki'!E6,MEN_WKSDO!E6,MEN_ORE!E6,'MŚ_E-usługa „Zagrożenia lasów” '!E6,'MŚ_LasWodaPowietrze '!E6,MŚ_PromocjaParkówNarodowych!E6,'MŚ_Inwazyjne gatunki'!E6,MŚ_InwentaryzacjaCennySiedlisk!E6,MSWiA_Dotacje_dla_mnijeszości!E6,MSWiA_SICPR2.0!E6,'MWSiA_GovNet i SŁR w KPRM'!E6,MSWiA_PSMUP!E6,MSWiA_SRB!E6,'MSWiA_e-Dowód'!E6,'MSWiA_e-Zdrowie'!E6,MSWiA_TETRA!E6,'MSWiA_CHMURA OBLICZ. POLICJI '!E6,MR_ZONE!E6,'MR_Konto przedsiębiorcy'!E6,MR_PEF2!E6,MR_UPRP_PUEP!E6,MR_UPRP_PORTOS!E6,'MR_GUM_e-CZAS'!E6,'MR_GUM_TRANS-TACHO'!E6,MR_GUM_MZP!E6,'MR_UZP_e-Zamówienia'!E6,'MR_GUGiK_Usługi IIP'!E6,'MR_GUGiK_Integracja PZGiK'!E6,MS_SDE3!E6,MS_Pomoc_prawna!E6,MS_KRM!E6,MS_Informat.postępowan.karnego!E6,'MS_iSDA 2.0'!E6,MS_KRZ!E6,MS_eKRS!E6,MS_IES!E6,MS_KRK2.0!E6,'MS_Wdrożenie rozwiązań '!E6,'MRPiPS_MonitoringPracy i Pobytu'!E6,MRPiPS_PFRON_Sodir!E6,MRPiPS_PFRON_Neo!E6,'MRPiPS_PFRON_e-PFRON'!E6,MRPiPS_PFRON_EGW_GW!E6,MRPiPS_PFRON_PlatAnalit!E6,MRPiPS_PFRON_Windykacja!E6,'MRPiPS_PFRON_iPFRON+'!E6,MRPiPS_PFRON_SOW!E6,MZ_SMKL!E6,'MZ_e-KRN+'!E6,'MZ_P1+KPK'!E6,MZ_eKrew!E6,MZ_Poltransplant!E6,'MZ_Poprawa jakości .......'!E6,'MZ_nowoczesne e-usługi'!E6,MZ_P2_P4!E6,MZ_InterScienceCloud!E6,MZ_PPM!E6,MZ_ProfiBaza!E6,'MZ-DigitalBrain'!E6,MKiDN_mLUMEN!E6,MKiDN_mPolona!E6,MKiDN_Patrimonium_II!E6,'MKiDN_Polona dla Bibliotek 2.0 '!E6,'MKiDN_Polona dla Naukowców'!E6,MKiDN_CAS!E6,MKiDN_FilmotekaNarodowa!E6,MKiDN_Hereditas!E6,MKiDN_www.muzeach!E6,MKiDN_TVP_Digi_Sport!E6,MKiDN_TVP_Digi_4K!E6,'MKiDN_e-Omnis'!E6,'MKiDN_Bliżej kultury'!E6,'MKiDN_DIGI TVP SA'!E6,'MKiDN_Cyfrowa rekonstrukcja'!E6,'MKiDN_Dziedzictwo chopinowskie'!E6,'MKiDN_Otwarte Narodowe'!E6,MKiDN_ADE!E6,MKiDN_ZOSiA!E6,MKiDN_Patrimonium!E6,'MKiDN_NID '!E6,'MKiDN_Dziedzictwo muzyki'!E6,'MKiDN_Digitalizacja PWM'!E6,MKiDN_WFDiF!E6,MC_KAP!E6,MC_eRPL!E6,MC_ZPA!E6,MC_SRPS!E6,MC_WIIP!E6,'MC_e-Doręczenia'!E6,MC_CPA!E6,'MC_Portal GOV.PL'!E6,'MC_e-usługi'!E6,MC_EZD!E6,MC_ProgramKompetencjiCyfrowych!E6,MC_mObywatel!E6,'MC_KRONIK@'!E6,MF_PUESC!E6,'MF_e-Urzą Skarboowy'!E6,MGMiŻŚ_SIPAM!E6,MGMiŻŚ_REJA24!E6,MGMiŻŚ_Sat4Envi!E6,GUS_GOSPOSTRATEG!E6,GUS_KSZBI!E6,GUS_PDS!E6,'ME_URE_sprawoz. przes. paliw.  '!E6,'MKiDN_Muzeum Sztuki w Łodzi '!E6,MKiDN_Zachęta!E6,'MKiDN_Bliżej Teatru'!E6,MKiDN_archiwumgov.pl!E6,'MKiDN_@SIA'!E6,'MKiDN_PlatfEduLekArch-Pola'!E6,MKiDN_digital_PWM_kontynuacja!E6,MKiDN_PWM_bez_digitalizacji!E6,MF_SZOPEN!E6,MEN_ZRK!E6)</f>
        <v>0.03</v>
      </c>
      <c r="F6" s="242">
        <f>SUM(MK_BDO!F6,MK_GIOŚ_PPMŚ!F6,MK_GIOŚ_INSPIRE!F6,'MON_Budowa wysokiej jakości  '!F6,'MON_Portal BiO'!F6,MNiSzW_PPPN!F6,MNiSzW_AMU!F6,MNiSzW_BINWIT!F6,MNiSzW_Herberium!F6,MNiSzW_Cyfr.archiwum_Arch.Krak!F6,MNiSzW_Eukaryota!F6,MNiSZW_PlatformaObslugi.Praktyk!F6,MNiSZW_Mod.Zintegr.SystemuNauk!F6,MNiSZW_ZSUN_II!F6,MNiSW_DRODB!F6,'MNiSW_e-CUDO'!F6,MNiSW_eczlowiek!F6,MNiSW_ePuszcza!F6,MNiSW_Leopoldina!F6,MNiSW_MostDanych!F6,MNiSW_OZwRCIN!F6,'MNiSW_Portal zarz.'!F6,MNiSW_repozytorium!F6,MNiSW_Ucyfrowienie!F6,MNiSW_Agro!F6,'MI_ZSI-ULC'!F6,MI_KREPTD!F6,'MI_KPD do inf.o podróżach multi'!F6,'MI_KPD do inf. o warunkach ruch'!F6,'MI_KSZRD TEN-T'!F6,'MI_Polska droga do automatyzacj'!F6,'MF_ZPUTFG '!F6,MF_EUREKA!F6,MRIRW_GIJHARS_EZD!F6,MRIRW_GIJHARS_GOV.PL!F6,MRIRW_GIJHARS_PUESC!F6,'MRiRW_Wojewódzkie ośrodki'!F6,'MRiRW_Jednostki doradztwa roln'!F6,'MRiRW_System monitoringu kontro'!F6,'GUS_Wrota Statystyki'!F6,MEN_WKSDO!F6,MEN_ORE!F6,'MŚ_E-usługa „Zagrożenia lasów” '!F6,'MŚ_LasWodaPowietrze '!F6,MŚ_PromocjaParkówNarodowych!F6,'MŚ_Inwazyjne gatunki'!F6,MŚ_InwentaryzacjaCennySiedlisk!F6,MSWiA_Dotacje_dla_mnijeszości!F6,MSWiA_SICPR2.0!F6,'MWSiA_GovNet i SŁR w KPRM'!F6,MSWiA_PSMUP!F6,MSWiA_SRB!F6,'MSWiA_e-Dowód'!F6,'MSWiA_e-Zdrowie'!F6,MSWiA_TETRA!F6,'MSWiA_CHMURA OBLICZ. POLICJI '!F6,MR_ZONE!F6,'MR_Konto przedsiębiorcy'!F6,MR_PEF2!F6,MR_UPRP_PUEP!F6,MR_UPRP_PORTOS!F6,'MR_GUM_e-CZAS'!F6,'MR_GUM_TRANS-TACHO'!F6,MR_GUM_MZP!F6,'MR_UZP_e-Zamówienia'!F6,'MR_GUGiK_Usługi IIP'!F6,'MR_GUGiK_Integracja PZGiK'!F6,MS_SDE3!F6,MS_Pomoc_prawna!F6,MS_KRM!F6,MS_Informat.postępowan.karnego!F6,'MS_iSDA 2.0'!F6,MS_KRZ!F6,MS_eKRS!F6,MS_IES!F6,MS_KRK2.0!F6,'MS_Wdrożenie rozwiązań '!F6,'MRPiPS_MonitoringPracy i Pobytu'!F6,MRPiPS_PFRON_Sodir!F6,MRPiPS_PFRON_Neo!F6,'MRPiPS_PFRON_e-PFRON'!F6,MRPiPS_PFRON_EGW_GW!F6,MRPiPS_PFRON_PlatAnalit!F6,MRPiPS_PFRON_Windykacja!F6,'MRPiPS_PFRON_iPFRON+'!F6,MRPiPS_PFRON_SOW!F6,MZ_SMKL!F6,'MZ_e-KRN+'!F6,'MZ_P1+KPK'!F6,MZ_eKrew!F6,MZ_Poltransplant!F6,'MZ_Poprawa jakości .......'!F6,'MZ_nowoczesne e-usługi'!F6,MZ_P2_P4!F6,MZ_InterScienceCloud!F6,MZ_PPM!F6,MZ_ProfiBaza!F6,'MZ-DigitalBrain'!F6,MKiDN_mLUMEN!F6,MKiDN_mPolona!F6,MKiDN_Patrimonium_II!F6,'MKiDN_Polona dla Bibliotek 2.0 '!F6,'MKiDN_Polona dla Naukowców'!F6,MKiDN_CAS!F6,MKiDN_FilmotekaNarodowa!F6,MKiDN_Hereditas!F6,MKiDN_www.muzeach!F6,MKiDN_TVP_Digi_Sport!F6,MKiDN_TVP_Digi_4K!F6,'MKiDN_e-Omnis'!F6,'MKiDN_Bliżej kultury'!F6,'MKiDN_DIGI TVP SA'!F6,'MKiDN_Cyfrowa rekonstrukcja'!F6,'MKiDN_Dziedzictwo chopinowskie'!F6,'MKiDN_Otwarte Narodowe'!F6,MKiDN_ADE!F6,MKiDN_ZOSiA!F6,MKiDN_Patrimonium!F6,'MKiDN_NID '!F6,'MKiDN_Dziedzictwo muzyki'!F6,'MKiDN_Digitalizacja PWM'!F6,MKiDN_WFDiF!F6,MC_KAP!F6,MC_eRPL!F6,MC_ZPA!F6,MC_SRPS!F6,MC_WIIP!F6,'MC_e-Doręczenia'!F6,MC_CPA!F6,'MC_Portal GOV.PL'!F6,'MC_e-usługi'!F6,MC_EZD!F6,MC_ProgramKompetencjiCyfrowych!F6,MC_mObywatel!F6,'MC_KRONIK@'!F6,MF_PUESC!F6,'MF_e-Urzą Skarboowy'!F6,MGMiŻŚ_SIPAM!F6,MGMiŻŚ_REJA24!F6,MGMiŻŚ_Sat4Envi!F6,GUS_GOSPOSTRATEG!F6,GUS_KSZBI!F6,GUS_PDS!F6,'ME_URE_sprawoz. przes. paliw.  '!F6,'MKiDN_Muzeum Sztuki w Łodzi '!F6,MKiDN_Zachęta!F6,'MKiDN_Bliżej Teatru'!F6,MKiDN_archiwumgov.pl!F6,'MKiDN_@SIA'!F6,'MKiDN_PlatfEduLekArch-Pola'!F6,MKiDN_digital_PWM_kontynuacja!F6,MKiDN_PWM_bez_digitalizacji!F6,MF_SZOPEN!F6,MEN_ZRK!F6)</f>
        <v>0.03</v>
      </c>
      <c r="G6" s="242">
        <f>SUM(MK_BDO!G6,MK_GIOŚ_PPMŚ!G6,MK_GIOŚ_INSPIRE!G6,'MON_Budowa wysokiej jakości  '!G6,'MON_Portal BiO'!G6,MNiSzW_PPPN!G6,MNiSzW_AMU!G6,MNiSzW_BINWIT!G6,MNiSzW_Herberium!G6,MNiSzW_Cyfr.archiwum_Arch.Krak!G6,MNiSzW_Eukaryota!G6,MNiSZW_PlatformaObslugi.Praktyk!G6,MNiSZW_Mod.Zintegr.SystemuNauk!G6,MNiSZW_ZSUN_II!G6,MNiSW_DRODB!G6,'MNiSW_e-CUDO'!G6,MNiSW_eczlowiek!G6,MNiSW_ePuszcza!G6,MNiSW_Leopoldina!G6,MNiSW_MostDanych!G6,MNiSW_OZwRCIN!G6,'MNiSW_Portal zarz.'!G6,MNiSW_repozytorium!G6,MNiSW_Ucyfrowienie!G6,MNiSW_Agro!G6,'MI_ZSI-ULC'!G6,MI_KREPTD!G6,'MI_KPD do inf.o podróżach multi'!G6,'MI_KPD do inf. o warunkach ruch'!G6,'MI_KSZRD TEN-T'!G6,'MI_Polska droga do automatyzacj'!G6,'MF_ZPUTFG '!G6,MF_EUREKA!G6,MRIRW_GIJHARS_EZD!G6,MRIRW_GIJHARS_GOV.PL!G6,MRIRW_GIJHARS_PUESC!G6,'MRiRW_Wojewódzkie ośrodki'!G6,'MRiRW_Jednostki doradztwa roln'!G6,'MRiRW_System monitoringu kontro'!G6,'GUS_Wrota Statystyki'!G6,MEN_WKSDO!G6,MEN_ORE!G6,'MŚ_E-usługa „Zagrożenia lasów” '!G6,'MŚ_LasWodaPowietrze '!G6,MŚ_PromocjaParkówNarodowych!G6,'MŚ_Inwazyjne gatunki'!G6,MŚ_InwentaryzacjaCennySiedlisk!G6,MSWiA_Dotacje_dla_mnijeszości!G6,MSWiA_SICPR2.0!G6,'MWSiA_GovNet i SŁR w KPRM'!G6,MSWiA_PSMUP!G6,MSWiA_SRB!G6,'MSWiA_e-Dowód'!G6,'MSWiA_e-Zdrowie'!G6,MSWiA_TETRA!G6,'MSWiA_CHMURA OBLICZ. POLICJI '!G6,MR_ZONE!G6,'MR_Konto przedsiębiorcy'!G6,MR_PEF2!G6,MR_UPRP_PUEP!G6,MR_UPRP_PORTOS!G6,'MR_GUM_e-CZAS'!G6,'MR_GUM_TRANS-TACHO'!G6,MR_GUM_MZP!G6,'MR_UZP_e-Zamówienia'!G6,'MR_GUGiK_Usługi IIP'!G6,'MR_GUGiK_Integracja PZGiK'!G6,MS_SDE3!G6,MS_Pomoc_prawna!G6,MS_KRM!G6,MS_Informat.postępowan.karnego!G6,'MS_iSDA 2.0'!G6,MS_KRZ!G6,MS_eKRS!G6,MS_IES!G6,MS_KRK2.0!G6,'MS_Wdrożenie rozwiązań '!G6,'MRPiPS_MonitoringPracy i Pobytu'!G6,MRPiPS_PFRON_Sodir!G6,MRPiPS_PFRON_Neo!G6,'MRPiPS_PFRON_e-PFRON'!G6,MRPiPS_PFRON_EGW_GW!G6,MRPiPS_PFRON_PlatAnalit!G6,MRPiPS_PFRON_Windykacja!G6,'MRPiPS_PFRON_iPFRON+'!G6,MRPiPS_PFRON_SOW!G6,MZ_SMKL!G6,'MZ_e-KRN+'!G6,'MZ_P1+KPK'!G6,MZ_eKrew!G6,MZ_Poltransplant!G6,'MZ_Poprawa jakości .......'!G6,'MZ_nowoczesne e-usługi'!G6,MZ_P2_P4!G6,MZ_InterScienceCloud!G6,MZ_PPM!G6,MZ_ProfiBaza!G6,'MZ-DigitalBrain'!G6,MKiDN_mLUMEN!G6,MKiDN_mPolona!G6,MKiDN_Patrimonium_II!G6,'MKiDN_Polona dla Bibliotek 2.0 '!G6,'MKiDN_Polona dla Naukowców'!G6,MKiDN_CAS!G6,MKiDN_FilmotekaNarodowa!G6,MKiDN_Hereditas!G6,MKiDN_www.muzeach!G6,MKiDN_TVP_Digi_Sport!G6,MKiDN_TVP_Digi_4K!G6,'MKiDN_e-Omnis'!G6,'MKiDN_Bliżej kultury'!G6,'MKiDN_DIGI TVP SA'!G6,'MKiDN_Cyfrowa rekonstrukcja'!G6,'MKiDN_Dziedzictwo chopinowskie'!G6,'MKiDN_Otwarte Narodowe'!G6,MKiDN_ADE!G6,MKiDN_ZOSiA!G6,MKiDN_Patrimonium!G6,'MKiDN_NID '!G6,'MKiDN_Dziedzictwo muzyki'!G6,'MKiDN_Digitalizacja PWM'!G6,MKiDN_WFDiF!G6,MC_KAP!G6,MC_eRPL!G6,MC_ZPA!G6,MC_SRPS!G6,MC_WIIP!G6,'MC_e-Doręczenia'!G6,MC_CPA!G6,'MC_Portal GOV.PL'!G6,'MC_e-usługi'!G6,MC_EZD!G6,MC_ProgramKompetencjiCyfrowych!G6,MC_mObywatel!G6,'MC_KRONIK@'!G6,MF_PUESC!G6,'MF_e-Urzą Skarboowy'!G6,MGMiŻŚ_SIPAM!G6,MGMiŻŚ_REJA24!G6,MGMiŻŚ_Sat4Envi!G6,GUS_GOSPOSTRATEG!G6,GUS_KSZBI!G6,GUS_PDS!G6,'ME_URE_sprawoz. przes. paliw.  '!G6,'MKiDN_Muzeum Sztuki w Łodzi '!G6,MKiDN_Zachęta!G6,'MKiDN_Bliżej Teatru'!G6,MKiDN_archiwumgov.pl!G6,'MKiDN_@SIA'!G6,'MKiDN_PlatfEduLekArch-Pola'!G6,MKiDN_digital_PWM_kontynuacja!G6,MKiDN_PWM_bez_digitalizacji!G6,MF_SZOPEN!G6,MEN_ZRK!G6)</f>
        <v>0.03</v>
      </c>
      <c r="H6" s="242">
        <f>SUM(MK_BDO!H6,MK_GIOŚ_PPMŚ!H6,MK_GIOŚ_INSPIRE!H6,'MON_Budowa wysokiej jakości  '!H6,'MON_Portal BiO'!H6,MNiSzW_PPPN!H6,MNiSzW_AMU!H6,MNiSzW_BINWIT!H6,MNiSzW_Herberium!H6,MNiSzW_Cyfr.archiwum_Arch.Krak!H6,MNiSzW_Eukaryota!H6,MNiSZW_PlatformaObslugi.Praktyk!H6,MNiSZW_Mod.Zintegr.SystemuNauk!H6,MNiSZW_ZSUN_II!H6,MNiSW_DRODB!H6,'MNiSW_e-CUDO'!H6,MNiSW_eczlowiek!H6,MNiSW_ePuszcza!H6,MNiSW_Leopoldina!H6,MNiSW_MostDanych!H6,MNiSW_OZwRCIN!H6,'MNiSW_Portal zarz.'!H6,MNiSW_repozytorium!H6,MNiSW_Ucyfrowienie!H6,MNiSW_Agro!H6,'MI_ZSI-ULC'!H6,MI_KREPTD!H6,'MI_KPD do inf.o podróżach multi'!H6,'MI_KPD do inf. o warunkach ruch'!H6,'MI_KSZRD TEN-T'!H6,'MI_Polska droga do automatyzacj'!H6,'MF_ZPUTFG '!H6,MF_EUREKA!H6,MRIRW_GIJHARS_EZD!H6,MRIRW_GIJHARS_GOV.PL!H6,MRIRW_GIJHARS_PUESC!H6,'MRiRW_Wojewódzkie ośrodki'!H6,'MRiRW_Jednostki doradztwa roln'!H6,'MRiRW_System monitoringu kontro'!H6,'GUS_Wrota Statystyki'!H6,MEN_WKSDO!H6,MEN_ORE!H6,'MŚ_E-usługa „Zagrożenia lasów” '!H6,'MŚ_LasWodaPowietrze '!H6,MŚ_PromocjaParkówNarodowych!H6,'MŚ_Inwazyjne gatunki'!H6,MŚ_InwentaryzacjaCennySiedlisk!H6,MSWiA_Dotacje_dla_mnijeszości!H6,MSWiA_SICPR2.0!H6,'MWSiA_GovNet i SŁR w KPRM'!H6,MSWiA_PSMUP!H6,MSWiA_SRB!H6,'MSWiA_e-Dowód'!H6,'MSWiA_e-Zdrowie'!H6,MSWiA_TETRA!H6,'MSWiA_CHMURA OBLICZ. POLICJI '!H6,MR_ZONE!H6,'MR_Konto przedsiębiorcy'!H6,MR_PEF2!H6,MR_UPRP_PUEP!H6,MR_UPRP_PORTOS!H6,'MR_GUM_e-CZAS'!H6,'MR_GUM_TRANS-TACHO'!H6,MR_GUM_MZP!H6,'MR_UZP_e-Zamówienia'!H6,'MR_GUGiK_Usługi IIP'!H6,'MR_GUGiK_Integracja PZGiK'!H6,MS_SDE3!H6,MS_Pomoc_prawna!H6,MS_KRM!H6,MS_Informat.postępowan.karnego!H6,'MS_iSDA 2.0'!H6,MS_KRZ!H6,MS_eKRS!H6,MS_IES!H6,MS_KRK2.0!H6,'MS_Wdrożenie rozwiązań '!H6,'MRPiPS_MonitoringPracy i Pobytu'!H6,MRPiPS_PFRON_Sodir!H6,MRPiPS_PFRON_Neo!H6,'MRPiPS_PFRON_e-PFRON'!H6,MRPiPS_PFRON_EGW_GW!H6,MRPiPS_PFRON_PlatAnalit!H6,MRPiPS_PFRON_Windykacja!H6,'MRPiPS_PFRON_iPFRON+'!H6,MRPiPS_PFRON_SOW!H6,MZ_SMKL!H6,'MZ_e-KRN+'!H6,'MZ_P1+KPK'!H6,MZ_eKrew!H6,MZ_Poltransplant!H6,'MZ_Poprawa jakości .......'!H6,'MZ_nowoczesne e-usługi'!H6,MZ_P2_P4!H6,MZ_InterScienceCloud!H6,MZ_PPM!H6,MZ_ProfiBaza!H6,'MZ-DigitalBrain'!H6,MKiDN_mLUMEN!H6,MKiDN_mPolona!H6,MKiDN_Patrimonium_II!H6,'MKiDN_Polona dla Bibliotek 2.0 '!H6,'MKiDN_Polona dla Naukowców'!H6,MKiDN_CAS!H6,MKiDN_FilmotekaNarodowa!H6,MKiDN_Hereditas!H6,MKiDN_www.muzeach!H6,MKiDN_TVP_Digi_Sport!H6,MKiDN_TVP_Digi_4K!H6,'MKiDN_e-Omnis'!H6,'MKiDN_Bliżej kultury'!H6,'MKiDN_DIGI TVP SA'!H6,'MKiDN_Cyfrowa rekonstrukcja'!H6,'MKiDN_Dziedzictwo chopinowskie'!H6,'MKiDN_Otwarte Narodowe'!H6,MKiDN_ADE!H6,MKiDN_ZOSiA!H6,MKiDN_Patrimonium!H6,'MKiDN_NID '!H6,'MKiDN_Dziedzictwo muzyki'!H6,'MKiDN_Digitalizacja PWM'!H6,MKiDN_WFDiF!H6,MC_KAP!H6,MC_eRPL!H6,MC_ZPA!H6,MC_SRPS!H6,MC_WIIP!H6,'MC_e-Doręczenia'!H6,MC_CPA!H6,'MC_Portal GOV.PL'!H6,'MC_e-usługi'!H6,MC_EZD!H6,MC_ProgramKompetencjiCyfrowych!H6,MC_mObywatel!H6,'MC_KRONIK@'!H6,MF_PUESC!H6,'MF_e-Urzą Skarboowy'!H6,MGMiŻŚ_SIPAM!H6,MGMiŻŚ_REJA24!H6,MGMiŻŚ_Sat4Envi!H6,GUS_GOSPOSTRATEG!H6,GUS_KSZBI!H6,GUS_PDS!H6,'ME_URE_sprawoz. przes. paliw.  '!H6,'MKiDN_Muzeum Sztuki w Łodzi '!H6,MKiDN_Zachęta!H6,'MKiDN_Bliżej Teatru'!H6,MKiDN_archiwumgov.pl!H6,'MKiDN_@SIA'!H6,'MKiDN_PlatfEduLekArch-Pola'!H6,MKiDN_digital_PWM_kontynuacja!H6,MKiDN_PWM_bez_digitalizacji!H6,MF_SZOPEN!H6,MEN_ZRK!H6)</f>
        <v>0.03</v>
      </c>
      <c r="I6" s="242">
        <f>SUM(MK_BDO!I6,MK_GIOŚ_PPMŚ!I6,MK_GIOŚ_INSPIRE!I6,'MON_Budowa wysokiej jakości  '!I6,'MON_Portal BiO'!I6,MNiSzW_PPPN!I6,MNiSzW_AMU!I6,MNiSzW_BINWIT!I6,MNiSzW_Herberium!I6,MNiSzW_Cyfr.archiwum_Arch.Krak!I6,MNiSzW_Eukaryota!I6,MNiSZW_PlatformaObslugi.Praktyk!I6,MNiSZW_Mod.Zintegr.SystemuNauk!I6,MNiSZW_ZSUN_II!I6,MNiSW_DRODB!I6,'MNiSW_e-CUDO'!I6,MNiSW_eczlowiek!I6,MNiSW_ePuszcza!I6,MNiSW_Leopoldina!I6,MNiSW_MostDanych!I6,MNiSW_OZwRCIN!I6,'MNiSW_Portal zarz.'!I6,MNiSW_repozytorium!I6,MNiSW_Ucyfrowienie!I6,MNiSW_Agro!I6,'MI_ZSI-ULC'!I6,MI_KREPTD!I6,'MI_KPD do inf.o podróżach multi'!I6,'MI_KPD do inf. o warunkach ruch'!I6,'MI_KSZRD TEN-T'!I6,'MI_Polska droga do automatyzacj'!I6,'MF_ZPUTFG '!I6,MF_EUREKA!I6,MRIRW_GIJHARS_EZD!I6,MRIRW_GIJHARS_GOV.PL!I6,MRIRW_GIJHARS_PUESC!I6,'MRiRW_Wojewódzkie ośrodki'!I6,'MRiRW_Jednostki doradztwa roln'!I6,'MRiRW_System monitoringu kontro'!I6,'GUS_Wrota Statystyki'!I6,MEN_WKSDO!I6,MEN_ORE!I6,'MŚ_E-usługa „Zagrożenia lasów” '!I6,'MŚ_LasWodaPowietrze '!I6,MŚ_PromocjaParkówNarodowych!I6,'MŚ_Inwazyjne gatunki'!I6,MŚ_InwentaryzacjaCennySiedlisk!I6,MSWiA_Dotacje_dla_mnijeszości!I6,MSWiA_SICPR2.0!I6,'MWSiA_GovNet i SŁR w KPRM'!I6,MSWiA_PSMUP!I6,MSWiA_SRB!I6,'MSWiA_e-Dowód'!I6,'MSWiA_e-Zdrowie'!I6,MSWiA_TETRA!I6,'MSWiA_CHMURA OBLICZ. POLICJI '!I6,MR_ZONE!I6,'MR_Konto przedsiębiorcy'!I6,MR_PEF2!I6,MR_UPRP_PUEP!I6,MR_UPRP_PORTOS!I6,'MR_GUM_e-CZAS'!I6,'MR_GUM_TRANS-TACHO'!I6,MR_GUM_MZP!I6,'MR_UZP_e-Zamówienia'!I6,'MR_GUGiK_Usługi IIP'!I6,'MR_GUGiK_Integracja PZGiK'!I6,MS_SDE3!I6,MS_Pomoc_prawna!I6,MS_KRM!I6,MS_Informat.postępowan.karnego!I6,'MS_iSDA 2.0'!I6,MS_KRZ!I6,MS_eKRS!I6,MS_IES!I6,MS_KRK2.0!I6,'MS_Wdrożenie rozwiązań '!I6,'MRPiPS_MonitoringPracy i Pobytu'!I6,MRPiPS_PFRON_Sodir!I6,MRPiPS_PFRON_Neo!I6,'MRPiPS_PFRON_e-PFRON'!I6,MRPiPS_PFRON_EGW_GW!I6,MRPiPS_PFRON_PlatAnalit!I6,MRPiPS_PFRON_Windykacja!I6,'MRPiPS_PFRON_iPFRON+'!I6,MRPiPS_PFRON_SOW!I6,MZ_SMKL!I6,'MZ_e-KRN+'!I6,'MZ_P1+KPK'!I6,MZ_eKrew!I6,MZ_Poltransplant!I6,'MZ_Poprawa jakości .......'!I6,'MZ_nowoczesne e-usługi'!I6,MZ_P2_P4!I6,MZ_InterScienceCloud!I6,MZ_PPM!I6,MZ_ProfiBaza!I6,'MZ-DigitalBrain'!I6,MKiDN_mLUMEN!I6,MKiDN_mPolona!I6,MKiDN_Patrimonium_II!I6,'MKiDN_Polona dla Bibliotek 2.0 '!I6,'MKiDN_Polona dla Naukowców'!I6,MKiDN_CAS!I6,MKiDN_FilmotekaNarodowa!I6,MKiDN_Hereditas!I6,MKiDN_www.muzeach!I6,MKiDN_TVP_Digi_Sport!I6,MKiDN_TVP_Digi_4K!I6,'MKiDN_e-Omnis'!I6,'MKiDN_Bliżej kultury'!I6,'MKiDN_DIGI TVP SA'!I6,'MKiDN_Cyfrowa rekonstrukcja'!I6,'MKiDN_Dziedzictwo chopinowskie'!I6,'MKiDN_Otwarte Narodowe'!I6,MKiDN_ADE!I6,MKiDN_ZOSiA!I6,MKiDN_Patrimonium!I6,'MKiDN_NID '!I6,'MKiDN_Dziedzictwo muzyki'!I6,'MKiDN_Digitalizacja PWM'!I6,MKiDN_WFDiF!I6,MC_KAP!I6,MC_eRPL!I6,MC_ZPA!I6,MC_SRPS!I6,MC_WIIP!I6,'MC_e-Doręczenia'!I6,MC_CPA!I6,'MC_Portal GOV.PL'!I6,'MC_e-usługi'!I6,MC_EZD!I6,MC_ProgramKompetencjiCyfrowych!I6,MC_mObywatel!I6,'MC_KRONIK@'!I6,MF_PUESC!I6,'MF_e-Urzą Skarboowy'!I6,MGMiŻŚ_SIPAM!I6,MGMiŻŚ_REJA24!I6,MGMiŻŚ_Sat4Envi!I6,GUS_GOSPOSTRATEG!I6,GUS_KSZBI!I6,GUS_PDS!I6,'ME_URE_sprawoz. przes. paliw.  '!I6,'MKiDN_Muzeum Sztuki w Łodzi '!I6,MKiDN_Zachęta!I6,'MKiDN_Bliżej Teatru'!I6,MKiDN_archiwumgov.pl!I6,'MKiDN_@SIA'!I6,'MKiDN_PlatfEduLekArch-Pola'!I6,MKiDN_digital_PWM_kontynuacja!I6,MKiDN_PWM_bez_digitalizacji!I6,MF_SZOPEN!I6,MEN_ZRK!I6)</f>
        <v>0.03</v>
      </c>
      <c r="J6" s="242">
        <f>SUM(MK_BDO!J6,MK_GIOŚ_PPMŚ!J6,MK_GIOŚ_INSPIRE!J6,'MON_Budowa wysokiej jakości  '!J6,'MON_Portal BiO'!J6,MNiSzW_PPPN!J6,MNiSzW_AMU!J6,MNiSzW_BINWIT!J6,MNiSzW_Herberium!J6,MNiSzW_Cyfr.archiwum_Arch.Krak!J6,MNiSzW_Eukaryota!J6,MNiSZW_PlatformaObslugi.Praktyk!J6,MNiSZW_Mod.Zintegr.SystemuNauk!J6,MNiSZW_ZSUN_II!J6,MNiSW_DRODB!J6,'MNiSW_e-CUDO'!J6,MNiSW_eczlowiek!J6,MNiSW_ePuszcza!J6,MNiSW_Leopoldina!J6,MNiSW_MostDanych!J6,MNiSW_OZwRCIN!J6,'MNiSW_Portal zarz.'!J6,MNiSW_repozytorium!J6,MNiSW_Ucyfrowienie!J6,MNiSW_Agro!J6,'MI_ZSI-ULC'!J6,MI_KREPTD!J6,'MI_KPD do inf.o podróżach multi'!J6,'MI_KPD do inf. o warunkach ruch'!J6,'MI_KSZRD TEN-T'!J6,'MI_Polska droga do automatyzacj'!J6,'MF_ZPUTFG '!J6,MF_EUREKA!J6,MRIRW_GIJHARS_EZD!J6,MRIRW_GIJHARS_GOV.PL!J6,MRIRW_GIJHARS_PUESC!J6,'MRiRW_Wojewódzkie ośrodki'!J6,'MRiRW_Jednostki doradztwa roln'!J6,'MRiRW_System monitoringu kontro'!J6,'GUS_Wrota Statystyki'!J6,MEN_WKSDO!J6,MEN_ORE!J6,'MŚ_E-usługa „Zagrożenia lasów” '!J6,'MŚ_LasWodaPowietrze '!J6,MŚ_PromocjaParkówNarodowych!J6,'MŚ_Inwazyjne gatunki'!J6,MŚ_InwentaryzacjaCennySiedlisk!J6,MSWiA_Dotacje_dla_mnijeszości!J6,MSWiA_SICPR2.0!J6,'MWSiA_GovNet i SŁR w KPRM'!J6,MSWiA_PSMUP!J6,MSWiA_SRB!J6,'MSWiA_e-Dowód'!J6,'MSWiA_e-Zdrowie'!J6,MSWiA_TETRA!J6,'MSWiA_CHMURA OBLICZ. POLICJI '!J6,MR_ZONE!J6,'MR_Konto przedsiębiorcy'!J6,MR_PEF2!J6,MR_UPRP_PUEP!J6,MR_UPRP_PORTOS!J6,'MR_GUM_e-CZAS'!J6,'MR_GUM_TRANS-TACHO'!J6,MR_GUM_MZP!J6,'MR_UZP_e-Zamówienia'!J6,'MR_GUGiK_Usługi IIP'!J6,'MR_GUGiK_Integracja PZGiK'!J6,MS_SDE3!J6,MS_Pomoc_prawna!J6,MS_KRM!J6,MS_Informat.postępowan.karnego!J6,'MS_iSDA 2.0'!J6,MS_KRZ!J6,MS_eKRS!J6,MS_IES!J6,MS_KRK2.0!J6,'MS_Wdrożenie rozwiązań '!J6,'MRPiPS_MonitoringPracy i Pobytu'!J6,MRPiPS_PFRON_Sodir!J6,MRPiPS_PFRON_Neo!J6,'MRPiPS_PFRON_e-PFRON'!J6,MRPiPS_PFRON_EGW_GW!J6,MRPiPS_PFRON_PlatAnalit!J6,MRPiPS_PFRON_Windykacja!J6,'MRPiPS_PFRON_iPFRON+'!J6,MRPiPS_PFRON_SOW!J6,MZ_SMKL!J6,'MZ_e-KRN+'!J6,'MZ_P1+KPK'!J6,MZ_eKrew!J6,MZ_Poltransplant!J6,'MZ_Poprawa jakości .......'!J6,'MZ_nowoczesne e-usługi'!J6,MZ_P2_P4!J6,MZ_InterScienceCloud!J6,MZ_PPM!J6,MZ_ProfiBaza!J6,'MZ-DigitalBrain'!J6,MKiDN_mLUMEN!J6,MKiDN_mPolona!J6,MKiDN_Patrimonium_II!J6,'MKiDN_Polona dla Bibliotek 2.0 '!J6,'MKiDN_Polona dla Naukowców'!J6,MKiDN_CAS!J6,MKiDN_FilmotekaNarodowa!J6,MKiDN_Hereditas!J6,MKiDN_www.muzeach!J6,MKiDN_TVP_Digi_Sport!J6,MKiDN_TVP_Digi_4K!J6,'MKiDN_e-Omnis'!J6,'MKiDN_Bliżej kultury'!J6,'MKiDN_DIGI TVP SA'!J6,'MKiDN_Cyfrowa rekonstrukcja'!J6,'MKiDN_Dziedzictwo chopinowskie'!J6,'MKiDN_Otwarte Narodowe'!J6,MKiDN_ADE!J6,MKiDN_ZOSiA!J6,MKiDN_Patrimonium!J6,'MKiDN_NID '!J6,'MKiDN_Dziedzictwo muzyki'!J6,'MKiDN_Digitalizacja PWM'!J6,MKiDN_WFDiF!J6,MC_KAP!J6,MC_eRPL!J6,MC_ZPA!J6,MC_SRPS!J6,MC_WIIP!J6,'MC_e-Doręczenia'!J6,MC_CPA!J6,'MC_Portal GOV.PL'!J6,'MC_e-usługi'!J6,MC_EZD!J6,MC_ProgramKompetencjiCyfrowych!J6,MC_mObywatel!J6,'MC_KRONIK@'!J6,MF_PUESC!J6,'MF_e-Urzą Skarboowy'!J6,MGMiŻŚ_SIPAM!J6,MGMiŻŚ_REJA24!J6,MGMiŻŚ_Sat4Envi!J6,GUS_GOSPOSTRATEG!J6,GUS_KSZBI!J6,GUS_PDS!J6,'ME_URE_sprawoz. przes. paliw.  '!J6,'MKiDN_Muzeum Sztuki w Łodzi '!J6,MKiDN_Zachęta!J6,'MKiDN_Bliżej Teatru'!J6,MKiDN_archiwumgov.pl!J6,'MKiDN_@SIA'!J6,'MKiDN_PlatfEduLekArch-Pola'!J6,MKiDN_digital_PWM_kontynuacja!J6,MKiDN_PWM_bez_digitalizacji!J6,MF_SZOPEN!J6,MEN_ZRK!J6)</f>
        <v>0.03</v>
      </c>
      <c r="K6" s="242">
        <f>SUM(MK_BDO!K6,MK_GIOŚ_PPMŚ!K6,MK_GIOŚ_INSPIRE!K6,'MON_Budowa wysokiej jakości  '!K6,'MON_Portal BiO'!K6,MNiSzW_PPPN!K6,MNiSzW_AMU!K6,MNiSzW_BINWIT!K6,MNiSzW_Herberium!K6,MNiSzW_Cyfr.archiwum_Arch.Krak!K6,MNiSzW_Eukaryota!K6,MNiSZW_PlatformaObslugi.Praktyk!K6,MNiSZW_Mod.Zintegr.SystemuNauk!K6,MNiSZW_ZSUN_II!K6,MNiSW_DRODB!K6,'MNiSW_e-CUDO'!K6,MNiSW_eczlowiek!K6,MNiSW_ePuszcza!K6,MNiSW_Leopoldina!K6,MNiSW_MostDanych!K6,MNiSW_OZwRCIN!K6,'MNiSW_Portal zarz.'!K6,MNiSW_repozytorium!K6,MNiSW_Ucyfrowienie!K6,MNiSW_Agro!K6,'MI_ZSI-ULC'!K6,MI_KREPTD!K6,'MI_KPD do inf.o podróżach multi'!K6,'MI_KPD do inf. o warunkach ruch'!K6,'MI_KSZRD TEN-T'!K6,'MI_Polska droga do automatyzacj'!K6,'MF_ZPUTFG '!K6,MF_EUREKA!K6,MRIRW_GIJHARS_EZD!K6,MRIRW_GIJHARS_GOV.PL!K6,MRIRW_GIJHARS_PUESC!K6,'MRiRW_Wojewódzkie ośrodki'!K6,'MRiRW_Jednostki doradztwa roln'!K6,'MRiRW_System monitoringu kontro'!K6,'GUS_Wrota Statystyki'!K6,MEN_WKSDO!K6,MEN_ORE!K6,'MŚ_E-usługa „Zagrożenia lasów” '!K6,'MŚ_LasWodaPowietrze '!K6,MŚ_PromocjaParkówNarodowych!K6,'MŚ_Inwazyjne gatunki'!K6,MŚ_InwentaryzacjaCennySiedlisk!K6,MSWiA_Dotacje_dla_mnijeszości!K6,MSWiA_SICPR2.0!K6,'MWSiA_GovNet i SŁR w KPRM'!K6,MSWiA_PSMUP!K6,MSWiA_SRB!K6,'MSWiA_e-Dowód'!K6,'MSWiA_e-Zdrowie'!K6,MSWiA_TETRA!K6,'MSWiA_CHMURA OBLICZ. POLICJI '!K6,MR_ZONE!K6,'MR_Konto przedsiębiorcy'!K6,MR_PEF2!K6,MR_UPRP_PUEP!K6,MR_UPRP_PORTOS!K6,'MR_GUM_e-CZAS'!K6,'MR_GUM_TRANS-TACHO'!K6,MR_GUM_MZP!K6,'MR_UZP_e-Zamówienia'!K6,'MR_GUGiK_Usługi IIP'!K6,'MR_GUGiK_Integracja PZGiK'!K6,MS_SDE3!K6,MS_Pomoc_prawna!K6,MS_KRM!K6,MS_Informat.postępowan.karnego!K6,'MS_iSDA 2.0'!K6,MS_KRZ!K6,MS_eKRS!K6,MS_IES!K6,MS_KRK2.0!K6,'MS_Wdrożenie rozwiązań '!K6,'MRPiPS_MonitoringPracy i Pobytu'!K6,MRPiPS_PFRON_Sodir!K6,MRPiPS_PFRON_Neo!K6,'MRPiPS_PFRON_e-PFRON'!K6,MRPiPS_PFRON_EGW_GW!K6,MRPiPS_PFRON_PlatAnalit!K6,MRPiPS_PFRON_Windykacja!K6,'MRPiPS_PFRON_iPFRON+'!K6,MRPiPS_PFRON_SOW!K6,MZ_SMKL!K6,'MZ_e-KRN+'!K6,'MZ_P1+KPK'!K6,MZ_eKrew!K6,MZ_Poltransplant!K6,'MZ_Poprawa jakości .......'!K6,'MZ_nowoczesne e-usługi'!K6,MZ_P2_P4!K6,MZ_InterScienceCloud!K6,MZ_PPM!K6,MZ_ProfiBaza!K6,'MZ-DigitalBrain'!K6,MKiDN_mLUMEN!K6,MKiDN_mPolona!K6,MKiDN_Patrimonium_II!K6,'MKiDN_Polona dla Bibliotek 2.0 '!K6,'MKiDN_Polona dla Naukowców'!K6,MKiDN_CAS!K6,MKiDN_FilmotekaNarodowa!K6,MKiDN_Hereditas!K6,MKiDN_www.muzeach!K6,MKiDN_TVP_Digi_Sport!K6,MKiDN_TVP_Digi_4K!K6,'MKiDN_e-Omnis'!K6,'MKiDN_Bliżej kultury'!K6,'MKiDN_DIGI TVP SA'!K6,'MKiDN_Cyfrowa rekonstrukcja'!K6,'MKiDN_Dziedzictwo chopinowskie'!K6,'MKiDN_Otwarte Narodowe'!K6,MKiDN_ADE!K6,MKiDN_ZOSiA!K6,MKiDN_Patrimonium!K6,'MKiDN_NID '!K6,'MKiDN_Dziedzictwo muzyki'!K6,'MKiDN_Digitalizacja PWM'!K6,MKiDN_WFDiF!K6,MC_KAP!K6,MC_eRPL!K6,MC_ZPA!K6,MC_SRPS!K6,MC_WIIP!K6,'MC_e-Doręczenia'!K6,MC_CPA!K6,'MC_Portal GOV.PL'!K6,'MC_e-usługi'!K6,MC_EZD!K6,MC_ProgramKompetencjiCyfrowych!K6,MC_mObywatel!K6,'MC_KRONIK@'!K6,MF_PUESC!K6,'MF_e-Urzą Skarboowy'!K6,MGMiŻŚ_SIPAM!K6,MGMiŻŚ_REJA24!K6,MGMiŻŚ_Sat4Envi!K6,GUS_GOSPOSTRATEG!K6,GUS_KSZBI!K6,GUS_PDS!K6,'ME_URE_sprawoz. przes. paliw.  '!K6,'MKiDN_Muzeum Sztuki w Łodzi '!K6,MKiDN_Zachęta!K6,'MKiDN_Bliżej Teatru'!K6,MKiDN_archiwumgov.pl!K6,'MKiDN_@SIA'!K6,'MKiDN_PlatfEduLekArch-Pola'!K6,MKiDN_digital_PWM_kontynuacja!K6,MKiDN_PWM_bez_digitalizacji!K6,MF_SZOPEN!K6,MEN_ZRK!K6)</f>
        <v>0.03</v>
      </c>
      <c r="L6" s="242">
        <f>SUM(MK_BDO!L6,MK_GIOŚ_PPMŚ!L6,MK_GIOŚ_INSPIRE!L6,'MON_Budowa wysokiej jakości  '!L6,'MON_Portal BiO'!L6,MNiSzW_PPPN!L6,MNiSzW_AMU!L6,MNiSzW_BINWIT!L6,MNiSzW_Herberium!L6,MNiSzW_Cyfr.archiwum_Arch.Krak!L6,MNiSzW_Eukaryota!L6,MNiSZW_PlatformaObslugi.Praktyk!L6,MNiSZW_Mod.Zintegr.SystemuNauk!L6,MNiSZW_ZSUN_II!L6,MNiSW_DRODB!L6,'MNiSW_e-CUDO'!L6,MNiSW_eczlowiek!L6,MNiSW_ePuszcza!L6,MNiSW_Leopoldina!L6,MNiSW_MostDanych!L6,MNiSW_OZwRCIN!L6,'MNiSW_Portal zarz.'!L6,MNiSW_repozytorium!L6,MNiSW_Ucyfrowienie!L6,MNiSW_Agro!L6,'MI_ZSI-ULC'!L6,MI_KREPTD!L6,'MI_KPD do inf.o podróżach multi'!L6,'MI_KPD do inf. o warunkach ruch'!L6,'MI_KSZRD TEN-T'!L6,'MI_Polska droga do automatyzacj'!L6,'MF_ZPUTFG '!L6,MF_EUREKA!L6,MRIRW_GIJHARS_EZD!L6,MRIRW_GIJHARS_GOV.PL!L6,MRIRW_GIJHARS_PUESC!L6,'MRiRW_Wojewódzkie ośrodki'!L6,'MRiRW_Jednostki doradztwa roln'!L6,'MRiRW_System monitoringu kontro'!L6,'GUS_Wrota Statystyki'!L6,MEN_WKSDO!L6,MEN_ORE!L6,'MŚ_E-usługa „Zagrożenia lasów” '!L6,'MŚ_LasWodaPowietrze '!L6,MŚ_PromocjaParkówNarodowych!L6,'MŚ_Inwazyjne gatunki'!L6,MŚ_InwentaryzacjaCennySiedlisk!L6,MSWiA_Dotacje_dla_mnijeszości!L6,MSWiA_SICPR2.0!L6,'MWSiA_GovNet i SŁR w KPRM'!L6,MSWiA_PSMUP!L6,MSWiA_SRB!L6,'MSWiA_e-Dowód'!L6,'MSWiA_e-Zdrowie'!L6,MSWiA_TETRA!L6,'MSWiA_CHMURA OBLICZ. POLICJI '!L6,MR_ZONE!L6,'MR_Konto przedsiębiorcy'!L6,MR_PEF2!L6,MR_UPRP_PUEP!L6,MR_UPRP_PORTOS!L6,'MR_GUM_e-CZAS'!L6,'MR_GUM_TRANS-TACHO'!L6,MR_GUM_MZP!L6,'MR_UZP_e-Zamówienia'!L6,'MR_GUGiK_Usługi IIP'!L6,'MR_GUGiK_Integracja PZGiK'!L6,MS_SDE3!L6,MS_Pomoc_prawna!L6,MS_KRM!L6,MS_Informat.postępowan.karnego!L6,'MS_iSDA 2.0'!L6,MS_KRZ!L6,MS_eKRS!L6,MS_IES!L6,MS_KRK2.0!L6,'MS_Wdrożenie rozwiązań '!L6,'MRPiPS_MonitoringPracy i Pobytu'!L6,MRPiPS_PFRON_Sodir!L6,MRPiPS_PFRON_Neo!L6,'MRPiPS_PFRON_e-PFRON'!L6,MRPiPS_PFRON_EGW_GW!L6,MRPiPS_PFRON_PlatAnalit!L6,MRPiPS_PFRON_Windykacja!L6,'MRPiPS_PFRON_iPFRON+'!L6,MRPiPS_PFRON_SOW!L6,MZ_SMKL!L6,'MZ_e-KRN+'!L6,'MZ_P1+KPK'!L6,MZ_eKrew!L6,MZ_Poltransplant!L6,'MZ_Poprawa jakości .......'!L6,'MZ_nowoczesne e-usługi'!L6,MZ_P2_P4!L6,MZ_InterScienceCloud!L6,MZ_PPM!L6,MZ_ProfiBaza!L6,'MZ-DigitalBrain'!L6,MKiDN_mLUMEN!L6,MKiDN_mPolona!L6,MKiDN_Patrimonium_II!L6,'MKiDN_Polona dla Bibliotek 2.0 '!L6,'MKiDN_Polona dla Naukowców'!L6,MKiDN_CAS!L6,MKiDN_FilmotekaNarodowa!L6,MKiDN_Hereditas!L6,MKiDN_www.muzeach!L6,MKiDN_TVP_Digi_Sport!L6,MKiDN_TVP_Digi_4K!L6,'MKiDN_e-Omnis'!L6,'MKiDN_Bliżej kultury'!L6,'MKiDN_DIGI TVP SA'!L6,'MKiDN_Cyfrowa rekonstrukcja'!L6,'MKiDN_Dziedzictwo chopinowskie'!L6,'MKiDN_Otwarte Narodowe'!L6,MKiDN_ADE!L6,MKiDN_ZOSiA!L6,MKiDN_Patrimonium!L6,'MKiDN_NID '!L6,'MKiDN_Dziedzictwo muzyki'!L6,'MKiDN_Digitalizacja PWM'!L6,MKiDN_WFDiF!L6,MC_KAP!L6,MC_eRPL!L6,MC_ZPA!L6,MC_SRPS!L6,MC_WIIP!L6,'MC_e-Doręczenia'!L6,MC_CPA!L6,'MC_Portal GOV.PL'!L6,'MC_e-usługi'!L6,MC_EZD!L6,MC_ProgramKompetencjiCyfrowych!L6,MC_mObywatel!L6,'MC_KRONIK@'!L6,MF_PUESC!L6,'MF_e-Urzą Skarboowy'!L6,MGMiŻŚ_SIPAM!L6,MGMiŻŚ_REJA24!L6,MGMiŻŚ_Sat4Envi!L6,GUS_GOSPOSTRATEG!L6,GUS_KSZBI!L6,GUS_PDS!L6,'ME_URE_sprawoz. przes. paliw.  '!L6,'MKiDN_Muzeum Sztuki w Łodzi '!L6,MKiDN_Zachęta!L6,'MKiDN_Bliżej Teatru'!L6,MKiDN_archiwumgov.pl!L6,'MKiDN_@SIA'!L6,'MKiDN_PlatfEduLekArch-Pola'!L6,MKiDN_digital_PWM_kontynuacja!L6,MKiDN_PWM_bez_digitalizacji!L6,MF_SZOPEN!L6,MEN_ZRK!L6)</f>
        <v>0</v>
      </c>
      <c r="M6" s="242">
        <f t="shared" si="0"/>
        <v>0.30000000000000004</v>
      </c>
    </row>
    <row r="7" spans="1:19" x14ac:dyDescent="0.35">
      <c r="A7" s="5" t="s">
        <v>7</v>
      </c>
      <c r="B7" s="242">
        <f>SUM(MK_BDO!B7,MK_GIOŚ_PPMŚ!B7,MK_GIOŚ_INSPIRE!B7,'MON_Budowa wysokiej jakości  '!B7,'MON_Portal BiO'!B7,MNiSzW_PPPN!B7,MNiSzW_AMU!B7,MNiSzW_BINWIT!B7,MNiSzW_Herberium!B7,MNiSzW_Cyfr.archiwum_Arch.Krak!B7,MNiSzW_Eukaryota!B7,MNiSZW_PlatformaObslugi.Praktyk!B7,MNiSZW_Mod.Zintegr.SystemuNauk!B7,MNiSZW_ZSUN_II!B7,MNiSW_DRODB!B7,'MNiSW_e-CUDO'!B7,MNiSW_eczlowiek!B7,MNiSW_ePuszcza!B7,MNiSW_Leopoldina!B7,MNiSW_MostDanych!B7,MNiSW_OZwRCIN!B7,'MNiSW_Portal zarz.'!B7,MNiSW_repozytorium!B7,MNiSW_Ucyfrowienie!B7,MNiSW_Agro!B7,'MI_ZSI-ULC'!B7,MI_KREPTD!B7,'MI_KPD do inf.o podróżach multi'!B7,'MI_KPD do inf. o warunkach ruch'!B7,'MI_KSZRD TEN-T'!B7,'MI_Polska droga do automatyzacj'!B7,'MF_ZPUTFG '!B7,MF_EUREKA!B7,MRIRW_GIJHARS_EZD!B7,MRIRW_GIJHARS_GOV.PL!B7,MRIRW_GIJHARS_PUESC!B7,'MRiRW_Wojewódzkie ośrodki'!B7,'MRiRW_Jednostki doradztwa roln'!B7,'MRiRW_System monitoringu kontro'!B7,'GUS_Wrota Statystyki'!B7,MEN_WKSDO!B7,MEN_ORE!B7,'MŚ_E-usługa „Zagrożenia lasów” '!B7,'MŚ_LasWodaPowietrze '!B7,MŚ_PromocjaParkówNarodowych!B7,'MŚ_Inwazyjne gatunki'!B7,MŚ_InwentaryzacjaCennySiedlisk!B7,MSWiA_Dotacje_dla_mnijeszości!B7,MSWiA_SICPR2.0!B7,'MWSiA_GovNet i SŁR w KPRM'!B7,MSWiA_PSMUP!B7,MSWiA_SRB!B7,'MSWiA_e-Dowód'!B7,'MSWiA_e-Zdrowie'!B7,MSWiA_TETRA!B7,'MSWiA_CHMURA OBLICZ. POLICJI '!B7,MR_ZONE!B7,'MR_Konto przedsiębiorcy'!B7,MR_PEF2!B7,MR_UPRP_PUEP!B7,MR_UPRP_PORTOS!B7,'MR_GUM_e-CZAS'!B7,'MR_GUM_TRANS-TACHO'!B7,MR_GUM_MZP!B7,'MR_UZP_e-Zamówienia'!B7,'MR_GUGiK_Usługi IIP'!B7,'MR_GUGiK_Integracja PZGiK'!B7,MS_SDE3!B7,MS_Pomoc_prawna!B7,MS_KRM!B7,MS_Informat.postępowan.karnego!B7,'MS_iSDA 2.0'!B7,MS_KRZ!B7,MS_eKRS!B7,MS_IES!B7,MS_KRK2.0!B7,'MS_Wdrożenie rozwiązań '!B7,'MRPiPS_MonitoringPracy i Pobytu'!B7,MRPiPS_PFRON_Sodir!B7,MRPiPS_PFRON_Neo!B7,'MRPiPS_PFRON_e-PFRON'!B7,MRPiPS_PFRON_EGW_GW!B7,MRPiPS_PFRON_PlatAnalit!B7,MRPiPS_PFRON_Windykacja!B7,'MRPiPS_PFRON_iPFRON+'!B7,MRPiPS_PFRON_SOW!B7,MZ_SMKL!B7,'MZ_e-KRN+'!B7,'MZ_P1+KPK'!B7,MZ_eKrew!B7,MZ_Poltransplant!B7,'MZ_Poprawa jakości .......'!B7,'MZ_nowoczesne e-usługi'!B7,MZ_P2_P4!B7,MZ_InterScienceCloud!B7,MZ_PPM!B7,MZ_ProfiBaza!B7,'MZ-DigitalBrain'!B7,MKiDN_mLUMEN!B7,MKiDN_mPolona!B7,MKiDN_Patrimonium_II!B7,'MKiDN_Polona dla Bibliotek 2.0 '!B7,'MKiDN_Polona dla Naukowców'!B7,MKiDN_CAS!B7,MKiDN_FilmotekaNarodowa!B7,MKiDN_Hereditas!B7,MKiDN_www.muzeach!B7,MKiDN_TVP_Digi_Sport!B7,MKiDN_TVP_Digi_4K!B7,'MKiDN_e-Omnis'!B7,'MKiDN_Bliżej kultury'!B7,'MKiDN_DIGI TVP SA'!B7,'MKiDN_Cyfrowa rekonstrukcja'!B7,'MKiDN_Dziedzictwo chopinowskie'!B7,'MKiDN_Otwarte Narodowe'!B7,MKiDN_ADE!B7,MKiDN_ZOSiA!B7,MKiDN_Patrimonium!B7,'MKiDN_NID '!B7,'MKiDN_Dziedzictwo muzyki'!B7,'MKiDN_Digitalizacja PWM'!B7,MKiDN_WFDiF!B7,MC_KAP!B7,MC_eRPL!B7,MC_ZPA!B7,MC_SRPS!B7,MC_WIIP!B7,'MC_e-Doręczenia'!B7,MC_CPA!B7,'MC_Portal GOV.PL'!B7,'MC_e-usługi'!B7,MC_EZD!B7,MC_ProgramKompetencjiCyfrowych!B7,MC_mObywatel!B7,'MC_KRONIK@'!B7,MF_PUESC!B7,'MF_e-Urzą Skarboowy'!B7,MGMiŻŚ_SIPAM!B7,MGMiŻŚ_REJA24!B7,MGMiŻŚ_Sat4Envi!B7,GUS_GOSPOSTRATEG!B7,GUS_KSZBI!B7,GUS_PDS!B7,'ME_URE_sprawoz. przes. paliw.  '!B7,'MKiDN_Muzeum Sztuki w Łodzi '!B7,MKiDN_Zachęta!B7,'MKiDN_Bliżej Teatru'!B7,MKiDN_archiwumgov.pl!B7,'MKiDN_@SIA'!B7,'MKiDN_PlatfEduLekArch-Pola'!B7,MKiDN_digital_PWM_kontynuacja!B7,MKiDN_PWM_bez_digitalizacji!B7,MF_SZOPEN!B7,MEN_ZRK!B7)</f>
        <v>0.22000000000000003</v>
      </c>
      <c r="C7" s="242">
        <f>SUM(MK_BDO!C7,MK_GIOŚ_PPMŚ!C7,MK_GIOŚ_INSPIRE!C7,'MON_Budowa wysokiej jakości  '!C7,'MON_Portal BiO'!C7,MNiSzW_PPPN!C7,MNiSzW_AMU!C7,MNiSzW_BINWIT!C7,MNiSzW_Herberium!C7,MNiSzW_Cyfr.archiwum_Arch.Krak!C7,MNiSzW_Eukaryota!C7,MNiSZW_PlatformaObslugi.Praktyk!C7,MNiSZW_Mod.Zintegr.SystemuNauk!C7,MNiSZW_ZSUN_II!C7,MNiSW_DRODB!C7,'MNiSW_e-CUDO'!C7,MNiSW_eczlowiek!C7,MNiSW_ePuszcza!C7,MNiSW_Leopoldina!C7,MNiSW_MostDanych!C7,MNiSW_OZwRCIN!C7,'MNiSW_Portal zarz.'!C7,MNiSW_repozytorium!C7,MNiSW_Ucyfrowienie!C7,MNiSW_Agro!C7,'MI_ZSI-ULC'!C7,MI_KREPTD!C7,'MI_KPD do inf.o podróżach multi'!C7,'MI_KPD do inf. o warunkach ruch'!C7,'MI_KSZRD TEN-T'!C7,'MI_Polska droga do automatyzacj'!C7,'MF_ZPUTFG '!C7,MF_EUREKA!C7,MRIRW_GIJHARS_EZD!C7,MRIRW_GIJHARS_GOV.PL!C7,MRIRW_GIJHARS_PUESC!C7,'MRiRW_Wojewódzkie ośrodki'!C7,'MRiRW_Jednostki doradztwa roln'!C7,'MRiRW_System monitoringu kontro'!C7,'GUS_Wrota Statystyki'!C7,MEN_WKSDO!C7,MEN_ORE!C7,'MŚ_E-usługa „Zagrożenia lasów” '!C7,'MŚ_LasWodaPowietrze '!C7,MŚ_PromocjaParkówNarodowych!C7,'MŚ_Inwazyjne gatunki'!C7,MŚ_InwentaryzacjaCennySiedlisk!C7,MSWiA_Dotacje_dla_mnijeszości!C7,MSWiA_SICPR2.0!C7,'MWSiA_GovNet i SŁR w KPRM'!C7,MSWiA_PSMUP!C7,MSWiA_SRB!C7,'MSWiA_e-Dowód'!C7,'MSWiA_e-Zdrowie'!C7,MSWiA_TETRA!C7,'MSWiA_CHMURA OBLICZ. POLICJI '!C7,MR_ZONE!C7,'MR_Konto przedsiębiorcy'!C7,MR_PEF2!C7,MR_UPRP_PUEP!C7,MR_UPRP_PORTOS!C7,'MR_GUM_e-CZAS'!C7,'MR_GUM_TRANS-TACHO'!C7,MR_GUM_MZP!C7,'MR_UZP_e-Zamówienia'!C7,'MR_GUGiK_Usługi IIP'!C7,'MR_GUGiK_Integracja PZGiK'!C7,MS_SDE3!C7,MS_Pomoc_prawna!C7,MS_KRM!C7,MS_Informat.postępowan.karnego!C7,'MS_iSDA 2.0'!C7,MS_KRZ!C7,MS_eKRS!C7,MS_IES!C7,MS_KRK2.0!C7,'MS_Wdrożenie rozwiązań '!C7,'MRPiPS_MonitoringPracy i Pobytu'!C7,MRPiPS_PFRON_Sodir!C7,MRPiPS_PFRON_Neo!C7,'MRPiPS_PFRON_e-PFRON'!C7,MRPiPS_PFRON_EGW_GW!C7,MRPiPS_PFRON_PlatAnalit!C7,MRPiPS_PFRON_Windykacja!C7,'MRPiPS_PFRON_iPFRON+'!C7,MRPiPS_PFRON_SOW!C7,MZ_SMKL!C7,'MZ_e-KRN+'!C7,'MZ_P1+KPK'!C7,MZ_eKrew!C7,MZ_Poltransplant!C7,'MZ_Poprawa jakości .......'!C7,'MZ_nowoczesne e-usługi'!C7,MZ_P2_P4!C7,MZ_InterScienceCloud!C7,MZ_PPM!C7,MZ_ProfiBaza!C7,'MZ-DigitalBrain'!C7,MKiDN_mLUMEN!C7,MKiDN_mPolona!C7,MKiDN_Patrimonium_II!C7,'MKiDN_Polona dla Bibliotek 2.0 '!C7,'MKiDN_Polona dla Naukowców'!C7,MKiDN_CAS!C7,MKiDN_FilmotekaNarodowa!C7,MKiDN_Hereditas!C7,MKiDN_www.muzeach!C7,MKiDN_TVP_Digi_Sport!C7,MKiDN_TVP_Digi_4K!C7,'MKiDN_e-Omnis'!C7,'MKiDN_Bliżej kultury'!C7,'MKiDN_DIGI TVP SA'!C7,'MKiDN_Cyfrowa rekonstrukcja'!C7,'MKiDN_Dziedzictwo chopinowskie'!C7,'MKiDN_Otwarte Narodowe'!C7,MKiDN_ADE!C7,MKiDN_ZOSiA!C7,MKiDN_Patrimonium!C7,'MKiDN_NID '!C7,'MKiDN_Dziedzictwo muzyki'!C7,'MKiDN_Digitalizacja PWM'!C7,MKiDN_WFDiF!C7,MC_KAP!C7,MC_eRPL!C7,MC_ZPA!C7,MC_SRPS!C7,MC_WIIP!C7,'MC_e-Doręczenia'!C7,MC_CPA!C7,'MC_Portal GOV.PL'!C7,'MC_e-usługi'!C7,MC_EZD!C7,MC_ProgramKompetencjiCyfrowych!C7,MC_mObywatel!C7,'MC_KRONIK@'!C7,MF_PUESC!C7,'MF_e-Urzą Skarboowy'!C7,MGMiŻŚ_SIPAM!C7,MGMiŻŚ_REJA24!C7,MGMiŻŚ_Sat4Envi!C7,GUS_GOSPOSTRATEG!C7,GUS_KSZBI!C7,GUS_PDS!C7,'ME_URE_sprawoz. przes. paliw.  '!C7,'MKiDN_Muzeum Sztuki w Łodzi '!C7,MKiDN_Zachęta!C7,'MKiDN_Bliżej Teatru'!C7,MKiDN_archiwumgov.pl!C7,'MKiDN_@SIA'!C7,'MKiDN_PlatfEduLekArch-Pola'!C7,MKiDN_digital_PWM_kontynuacja!C7,MKiDN_PWM_bez_digitalizacji!C7,MF_SZOPEN!C7,MEN_ZRK!C7)</f>
        <v>0.73</v>
      </c>
      <c r="D7" s="242">
        <f>SUM(MK_BDO!D7,MK_GIOŚ_PPMŚ!D7,MK_GIOŚ_INSPIRE!D7,'MON_Budowa wysokiej jakości  '!D7,'MON_Portal BiO'!D7,MNiSzW_PPPN!D7,MNiSzW_AMU!D7,MNiSzW_BINWIT!D7,MNiSzW_Herberium!D7,MNiSzW_Cyfr.archiwum_Arch.Krak!D7,MNiSzW_Eukaryota!D7,MNiSZW_PlatformaObslugi.Praktyk!D7,MNiSZW_Mod.Zintegr.SystemuNauk!D7,MNiSZW_ZSUN_II!D7,MNiSW_DRODB!D7,'MNiSW_e-CUDO'!D7,MNiSW_eczlowiek!D7,MNiSW_ePuszcza!D7,MNiSW_Leopoldina!D7,MNiSW_MostDanych!D7,MNiSW_OZwRCIN!D7,'MNiSW_Portal zarz.'!D7,MNiSW_repozytorium!D7,MNiSW_Ucyfrowienie!D7,MNiSW_Agro!D7,'MI_ZSI-ULC'!D7,MI_KREPTD!D7,'MI_KPD do inf.o podróżach multi'!D7,'MI_KPD do inf. o warunkach ruch'!D7,'MI_KSZRD TEN-T'!D7,'MI_Polska droga do automatyzacj'!D7,'MF_ZPUTFG '!D7,MF_EUREKA!D7,MRIRW_GIJHARS_EZD!D7,MRIRW_GIJHARS_GOV.PL!D7,MRIRW_GIJHARS_PUESC!D7,'MRiRW_Wojewódzkie ośrodki'!D7,'MRiRW_Jednostki doradztwa roln'!D7,'MRiRW_System monitoringu kontro'!D7,'GUS_Wrota Statystyki'!D7,MEN_WKSDO!D7,MEN_ORE!D7,'MŚ_E-usługa „Zagrożenia lasów” '!D7,'MŚ_LasWodaPowietrze '!D7,MŚ_PromocjaParkówNarodowych!D7,'MŚ_Inwazyjne gatunki'!D7,MŚ_InwentaryzacjaCennySiedlisk!D7,MSWiA_Dotacje_dla_mnijeszości!D7,MSWiA_SICPR2.0!D7,'MWSiA_GovNet i SŁR w KPRM'!D7,MSWiA_PSMUP!D7,MSWiA_SRB!D7,'MSWiA_e-Dowód'!D7,'MSWiA_e-Zdrowie'!D7,MSWiA_TETRA!D7,'MSWiA_CHMURA OBLICZ. POLICJI '!D7,MR_ZONE!D7,'MR_Konto przedsiębiorcy'!D7,MR_PEF2!D7,MR_UPRP_PUEP!D7,MR_UPRP_PORTOS!D7,'MR_GUM_e-CZAS'!D7,'MR_GUM_TRANS-TACHO'!D7,MR_GUM_MZP!D7,'MR_UZP_e-Zamówienia'!D7,'MR_GUGiK_Usługi IIP'!D7,'MR_GUGiK_Integracja PZGiK'!D7,MS_SDE3!D7,MS_Pomoc_prawna!D7,MS_KRM!D7,MS_Informat.postępowan.karnego!D7,'MS_iSDA 2.0'!D7,MS_KRZ!D7,MS_eKRS!D7,MS_IES!D7,MS_KRK2.0!D7,'MS_Wdrożenie rozwiązań '!D7,'MRPiPS_MonitoringPracy i Pobytu'!D7,MRPiPS_PFRON_Sodir!D7,MRPiPS_PFRON_Neo!D7,'MRPiPS_PFRON_e-PFRON'!D7,MRPiPS_PFRON_EGW_GW!D7,MRPiPS_PFRON_PlatAnalit!D7,MRPiPS_PFRON_Windykacja!D7,'MRPiPS_PFRON_iPFRON+'!D7,MRPiPS_PFRON_SOW!D7,MZ_SMKL!D7,'MZ_e-KRN+'!D7,'MZ_P1+KPK'!D7,MZ_eKrew!D7,MZ_Poltransplant!D7,'MZ_Poprawa jakości .......'!D7,'MZ_nowoczesne e-usługi'!D7,MZ_P2_P4!D7,MZ_InterScienceCloud!D7,MZ_PPM!D7,MZ_ProfiBaza!D7,'MZ-DigitalBrain'!D7,MKiDN_mLUMEN!D7,MKiDN_mPolona!D7,MKiDN_Patrimonium_II!D7,'MKiDN_Polona dla Bibliotek 2.0 '!D7,'MKiDN_Polona dla Naukowców'!D7,MKiDN_CAS!D7,MKiDN_FilmotekaNarodowa!D7,MKiDN_Hereditas!D7,MKiDN_www.muzeach!D7,MKiDN_TVP_Digi_Sport!D7,MKiDN_TVP_Digi_4K!D7,'MKiDN_e-Omnis'!D7,'MKiDN_Bliżej kultury'!D7,'MKiDN_DIGI TVP SA'!D7,'MKiDN_Cyfrowa rekonstrukcja'!D7,'MKiDN_Dziedzictwo chopinowskie'!D7,'MKiDN_Otwarte Narodowe'!D7,MKiDN_ADE!D7,MKiDN_ZOSiA!D7,MKiDN_Patrimonium!D7,'MKiDN_NID '!D7,'MKiDN_Dziedzictwo muzyki'!D7,'MKiDN_Digitalizacja PWM'!D7,MKiDN_WFDiF!D7,MC_KAP!D7,MC_eRPL!D7,MC_ZPA!D7,MC_SRPS!D7,MC_WIIP!D7,'MC_e-Doręczenia'!D7,MC_CPA!D7,'MC_Portal GOV.PL'!D7,'MC_e-usługi'!D7,MC_EZD!D7,MC_ProgramKompetencjiCyfrowych!D7,MC_mObywatel!D7,'MC_KRONIK@'!D7,MF_PUESC!D7,'MF_e-Urzą Skarboowy'!D7,MGMiŻŚ_SIPAM!D7,MGMiŻŚ_REJA24!D7,MGMiŻŚ_Sat4Envi!D7,GUS_GOSPOSTRATEG!D7,GUS_KSZBI!D7,GUS_PDS!D7,'ME_URE_sprawoz. przes. paliw.  '!D7,'MKiDN_Muzeum Sztuki w Łodzi '!D7,MKiDN_Zachęta!D7,'MKiDN_Bliżej Teatru'!D7,MKiDN_archiwumgov.pl!D7,'MKiDN_@SIA'!D7,'MKiDN_PlatfEduLekArch-Pola'!D7,MKiDN_digital_PWM_kontynuacja!D7,MKiDN_PWM_bez_digitalizacji!D7,MF_SZOPEN!D7,MEN_ZRK!D7)</f>
        <v>0.79</v>
      </c>
      <c r="E7" s="242">
        <f>SUM(MK_BDO!E7,MK_GIOŚ_PPMŚ!E7,MK_GIOŚ_INSPIRE!E7,'MON_Budowa wysokiej jakości  '!E7,'MON_Portal BiO'!E7,MNiSzW_PPPN!E7,MNiSzW_AMU!E7,MNiSzW_BINWIT!E7,MNiSzW_Herberium!E7,MNiSzW_Cyfr.archiwum_Arch.Krak!E7,MNiSzW_Eukaryota!E7,MNiSZW_PlatformaObslugi.Praktyk!E7,MNiSZW_Mod.Zintegr.SystemuNauk!E7,MNiSZW_ZSUN_II!E7,MNiSW_DRODB!E7,'MNiSW_e-CUDO'!E7,MNiSW_eczlowiek!E7,MNiSW_ePuszcza!E7,MNiSW_Leopoldina!E7,MNiSW_MostDanych!E7,MNiSW_OZwRCIN!E7,'MNiSW_Portal zarz.'!E7,MNiSW_repozytorium!E7,MNiSW_Ucyfrowienie!E7,MNiSW_Agro!E7,'MI_ZSI-ULC'!E7,MI_KREPTD!E7,'MI_KPD do inf.o podróżach multi'!E7,'MI_KPD do inf. o warunkach ruch'!E7,'MI_KSZRD TEN-T'!E7,'MI_Polska droga do automatyzacj'!E7,'MF_ZPUTFG '!E7,MF_EUREKA!E7,MRIRW_GIJHARS_EZD!E7,MRIRW_GIJHARS_GOV.PL!E7,MRIRW_GIJHARS_PUESC!E7,'MRiRW_Wojewódzkie ośrodki'!E7,'MRiRW_Jednostki doradztwa roln'!E7,'MRiRW_System monitoringu kontro'!E7,'GUS_Wrota Statystyki'!E7,MEN_WKSDO!E7,MEN_ORE!E7,'MŚ_E-usługa „Zagrożenia lasów” '!E7,'MŚ_LasWodaPowietrze '!E7,MŚ_PromocjaParkówNarodowych!E7,'MŚ_Inwazyjne gatunki'!E7,MŚ_InwentaryzacjaCennySiedlisk!E7,MSWiA_Dotacje_dla_mnijeszości!E7,MSWiA_SICPR2.0!E7,'MWSiA_GovNet i SŁR w KPRM'!E7,MSWiA_PSMUP!E7,MSWiA_SRB!E7,'MSWiA_e-Dowód'!E7,'MSWiA_e-Zdrowie'!E7,MSWiA_TETRA!E7,'MSWiA_CHMURA OBLICZ. POLICJI '!E7,MR_ZONE!E7,'MR_Konto przedsiębiorcy'!E7,MR_PEF2!E7,MR_UPRP_PUEP!E7,MR_UPRP_PORTOS!E7,'MR_GUM_e-CZAS'!E7,'MR_GUM_TRANS-TACHO'!E7,MR_GUM_MZP!E7,'MR_UZP_e-Zamówienia'!E7,'MR_GUGiK_Usługi IIP'!E7,'MR_GUGiK_Integracja PZGiK'!E7,MS_SDE3!E7,MS_Pomoc_prawna!E7,MS_KRM!E7,MS_Informat.postępowan.karnego!E7,'MS_iSDA 2.0'!E7,MS_KRZ!E7,MS_eKRS!E7,MS_IES!E7,MS_KRK2.0!E7,'MS_Wdrożenie rozwiązań '!E7,'MRPiPS_MonitoringPracy i Pobytu'!E7,MRPiPS_PFRON_Sodir!E7,MRPiPS_PFRON_Neo!E7,'MRPiPS_PFRON_e-PFRON'!E7,MRPiPS_PFRON_EGW_GW!E7,MRPiPS_PFRON_PlatAnalit!E7,MRPiPS_PFRON_Windykacja!E7,'MRPiPS_PFRON_iPFRON+'!E7,MRPiPS_PFRON_SOW!E7,MZ_SMKL!E7,'MZ_e-KRN+'!E7,'MZ_P1+KPK'!E7,MZ_eKrew!E7,MZ_Poltransplant!E7,'MZ_Poprawa jakości .......'!E7,'MZ_nowoczesne e-usługi'!E7,MZ_P2_P4!E7,MZ_InterScienceCloud!E7,MZ_PPM!E7,MZ_ProfiBaza!E7,'MZ-DigitalBrain'!E7,MKiDN_mLUMEN!E7,MKiDN_mPolona!E7,MKiDN_Patrimonium_II!E7,'MKiDN_Polona dla Bibliotek 2.0 '!E7,'MKiDN_Polona dla Naukowców'!E7,MKiDN_CAS!E7,MKiDN_FilmotekaNarodowa!E7,MKiDN_Hereditas!E7,MKiDN_www.muzeach!E7,MKiDN_TVP_Digi_Sport!E7,MKiDN_TVP_Digi_4K!E7,'MKiDN_e-Omnis'!E7,'MKiDN_Bliżej kultury'!E7,'MKiDN_DIGI TVP SA'!E7,'MKiDN_Cyfrowa rekonstrukcja'!E7,'MKiDN_Dziedzictwo chopinowskie'!E7,'MKiDN_Otwarte Narodowe'!E7,MKiDN_ADE!E7,MKiDN_ZOSiA!E7,MKiDN_Patrimonium!E7,'MKiDN_NID '!E7,'MKiDN_Dziedzictwo muzyki'!E7,'MKiDN_Digitalizacja PWM'!E7,MKiDN_WFDiF!E7,MC_KAP!E7,MC_eRPL!E7,MC_ZPA!E7,MC_SRPS!E7,MC_WIIP!E7,'MC_e-Doręczenia'!E7,MC_CPA!E7,'MC_Portal GOV.PL'!E7,'MC_e-usługi'!E7,MC_EZD!E7,MC_ProgramKompetencjiCyfrowych!E7,MC_mObywatel!E7,'MC_KRONIK@'!E7,MF_PUESC!E7,'MF_e-Urzą Skarboowy'!E7,MGMiŻŚ_SIPAM!E7,MGMiŻŚ_REJA24!E7,MGMiŻŚ_Sat4Envi!E7,GUS_GOSPOSTRATEG!E7,GUS_KSZBI!E7,GUS_PDS!E7,'ME_URE_sprawoz. przes. paliw.  '!E7,'MKiDN_Muzeum Sztuki w Łodzi '!E7,MKiDN_Zachęta!E7,'MKiDN_Bliżej Teatru'!E7,MKiDN_archiwumgov.pl!E7,'MKiDN_@SIA'!E7,'MKiDN_PlatfEduLekArch-Pola'!E7,MKiDN_digital_PWM_kontynuacja!E7,MKiDN_PWM_bez_digitalizacji!E7,MF_SZOPEN!E7,MEN_ZRK!E7)</f>
        <v>0.91999999999999993</v>
      </c>
      <c r="F7" s="242">
        <f>SUM(MK_BDO!F7,MK_GIOŚ_PPMŚ!F7,MK_GIOŚ_INSPIRE!F7,'MON_Budowa wysokiej jakości  '!F7,'MON_Portal BiO'!F7,MNiSzW_PPPN!F7,MNiSzW_AMU!F7,MNiSzW_BINWIT!F7,MNiSzW_Herberium!F7,MNiSzW_Cyfr.archiwum_Arch.Krak!F7,MNiSzW_Eukaryota!F7,MNiSZW_PlatformaObslugi.Praktyk!F7,MNiSZW_Mod.Zintegr.SystemuNauk!F7,MNiSZW_ZSUN_II!F7,MNiSW_DRODB!F7,'MNiSW_e-CUDO'!F7,MNiSW_eczlowiek!F7,MNiSW_ePuszcza!F7,MNiSW_Leopoldina!F7,MNiSW_MostDanych!F7,MNiSW_OZwRCIN!F7,'MNiSW_Portal zarz.'!F7,MNiSW_repozytorium!F7,MNiSW_Ucyfrowienie!F7,MNiSW_Agro!F7,'MI_ZSI-ULC'!F7,MI_KREPTD!F7,'MI_KPD do inf.o podróżach multi'!F7,'MI_KPD do inf. o warunkach ruch'!F7,'MI_KSZRD TEN-T'!F7,'MI_Polska droga do automatyzacj'!F7,'MF_ZPUTFG '!F7,MF_EUREKA!F7,MRIRW_GIJHARS_EZD!F7,MRIRW_GIJHARS_GOV.PL!F7,MRIRW_GIJHARS_PUESC!F7,'MRiRW_Wojewódzkie ośrodki'!F7,'MRiRW_Jednostki doradztwa roln'!F7,'MRiRW_System monitoringu kontro'!F7,'GUS_Wrota Statystyki'!F7,MEN_WKSDO!F7,MEN_ORE!F7,'MŚ_E-usługa „Zagrożenia lasów” '!F7,'MŚ_LasWodaPowietrze '!F7,MŚ_PromocjaParkówNarodowych!F7,'MŚ_Inwazyjne gatunki'!F7,MŚ_InwentaryzacjaCennySiedlisk!F7,MSWiA_Dotacje_dla_mnijeszości!F7,MSWiA_SICPR2.0!F7,'MWSiA_GovNet i SŁR w KPRM'!F7,MSWiA_PSMUP!F7,MSWiA_SRB!F7,'MSWiA_e-Dowód'!F7,'MSWiA_e-Zdrowie'!F7,MSWiA_TETRA!F7,'MSWiA_CHMURA OBLICZ. POLICJI '!F7,MR_ZONE!F7,'MR_Konto przedsiębiorcy'!F7,MR_PEF2!F7,MR_UPRP_PUEP!F7,MR_UPRP_PORTOS!F7,'MR_GUM_e-CZAS'!F7,'MR_GUM_TRANS-TACHO'!F7,MR_GUM_MZP!F7,'MR_UZP_e-Zamówienia'!F7,'MR_GUGiK_Usługi IIP'!F7,'MR_GUGiK_Integracja PZGiK'!F7,MS_SDE3!F7,MS_Pomoc_prawna!F7,MS_KRM!F7,MS_Informat.postępowan.karnego!F7,'MS_iSDA 2.0'!F7,MS_KRZ!F7,MS_eKRS!F7,MS_IES!F7,MS_KRK2.0!F7,'MS_Wdrożenie rozwiązań '!F7,'MRPiPS_MonitoringPracy i Pobytu'!F7,MRPiPS_PFRON_Sodir!F7,MRPiPS_PFRON_Neo!F7,'MRPiPS_PFRON_e-PFRON'!F7,MRPiPS_PFRON_EGW_GW!F7,MRPiPS_PFRON_PlatAnalit!F7,MRPiPS_PFRON_Windykacja!F7,'MRPiPS_PFRON_iPFRON+'!F7,MRPiPS_PFRON_SOW!F7,MZ_SMKL!F7,'MZ_e-KRN+'!F7,'MZ_P1+KPK'!F7,MZ_eKrew!F7,MZ_Poltransplant!F7,'MZ_Poprawa jakości .......'!F7,'MZ_nowoczesne e-usługi'!F7,MZ_P2_P4!F7,MZ_InterScienceCloud!F7,MZ_PPM!F7,MZ_ProfiBaza!F7,'MZ-DigitalBrain'!F7,MKiDN_mLUMEN!F7,MKiDN_mPolona!F7,MKiDN_Patrimonium_II!F7,'MKiDN_Polona dla Bibliotek 2.0 '!F7,'MKiDN_Polona dla Naukowców'!F7,MKiDN_CAS!F7,MKiDN_FilmotekaNarodowa!F7,MKiDN_Hereditas!F7,MKiDN_www.muzeach!F7,MKiDN_TVP_Digi_Sport!F7,MKiDN_TVP_Digi_4K!F7,'MKiDN_e-Omnis'!F7,'MKiDN_Bliżej kultury'!F7,'MKiDN_DIGI TVP SA'!F7,'MKiDN_Cyfrowa rekonstrukcja'!F7,'MKiDN_Dziedzictwo chopinowskie'!F7,'MKiDN_Otwarte Narodowe'!F7,MKiDN_ADE!F7,MKiDN_ZOSiA!F7,MKiDN_Patrimonium!F7,'MKiDN_NID '!F7,'MKiDN_Dziedzictwo muzyki'!F7,'MKiDN_Digitalizacja PWM'!F7,MKiDN_WFDiF!F7,MC_KAP!F7,MC_eRPL!F7,MC_ZPA!F7,MC_SRPS!F7,MC_WIIP!F7,'MC_e-Doręczenia'!F7,MC_CPA!F7,'MC_Portal GOV.PL'!F7,'MC_e-usługi'!F7,MC_EZD!F7,MC_ProgramKompetencjiCyfrowych!F7,MC_mObywatel!F7,'MC_KRONIK@'!F7,MF_PUESC!F7,'MF_e-Urzą Skarboowy'!F7,MGMiŻŚ_SIPAM!F7,MGMiŻŚ_REJA24!F7,MGMiŻŚ_Sat4Envi!F7,GUS_GOSPOSTRATEG!F7,GUS_KSZBI!F7,GUS_PDS!F7,'ME_URE_sprawoz. przes. paliw.  '!F7,'MKiDN_Muzeum Sztuki w Łodzi '!F7,MKiDN_Zachęta!F7,'MKiDN_Bliżej Teatru'!F7,MKiDN_archiwumgov.pl!F7,'MKiDN_@SIA'!F7,'MKiDN_PlatfEduLekArch-Pola'!F7,MKiDN_digital_PWM_kontynuacja!F7,MKiDN_PWM_bez_digitalizacji!F7,MF_SZOPEN!F7,MEN_ZRK!F7)</f>
        <v>1.8399999999999999</v>
      </c>
      <c r="G7" s="242">
        <f>SUM(MK_BDO!G7,MK_GIOŚ_PPMŚ!G7,MK_GIOŚ_INSPIRE!G7,'MON_Budowa wysokiej jakości  '!G7,'MON_Portal BiO'!G7,MNiSzW_PPPN!G7,MNiSzW_AMU!G7,MNiSzW_BINWIT!G7,MNiSzW_Herberium!G7,MNiSzW_Cyfr.archiwum_Arch.Krak!G7,MNiSzW_Eukaryota!G7,MNiSZW_PlatformaObslugi.Praktyk!G7,MNiSZW_Mod.Zintegr.SystemuNauk!G7,MNiSZW_ZSUN_II!G7,MNiSW_DRODB!G7,'MNiSW_e-CUDO'!G7,MNiSW_eczlowiek!G7,MNiSW_ePuszcza!G7,MNiSW_Leopoldina!G7,MNiSW_MostDanych!G7,MNiSW_OZwRCIN!G7,'MNiSW_Portal zarz.'!G7,MNiSW_repozytorium!G7,MNiSW_Ucyfrowienie!G7,MNiSW_Agro!G7,'MI_ZSI-ULC'!G7,MI_KREPTD!G7,'MI_KPD do inf.o podróżach multi'!G7,'MI_KPD do inf. o warunkach ruch'!G7,'MI_KSZRD TEN-T'!G7,'MI_Polska droga do automatyzacj'!G7,'MF_ZPUTFG '!G7,MF_EUREKA!G7,MRIRW_GIJHARS_EZD!G7,MRIRW_GIJHARS_GOV.PL!G7,MRIRW_GIJHARS_PUESC!G7,'MRiRW_Wojewódzkie ośrodki'!G7,'MRiRW_Jednostki doradztwa roln'!G7,'MRiRW_System monitoringu kontro'!G7,'GUS_Wrota Statystyki'!G7,MEN_WKSDO!G7,MEN_ORE!G7,'MŚ_E-usługa „Zagrożenia lasów” '!G7,'MŚ_LasWodaPowietrze '!G7,MŚ_PromocjaParkówNarodowych!G7,'MŚ_Inwazyjne gatunki'!G7,MŚ_InwentaryzacjaCennySiedlisk!G7,MSWiA_Dotacje_dla_mnijeszości!G7,MSWiA_SICPR2.0!G7,'MWSiA_GovNet i SŁR w KPRM'!G7,MSWiA_PSMUP!G7,MSWiA_SRB!G7,'MSWiA_e-Dowód'!G7,'MSWiA_e-Zdrowie'!G7,MSWiA_TETRA!G7,'MSWiA_CHMURA OBLICZ. POLICJI '!G7,MR_ZONE!G7,'MR_Konto przedsiębiorcy'!G7,MR_PEF2!G7,MR_UPRP_PUEP!G7,MR_UPRP_PORTOS!G7,'MR_GUM_e-CZAS'!G7,'MR_GUM_TRANS-TACHO'!G7,MR_GUM_MZP!G7,'MR_UZP_e-Zamówienia'!G7,'MR_GUGiK_Usługi IIP'!G7,'MR_GUGiK_Integracja PZGiK'!G7,MS_SDE3!G7,MS_Pomoc_prawna!G7,MS_KRM!G7,MS_Informat.postępowan.karnego!G7,'MS_iSDA 2.0'!G7,MS_KRZ!G7,MS_eKRS!G7,MS_IES!G7,MS_KRK2.0!G7,'MS_Wdrożenie rozwiązań '!G7,'MRPiPS_MonitoringPracy i Pobytu'!G7,MRPiPS_PFRON_Sodir!G7,MRPiPS_PFRON_Neo!G7,'MRPiPS_PFRON_e-PFRON'!G7,MRPiPS_PFRON_EGW_GW!G7,MRPiPS_PFRON_PlatAnalit!G7,MRPiPS_PFRON_Windykacja!G7,'MRPiPS_PFRON_iPFRON+'!G7,MRPiPS_PFRON_SOW!G7,MZ_SMKL!G7,'MZ_e-KRN+'!G7,'MZ_P1+KPK'!G7,MZ_eKrew!G7,MZ_Poltransplant!G7,'MZ_Poprawa jakości .......'!G7,'MZ_nowoczesne e-usługi'!G7,MZ_P2_P4!G7,MZ_InterScienceCloud!G7,MZ_PPM!G7,MZ_ProfiBaza!G7,'MZ-DigitalBrain'!G7,MKiDN_mLUMEN!G7,MKiDN_mPolona!G7,MKiDN_Patrimonium_II!G7,'MKiDN_Polona dla Bibliotek 2.0 '!G7,'MKiDN_Polona dla Naukowców'!G7,MKiDN_CAS!G7,MKiDN_FilmotekaNarodowa!G7,MKiDN_Hereditas!G7,MKiDN_www.muzeach!G7,MKiDN_TVP_Digi_Sport!G7,MKiDN_TVP_Digi_4K!G7,'MKiDN_e-Omnis'!G7,'MKiDN_Bliżej kultury'!G7,'MKiDN_DIGI TVP SA'!G7,'MKiDN_Cyfrowa rekonstrukcja'!G7,'MKiDN_Dziedzictwo chopinowskie'!G7,'MKiDN_Otwarte Narodowe'!G7,MKiDN_ADE!G7,MKiDN_ZOSiA!G7,MKiDN_Patrimonium!G7,'MKiDN_NID '!G7,'MKiDN_Dziedzictwo muzyki'!G7,'MKiDN_Digitalizacja PWM'!G7,MKiDN_WFDiF!G7,MC_KAP!G7,MC_eRPL!G7,MC_ZPA!G7,MC_SRPS!G7,MC_WIIP!G7,'MC_e-Doręczenia'!G7,MC_CPA!G7,'MC_Portal GOV.PL'!G7,'MC_e-usługi'!G7,MC_EZD!G7,MC_ProgramKompetencjiCyfrowych!G7,MC_mObywatel!G7,'MC_KRONIK@'!G7,MF_PUESC!G7,'MF_e-Urzą Skarboowy'!G7,MGMiŻŚ_SIPAM!G7,MGMiŻŚ_REJA24!G7,MGMiŻŚ_Sat4Envi!G7,GUS_GOSPOSTRATEG!G7,GUS_KSZBI!G7,GUS_PDS!G7,'ME_URE_sprawoz. przes. paliw.  '!G7,'MKiDN_Muzeum Sztuki w Łodzi '!G7,MKiDN_Zachęta!G7,'MKiDN_Bliżej Teatru'!G7,MKiDN_archiwumgov.pl!G7,'MKiDN_@SIA'!G7,'MKiDN_PlatfEduLekArch-Pola'!G7,MKiDN_digital_PWM_kontynuacja!G7,MKiDN_PWM_bez_digitalizacji!G7,MF_SZOPEN!G7,MEN_ZRK!G7)</f>
        <v>2.02</v>
      </c>
      <c r="H7" s="242">
        <f>SUM(MK_BDO!H7,MK_GIOŚ_PPMŚ!H7,MK_GIOŚ_INSPIRE!H7,'MON_Budowa wysokiej jakości  '!H7,'MON_Portal BiO'!H7,MNiSzW_PPPN!H7,MNiSzW_AMU!H7,MNiSzW_BINWIT!H7,MNiSzW_Herberium!H7,MNiSzW_Cyfr.archiwum_Arch.Krak!H7,MNiSzW_Eukaryota!H7,MNiSZW_PlatformaObslugi.Praktyk!H7,MNiSZW_Mod.Zintegr.SystemuNauk!H7,MNiSZW_ZSUN_II!H7,MNiSW_DRODB!H7,'MNiSW_e-CUDO'!H7,MNiSW_eczlowiek!H7,MNiSW_ePuszcza!H7,MNiSW_Leopoldina!H7,MNiSW_MostDanych!H7,MNiSW_OZwRCIN!H7,'MNiSW_Portal zarz.'!H7,MNiSW_repozytorium!H7,MNiSW_Ucyfrowienie!H7,MNiSW_Agro!H7,'MI_ZSI-ULC'!H7,MI_KREPTD!H7,'MI_KPD do inf.o podróżach multi'!H7,'MI_KPD do inf. o warunkach ruch'!H7,'MI_KSZRD TEN-T'!H7,'MI_Polska droga do automatyzacj'!H7,'MF_ZPUTFG '!H7,MF_EUREKA!H7,MRIRW_GIJHARS_EZD!H7,MRIRW_GIJHARS_GOV.PL!H7,MRIRW_GIJHARS_PUESC!H7,'MRiRW_Wojewódzkie ośrodki'!H7,'MRiRW_Jednostki doradztwa roln'!H7,'MRiRW_System monitoringu kontro'!H7,'GUS_Wrota Statystyki'!H7,MEN_WKSDO!H7,MEN_ORE!H7,'MŚ_E-usługa „Zagrożenia lasów” '!H7,'MŚ_LasWodaPowietrze '!H7,MŚ_PromocjaParkówNarodowych!H7,'MŚ_Inwazyjne gatunki'!H7,MŚ_InwentaryzacjaCennySiedlisk!H7,MSWiA_Dotacje_dla_mnijeszości!H7,MSWiA_SICPR2.0!H7,'MWSiA_GovNet i SŁR w KPRM'!H7,MSWiA_PSMUP!H7,MSWiA_SRB!H7,'MSWiA_e-Dowód'!H7,'MSWiA_e-Zdrowie'!H7,MSWiA_TETRA!H7,'MSWiA_CHMURA OBLICZ. POLICJI '!H7,MR_ZONE!H7,'MR_Konto przedsiębiorcy'!H7,MR_PEF2!H7,MR_UPRP_PUEP!H7,MR_UPRP_PORTOS!H7,'MR_GUM_e-CZAS'!H7,'MR_GUM_TRANS-TACHO'!H7,MR_GUM_MZP!H7,'MR_UZP_e-Zamówienia'!H7,'MR_GUGiK_Usługi IIP'!H7,'MR_GUGiK_Integracja PZGiK'!H7,MS_SDE3!H7,MS_Pomoc_prawna!H7,MS_KRM!H7,MS_Informat.postępowan.karnego!H7,'MS_iSDA 2.0'!H7,MS_KRZ!H7,MS_eKRS!H7,MS_IES!H7,MS_KRK2.0!H7,'MS_Wdrożenie rozwiązań '!H7,'MRPiPS_MonitoringPracy i Pobytu'!H7,MRPiPS_PFRON_Sodir!H7,MRPiPS_PFRON_Neo!H7,'MRPiPS_PFRON_e-PFRON'!H7,MRPiPS_PFRON_EGW_GW!H7,MRPiPS_PFRON_PlatAnalit!H7,MRPiPS_PFRON_Windykacja!H7,'MRPiPS_PFRON_iPFRON+'!H7,MRPiPS_PFRON_SOW!H7,MZ_SMKL!H7,'MZ_e-KRN+'!H7,'MZ_P1+KPK'!H7,MZ_eKrew!H7,MZ_Poltransplant!H7,'MZ_Poprawa jakości .......'!H7,'MZ_nowoczesne e-usługi'!H7,MZ_P2_P4!H7,MZ_InterScienceCloud!H7,MZ_PPM!H7,MZ_ProfiBaza!H7,'MZ-DigitalBrain'!H7,MKiDN_mLUMEN!H7,MKiDN_mPolona!H7,MKiDN_Patrimonium_II!H7,'MKiDN_Polona dla Bibliotek 2.0 '!H7,'MKiDN_Polona dla Naukowców'!H7,MKiDN_CAS!H7,MKiDN_FilmotekaNarodowa!H7,MKiDN_Hereditas!H7,MKiDN_www.muzeach!H7,MKiDN_TVP_Digi_Sport!H7,MKiDN_TVP_Digi_4K!H7,'MKiDN_e-Omnis'!H7,'MKiDN_Bliżej kultury'!H7,'MKiDN_DIGI TVP SA'!H7,'MKiDN_Cyfrowa rekonstrukcja'!H7,'MKiDN_Dziedzictwo chopinowskie'!H7,'MKiDN_Otwarte Narodowe'!H7,MKiDN_ADE!H7,MKiDN_ZOSiA!H7,MKiDN_Patrimonium!H7,'MKiDN_NID '!H7,'MKiDN_Dziedzictwo muzyki'!H7,'MKiDN_Digitalizacja PWM'!H7,MKiDN_WFDiF!H7,MC_KAP!H7,MC_eRPL!H7,MC_ZPA!H7,MC_SRPS!H7,MC_WIIP!H7,'MC_e-Doręczenia'!H7,MC_CPA!H7,'MC_Portal GOV.PL'!H7,'MC_e-usługi'!H7,MC_EZD!H7,MC_ProgramKompetencjiCyfrowych!H7,MC_mObywatel!H7,'MC_KRONIK@'!H7,MF_PUESC!H7,'MF_e-Urzą Skarboowy'!H7,MGMiŻŚ_SIPAM!H7,MGMiŻŚ_REJA24!H7,MGMiŻŚ_Sat4Envi!H7,GUS_GOSPOSTRATEG!H7,GUS_KSZBI!H7,GUS_PDS!H7,'ME_URE_sprawoz. przes. paliw.  '!H7,'MKiDN_Muzeum Sztuki w Łodzi '!H7,MKiDN_Zachęta!H7,'MKiDN_Bliżej Teatru'!H7,MKiDN_archiwumgov.pl!H7,'MKiDN_@SIA'!H7,'MKiDN_PlatfEduLekArch-Pola'!H7,MKiDN_digital_PWM_kontynuacja!H7,MKiDN_PWM_bez_digitalizacji!H7,MF_SZOPEN!H7,MEN_ZRK!H7)</f>
        <v>2.12</v>
      </c>
      <c r="I7" s="242">
        <f>SUM(MK_BDO!I7,MK_GIOŚ_PPMŚ!I7,MK_GIOŚ_INSPIRE!I7,'MON_Budowa wysokiej jakości  '!I7,'MON_Portal BiO'!I7,MNiSzW_PPPN!I7,MNiSzW_AMU!I7,MNiSzW_BINWIT!I7,MNiSzW_Herberium!I7,MNiSzW_Cyfr.archiwum_Arch.Krak!I7,MNiSzW_Eukaryota!I7,MNiSZW_PlatformaObslugi.Praktyk!I7,MNiSZW_Mod.Zintegr.SystemuNauk!I7,MNiSZW_ZSUN_II!I7,MNiSW_DRODB!I7,'MNiSW_e-CUDO'!I7,MNiSW_eczlowiek!I7,MNiSW_ePuszcza!I7,MNiSW_Leopoldina!I7,MNiSW_MostDanych!I7,MNiSW_OZwRCIN!I7,'MNiSW_Portal zarz.'!I7,MNiSW_repozytorium!I7,MNiSW_Ucyfrowienie!I7,MNiSW_Agro!I7,'MI_ZSI-ULC'!I7,MI_KREPTD!I7,'MI_KPD do inf.o podróżach multi'!I7,'MI_KPD do inf. o warunkach ruch'!I7,'MI_KSZRD TEN-T'!I7,'MI_Polska droga do automatyzacj'!I7,'MF_ZPUTFG '!I7,MF_EUREKA!I7,MRIRW_GIJHARS_EZD!I7,MRIRW_GIJHARS_GOV.PL!I7,MRIRW_GIJHARS_PUESC!I7,'MRiRW_Wojewódzkie ośrodki'!I7,'MRiRW_Jednostki doradztwa roln'!I7,'MRiRW_System monitoringu kontro'!I7,'GUS_Wrota Statystyki'!I7,MEN_WKSDO!I7,MEN_ORE!I7,'MŚ_E-usługa „Zagrożenia lasów” '!I7,'MŚ_LasWodaPowietrze '!I7,MŚ_PromocjaParkówNarodowych!I7,'MŚ_Inwazyjne gatunki'!I7,MŚ_InwentaryzacjaCennySiedlisk!I7,MSWiA_Dotacje_dla_mnijeszości!I7,MSWiA_SICPR2.0!I7,'MWSiA_GovNet i SŁR w KPRM'!I7,MSWiA_PSMUP!I7,MSWiA_SRB!I7,'MSWiA_e-Dowód'!I7,'MSWiA_e-Zdrowie'!I7,MSWiA_TETRA!I7,'MSWiA_CHMURA OBLICZ. POLICJI '!I7,MR_ZONE!I7,'MR_Konto przedsiębiorcy'!I7,MR_PEF2!I7,MR_UPRP_PUEP!I7,MR_UPRP_PORTOS!I7,'MR_GUM_e-CZAS'!I7,'MR_GUM_TRANS-TACHO'!I7,MR_GUM_MZP!I7,'MR_UZP_e-Zamówienia'!I7,'MR_GUGiK_Usługi IIP'!I7,'MR_GUGiK_Integracja PZGiK'!I7,MS_SDE3!I7,MS_Pomoc_prawna!I7,MS_KRM!I7,MS_Informat.postępowan.karnego!I7,'MS_iSDA 2.0'!I7,MS_KRZ!I7,MS_eKRS!I7,MS_IES!I7,MS_KRK2.0!I7,'MS_Wdrożenie rozwiązań '!I7,'MRPiPS_MonitoringPracy i Pobytu'!I7,MRPiPS_PFRON_Sodir!I7,MRPiPS_PFRON_Neo!I7,'MRPiPS_PFRON_e-PFRON'!I7,MRPiPS_PFRON_EGW_GW!I7,MRPiPS_PFRON_PlatAnalit!I7,MRPiPS_PFRON_Windykacja!I7,'MRPiPS_PFRON_iPFRON+'!I7,MRPiPS_PFRON_SOW!I7,MZ_SMKL!I7,'MZ_e-KRN+'!I7,'MZ_P1+KPK'!I7,MZ_eKrew!I7,MZ_Poltransplant!I7,'MZ_Poprawa jakości .......'!I7,'MZ_nowoczesne e-usługi'!I7,MZ_P2_P4!I7,MZ_InterScienceCloud!I7,MZ_PPM!I7,MZ_ProfiBaza!I7,'MZ-DigitalBrain'!I7,MKiDN_mLUMEN!I7,MKiDN_mPolona!I7,MKiDN_Patrimonium_II!I7,'MKiDN_Polona dla Bibliotek 2.0 '!I7,'MKiDN_Polona dla Naukowców'!I7,MKiDN_CAS!I7,MKiDN_FilmotekaNarodowa!I7,MKiDN_Hereditas!I7,MKiDN_www.muzeach!I7,MKiDN_TVP_Digi_Sport!I7,MKiDN_TVP_Digi_4K!I7,'MKiDN_e-Omnis'!I7,'MKiDN_Bliżej kultury'!I7,'MKiDN_DIGI TVP SA'!I7,'MKiDN_Cyfrowa rekonstrukcja'!I7,'MKiDN_Dziedzictwo chopinowskie'!I7,'MKiDN_Otwarte Narodowe'!I7,MKiDN_ADE!I7,MKiDN_ZOSiA!I7,MKiDN_Patrimonium!I7,'MKiDN_NID '!I7,'MKiDN_Dziedzictwo muzyki'!I7,'MKiDN_Digitalizacja PWM'!I7,MKiDN_WFDiF!I7,MC_KAP!I7,MC_eRPL!I7,MC_ZPA!I7,MC_SRPS!I7,MC_WIIP!I7,'MC_e-Doręczenia'!I7,MC_CPA!I7,'MC_Portal GOV.PL'!I7,'MC_e-usługi'!I7,MC_EZD!I7,MC_ProgramKompetencjiCyfrowych!I7,MC_mObywatel!I7,'MC_KRONIK@'!I7,MF_PUESC!I7,'MF_e-Urzą Skarboowy'!I7,MGMiŻŚ_SIPAM!I7,MGMiŻŚ_REJA24!I7,MGMiŻŚ_Sat4Envi!I7,GUS_GOSPOSTRATEG!I7,GUS_KSZBI!I7,GUS_PDS!I7,'ME_URE_sprawoz. przes. paliw.  '!I7,'MKiDN_Muzeum Sztuki w Łodzi '!I7,MKiDN_Zachęta!I7,'MKiDN_Bliżej Teatru'!I7,MKiDN_archiwumgov.pl!I7,'MKiDN_@SIA'!I7,'MKiDN_PlatfEduLekArch-Pola'!I7,MKiDN_digital_PWM_kontynuacja!I7,MKiDN_PWM_bez_digitalizacji!I7,MF_SZOPEN!I7,MEN_ZRK!I7)</f>
        <v>2.2199999999999998</v>
      </c>
      <c r="J7" s="242">
        <f>SUM(MK_BDO!J7,MK_GIOŚ_PPMŚ!J7,MK_GIOŚ_INSPIRE!J7,'MON_Budowa wysokiej jakości  '!J7,'MON_Portal BiO'!J7,MNiSzW_PPPN!J7,MNiSzW_AMU!J7,MNiSzW_BINWIT!J7,MNiSzW_Herberium!J7,MNiSzW_Cyfr.archiwum_Arch.Krak!J7,MNiSzW_Eukaryota!J7,MNiSZW_PlatformaObslugi.Praktyk!J7,MNiSZW_Mod.Zintegr.SystemuNauk!J7,MNiSZW_ZSUN_II!J7,MNiSW_DRODB!J7,'MNiSW_e-CUDO'!J7,MNiSW_eczlowiek!J7,MNiSW_ePuszcza!J7,MNiSW_Leopoldina!J7,MNiSW_MostDanych!J7,MNiSW_OZwRCIN!J7,'MNiSW_Portal zarz.'!J7,MNiSW_repozytorium!J7,MNiSW_Ucyfrowienie!J7,MNiSW_Agro!J7,'MI_ZSI-ULC'!J7,MI_KREPTD!J7,'MI_KPD do inf.o podróżach multi'!J7,'MI_KPD do inf. o warunkach ruch'!J7,'MI_KSZRD TEN-T'!J7,'MI_Polska droga do automatyzacj'!J7,'MF_ZPUTFG '!J7,MF_EUREKA!J7,MRIRW_GIJHARS_EZD!J7,MRIRW_GIJHARS_GOV.PL!J7,MRIRW_GIJHARS_PUESC!J7,'MRiRW_Wojewódzkie ośrodki'!J7,'MRiRW_Jednostki doradztwa roln'!J7,'MRiRW_System monitoringu kontro'!J7,'GUS_Wrota Statystyki'!J7,MEN_WKSDO!J7,MEN_ORE!J7,'MŚ_E-usługa „Zagrożenia lasów” '!J7,'MŚ_LasWodaPowietrze '!J7,MŚ_PromocjaParkówNarodowych!J7,'MŚ_Inwazyjne gatunki'!J7,MŚ_InwentaryzacjaCennySiedlisk!J7,MSWiA_Dotacje_dla_mnijeszości!J7,MSWiA_SICPR2.0!J7,'MWSiA_GovNet i SŁR w KPRM'!J7,MSWiA_PSMUP!J7,MSWiA_SRB!J7,'MSWiA_e-Dowód'!J7,'MSWiA_e-Zdrowie'!J7,MSWiA_TETRA!J7,'MSWiA_CHMURA OBLICZ. POLICJI '!J7,MR_ZONE!J7,'MR_Konto przedsiębiorcy'!J7,MR_PEF2!J7,MR_UPRP_PUEP!J7,MR_UPRP_PORTOS!J7,'MR_GUM_e-CZAS'!J7,'MR_GUM_TRANS-TACHO'!J7,MR_GUM_MZP!J7,'MR_UZP_e-Zamówienia'!J7,'MR_GUGiK_Usługi IIP'!J7,'MR_GUGiK_Integracja PZGiK'!J7,MS_SDE3!J7,MS_Pomoc_prawna!J7,MS_KRM!J7,MS_Informat.postępowan.karnego!J7,'MS_iSDA 2.0'!J7,MS_KRZ!J7,MS_eKRS!J7,MS_IES!J7,MS_KRK2.0!J7,'MS_Wdrożenie rozwiązań '!J7,'MRPiPS_MonitoringPracy i Pobytu'!J7,MRPiPS_PFRON_Sodir!J7,MRPiPS_PFRON_Neo!J7,'MRPiPS_PFRON_e-PFRON'!J7,MRPiPS_PFRON_EGW_GW!J7,MRPiPS_PFRON_PlatAnalit!J7,MRPiPS_PFRON_Windykacja!J7,'MRPiPS_PFRON_iPFRON+'!J7,MRPiPS_PFRON_SOW!J7,MZ_SMKL!J7,'MZ_e-KRN+'!J7,'MZ_P1+KPK'!J7,MZ_eKrew!J7,MZ_Poltransplant!J7,'MZ_Poprawa jakości .......'!J7,'MZ_nowoczesne e-usługi'!J7,MZ_P2_P4!J7,MZ_InterScienceCloud!J7,MZ_PPM!J7,MZ_ProfiBaza!J7,'MZ-DigitalBrain'!J7,MKiDN_mLUMEN!J7,MKiDN_mPolona!J7,MKiDN_Patrimonium_II!J7,'MKiDN_Polona dla Bibliotek 2.0 '!J7,'MKiDN_Polona dla Naukowców'!J7,MKiDN_CAS!J7,MKiDN_FilmotekaNarodowa!J7,MKiDN_Hereditas!J7,MKiDN_www.muzeach!J7,MKiDN_TVP_Digi_Sport!J7,MKiDN_TVP_Digi_4K!J7,'MKiDN_e-Omnis'!J7,'MKiDN_Bliżej kultury'!J7,'MKiDN_DIGI TVP SA'!J7,'MKiDN_Cyfrowa rekonstrukcja'!J7,'MKiDN_Dziedzictwo chopinowskie'!J7,'MKiDN_Otwarte Narodowe'!J7,MKiDN_ADE!J7,MKiDN_ZOSiA!J7,MKiDN_Patrimonium!J7,'MKiDN_NID '!J7,'MKiDN_Dziedzictwo muzyki'!J7,'MKiDN_Digitalizacja PWM'!J7,MKiDN_WFDiF!J7,MC_KAP!J7,MC_eRPL!J7,MC_ZPA!J7,MC_SRPS!J7,MC_WIIP!J7,'MC_e-Doręczenia'!J7,MC_CPA!J7,'MC_Portal GOV.PL'!J7,'MC_e-usługi'!J7,MC_EZD!J7,MC_ProgramKompetencjiCyfrowych!J7,MC_mObywatel!J7,'MC_KRONIK@'!J7,MF_PUESC!J7,'MF_e-Urzą Skarboowy'!J7,MGMiŻŚ_SIPAM!J7,MGMiŻŚ_REJA24!J7,MGMiŻŚ_Sat4Envi!J7,GUS_GOSPOSTRATEG!J7,GUS_KSZBI!J7,GUS_PDS!J7,'ME_URE_sprawoz. przes. paliw.  '!J7,'MKiDN_Muzeum Sztuki w Łodzi '!J7,MKiDN_Zachęta!J7,'MKiDN_Bliżej Teatru'!J7,MKiDN_archiwumgov.pl!J7,'MKiDN_@SIA'!J7,'MKiDN_PlatfEduLekArch-Pola'!J7,MKiDN_digital_PWM_kontynuacja!J7,MKiDN_PWM_bez_digitalizacji!J7,MF_SZOPEN!J7,MEN_ZRK!J7)</f>
        <v>2.33</v>
      </c>
      <c r="K7" s="242">
        <f>SUM(MK_BDO!K7,MK_GIOŚ_PPMŚ!K7,MK_GIOŚ_INSPIRE!K7,'MON_Budowa wysokiej jakości  '!K7,'MON_Portal BiO'!K7,MNiSzW_PPPN!K7,MNiSzW_AMU!K7,MNiSzW_BINWIT!K7,MNiSzW_Herberium!K7,MNiSzW_Cyfr.archiwum_Arch.Krak!K7,MNiSzW_Eukaryota!K7,MNiSZW_PlatformaObslugi.Praktyk!K7,MNiSZW_Mod.Zintegr.SystemuNauk!K7,MNiSZW_ZSUN_II!K7,MNiSW_DRODB!K7,'MNiSW_e-CUDO'!K7,MNiSW_eczlowiek!K7,MNiSW_ePuszcza!K7,MNiSW_Leopoldina!K7,MNiSW_MostDanych!K7,MNiSW_OZwRCIN!K7,'MNiSW_Portal zarz.'!K7,MNiSW_repozytorium!K7,MNiSW_Ucyfrowienie!K7,MNiSW_Agro!K7,'MI_ZSI-ULC'!K7,MI_KREPTD!K7,'MI_KPD do inf.o podróżach multi'!K7,'MI_KPD do inf. o warunkach ruch'!K7,'MI_KSZRD TEN-T'!K7,'MI_Polska droga do automatyzacj'!K7,'MF_ZPUTFG '!K7,MF_EUREKA!K7,MRIRW_GIJHARS_EZD!K7,MRIRW_GIJHARS_GOV.PL!K7,MRIRW_GIJHARS_PUESC!K7,'MRiRW_Wojewódzkie ośrodki'!K7,'MRiRW_Jednostki doradztwa roln'!K7,'MRiRW_System monitoringu kontro'!K7,'GUS_Wrota Statystyki'!K7,MEN_WKSDO!K7,MEN_ORE!K7,'MŚ_E-usługa „Zagrożenia lasów” '!K7,'MŚ_LasWodaPowietrze '!K7,MŚ_PromocjaParkówNarodowych!K7,'MŚ_Inwazyjne gatunki'!K7,MŚ_InwentaryzacjaCennySiedlisk!K7,MSWiA_Dotacje_dla_mnijeszości!K7,MSWiA_SICPR2.0!K7,'MWSiA_GovNet i SŁR w KPRM'!K7,MSWiA_PSMUP!K7,MSWiA_SRB!K7,'MSWiA_e-Dowód'!K7,'MSWiA_e-Zdrowie'!K7,MSWiA_TETRA!K7,'MSWiA_CHMURA OBLICZ. POLICJI '!K7,MR_ZONE!K7,'MR_Konto przedsiębiorcy'!K7,MR_PEF2!K7,MR_UPRP_PUEP!K7,MR_UPRP_PORTOS!K7,'MR_GUM_e-CZAS'!K7,'MR_GUM_TRANS-TACHO'!K7,MR_GUM_MZP!K7,'MR_UZP_e-Zamówienia'!K7,'MR_GUGiK_Usługi IIP'!K7,'MR_GUGiK_Integracja PZGiK'!K7,MS_SDE3!K7,MS_Pomoc_prawna!K7,MS_KRM!K7,MS_Informat.postępowan.karnego!K7,'MS_iSDA 2.0'!K7,MS_KRZ!K7,MS_eKRS!K7,MS_IES!K7,MS_KRK2.0!K7,'MS_Wdrożenie rozwiązań '!K7,'MRPiPS_MonitoringPracy i Pobytu'!K7,MRPiPS_PFRON_Sodir!K7,MRPiPS_PFRON_Neo!K7,'MRPiPS_PFRON_e-PFRON'!K7,MRPiPS_PFRON_EGW_GW!K7,MRPiPS_PFRON_PlatAnalit!K7,MRPiPS_PFRON_Windykacja!K7,'MRPiPS_PFRON_iPFRON+'!K7,MRPiPS_PFRON_SOW!K7,MZ_SMKL!K7,'MZ_e-KRN+'!K7,'MZ_P1+KPK'!K7,MZ_eKrew!K7,MZ_Poltransplant!K7,'MZ_Poprawa jakości .......'!K7,'MZ_nowoczesne e-usługi'!K7,MZ_P2_P4!K7,MZ_InterScienceCloud!K7,MZ_PPM!K7,MZ_ProfiBaza!K7,'MZ-DigitalBrain'!K7,MKiDN_mLUMEN!K7,MKiDN_mPolona!K7,MKiDN_Patrimonium_II!K7,'MKiDN_Polona dla Bibliotek 2.0 '!K7,'MKiDN_Polona dla Naukowców'!K7,MKiDN_CAS!K7,MKiDN_FilmotekaNarodowa!K7,MKiDN_Hereditas!K7,MKiDN_www.muzeach!K7,MKiDN_TVP_Digi_Sport!K7,MKiDN_TVP_Digi_4K!K7,'MKiDN_e-Omnis'!K7,'MKiDN_Bliżej kultury'!K7,'MKiDN_DIGI TVP SA'!K7,'MKiDN_Cyfrowa rekonstrukcja'!K7,'MKiDN_Dziedzictwo chopinowskie'!K7,'MKiDN_Otwarte Narodowe'!K7,MKiDN_ADE!K7,MKiDN_ZOSiA!K7,MKiDN_Patrimonium!K7,'MKiDN_NID '!K7,'MKiDN_Dziedzictwo muzyki'!K7,'MKiDN_Digitalizacja PWM'!K7,MKiDN_WFDiF!K7,MC_KAP!K7,MC_eRPL!K7,MC_ZPA!K7,MC_SRPS!K7,MC_WIIP!K7,'MC_e-Doręczenia'!K7,MC_CPA!K7,'MC_Portal GOV.PL'!K7,'MC_e-usługi'!K7,MC_EZD!K7,MC_ProgramKompetencjiCyfrowych!K7,MC_mObywatel!K7,'MC_KRONIK@'!K7,MF_PUESC!K7,'MF_e-Urzą Skarboowy'!K7,MGMiŻŚ_SIPAM!K7,MGMiŻŚ_REJA24!K7,MGMiŻŚ_Sat4Envi!K7,GUS_GOSPOSTRATEG!K7,GUS_KSZBI!K7,GUS_PDS!K7,'ME_URE_sprawoz. przes. paliw.  '!K7,'MKiDN_Muzeum Sztuki w Łodzi '!K7,MKiDN_Zachęta!K7,'MKiDN_Bliżej Teatru'!K7,MKiDN_archiwumgov.pl!K7,'MKiDN_@SIA'!K7,'MKiDN_PlatfEduLekArch-Pola'!K7,MKiDN_digital_PWM_kontynuacja!K7,MKiDN_PWM_bez_digitalizacji!K7,MF_SZOPEN!K7,MEN_ZRK!K7)</f>
        <v>2.4300000000000002</v>
      </c>
      <c r="L7" s="242">
        <f>SUM(MK_BDO!L7,MK_GIOŚ_PPMŚ!L7,MK_GIOŚ_INSPIRE!L7,'MON_Budowa wysokiej jakości  '!L7,'MON_Portal BiO'!L7,MNiSzW_PPPN!L7,MNiSzW_AMU!L7,MNiSzW_BINWIT!L7,MNiSzW_Herberium!L7,MNiSzW_Cyfr.archiwum_Arch.Krak!L7,MNiSzW_Eukaryota!L7,MNiSZW_PlatformaObslugi.Praktyk!L7,MNiSZW_Mod.Zintegr.SystemuNauk!L7,MNiSZW_ZSUN_II!L7,MNiSW_DRODB!L7,'MNiSW_e-CUDO'!L7,MNiSW_eczlowiek!L7,MNiSW_ePuszcza!L7,MNiSW_Leopoldina!L7,MNiSW_MostDanych!L7,MNiSW_OZwRCIN!L7,'MNiSW_Portal zarz.'!L7,MNiSW_repozytorium!L7,MNiSW_Ucyfrowienie!L7,MNiSW_Agro!L7,'MI_ZSI-ULC'!L7,MI_KREPTD!L7,'MI_KPD do inf.o podróżach multi'!L7,'MI_KPD do inf. o warunkach ruch'!L7,'MI_KSZRD TEN-T'!L7,'MI_Polska droga do automatyzacj'!L7,'MF_ZPUTFG '!L7,MF_EUREKA!L7,MRIRW_GIJHARS_EZD!L7,MRIRW_GIJHARS_GOV.PL!L7,MRIRW_GIJHARS_PUESC!L7,'MRiRW_Wojewódzkie ośrodki'!L7,'MRiRW_Jednostki doradztwa roln'!L7,'MRiRW_System monitoringu kontro'!L7,'GUS_Wrota Statystyki'!L7,MEN_WKSDO!L7,MEN_ORE!L7,'MŚ_E-usługa „Zagrożenia lasów” '!L7,'MŚ_LasWodaPowietrze '!L7,MŚ_PromocjaParkówNarodowych!L7,'MŚ_Inwazyjne gatunki'!L7,MŚ_InwentaryzacjaCennySiedlisk!L7,MSWiA_Dotacje_dla_mnijeszości!L7,MSWiA_SICPR2.0!L7,'MWSiA_GovNet i SŁR w KPRM'!L7,MSWiA_PSMUP!L7,MSWiA_SRB!L7,'MSWiA_e-Dowód'!L7,'MSWiA_e-Zdrowie'!L7,MSWiA_TETRA!L7,'MSWiA_CHMURA OBLICZ. POLICJI '!L7,MR_ZONE!L7,'MR_Konto przedsiębiorcy'!L7,MR_PEF2!L7,MR_UPRP_PUEP!L7,MR_UPRP_PORTOS!L7,'MR_GUM_e-CZAS'!L7,'MR_GUM_TRANS-TACHO'!L7,MR_GUM_MZP!L7,'MR_UZP_e-Zamówienia'!L7,'MR_GUGiK_Usługi IIP'!L7,'MR_GUGiK_Integracja PZGiK'!L7,MS_SDE3!L7,MS_Pomoc_prawna!L7,MS_KRM!L7,MS_Informat.postępowan.karnego!L7,'MS_iSDA 2.0'!L7,MS_KRZ!L7,MS_eKRS!L7,MS_IES!L7,MS_KRK2.0!L7,'MS_Wdrożenie rozwiązań '!L7,'MRPiPS_MonitoringPracy i Pobytu'!L7,MRPiPS_PFRON_Sodir!L7,MRPiPS_PFRON_Neo!L7,'MRPiPS_PFRON_e-PFRON'!L7,MRPiPS_PFRON_EGW_GW!L7,MRPiPS_PFRON_PlatAnalit!L7,MRPiPS_PFRON_Windykacja!L7,'MRPiPS_PFRON_iPFRON+'!L7,MRPiPS_PFRON_SOW!L7,MZ_SMKL!L7,'MZ_e-KRN+'!L7,'MZ_P1+KPK'!L7,MZ_eKrew!L7,MZ_Poltransplant!L7,'MZ_Poprawa jakości .......'!L7,'MZ_nowoczesne e-usługi'!L7,MZ_P2_P4!L7,MZ_InterScienceCloud!L7,MZ_PPM!L7,MZ_ProfiBaza!L7,'MZ-DigitalBrain'!L7,MKiDN_mLUMEN!L7,MKiDN_mPolona!L7,MKiDN_Patrimonium_II!L7,'MKiDN_Polona dla Bibliotek 2.0 '!L7,'MKiDN_Polona dla Naukowców'!L7,MKiDN_CAS!L7,MKiDN_FilmotekaNarodowa!L7,MKiDN_Hereditas!L7,MKiDN_www.muzeach!L7,MKiDN_TVP_Digi_Sport!L7,MKiDN_TVP_Digi_4K!L7,'MKiDN_e-Omnis'!L7,'MKiDN_Bliżej kultury'!L7,'MKiDN_DIGI TVP SA'!L7,'MKiDN_Cyfrowa rekonstrukcja'!L7,'MKiDN_Dziedzictwo chopinowskie'!L7,'MKiDN_Otwarte Narodowe'!L7,MKiDN_ADE!L7,MKiDN_ZOSiA!L7,MKiDN_Patrimonium!L7,'MKiDN_NID '!L7,'MKiDN_Dziedzictwo muzyki'!L7,'MKiDN_Digitalizacja PWM'!L7,MKiDN_WFDiF!L7,MC_KAP!L7,MC_eRPL!L7,MC_ZPA!L7,MC_SRPS!L7,MC_WIIP!L7,'MC_e-Doręczenia'!L7,MC_CPA!L7,'MC_Portal GOV.PL'!L7,'MC_e-usługi'!L7,MC_EZD!L7,MC_ProgramKompetencjiCyfrowych!L7,MC_mObywatel!L7,'MC_KRONIK@'!L7,MF_PUESC!L7,'MF_e-Urzą Skarboowy'!L7,MGMiŻŚ_SIPAM!L7,MGMiŻŚ_REJA24!L7,MGMiŻŚ_Sat4Envi!L7,GUS_GOSPOSTRATEG!L7,GUS_KSZBI!L7,GUS_PDS!L7,'ME_URE_sprawoz. przes. paliw.  '!L7,'MKiDN_Muzeum Sztuki w Łodzi '!L7,MKiDN_Zachęta!L7,'MKiDN_Bliżej Teatru'!L7,MKiDN_archiwumgov.pl!L7,'MKiDN_@SIA'!L7,'MKiDN_PlatfEduLekArch-Pola'!L7,MKiDN_digital_PWM_kontynuacja!L7,MKiDN_PWM_bez_digitalizacji!L7,MF_SZOPEN!L7,MEN_ZRK!L7)</f>
        <v>2.2999999999999998</v>
      </c>
      <c r="M7" s="242">
        <f t="shared" si="0"/>
        <v>17.919999999999998</v>
      </c>
    </row>
    <row r="8" spans="1:19" x14ac:dyDescent="0.35">
      <c r="A8" s="3" t="s">
        <v>8</v>
      </c>
      <c r="B8" s="242">
        <f>SUM(B9:B11)</f>
        <v>315.84276369999992</v>
      </c>
      <c r="C8" s="242">
        <f t="shared" ref="C8:L8" si="1">SUM(C9:C11)</f>
        <v>634.04078343000015</v>
      </c>
      <c r="D8" s="242">
        <f t="shared" si="1"/>
        <v>1173.0902670099995</v>
      </c>
      <c r="E8" s="242">
        <f t="shared" si="1"/>
        <v>1175.8553490539991</v>
      </c>
      <c r="F8" s="242">
        <f t="shared" si="1"/>
        <v>679.94287680560012</v>
      </c>
      <c r="G8" s="242">
        <f t="shared" si="1"/>
        <v>742.05726728160039</v>
      </c>
      <c r="H8" s="242">
        <f t="shared" si="1"/>
        <v>975.84096391562491</v>
      </c>
      <c r="I8" s="242">
        <f t="shared" si="1"/>
        <v>779.19324639040474</v>
      </c>
      <c r="J8" s="242">
        <f t="shared" si="1"/>
        <v>763.21563285646937</v>
      </c>
      <c r="K8" s="242">
        <f t="shared" si="1"/>
        <v>761.73862348885473</v>
      </c>
      <c r="L8" s="242">
        <f t="shared" si="1"/>
        <v>712.50695988400901</v>
      </c>
      <c r="M8" s="242">
        <f t="shared" si="0"/>
        <v>8713.324733816562</v>
      </c>
      <c r="O8" s="98"/>
    </row>
    <row r="9" spans="1:19" x14ac:dyDescent="0.35">
      <c r="A9" s="5" t="s">
        <v>5</v>
      </c>
      <c r="B9" s="242">
        <f>SUM(MK_BDO!B9,MK_GIOŚ_PPMŚ!B9,MK_GIOŚ_INSPIRE!B9,'MON_Budowa wysokiej jakości  '!B9,'MON_Portal BiO'!B9,MNiSzW_PPPN!B9,MNiSzW_AMU!B9,MNiSzW_BINWIT!B9,MNiSzW_Herberium!B9,MNiSzW_Cyfr.archiwum_Arch.Krak!B9,MNiSzW_Eukaryota!B9,MNiSZW_PlatformaObslugi.Praktyk!B9,MNiSZW_Mod.Zintegr.SystemuNauk!B9,MNiSZW_ZSUN_II!B9,MNiSW_DRODB!B9,'MNiSW_e-CUDO'!B9,MNiSW_eczlowiek!B9,MNiSW_ePuszcza!B9,MNiSW_Leopoldina!B9,MNiSW_MostDanych!B9,MNiSW_OZwRCIN!B9,'MNiSW_Portal zarz.'!B9,MNiSW_repozytorium!B9,MNiSW_Ucyfrowienie!B9,MNiSW_Agro!B9,'MI_ZSI-ULC'!B9,MI_KREPTD!B9,'MI_KPD do inf.o podróżach multi'!B9,'MI_KPD do inf. o warunkach ruch'!B9,'MI_KSZRD TEN-T'!B9,'MI_Polska droga do automatyzacj'!B9,'MF_ZPUTFG '!B9,MF_EUREKA!B9,MRIRW_GIJHARS_EZD!B9,MRIRW_GIJHARS_GOV.PL!B9,MRIRW_GIJHARS_PUESC!B9,'MRiRW_Wojewódzkie ośrodki'!B9,'MRiRW_Jednostki doradztwa roln'!B9,'MRiRW_System monitoringu kontro'!B9,'GUS_Wrota Statystyki'!B9,MEN_WKSDO!B9,MEN_ORE!B9,'MŚ_E-usługa „Zagrożenia lasów” '!B9,'MŚ_LasWodaPowietrze '!B9,MŚ_PromocjaParkówNarodowych!B9,'MŚ_Inwazyjne gatunki'!B9,MŚ_InwentaryzacjaCennySiedlisk!B9,MSWiA_Dotacje_dla_mnijeszości!B9,MSWiA_SICPR2.0!B9,'MWSiA_GovNet i SŁR w KPRM'!B9,MSWiA_PSMUP!B9,MSWiA_SRB!B9,'MSWiA_e-Dowód'!B9,'MSWiA_e-Zdrowie'!B9,MSWiA_TETRA!B9,'MSWiA_CHMURA OBLICZ. POLICJI '!B9,MR_ZONE!B9,'MR_Konto przedsiębiorcy'!B9,MR_PEF2!B9,MR_UPRP_PUEP!B9,MR_UPRP_PORTOS!B9,'MR_GUM_e-CZAS'!B9,'MR_GUM_TRANS-TACHO'!B9,MR_GUM_MZP!B9,'MR_UZP_e-Zamówienia'!B9,'MR_GUGiK_Usługi IIP'!B9,'MR_GUGiK_Integracja PZGiK'!B9,MS_SDE3!B9,MS_Pomoc_prawna!B9,MS_KRM!B9,MS_Informat.postępowan.karnego!B9,'MS_iSDA 2.0'!B9,MS_KRZ!B9,MS_eKRS!B9,MS_IES!B9,MS_KRK2.0!B9,'MS_Wdrożenie rozwiązań '!B9,'MRPiPS_MonitoringPracy i Pobytu'!B9,MRPiPS_PFRON_Sodir!B9,MRPiPS_PFRON_Neo!B9,'MRPiPS_PFRON_e-PFRON'!B9,MRPiPS_PFRON_EGW_GW!B9,MRPiPS_PFRON_PlatAnalit!B9,MRPiPS_PFRON_Windykacja!B9,'MRPiPS_PFRON_iPFRON+'!B9,MRPiPS_PFRON_SOW!B9,MZ_SMKL!B9,'MZ_e-KRN+'!B9,'MZ_P1+KPK'!B9,MZ_eKrew!B9,MZ_Poltransplant!B9,'MZ_Poprawa jakości .......'!B9,'MZ_nowoczesne e-usługi'!B9,MZ_P2_P4!B9,MZ_InterScienceCloud!B9,MZ_PPM!B9,MZ_ProfiBaza!B9,'MZ-DigitalBrain'!B9,MKiDN_mLUMEN!B9,MKiDN_mPolona!B9,MKiDN_Patrimonium_II!B9,'MKiDN_Polona dla Bibliotek 2.0 '!B9,'MKiDN_Polona dla Naukowców'!B9,MKiDN_CAS!B9,MKiDN_FilmotekaNarodowa!B9,MKiDN_Hereditas!B9,MKiDN_www.muzeach!B9,MKiDN_TVP_Digi_Sport!B9,MKiDN_TVP_Digi_4K!B9,'MKiDN_e-Omnis'!B9,'MKiDN_Bliżej kultury'!B9,'MKiDN_DIGI TVP SA'!B9,'MKiDN_Cyfrowa rekonstrukcja'!B9,'MKiDN_Dziedzictwo chopinowskie'!B9,'MKiDN_Otwarte Narodowe'!B9,MKiDN_ADE!B9,MKiDN_ZOSiA!B9,MKiDN_Patrimonium!B9,'MKiDN_NID '!B9,'MKiDN_Dziedzictwo muzyki'!B9,'MKiDN_Digitalizacja PWM'!B9,MKiDN_WFDiF!B9,MC_KAP!B9,MC_eRPL!B9,MC_ZPA!B9,MC_SRPS!B9,MC_WIIP!B9,'MC_e-Doręczenia'!B9,MC_CPA!B9,'MC_Portal GOV.PL'!B9,'MC_e-usługi'!B9,MC_EZD!B9,MC_ProgramKompetencjiCyfrowych!B9,MC_mObywatel!B9,'MC_KRONIK@'!B9,MF_PUESC!B9,'MF_e-Urzą Skarboowy'!B9,MGMiŻŚ_SIPAM!B9,MGMiŻŚ_REJA24!B9,MGMiŻŚ_Sat4Envi!B9,GUS_GOSPOSTRATEG!B9,GUS_KSZBI!B9,GUS_PDS!B9,'ME_URE_sprawoz. przes. paliw.  '!B9,'MKiDN_Muzeum Sztuki w Łodzi '!B9,MKiDN_Zachęta!B9,'MKiDN_Bliżej Teatru'!B9,MKiDN_archiwumgov.pl!B9,'MKiDN_@SIA'!B9,'MKiDN_PlatfEduLekArch-Pola'!B9,MKiDN_digital_PWM_kontynuacja!B9,MKiDN_PWM_bez_digitalizacji!B9,MF_SZOPEN!B9,MEN_ZRK!B9)</f>
        <v>312.6417636999999</v>
      </c>
      <c r="C9" s="242">
        <f>SUM(MK_BDO!C9,MK_GIOŚ_PPMŚ!C9,MK_GIOŚ_INSPIRE!C9,'MON_Budowa wysokiej jakości  '!C9,'MON_Portal BiO'!C9,MNiSzW_PPPN!C9,MNiSzW_AMU!C9,MNiSzW_BINWIT!C9,MNiSzW_Herberium!C9,MNiSzW_Cyfr.archiwum_Arch.Krak!C9,MNiSzW_Eukaryota!C9,MNiSZW_PlatformaObslugi.Praktyk!C9,MNiSZW_Mod.Zintegr.SystemuNauk!C9,MNiSZW_ZSUN_II!C9,MNiSW_DRODB!C9,'MNiSW_e-CUDO'!C9,MNiSW_eczlowiek!C9,MNiSW_ePuszcza!C9,MNiSW_Leopoldina!C9,MNiSW_MostDanych!C9,MNiSW_OZwRCIN!C9,'MNiSW_Portal zarz.'!C9,MNiSW_repozytorium!C9,MNiSW_Ucyfrowienie!C9,MNiSW_Agro!C9,'MI_ZSI-ULC'!C9,MI_KREPTD!C9,'MI_KPD do inf.o podróżach multi'!C9,'MI_KPD do inf. o warunkach ruch'!C9,'MI_KSZRD TEN-T'!C9,'MI_Polska droga do automatyzacj'!C9,'MF_ZPUTFG '!C9,MF_EUREKA!C9,MRIRW_GIJHARS_EZD!C9,MRIRW_GIJHARS_GOV.PL!C9,MRIRW_GIJHARS_PUESC!C9,'MRiRW_Wojewódzkie ośrodki'!C9,'MRiRW_Jednostki doradztwa roln'!C9,'MRiRW_System monitoringu kontro'!C9,'GUS_Wrota Statystyki'!C9,MEN_WKSDO!C9,MEN_ORE!C9,'MŚ_E-usługa „Zagrożenia lasów” '!C9,'MŚ_LasWodaPowietrze '!C9,MŚ_PromocjaParkówNarodowych!C9,'MŚ_Inwazyjne gatunki'!C9,MŚ_InwentaryzacjaCennySiedlisk!C9,MSWiA_Dotacje_dla_mnijeszości!C9,MSWiA_SICPR2.0!C9,'MWSiA_GovNet i SŁR w KPRM'!C9,MSWiA_PSMUP!C9,MSWiA_SRB!C9,'MSWiA_e-Dowód'!C9,'MSWiA_e-Zdrowie'!C9,MSWiA_TETRA!C9,'MSWiA_CHMURA OBLICZ. POLICJI '!C9,MR_ZONE!C9,'MR_Konto przedsiębiorcy'!C9,MR_PEF2!C9,MR_UPRP_PUEP!C9,MR_UPRP_PORTOS!C9,'MR_GUM_e-CZAS'!C9,'MR_GUM_TRANS-TACHO'!C9,MR_GUM_MZP!C9,'MR_UZP_e-Zamówienia'!C9,'MR_GUGiK_Usługi IIP'!C9,'MR_GUGiK_Integracja PZGiK'!C9,MS_SDE3!C9,MS_Pomoc_prawna!C9,MS_KRM!C9,MS_Informat.postępowan.karnego!C9,'MS_iSDA 2.0'!C9,MS_KRZ!C9,MS_eKRS!C9,MS_IES!C9,MS_KRK2.0!C9,'MS_Wdrożenie rozwiązań '!C9,'MRPiPS_MonitoringPracy i Pobytu'!C9,MRPiPS_PFRON_Sodir!C9,MRPiPS_PFRON_Neo!C9,'MRPiPS_PFRON_e-PFRON'!C9,MRPiPS_PFRON_EGW_GW!C9,MRPiPS_PFRON_PlatAnalit!C9,MRPiPS_PFRON_Windykacja!C9,'MRPiPS_PFRON_iPFRON+'!C9,MRPiPS_PFRON_SOW!C9,MZ_SMKL!C9,'MZ_e-KRN+'!C9,'MZ_P1+KPK'!C9,MZ_eKrew!C9,MZ_Poltransplant!C9,'MZ_Poprawa jakości .......'!C9,'MZ_nowoczesne e-usługi'!C9,MZ_P2_P4!C9,MZ_InterScienceCloud!C9,MZ_PPM!C9,MZ_ProfiBaza!C9,'MZ-DigitalBrain'!C9,MKiDN_mLUMEN!C9,MKiDN_mPolona!C9,MKiDN_Patrimonium_II!C9,'MKiDN_Polona dla Bibliotek 2.0 '!C9,'MKiDN_Polona dla Naukowców'!C9,MKiDN_CAS!C9,MKiDN_FilmotekaNarodowa!C9,MKiDN_Hereditas!C9,MKiDN_www.muzeach!C9,MKiDN_TVP_Digi_Sport!C9,MKiDN_TVP_Digi_4K!C9,'MKiDN_e-Omnis'!C9,'MKiDN_Bliżej kultury'!C9,'MKiDN_DIGI TVP SA'!C9,'MKiDN_Cyfrowa rekonstrukcja'!C9,'MKiDN_Dziedzictwo chopinowskie'!C9,'MKiDN_Otwarte Narodowe'!C9,MKiDN_ADE!C9,MKiDN_ZOSiA!C9,MKiDN_Patrimonium!C9,'MKiDN_NID '!C9,'MKiDN_Dziedzictwo muzyki'!C9,'MKiDN_Digitalizacja PWM'!C9,MKiDN_WFDiF!C9,MC_KAP!C9,MC_eRPL!C9,MC_ZPA!C9,MC_SRPS!C9,MC_WIIP!C9,'MC_e-Doręczenia'!C9,MC_CPA!C9,'MC_Portal GOV.PL'!C9,'MC_e-usługi'!C9,MC_EZD!C9,MC_ProgramKompetencjiCyfrowych!C9,MC_mObywatel!C9,'MC_KRONIK@'!C9,MF_PUESC!C9,'MF_e-Urzą Skarboowy'!C9,MGMiŻŚ_SIPAM!C9,MGMiŻŚ_REJA24!C9,MGMiŻŚ_Sat4Envi!C9,GUS_GOSPOSTRATEG!C9,GUS_KSZBI!C9,GUS_PDS!C9,'ME_URE_sprawoz. przes. paliw.  '!C9,'MKiDN_Muzeum Sztuki w Łodzi '!C9,MKiDN_Zachęta!C9,'MKiDN_Bliżej Teatru'!C9,MKiDN_archiwumgov.pl!C9,'MKiDN_@SIA'!C9,'MKiDN_PlatfEduLekArch-Pola'!C9,MKiDN_digital_PWM_kontynuacja!C9,MKiDN_PWM_bez_digitalizacji!C9,MF_SZOPEN!C9,MEN_ZRK!C9)</f>
        <v>627.66783643000019</v>
      </c>
      <c r="D9" s="242">
        <f>SUM(MK_BDO!D9,MK_GIOŚ_PPMŚ!D9,MK_GIOŚ_INSPIRE!D9,'MON_Budowa wysokiej jakości  '!D9,'MON_Portal BiO'!D9,MNiSzW_PPPN!D9,MNiSzW_AMU!D9,MNiSzW_BINWIT!D9,MNiSzW_Herberium!D9,MNiSzW_Cyfr.archiwum_Arch.Krak!D9,MNiSzW_Eukaryota!D9,MNiSZW_PlatformaObslugi.Praktyk!D9,MNiSZW_Mod.Zintegr.SystemuNauk!D9,MNiSZW_ZSUN_II!D9,MNiSW_DRODB!D9,'MNiSW_e-CUDO'!D9,MNiSW_eczlowiek!D9,MNiSW_ePuszcza!D9,MNiSW_Leopoldina!D9,MNiSW_MostDanych!D9,MNiSW_OZwRCIN!D9,'MNiSW_Portal zarz.'!D9,MNiSW_repozytorium!D9,MNiSW_Ucyfrowienie!D9,MNiSW_Agro!D9,'MI_ZSI-ULC'!D9,MI_KREPTD!D9,'MI_KPD do inf.o podróżach multi'!D9,'MI_KPD do inf. o warunkach ruch'!D9,'MI_KSZRD TEN-T'!D9,'MI_Polska droga do automatyzacj'!D9,'MF_ZPUTFG '!D9,MF_EUREKA!D9,MRIRW_GIJHARS_EZD!D9,MRIRW_GIJHARS_GOV.PL!D9,MRIRW_GIJHARS_PUESC!D9,'MRiRW_Wojewódzkie ośrodki'!D9,'MRiRW_Jednostki doradztwa roln'!D9,'MRiRW_System monitoringu kontro'!D9,'GUS_Wrota Statystyki'!D9,MEN_WKSDO!D9,MEN_ORE!D9,'MŚ_E-usługa „Zagrożenia lasów” '!D9,'MŚ_LasWodaPowietrze '!D9,MŚ_PromocjaParkówNarodowych!D9,'MŚ_Inwazyjne gatunki'!D9,MŚ_InwentaryzacjaCennySiedlisk!D9,MSWiA_Dotacje_dla_mnijeszości!D9,MSWiA_SICPR2.0!D9,'MWSiA_GovNet i SŁR w KPRM'!D9,MSWiA_PSMUP!D9,MSWiA_SRB!D9,'MSWiA_e-Dowód'!D9,'MSWiA_e-Zdrowie'!D9,MSWiA_TETRA!D9,'MSWiA_CHMURA OBLICZ. POLICJI '!D9,MR_ZONE!D9,'MR_Konto przedsiębiorcy'!D9,MR_PEF2!D9,MR_UPRP_PUEP!D9,MR_UPRP_PORTOS!D9,'MR_GUM_e-CZAS'!D9,'MR_GUM_TRANS-TACHO'!D9,MR_GUM_MZP!D9,'MR_UZP_e-Zamówienia'!D9,'MR_GUGiK_Usługi IIP'!D9,'MR_GUGiK_Integracja PZGiK'!D9,MS_SDE3!D9,MS_Pomoc_prawna!D9,MS_KRM!D9,MS_Informat.postępowan.karnego!D9,'MS_iSDA 2.0'!D9,MS_KRZ!D9,MS_eKRS!D9,MS_IES!D9,MS_KRK2.0!D9,'MS_Wdrożenie rozwiązań '!D9,'MRPiPS_MonitoringPracy i Pobytu'!D9,MRPiPS_PFRON_Sodir!D9,MRPiPS_PFRON_Neo!D9,'MRPiPS_PFRON_e-PFRON'!D9,MRPiPS_PFRON_EGW_GW!D9,MRPiPS_PFRON_PlatAnalit!D9,MRPiPS_PFRON_Windykacja!D9,'MRPiPS_PFRON_iPFRON+'!D9,MRPiPS_PFRON_SOW!D9,MZ_SMKL!D9,'MZ_e-KRN+'!D9,'MZ_P1+KPK'!D9,MZ_eKrew!D9,MZ_Poltransplant!D9,'MZ_Poprawa jakości .......'!D9,'MZ_nowoczesne e-usługi'!D9,MZ_P2_P4!D9,MZ_InterScienceCloud!D9,MZ_PPM!D9,MZ_ProfiBaza!D9,'MZ-DigitalBrain'!D9,MKiDN_mLUMEN!D9,MKiDN_mPolona!D9,MKiDN_Patrimonium_II!D9,'MKiDN_Polona dla Bibliotek 2.0 '!D9,'MKiDN_Polona dla Naukowców'!D9,MKiDN_CAS!D9,MKiDN_FilmotekaNarodowa!D9,MKiDN_Hereditas!D9,MKiDN_www.muzeach!D9,MKiDN_TVP_Digi_Sport!D9,MKiDN_TVP_Digi_4K!D9,'MKiDN_e-Omnis'!D9,'MKiDN_Bliżej kultury'!D9,'MKiDN_DIGI TVP SA'!D9,'MKiDN_Cyfrowa rekonstrukcja'!D9,'MKiDN_Dziedzictwo chopinowskie'!D9,'MKiDN_Otwarte Narodowe'!D9,MKiDN_ADE!D9,MKiDN_ZOSiA!D9,MKiDN_Patrimonium!D9,'MKiDN_NID '!D9,'MKiDN_Dziedzictwo muzyki'!D9,'MKiDN_Digitalizacja PWM'!D9,MKiDN_WFDiF!D9,MC_KAP!D9,MC_eRPL!D9,MC_ZPA!D9,MC_SRPS!D9,MC_WIIP!D9,'MC_e-Doręczenia'!D9,MC_CPA!D9,'MC_Portal GOV.PL'!D9,'MC_e-usługi'!D9,MC_EZD!D9,MC_ProgramKompetencjiCyfrowych!D9,MC_mObywatel!D9,'MC_KRONIK@'!D9,MF_PUESC!D9,'MF_e-Urzą Skarboowy'!D9,MGMiŻŚ_SIPAM!D9,MGMiŻŚ_REJA24!D9,MGMiŻŚ_Sat4Envi!D9,GUS_GOSPOSTRATEG!D9,GUS_KSZBI!D9,GUS_PDS!D9,'ME_URE_sprawoz. przes. paliw.  '!D9,'MKiDN_Muzeum Sztuki w Łodzi '!D9,MKiDN_Zachęta!D9,'MKiDN_Bliżej Teatru'!D9,MKiDN_archiwumgov.pl!D9,'MKiDN_@SIA'!D9,'MKiDN_PlatfEduLekArch-Pola'!D9,MKiDN_digital_PWM_kontynuacja!D9,MKiDN_PWM_bez_digitalizacji!D9,MF_SZOPEN!D9,MEN_ZRK!D9)</f>
        <v>1169.1955700099995</v>
      </c>
      <c r="E9" s="242">
        <f>SUM(MK_BDO!E9,MK_GIOŚ_PPMŚ!E9,MK_GIOŚ_INSPIRE!E9,'MON_Budowa wysokiej jakości  '!E9,'MON_Portal BiO'!E9,MNiSzW_PPPN!E9,MNiSzW_AMU!E9,MNiSzW_BINWIT!E9,MNiSzW_Herberium!E9,MNiSzW_Cyfr.archiwum_Arch.Krak!E9,MNiSzW_Eukaryota!E9,MNiSZW_PlatformaObslugi.Praktyk!E9,MNiSZW_Mod.Zintegr.SystemuNauk!E9,MNiSZW_ZSUN_II!E9,MNiSW_DRODB!E9,'MNiSW_e-CUDO'!E9,MNiSW_eczlowiek!E9,MNiSW_ePuszcza!E9,MNiSW_Leopoldina!E9,MNiSW_MostDanych!E9,MNiSW_OZwRCIN!E9,'MNiSW_Portal zarz.'!E9,MNiSW_repozytorium!E9,MNiSW_Ucyfrowienie!E9,MNiSW_Agro!E9,'MI_ZSI-ULC'!E9,MI_KREPTD!E9,'MI_KPD do inf.o podróżach multi'!E9,'MI_KPD do inf. o warunkach ruch'!E9,'MI_KSZRD TEN-T'!E9,'MI_Polska droga do automatyzacj'!E9,'MF_ZPUTFG '!E9,MF_EUREKA!E9,MRIRW_GIJHARS_EZD!E9,MRIRW_GIJHARS_GOV.PL!E9,MRIRW_GIJHARS_PUESC!E9,'MRiRW_Wojewódzkie ośrodki'!E9,'MRiRW_Jednostki doradztwa roln'!E9,'MRiRW_System monitoringu kontro'!E9,'GUS_Wrota Statystyki'!E9,MEN_WKSDO!E9,MEN_ORE!E9,'MŚ_E-usługa „Zagrożenia lasów” '!E9,'MŚ_LasWodaPowietrze '!E9,MŚ_PromocjaParkówNarodowych!E9,'MŚ_Inwazyjne gatunki'!E9,MŚ_InwentaryzacjaCennySiedlisk!E9,MSWiA_Dotacje_dla_mnijeszości!E9,MSWiA_SICPR2.0!E9,'MWSiA_GovNet i SŁR w KPRM'!E9,MSWiA_PSMUP!E9,MSWiA_SRB!E9,'MSWiA_e-Dowód'!E9,'MSWiA_e-Zdrowie'!E9,MSWiA_TETRA!E9,'MSWiA_CHMURA OBLICZ. POLICJI '!E9,MR_ZONE!E9,'MR_Konto przedsiębiorcy'!E9,MR_PEF2!E9,MR_UPRP_PUEP!E9,MR_UPRP_PORTOS!E9,'MR_GUM_e-CZAS'!E9,'MR_GUM_TRANS-TACHO'!E9,MR_GUM_MZP!E9,'MR_UZP_e-Zamówienia'!E9,'MR_GUGiK_Usługi IIP'!E9,'MR_GUGiK_Integracja PZGiK'!E9,MS_SDE3!E9,MS_Pomoc_prawna!E9,MS_KRM!E9,MS_Informat.postępowan.karnego!E9,'MS_iSDA 2.0'!E9,MS_KRZ!E9,MS_eKRS!E9,MS_IES!E9,MS_KRK2.0!E9,'MS_Wdrożenie rozwiązań '!E9,'MRPiPS_MonitoringPracy i Pobytu'!E9,MRPiPS_PFRON_Sodir!E9,MRPiPS_PFRON_Neo!E9,'MRPiPS_PFRON_e-PFRON'!E9,MRPiPS_PFRON_EGW_GW!E9,MRPiPS_PFRON_PlatAnalit!E9,MRPiPS_PFRON_Windykacja!E9,'MRPiPS_PFRON_iPFRON+'!E9,MRPiPS_PFRON_SOW!E9,MZ_SMKL!E9,'MZ_e-KRN+'!E9,'MZ_P1+KPK'!E9,MZ_eKrew!E9,MZ_Poltransplant!E9,'MZ_Poprawa jakości .......'!E9,'MZ_nowoczesne e-usługi'!E9,MZ_P2_P4!E9,MZ_InterScienceCloud!E9,MZ_PPM!E9,MZ_ProfiBaza!E9,'MZ-DigitalBrain'!E9,MKiDN_mLUMEN!E9,MKiDN_mPolona!E9,MKiDN_Patrimonium_II!E9,'MKiDN_Polona dla Bibliotek 2.0 '!E9,'MKiDN_Polona dla Naukowców'!E9,MKiDN_CAS!E9,MKiDN_FilmotekaNarodowa!E9,MKiDN_Hereditas!E9,MKiDN_www.muzeach!E9,MKiDN_TVP_Digi_Sport!E9,MKiDN_TVP_Digi_4K!E9,'MKiDN_e-Omnis'!E9,'MKiDN_Bliżej kultury'!E9,'MKiDN_DIGI TVP SA'!E9,'MKiDN_Cyfrowa rekonstrukcja'!E9,'MKiDN_Dziedzictwo chopinowskie'!E9,'MKiDN_Otwarte Narodowe'!E9,MKiDN_ADE!E9,MKiDN_ZOSiA!E9,MKiDN_Patrimonium!E9,'MKiDN_NID '!E9,'MKiDN_Dziedzictwo muzyki'!E9,'MKiDN_Digitalizacja PWM'!E9,MKiDN_WFDiF!E9,MC_KAP!E9,MC_eRPL!E9,MC_ZPA!E9,MC_SRPS!E9,MC_WIIP!E9,'MC_e-Doręczenia'!E9,MC_CPA!E9,'MC_Portal GOV.PL'!E9,'MC_e-usługi'!E9,MC_EZD!E9,MC_ProgramKompetencjiCyfrowych!E9,MC_mObywatel!E9,'MC_KRONIK@'!E9,MF_PUESC!E9,'MF_e-Urzą Skarboowy'!E9,MGMiŻŚ_SIPAM!E9,MGMiŻŚ_REJA24!E9,MGMiŻŚ_Sat4Envi!E9,GUS_GOSPOSTRATEG!E9,GUS_KSZBI!E9,GUS_PDS!E9,'ME_URE_sprawoz. przes. paliw.  '!E9,'MKiDN_Muzeum Sztuki w Łodzi '!E9,MKiDN_Zachęta!E9,'MKiDN_Bliżej Teatru'!E9,MKiDN_archiwumgov.pl!E9,'MKiDN_@SIA'!E9,'MKiDN_PlatfEduLekArch-Pola'!E9,MKiDN_digital_PWM_kontynuacja!E9,MKiDN_PWM_bez_digitalizacji!E9,MF_SZOPEN!E9,MEN_ZRK!E9)</f>
        <v>1168.7434580539991</v>
      </c>
      <c r="F9" s="242">
        <f>SUM(MK_BDO!F9,MK_GIOŚ_PPMŚ!F9,MK_GIOŚ_INSPIRE!F9,'MON_Budowa wysokiej jakości  '!F9,'MON_Portal BiO'!F9,MNiSzW_PPPN!F9,MNiSzW_AMU!F9,MNiSzW_BINWIT!F9,MNiSzW_Herberium!F9,MNiSzW_Cyfr.archiwum_Arch.Krak!F9,MNiSzW_Eukaryota!F9,MNiSZW_PlatformaObslugi.Praktyk!F9,MNiSZW_Mod.Zintegr.SystemuNauk!F9,MNiSZW_ZSUN_II!F9,MNiSW_DRODB!F9,'MNiSW_e-CUDO'!F9,MNiSW_eczlowiek!F9,MNiSW_ePuszcza!F9,MNiSW_Leopoldina!F9,MNiSW_MostDanych!F9,MNiSW_OZwRCIN!F9,'MNiSW_Portal zarz.'!F9,MNiSW_repozytorium!F9,MNiSW_Ucyfrowienie!F9,MNiSW_Agro!F9,'MI_ZSI-ULC'!F9,MI_KREPTD!F9,'MI_KPD do inf.o podróżach multi'!F9,'MI_KPD do inf. o warunkach ruch'!F9,'MI_KSZRD TEN-T'!F9,'MI_Polska droga do automatyzacj'!F9,'MF_ZPUTFG '!F9,MF_EUREKA!F9,MRIRW_GIJHARS_EZD!F9,MRIRW_GIJHARS_GOV.PL!F9,MRIRW_GIJHARS_PUESC!F9,'MRiRW_Wojewódzkie ośrodki'!F9,'MRiRW_Jednostki doradztwa roln'!F9,'MRiRW_System monitoringu kontro'!F9,'GUS_Wrota Statystyki'!F9,MEN_WKSDO!F9,MEN_ORE!F9,'MŚ_E-usługa „Zagrożenia lasów” '!F9,'MŚ_LasWodaPowietrze '!F9,MŚ_PromocjaParkówNarodowych!F9,'MŚ_Inwazyjne gatunki'!F9,MŚ_InwentaryzacjaCennySiedlisk!F9,MSWiA_Dotacje_dla_mnijeszości!F9,MSWiA_SICPR2.0!F9,'MWSiA_GovNet i SŁR w KPRM'!F9,MSWiA_PSMUP!F9,MSWiA_SRB!F9,'MSWiA_e-Dowód'!F9,'MSWiA_e-Zdrowie'!F9,MSWiA_TETRA!F9,'MSWiA_CHMURA OBLICZ. POLICJI '!F9,MR_ZONE!F9,'MR_Konto przedsiębiorcy'!F9,MR_PEF2!F9,MR_UPRP_PUEP!F9,MR_UPRP_PORTOS!F9,'MR_GUM_e-CZAS'!F9,'MR_GUM_TRANS-TACHO'!F9,MR_GUM_MZP!F9,'MR_UZP_e-Zamówienia'!F9,'MR_GUGiK_Usługi IIP'!F9,'MR_GUGiK_Integracja PZGiK'!F9,MS_SDE3!F9,MS_Pomoc_prawna!F9,MS_KRM!F9,MS_Informat.postępowan.karnego!F9,'MS_iSDA 2.0'!F9,MS_KRZ!F9,MS_eKRS!F9,MS_IES!F9,MS_KRK2.0!F9,'MS_Wdrożenie rozwiązań '!F9,'MRPiPS_MonitoringPracy i Pobytu'!F9,MRPiPS_PFRON_Sodir!F9,MRPiPS_PFRON_Neo!F9,'MRPiPS_PFRON_e-PFRON'!F9,MRPiPS_PFRON_EGW_GW!F9,MRPiPS_PFRON_PlatAnalit!F9,MRPiPS_PFRON_Windykacja!F9,'MRPiPS_PFRON_iPFRON+'!F9,MRPiPS_PFRON_SOW!F9,MZ_SMKL!F9,'MZ_e-KRN+'!F9,'MZ_P1+KPK'!F9,MZ_eKrew!F9,MZ_Poltransplant!F9,'MZ_Poprawa jakości .......'!F9,'MZ_nowoczesne e-usługi'!F9,MZ_P2_P4!F9,MZ_InterScienceCloud!F9,MZ_PPM!F9,MZ_ProfiBaza!F9,'MZ-DigitalBrain'!F9,MKiDN_mLUMEN!F9,MKiDN_mPolona!F9,MKiDN_Patrimonium_II!F9,'MKiDN_Polona dla Bibliotek 2.0 '!F9,'MKiDN_Polona dla Naukowców'!F9,MKiDN_CAS!F9,MKiDN_FilmotekaNarodowa!F9,MKiDN_Hereditas!F9,MKiDN_www.muzeach!F9,MKiDN_TVP_Digi_Sport!F9,MKiDN_TVP_Digi_4K!F9,'MKiDN_e-Omnis'!F9,'MKiDN_Bliżej kultury'!F9,'MKiDN_DIGI TVP SA'!F9,'MKiDN_Cyfrowa rekonstrukcja'!F9,'MKiDN_Dziedzictwo chopinowskie'!F9,'MKiDN_Otwarte Narodowe'!F9,MKiDN_ADE!F9,MKiDN_ZOSiA!F9,MKiDN_Patrimonium!F9,'MKiDN_NID '!F9,'MKiDN_Dziedzictwo muzyki'!F9,'MKiDN_Digitalizacja PWM'!F9,MKiDN_WFDiF!F9,MC_KAP!F9,MC_eRPL!F9,MC_ZPA!F9,MC_SRPS!F9,MC_WIIP!F9,'MC_e-Doręczenia'!F9,MC_CPA!F9,'MC_Portal GOV.PL'!F9,'MC_e-usługi'!F9,MC_EZD!F9,MC_ProgramKompetencjiCyfrowych!F9,MC_mObywatel!F9,'MC_KRONIK@'!F9,MF_PUESC!F9,'MF_e-Urzą Skarboowy'!F9,MGMiŻŚ_SIPAM!F9,MGMiŻŚ_REJA24!F9,MGMiŻŚ_Sat4Envi!F9,GUS_GOSPOSTRATEG!F9,GUS_KSZBI!F9,GUS_PDS!F9,'ME_URE_sprawoz. przes. paliw.  '!F9,'MKiDN_Muzeum Sztuki w Łodzi '!F9,MKiDN_Zachęta!F9,'MKiDN_Bliżej Teatru'!F9,MKiDN_archiwumgov.pl!F9,'MKiDN_@SIA'!F9,'MKiDN_PlatfEduLekArch-Pola'!F9,MKiDN_digital_PWM_kontynuacja!F9,MKiDN_PWM_bez_digitalizacji!F9,MF_SZOPEN!F9,MEN_ZRK!F9)</f>
        <v>663.48219680560021</v>
      </c>
      <c r="G9" s="242">
        <f>SUM(MK_BDO!G9,MK_GIOŚ_PPMŚ!G9,MK_GIOŚ_INSPIRE!G9,'MON_Budowa wysokiej jakości  '!G9,'MON_Portal BiO'!G9,MNiSzW_PPPN!G9,MNiSzW_AMU!G9,MNiSzW_BINWIT!G9,MNiSzW_Herberium!G9,MNiSzW_Cyfr.archiwum_Arch.Krak!G9,MNiSzW_Eukaryota!G9,MNiSZW_PlatformaObslugi.Praktyk!G9,MNiSZW_Mod.Zintegr.SystemuNauk!G9,MNiSZW_ZSUN_II!G9,MNiSW_DRODB!G9,'MNiSW_e-CUDO'!G9,MNiSW_eczlowiek!G9,MNiSW_ePuszcza!G9,MNiSW_Leopoldina!G9,MNiSW_MostDanych!G9,MNiSW_OZwRCIN!G9,'MNiSW_Portal zarz.'!G9,MNiSW_repozytorium!G9,MNiSW_Ucyfrowienie!G9,MNiSW_Agro!G9,'MI_ZSI-ULC'!G9,MI_KREPTD!G9,'MI_KPD do inf.o podróżach multi'!G9,'MI_KPD do inf. o warunkach ruch'!G9,'MI_KSZRD TEN-T'!G9,'MI_Polska droga do automatyzacj'!G9,'MF_ZPUTFG '!G9,MF_EUREKA!G9,MRIRW_GIJHARS_EZD!G9,MRIRW_GIJHARS_GOV.PL!G9,MRIRW_GIJHARS_PUESC!G9,'MRiRW_Wojewódzkie ośrodki'!G9,'MRiRW_Jednostki doradztwa roln'!G9,'MRiRW_System monitoringu kontro'!G9,'GUS_Wrota Statystyki'!G9,MEN_WKSDO!G9,MEN_ORE!G9,'MŚ_E-usługa „Zagrożenia lasów” '!G9,'MŚ_LasWodaPowietrze '!G9,MŚ_PromocjaParkówNarodowych!G9,'MŚ_Inwazyjne gatunki'!G9,MŚ_InwentaryzacjaCennySiedlisk!G9,MSWiA_Dotacje_dla_mnijeszości!G9,MSWiA_SICPR2.0!G9,'MWSiA_GovNet i SŁR w KPRM'!G9,MSWiA_PSMUP!G9,MSWiA_SRB!G9,'MSWiA_e-Dowód'!G9,'MSWiA_e-Zdrowie'!G9,MSWiA_TETRA!G9,'MSWiA_CHMURA OBLICZ. POLICJI '!G9,MR_ZONE!G9,'MR_Konto przedsiębiorcy'!G9,MR_PEF2!G9,MR_UPRP_PUEP!G9,MR_UPRP_PORTOS!G9,'MR_GUM_e-CZAS'!G9,'MR_GUM_TRANS-TACHO'!G9,MR_GUM_MZP!G9,'MR_UZP_e-Zamówienia'!G9,'MR_GUGiK_Usługi IIP'!G9,'MR_GUGiK_Integracja PZGiK'!G9,MS_SDE3!G9,MS_Pomoc_prawna!G9,MS_KRM!G9,MS_Informat.postępowan.karnego!G9,'MS_iSDA 2.0'!G9,MS_KRZ!G9,MS_eKRS!G9,MS_IES!G9,MS_KRK2.0!G9,'MS_Wdrożenie rozwiązań '!G9,'MRPiPS_MonitoringPracy i Pobytu'!G9,MRPiPS_PFRON_Sodir!G9,MRPiPS_PFRON_Neo!G9,'MRPiPS_PFRON_e-PFRON'!G9,MRPiPS_PFRON_EGW_GW!G9,MRPiPS_PFRON_PlatAnalit!G9,MRPiPS_PFRON_Windykacja!G9,'MRPiPS_PFRON_iPFRON+'!G9,MRPiPS_PFRON_SOW!G9,MZ_SMKL!G9,'MZ_e-KRN+'!G9,'MZ_P1+KPK'!G9,MZ_eKrew!G9,MZ_Poltransplant!G9,'MZ_Poprawa jakości .......'!G9,'MZ_nowoczesne e-usługi'!G9,MZ_P2_P4!G9,MZ_InterScienceCloud!G9,MZ_PPM!G9,MZ_ProfiBaza!G9,'MZ-DigitalBrain'!G9,MKiDN_mLUMEN!G9,MKiDN_mPolona!G9,MKiDN_Patrimonium_II!G9,'MKiDN_Polona dla Bibliotek 2.0 '!G9,'MKiDN_Polona dla Naukowców'!G9,MKiDN_CAS!G9,MKiDN_FilmotekaNarodowa!G9,MKiDN_Hereditas!G9,MKiDN_www.muzeach!G9,MKiDN_TVP_Digi_Sport!G9,MKiDN_TVP_Digi_4K!G9,'MKiDN_e-Omnis'!G9,'MKiDN_Bliżej kultury'!G9,'MKiDN_DIGI TVP SA'!G9,'MKiDN_Cyfrowa rekonstrukcja'!G9,'MKiDN_Dziedzictwo chopinowskie'!G9,'MKiDN_Otwarte Narodowe'!G9,MKiDN_ADE!G9,MKiDN_ZOSiA!G9,MKiDN_Patrimonium!G9,'MKiDN_NID '!G9,'MKiDN_Dziedzictwo muzyki'!G9,'MKiDN_Digitalizacja PWM'!G9,MKiDN_WFDiF!G9,MC_KAP!G9,MC_eRPL!G9,MC_ZPA!G9,MC_SRPS!G9,MC_WIIP!G9,'MC_e-Doręczenia'!G9,MC_CPA!G9,'MC_Portal GOV.PL'!G9,'MC_e-usługi'!G9,MC_EZD!G9,MC_ProgramKompetencjiCyfrowych!G9,MC_mObywatel!G9,'MC_KRONIK@'!G9,MF_PUESC!G9,'MF_e-Urzą Skarboowy'!G9,MGMiŻŚ_SIPAM!G9,MGMiŻŚ_REJA24!G9,MGMiŻŚ_Sat4Envi!G9,GUS_GOSPOSTRATEG!G9,GUS_KSZBI!G9,GUS_PDS!G9,'ME_URE_sprawoz. przes. paliw.  '!G9,'MKiDN_Muzeum Sztuki w Łodzi '!G9,MKiDN_Zachęta!G9,'MKiDN_Bliżej Teatru'!G9,MKiDN_archiwumgov.pl!G9,'MKiDN_@SIA'!G9,'MKiDN_PlatfEduLekArch-Pola'!G9,MKiDN_digital_PWM_kontynuacja!G9,MKiDN_PWM_bez_digitalizacji!G9,MF_SZOPEN!G9,MEN_ZRK!G9)</f>
        <v>719.7295872816004</v>
      </c>
      <c r="H9" s="242">
        <f>SUM(MK_BDO!H9,MK_GIOŚ_PPMŚ!H9,MK_GIOŚ_INSPIRE!H9,'MON_Budowa wysokiej jakości  '!H9,'MON_Portal BiO'!H9,MNiSzW_PPPN!H9,MNiSzW_AMU!H9,MNiSzW_BINWIT!H9,MNiSzW_Herberium!H9,MNiSzW_Cyfr.archiwum_Arch.Krak!H9,MNiSzW_Eukaryota!H9,MNiSZW_PlatformaObslugi.Praktyk!H9,MNiSZW_Mod.Zintegr.SystemuNauk!H9,MNiSZW_ZSUN_II!H9,MNiSW_DRODB!H9,'MNiSW_e-CUDO'!H9,MNiSW_eczlowiek!H9,MNiSW_ePuszcza!H9,MNiSW_Leopoldina!H9,MNiSW_MostDanych!H9,MNiSW_OZwRCIN!H9,'MNiSW_Portal zarz.'!H9,MNiSW_repozytorium!H9,MNiSW_Ucyfrowienie!H9,MNiSW_Agro!H9,'MI_ZSI-ULC'!H9,MI_KREPTD!H9,'MI_KPD do inf.o podróżach multi'!H9,'MI_KPD do inf. o warunkach ruch'!H9,'MI_KSZRD TEN-T'!H9,'MI_Polska droga do automatyzacj'!H9,'MF_ZPUTFG '!H9,MF_EUREKA!H9,MRIRW_GIJHARS_EZD!H9,MRIRW_GIJHARS_GOV.PL!H9,MRIRW_GIJHARS_PUESC!H9,'MRiRW_Wojewódzkie ośrodki'!H9,'MRiRW_Jednostki doradztwa roln'!H9,'MRiRW_System monitoringu kontro'!H9,'GUS_Wrota Statystyki'!H9,MEN_WKSDO!H9,MEN_ORE!H9,'MŚ_E-usługa „Zagrożenia lasów” '!H9,'MŚ_LasWodaPowietrze '!H9,MŚ_PromocjaParkówNarodowych!H9,'MŚ_Inwazyjne gatunki'!H9,MŚ_InwentaryzacjaCennySiedlisk!H9,MSWiA_Dotacje_dla_mnijeszości!H9,MSWiA_SICPR2.0!H9,'MWSiA_GovNet i SŁR w KPRM'!H9,MSWiA_PSMUP!H9,MSWiA_SRB!H9,'MSWiA_e-Dowód'!H9,'MSWiA_e-Zdrowie'!H9,MSWiA_TETRA!H9,'MSWiA_CHMURA OBLICZ. POLICJI '!H9,MR_ZONE!H9,'MR_Konto przedsiębiorcy'!H9,MR_PEF2!H9,MR_UPRP_PUEP!H9,MR_UPRP_PORTOS!H9,'MR_GUM_e-CZAS'!H9,'MR_GUM_TRANS-TACHO'!H9,MR_GUM_MZP!H9,'MR_UZP_e-Zamówienia'!H9,'MR_GUGiK_Usługi IIP'!H9,'MR_GUGiK_Integracja PZGiK'!H9,MS_SDE3!H9,MS_Pomoc_prawna!H9,MS_KRM!H9,MS_Informat.postępowan.karnego!H9,'MS_iSDA 2.0'!H9,MS_KRZ!H9,MS_eKRS!H9,MS_IES!H9,MS_KRK2.0!H9,'MS_Wdrożenie rozwiązań '!H9,'MRPiPS_MonitoringPracy i Pobytu'!H9,MRPiPS_PFRON_Sodir!H9,MRPiPS_PFRON_Neo!H9,'MRPiPS_PFRON_e-PFRON'!H9,MRPiPS_PFRON_EGW_GW!H9,MRPiPS_PFRON_PlatAnalit!H9,MRPiPS_PFRON_Windykacja!H9,'MRPiPS_PFRON_iPFRON+'!H9,MRPiPS_PFRON_SOW!H9,MZ_SMKL!H9,'MZ_e-KRN+'!H9,'MZ_P1+KPK'!H9,MZ_eKrew!H9,MZ_Poltransplant!H9,'MZ_Poprawa jakości .......'!H9,'MZ_nowoczesne e-usługi'!H9,MZ_P2_P4!H9,MZ_InterScienceCloud!H9,MZ_PPM!H9,MZ_ProfiBaza!H9,'MZ-DigitalBrain'!H9,MKiDN_mLUMEN!H9,MKiDN_mPolona!H9,MKiDN_Patrimonium_II!H9,'MKiDN_Polona dla Bibliotek 2.0 '!H9,'MKiDN_Polona dla Naukowców'!H9,MKiDN_CAS!H9,MKiDN_FilmotekaNarodowa!H9,MKiDN_Hereditas!H9,MKiDN_www.muzeach!H9,MKiDN_TVP_Digi_Sport!H9,MKiDN_TVP_Digi_4K!H9,'MKiDN_e-Omnis'!H9,'MKiDN_Bliżej kultury'!H9,'MKiDN_DIGI TVP SA'!H9,'MKiDN_Cyfrowa rekonstrukcja'!H9,'MKiDN_Dziedzictwo chopinowskie'!H9,'MKiDN_Otwarte Narodowe'!H9,MKiDN_ADE!H9,MKiDN_ZOSiA!H9,MKiDN_Patrimonium!H9,'MKiDN_NID '!H9,'MKiDN_Dziedzictwo muzyki'!H9,'MKiDN_Digitalizacja PWM'!H9,MKiDN_WFDiF!H9,MC_KAP!H9,MC_eRPL!H9,MC_ZPA!H9,MC_SRPS!H9,MC_WIIP!H9,'MC_e-Doręczenia'!H9,MC_CPA!H9,'MC_Portal GOV.PL'!H9,'MC_e-usługi'!H9,MC_EZD!H9,MC_ProgramKompetencjiCyfrowych!H9,MC_mObywatel!H9,'MC_KRONIK@'!H9,MF_PUESC!H9,'MF_e-Urzą Skarboowy'!H9,MGMiŻŚ_SIPAM!H9,MGMiŻŚ_REJA24!H9,MGMiŻŚ_Sat4Envi!H9,GUS_GOSPOSTRATEG!H9,GUS_KSZBI!H9,GUS_PDS!H9,'ME_URE_sprawoz. przes. paliw.  '!H9,'MKiDN_Muzeum Sztuki w Łodzi '!H9,MKiDN_Zachęta!H9,'MKiDN_Bliżej Teatru'!H9,MKiDN_archiwumgov.pl!H9,'MKiDN_@SIA'!H9,'MKiDN_PlatfEduLekArch-Pola'!H9,MKiDN_digital_PWM_kontynuacja!H9,MKiDN_PWM_bez_digitalizacji!H9,MF_SZOPEN!H9,MEN_ZRK!H9)</f>
        <v>954.07428391562496</v>
      </c>
      <c r="I9" s="242">
        <f>SUM(MK_BDO!I9,MK_GIOŚ_PPMŚ!I9,MK_GIOŚ_INSPIRE!I9,'MON_Budowa wysokiej jakości  '!I9,'MON_Portal BiO'!I9,MNiSzW_PPPN!I9,MNiSzW_AMU!I9,MNiSzW_BINWIT!I9,MNiSzW_Herberium!I9,MNiSzW_Cyfr.archiwum_Arch.Krak!I9,MNiSzW_Eukaryota!I9,MNiSZW_PlatformaObslugi.Praktyk!I9,MNiSZW_Mod.Zintegr.SystemuNauk!I9,MNiSZW_ZSUN_II!I9,MNiSW_DRODB!I9,'MNiSW_e-CUDO'!I9,MNiSW_eczlowiek!I9,MNiSW_ePuszcza!I9,MNiSW_Leopoldina!I9,MNiSW_MostDanych!I9,MNiSW_OZwRCIN!I9,'MNiSW_Portal zarz.'!I9,MNiSW_repozytorium!I9,MNiSW_Ucyfrowienie!I9,MNiSW_Agro!I9,'MI_ZSI-ULC'!I9,MI_KREPTD!I9,'MI_KPD do inf.o podróżach multi'!I9,'MI_KPD do inf. o warunkach ruch'!I9,'MI_KSZRD TEN-T'!I9,'MI_Polska droga do automatyzacj'!I9,'MF_ZPUTFG '!I9,MF_EUREKA!I9,MRIRW_GIJHARS_EZD!I9,MRIRW_GIJHARS_GOV.PL!I9,MRIRW_GIJHARS_PUESC!I9,'MRiRW_Wojewódzkie ośrodki'!I9,'MRiRW_Jednostki doradztwa roln'!I9,'MRiRW_System monitoringu kontro'!I9,'GUS_Wrota Statystyki'!I9,MEN_WKSDO!I9,MEN_ORE!I9,'MŚ_E-usługa „Zagrożenia lasów” '!I9,'MŚ_LasWodaPowietrze '!I9,MŚ_PromocjaParkówNarodowych!I9,'MŚ_Inwazyjne gatunki'!I9,MŚ_InwentaryzacjaCennySiedlisk!I9,MSWiA_Dotacje_dla_mnijeszości!I9,MSWiA_SICPR2.0!I9,'MWSiA_GovNet i SŁR w KPRM'!I9,MSWiA_PSMUP!I9,MSWiA_SRB!I9,'MSWiA_e-Dowód'!I9,'MSWiA_e-Zdrowie'!I9,MSWiA_TETRA!I9,'MSWiA_CHMURA OBLICZ. POLICJI '!I9,MR_ZONE!I9,'MR_Konto przedsiębiorcy'!I9,MR_PEF2!I9,MR_UPRP_PUEP!I9,MR_UPRP_PORTOS!I9,'MR_GUM_e-CZAS'!I9,'MR_GUM_TRANS-TACHO'!I9,MR_GUM_MZP!I9,'MR_UZP_e-Zamówienia'!I9,'MR_GUGiK_Usługi IIP'!I9,'MR_GUGiK_Integracja PZGiK'!I9,MS_SDE3!I9,MS_Pomoc_prawna!I9,MS_KRM!I9,MS_Informat.postępowan.karnego!I9,'MS_iSDA 2.0'!I9,MS_KRZ!I9,MS_eKRS!I9,MS_IES!I9,MS_KRK2.0!I9,'MS_Wdrożenie rozwiązań '!I9,'MRPiPS_MonitoringPracy i Pobytu'!I9,MRPiPS_PFRON_Sodir!I9,MRPiPS_PFRON_Neo!I9,'MRPiPS_PFRON_e-PFRON'!I9,MRPiPS_PFRON_EGW_GW!I9,MRPiPS_PFRON_PlatAnalit!I9,MRPiPS_PFRON_Windykacja!I9,'MRPiPS_PFRON_iPFRON+'!I9,MRPiPS_PFRON_SOW!I9,MZ_SMKL!I9,'MZ_e-KRN+'!I9,'MZ_P1+KPK'!I9,MZ_eKrew!I9,MZ_Poltransplant!I9,'MZ_Poprawa jakości .......'!I9,'MZ_nowoczesne e-usługi'!I9,MZ_P2_P4!I9,MZ_InterScienceCloud!I9,MZ_PPM!I9,MZ_ProfiBaza!I9,'MZ-DigitalBrain'!I9,MKiDN_mLUMEN!I9,MKiDN_mPolona!I9,MKiDN_Patrimonium_II!I9,'MKiDN_Polona dla Bibliotek 2.0 '!I9,'MKiDN_Polona dla Naukowców'!I9,MKiDN_CAS!I9,MKiDN_FilmotekaNarodowa!I9,MKiDN_Hereditas!I9,MKiDN_www.muzeach!I9,MKiDN_TVP_Digi_Sport!I9,MKiDN_TVP_Digi_4K!I9,'MKiDN_e-Omnis'!I9,'MKiDN_Bliżej kultury'!I9,'MKiDN_DIGI TVP SA'!I9,'MKiDN_Cyfrowa rekonstrukcja'!I9,'MKiDN_Dziedzictwo chopinowskie'!I9,'MKiDN_Otwarte Narodowe'!I9,MKiDN_ADE!I9,MKiDN_ZOSiA!I9,MKiDN_Patrimonium!I9,'MKiDN_NID '!I9,'MKiDN_Dziedzictwo muzyki'!I9,'MKiDN_Digitalizacja PWM'!I9,MKiDN_WFDiF!I9,MC_KAP!I9,MC_eRPL!I9,MC_ZPA!I9,MC_SRPS!I9,MC_WIIP!I9,'MC_e-Doręczenia'!I9,MC_CPA!I9,'MC_Portal GOV.PL'!I9,'MC_e-usługi'!I9,MC_EZD!I9,MC_ProgramKompetencjiCyfrowych!I9,MC_mObywatel!I9,'MC_KRONIK@'!I9,MF_PUESC!I9,'MF_e-Urzą Skarboowy'!I9,MGMiŻŚ_SIPAM!I9,MGMiŻŚ_REJA24!I9,MGMiŻŚ_Sat4Envi!I9,GUS_GOSPOSTRATEG!I9,GUS_KSZBI!I9,GUS_PDS!I9,'ME_URE_sprawoz. przes. paliw.  '!I9,'MKiDN_Muzeum Sztuki w Łodzi '!I9,MKiDN_Zachęta!I9,'MKiDN_Bliżej Teatru'!I9,MKiDN_archiwumgov.pl!I9,'MKiDN_@SIA'!I9,'MKiDN_PlatfEduLekArch-Pola'!I9,MKiDN_digital_PWM_kontynuacja!I9,MKiDN_PWM_bez_digitalizacji!I9,MF_SZOPEN!I9,MEN_ZRK!I9)</f>
        <v>757.89356639040477</v>
      </c>
      <c r="J9" s="242">
        <f>SUM(MK_BDO!J9,MK_GIOŚ_PPMŚ!J9,MK_GIOŚ_INSPIRE!J9,'MON_Budowa wysokiej jakości  '!J9,'MON_Portal BiO'!J9,MNiSzW_PPPN!J9,MNiSzW_AMU!J9,MNiSzW_BINWIT!J9,MNiSzW_Herberium!J9,MNiSzW_Cyfr.archiwum_Arch.Krak!J9,MNiSzW_Eukaryota!J9,MNiSZW_PlatformaObslugi.Praktyk!J9,MNiSZW_Mod.Zintegr.SystemuNauk!J9,MNiSZW_ZSUN_II!J9,MNiSW_DRODB!J9,'MNiSW_e-CUDO'!J9,MNiSW_eczlowiek!J9,MNiSW_ePuszcza!J9,MNiSW_Leopoldina!J9,MNiSW_MostDanych!J9,MNiSW_OZwRCIN!J9,'MNiSW_Portal zarz.'!J9,MNiSW_repozytorium!J9,MNiSW_Ucyfrowienie!J9,MNiSW_Agro!J9,'MI_ZSI-ULC'!J9,MI_KREPTD!J9,'MI_KPD do inf.o podróżach multi'!J9,'MI_KPD do inf. o warunkach ruch'!J9,'MI_KSZRD TEN-T'!J9,'MI_Polska droga do automatyzacj'!J9,'MF_ZPUTFG '!J9,MF_EUREKA!J9,MRIRW_GIJHARS_EZD!J9,MRIRW_GIJHARS_GOV.PL!J9,MRIRW_GIJHARS_PUESC!J9,'MRiRW_Wojewódzkie ośrodki'!J9,'MRiRW_Jednostki doradztwa roln'!J9,'MRiRW_System monitoringu kontro'!J9,'GUS_Wrota Statystyki'!J9,MEN_WKSDO!J9,MEN_ORE!J9,'MŚ_E-usługa „Zagrożenia lasów” '!J9,'MŚ_LasWodaPowietrze '!J9,MŚ_PromocjaParkówNarodowych!J9,'MŚ_Inwazyjne gatunki'!J9,MŚ_InwentaryzacjaCennySiedlisk!J9,MSWiA_Dotacje_dla_mnijeszości!J9,MSWiA_SICPR2.0!J9,'MWSiA_GovNet i SŁR w KPRM'!J9,MSWiA_PSMUP!J9,MSWiA_SRB!J9,'MSWiA_e-Dowód'!J9,'MSWiA_e-Zdrowie'!J9,MSWiA_TETRA!J9,'MSWiA_CHMURA OBLICZ. POLICJI '!J9,MR_ZONE!J9,'MR_Konto przedsiębiorcy'!J9,MR_PEF2!J9,MR_UPRP_PUEP!J9,MR_UPRP_PORTOS!J9,'MR_GUM_e-CZAS'!J9,'MR_GUM_TRANS-TACHO'!J9,MR_GUM_MZP!J9,'MR_UZP_e-Zamówienia'!J9,'MR_GUGiK_Usługi IIP'!J9,'MR_GUGiK_Integracja PZGiK'!J9,MS_SDE3!J9,MS_Pomoc_prawna!J9,MS_KRM!J9,MS_Informat.postępowan.karnego!J9,'MS_iSDA 2.0'!J9,MS_KRZ!J9,MS_eKRS!J9,MS_IES!J9,MS_KRK2.0!J9,'MS_Wdrożenie rozwiązań '!J9,'MRPiPS_MonitoringPracy i Pobytu'!J9,MRPiPS_PFRON_Sodir!J9,MRPiPS_PFRON_Neo!J9,'MRPiPS_PFRON_e-PFRON'!J9,MRPiPS_PFRON_EGW_GW!J9,MRPiPS_PFRON_PlatAnalit!J9,MRPiPS_PFRON_Windykacja!J9,'MRPiPS_PFRON_iPFRON+'!J9,MRPiPS_PFRON_SOW!J9,MZ_SMKL!J9,'MZ_e-KRN+'!J9,'MZ_P1+KPK'!J9,MZ_eKrew!J9,MZ_Poltransplant!J9,'MZ_Poprawa jakości .......'!J9,'MZ_nowoczesne e-usługi'!J9,MZ_P2_P4!J9,MZ_InterScienceCloud!J9,MZ_PPM!J9,MZ_ProfiBaza!J9,'MZ-DigitalBrain'!J9,MKiDN_mLUMEN!J9,MKiDN_mPolona!J9,MKiDN_Patrimonium_II!J9,'MKiDN_Polona dla Bibliotek 2.0 '!J9,'MKiDN_Polona dla Naukowców'!J9,MKiDN_CAS!J9,MKiDN_FilmotekaNarodowa!J9,MKiDN_Hereditas!J9,MKiDN_www.muzeach!J9,MKiDN_TVP_Digi_Sport!J9,MKiDN_TVP_Digi_4K!J9,'MKiDN_e-Omnis'!J9,'MKiDN_Bliżej kultury'!J9,'MKiDN_DIGI TVP SA'!J9,'MKiDN_Cyfrowa rekonstrukcja'!J9,'MKiDN_Dziedzictwo chopinowskie'!J9,'MKiDN_Otwarte Narodowe'!J9,MKiDN_ADE!J9,MKiDN_ZOSiA!J9,MKiDN_Patrimonium!J9,'MKiDN_NID '!J9,'MKiDN_Dziedzictwo muzyki'!J9,'MKiDN_Digitalizacja PWM'!J9,MKiDN_WFDiF!J9,MC_KAP!J9,MC_eRPL!J9,MC_ZPA!J9,MC_SRPS!J9,MC_WIIP!J9,'MC_e-Doręczenia'!J9,MC_CPA!J9,'MC_Portal GOV.PL'!J9,'MC_e-usługi'!J9,MC_EZD!J9,MC_ProgramKompetencjiCyfrowych!J9,MC_mObywatel!J9,'MC_KRONIK@'!J9,MF_PUESC!J9,'MF_e-Urzą Skarboowy'!J9,MGMiŻŚ_SIPAM!J9,MGMiŻŚ_REJA24!J9,MGMiŻŚ_Sat4Envi!J9,GUS_GOSPOSTRATEG!J9,GUS_KSZBI!J9,GUS_PDS!J9,'ME_URE_sprawoz. przes. paliw.  '!J9,'MKiDN_Muzeum Sztuki w Łodzi '!J9,MKiDN_Zachęta!J9,'MKiDN_Bliżej Teatru'!J9,MKiDN_archiwumgov.pl!J9,'MKiDN_@SIA'!J9,'MKiDN_PlatfEduLekArch-Pola'!J9,MKiDN_digital_PWM_kontynuacja!J9,MKiDN_PWM_bez_digitalizacji!J9,MF_SZOPEN!J9,MEN_ZRK!J9)</f>
        <v>750.74135285646935</v>
      </c>
      <c r="K9" s="242">
        <f>SUM(MK_BDO!K9,MK_GIOŚ_PPMŚ!K9,MK_GIOŚ_INSPIRE!K9,'MON_Budowa wysokiej jakości  '!K9,'MON_Portal BiO'!K9,MNiSzW_PPPN!K9,MNiSzW_AMU!K9,MNiSzW_BINWIT!K9,MNiSzW_Herberium!K9,MNiSzW_Cyfr.archiwum_Arch.Krak!K9,MNiSzW_Eukaryota!K9,MNiSZW_PlatformaObslugi.Praktyk!K9,MNiSZW_Mod.Zintegr.SystemuNauk!K9,MNiSZW_ZSUN_II!K9,MNiSW_DRODB!K9,'MNiSW_e-CUDO'!K9,MNiSW_eczlowiek!K9,MNiSW_ePuszcza!K9,MNiSW_Leopoldina!K9,MNiSW_MostDanych!K9,MNiSW_OZwRCIN!K9,'MNiSW_Portal zarz.'!K9,MNiSW_repozytorium!K9,MNiSW_Ucyfrowienie!K9,MNiSW_Agro!K9,'MI_ZSI-ULC'!K9,MI_KREPTD!K9,'MI_KPD do inf.o podróżach multi'!K9,'MI_KPD do inf. o warunkach ruch'!K9,'MI_KSZRD TEN-T'!K9,'MI_Polska droga do automatyzacj'!K9,'MF_ZPUTFG '!K9,MF_EUREKA!K9,MRIRW_GIJHARS_EZD!K9,MRIRW_GIJHARS_GOV.PL!K9,MRIRW_GIJHARS_PUESC!K9,'MRiRW_Wojewódzkie ośrodki'!K9,'MRiRW_Jednostki doradztwa roln'!K9,'MRiRW_System monitoringu kontro'!K9,'GUS_Wrota Statystyki'!K9,MEN_WKSDO!K9,MEN_ORE!K9,'MŚ_E-usługa „Zagrożenia lasów” '!K9,'MŚ_LasWodaPowietrze '!K9,MŚ_PromocjaParkówNarodowych!K9,'MŚ_Inwazyjne gatunki'!K9,MŚ_InwentaryzacjaCennySiedlisk!K9,MSWiA_Dotacje_dla_mnijeszości!K9,MSWiA_SICPR2.0!K9,'MWSiA_GovNet i SŁR w KPRM'!K9,MSWiA_PSMUP!K9,MSWiA_SRB!K9,'MSWiA_e-Dowód'!K9,'MSWiA_e-Zdrowie'!K9,MSWiA_TETRA!K9,'MSWiA_CHMURA OBLICZ. POLICJI '!K9,MR_ZONE!K9,'MR_Konto przedsiębiorcy'!K9,MR_PEF2!K9,MR_UPRP_PUEP!K9,MR_UPRP_PORTOS!K9,'MR_GUM_e-CZAS'!K9,'MR_GUM_TRANS-TACHO'!K9,MR_GUM_MZP!K9,'MR_UZP_e-Zamówienia'!K9,'MR_GUGiK_Usługi IIP'!K9,'MR_GUGiK_Integracja PZGiK'!K9,MS_SDE3!K9,MS_Pomoc_prawna!K9,MS_KRM!K9,MS_Informat.postępowan.karnego!K9,'MS_iSDA 2.0'!K9,MS_KRZ!K9,MS_eKRS!K9,MS_IES!K9,MS_KRK2.0!K9,'MS_Wdrożenie rozwiązań '!K9,'MRPiPS_MonitoringPracy i Pobytu'!K9,MRPiPS_PFRON_Sodir!K9,MRPiPS_PFRON_Neo!K9,'MRPiPS_PFRON_e-PFRON'!K9,MRPiPS_PFRON_EGW_GW!K9,MRPiPS_PFRON_PlatAnalit!K9,MRPiPS_PFRON_Windykacja!K9,'MRPiPS_PFRON_iPFRON+'!K9,MRPiPS_PFRON_SOW!K9,MZ_SMKL!K9,'MZ_e-KRN+'!K9,'MZ_P1+KPK'!K9,MZ_eKrew!K9,MZ_Poltransplant!K9,'MZ_Poprawa jakości .......'!K9,'MZ_nowoczesne e-usługi'!K9,MZ_P2_P4!K9,MZ_InterScienceCloud!K9,MZ_PPM!K9,MZ_ProfiBaza!K9,'MZ-DigitalBrain'!K9,MKiDN_mLUMEN!K9,MKiDN_mPolona!K9,MKiDN_Patrimonium_II!K9,'MKiDN_Polona dla Bibliotek 2.0 '!K9,'MKiDN_Polona dla Naukowców'!K9,MKiDN_CAS!K9,MKiDN_FilmotekaNarodowa!K9,MKiDN_Hereditas!K9,MKiDN_www.muzeach!K9,MKiDN_TVP_Digi_Sport!K9,MKiDN_TVP_Digi_4K!K9,'MKiDN_e-Omnis'!K9,'MKiDN_Bliżej kultury'!K9,'MKiDN_DIGI TVP SA'!K9,'MKiDN_Cyfrowa rekonstrukcja'!K9,'MKiDN_Dziedzictwo chopinowskie'!K9,'MKiDN_Otwarte Narodowe'!K9,MKiDN_ADE!K9,MKiDN_ZOSiA!K9,MKiDN_Patrimonium!K9,'MKiDN_NID '!K9,'MKiDN_Dziedzictwo muzyki'!K9,'MKiDN_Digitalizacja PWM'!K9,MKiDN_WFDiF!K9,MC_KAP!K9,MC_eRPL!K9,MC_ZPA!K9,MC_SRPS!K9,MC_WIIP!K9,'MC_e-Doręczenia'!K9,MC_CPA!K9,'MC_Portal GOV.PL'!K9,'MC_e-usługi'!K9,MC_EZD!K9,MC_ProgramKompetencjiCyfrowych!K9,MC_mObywatel!K9,'MC_KRONIK@'!K9,MF_PUESC!K9,'MF_e-Urzą Skarboowy'!K9,MGMiŻŚ_SIPAM!K9,MGMiŻŚ_REJA24!K9,MGMiŻŚ_Sat4Envi!K9,GUS_GOSPOSTRATEG!K9,GUS_KSZBI!K9,GUS_PDS!K9,'ME_URE_sprawoz. przes. paliw.  '!K9,'MKiDN_Muzeum Sztuki w Łodzi '!K9,MKiDN_Zachęta!K9,'MKiDN_Bliżej Teatru'!K9,MKiDN_archiwumgov.pl!K9,'MKiDN_@SIA'!K9,'MKiDN_PlatfEduLekArch-Pola'!K9,MKiDN_digital_PWM_kontynuacja!K9,MKiDN_PWM_bez_digitalizacji!K9,MF_SZOPEN!K9,MEN_ZRK!K9)</f>
        <v>759.85434348885474</v>
      </c>
      <c r="L9" s="242">
        <f>SUM(MK_BDO!L9,MK_GIOŚ_PPMŚ!L9,MK_GIOŚ_INSPIRE!L9,'MON_Budowa wysokiej jakości  '!L9,'MON_Portal BiO'!L9,MNiSzW_PPPN!L9,MNiSzW_AMU!L9,MNiSzW_BINWIT!L9,MNiSzW_Herberium!L9,MNiSzW_Cyfr.archiwum_Arch.Krak!L9,MNiSzW_Eukaryota!L9,MNiSZW_PlatformaObslugi.Praktyk!L9,MNiSZW_Mod.Zintegr.SystemuNauk!L9,MNiSZW_ZSUN_II!L9,MNiSW_DRODB!L9,'MNiSW_e-CUDO'!L9,MNiSW_eczlowiek!L9,MNiSW_ePuszcza!L9,MNiSW_Leopoldina!L9,MNiSW_MostDanych!L9,MNiSW_OZwRCIN!L9,'MNiSW_Portal zarz.'!L9,MNiSW_repozytorium!L9,MNiSW_Ucyfrowienie!L9,MNiSW_Agro!L9,'MI_ZSI-ULC'!L9,MI_KREPTD!L9,'MI_KPD do inf.o podróżach multi'!L9,'MI_KPD do inf. o warunkach ruch'!L9,'MI_KSZRD TEN-T'!L9,'MI_Polska droga do automatyzacj'!L9,'MF_ZPUTFG '!L9,MF_EUREKA!L9,MRIRW_GIJHARS_EZD!L9,MRIRW_GIJHARS_GOV.PL!L9,MRIRW_GIJHARS_PUESC!L9,'MRiRW_Wojewódzkie ośrodki'!L9,'MRiRW_Jednostki doradztwa roln'!L9,'MRiRW_System monitoringu kontro'!L9,'GUS_Wrota Statystyki'!L9,MEN_WKSDO!L9,MEN_ORE!L9,'MŚ_E-usługa „Zagrożenia lasów” '!L9,'MŚ_LasWodaPowietrze '!L9,MŚ_PromocjaParkówNarodowych!L9,'MŚ_Inwazyjne gatunki'!L9,MŚ_InwentaryzacjaCennySiedlisk!L9,MSWiA_Dotacje_dla_mnijeszości!L9,MSWiA_SICPR2.0!L9,'MWSiA_GovNet i SŁR w KPRM'!L9,MSWiA_PSMUP!L9,MSWiA_SRB!L9,'MSWiA_e-Dowód'!L9,'MSWiA_e-Zdrowie'!L9,MSWiA_TETRA!L9,'MSWiA_CHMURA OBLICZ. POLICJI '!L9,MR_ZONE!L9,'MR_Konto przedsiębiorcy'!L9,MR_PEF2!L9,MR_UPRP_PUEP!L9,MR_UPRP_PORTOS!L9,'MR_GUM_e-CZAS'!L9,'MR_GUM_TRANS-TACHO'!L9,MR_GUM_MZP!L9,'MR_UZP_e-Zamówienia'!L9,'MR_GUGiK_Usługi IIP'!L9,'MR_GUGiK_Integracja PZGiK'!L9,MS_SDE3!L9,MS_Pomoc_prawna!L9,MS_KRM!L9,MS_Informat.postępowan.karnego!L9,'MS_iSDA 2.0'!L9,MS_KRZ!L9,MS_eKRS!L9,MS_IES!L9,MS_KRK2.0!L9,'MS_Wdrożenie rozwiązań '!L9,'MRPiPS_MonitoringPracy i Pobytu'!L9,MRPiPS_PFRON_Sodir!L9,MRPiPS_PFRON_Neo!L9,'MRPiPS_PFRON_e-PFRON'!L9,MRPiPS_PFRON_EGW_GW!L9,MRPiPS_PFRON_PlatAnalit!L9,MRPiPS_PFRON_Windykacja!L9,'MRPiPS_PFRON_iPFRON+'!L9,MRPiPS_PFRON_SOW!L9,MZ_SMKL!L9,'MZ_e-KRN+'!L9,'MZ_P1+KPK'!L9,MZ_eKrew!L9,MZ_Poltransplant!L9,'MZ_Poprawa jakości .......'!L9,'MZ_nowoczesne e-usługi'!L9,MZ_P2_P4!L9,MZ_InterScienceCloud!L9,MZ_PPM!L9,MZ_ProfiBaza!L9,'MZ-DigitalBrain'!L9,MKiDN_mLUMEN!L9,MKiDN_mPolona!L9,MKiDN_Patrimonium_II!L9,'MKiDN_Polona dla Bibliotek 2.0 '!L9,'MKiDN_Polona dla Naukowców'!L9,MKiDN_CAS!L9,MKiDN_FilmotekaNarodowa!L9,MKiDN_Hereditas!L9,MKiDN_www.muzeach!L9,MKiDN_TVP_Digi_Sport!L9,MKiDN_TVP_Digi_4K!L9,'MKiDN_e-Omnis'!L9,'MKiDN_Bliżej kultury'!L9,'MKiDN_DIGI TVP SA'!L9,'MKiDN_Cyfrowa rekonstrukcja'!L9,'MKiDN_Dziedzictwo chopinowskie'!L9,'MKiDN_Otwarte Narodowe'!L9,MKiDN_ADE!L9,MKiDN_ZOSiA!L9,MKiDN_Patrimonium!L9,'MKiDN_NID '!L9,'MKiDN_Dziedzictwo muzyki'!L9,'MKiDN_Digitalizacja PWM'!L9,MKiDN_WFDiF!L9,MC_KAP!L9,MC_eRPL!L9,MC_ZPA!L9,MC_SRPS!L9,MC_WIIP!L9,'MC_e-Doręczenia'!L9,MC_CPA!L9,'MC_Portal GOV.PL'!L9,'MC_e-usługi'!L9,MC_EZD!L9,MC_ProgramKompetencjiCyfrowych!L9,MC_mObywatel!L9,'MC_KRONIK@'!L9,MF_PUESC!L9,'MF_e-Urzą Skarboowy'!L9,MGMiŻŚ_SIPAM!L9,MGMiŻŚ_REJA24!L9,MGMiŻŚ_Sat4Envi!L9,GUS_GOSPOSTRATEG!L9,GUS_KSZBI!L9,GUS_PDS!L9,'ME_URE_sprawoz. przes. paliw.  '!L9,'MKiDN_Muzeum Sztuki w Łodzi '!L9,MKiDN_Zachęta!L9,'MKiDN_Bliżej Teatru'!L9,MKiDN_archiwumgov.pl!L9,'MKiDN_@SIA'!L9,'MKiDN_PlatfEduLekArch-Pola'!L9,MKiDN_digital_PWM_kontynuacja!L9,MKiDN_PWM_bez_digitalizacji!L9,MF_SZOPEN!L9,MEN_ZRK!L9)</f>
        <v>710.80067988400901</v>
      </c>
      <c r="M9" s="242">
        <f t="shared" si="0"/>
        <v>8594.8246388165626</v>
      </c>
    </row>
    <row r="10" spans="1:19" x14ac:dyDescent="0.35">
      <c r="A10" s="5" t="s">
        <v>6</v>
      </c>
      <c r="B10" s="242">
        <f>SUM(MK_BDO!B10,MK_GIOŚ_PPMŚ!B10,MK_GIOŚ_INSPIRE!B10,'MON_Budowa wysokiej jakości  '!B10,'MON_Portal BiO'!B10,MNiSzW_PPPN!B10,MNiSzW_AMU!B10,MNiSzW_BINWIT!B10,MNiSzW_Herberium!B10,MNiSzW_Cyfr.archiwum_Arch.Krak!B10,MNiSzW_Eukaryota!B10,MNiSZW_PlatformaObslugi.Praktyk!B10,MNiSZW_Mod.Zintegr.SystemuNauk!B10,MNiSZW_ZSUN_II!B10,MNiSW_DRODB!B10,'MNiSW_e-CUDO'!B10,MNiSW_eczlowiek!B10,MNiSW_ePuszcza!B10,MNiSW_Leopoldina!B10,MNiSW_MostDanych!B10,MNiSW_OZwRCIN!B10,'MNiSW_Portal zarz.'!B10,MNiSW_repozytorium!B10,MNiSW_Ucyfrowienie!B10,MNiSW_Agro!B10,'MI_ZSI-ULC'!B10,MI_KREPTD!B10,'MI_KPD do inf.o podróżach multi'!B10,'MI_KPD do inf. o warunkach ruch'!B10,'MI_KSZRD TEN-T'!B10,'MI_Polska droga do automatyzacj'!B10,'MF_ZPUTFG '!B10,MF_EUREKA!B10,MRIRW_GIJHARS_EZD!B10,MRIRW_GIJHARS_GOV.PL!B10,MRIRW_GIJHARS_PUESC!B10,'MRiRW_Wojewódzkie ośrodki'!B10,'MRiRW_Jednostki doradztwa roln'!B10,'MRiRW_System monitoringu kontro'!B10,'GUS_Wrota Statystyki'!B10,MEN_WKSDO!B10,MEN_ORE!B10,'MŚ_E-usługa „Zagrożenia lasów” '!B10,'MŚ_LasWodaPowietrze '!B10,MŚ_PromocjaParkówNarodowych!B10,'MŚ_Inwazyjne gatunki'!B10,MŚ_InwentaryzacjaCennySiedlisk!B10,MSWiA_Dotacje_dla_mnijeszości!B10,MSWiA_SICPR2.0!B10,'MWSiA_GovNet i SŁR w KPRM'!B10,MSWiA_PSMUP!B10,MSWiA_SRB!B10,'MSWiA_e-Dowód'!B10,'MSWiA_e-Zdrowie'!B10,MSWiA_TETRA!B10,'MSWiA_CHMURA OBLICZ. POLICJI '!B10,MR_ZONE!B10,'MR_Konto przedsiębiorcy'!B10,MR_PEF2!B10,MR_UPRP_PUEP!B10,MR_UPRP_PORTOS!B10,'MR_GUM_e-CZAS'!B10,'MR_GUM_TRANS-TACHO'!B10,MR_GUM_MZP!B10,'MR_UZP_e-Zamówienia'!B10,'MR_GUGiK_Usługi IIP'!B10,'MR_GUGiK_Integracja PZGiK'!B10,MS_SDE3!B10,MS_Pomoc_prawna!B10,MS_KRM!B10,MS_Informat.postępowan.karnego!B10,'MS_iSDA 2.0'!B10,MS_KRZ!B10,MS_eKRS!B10,MS_IES!B10,MS_KRK2.0!B10,'MS_Wdrożenie rozwiązań '!B10,'MRPiPS_MonitoringPracy i Pobytu'!B10,MRPiPS_PFRON_Sodir!B10,MRPiPS_PFRON_Neo!B10,'MRPiPS_PFRON_e-PFRON'!B10,MRPiPS_PFRON_EGW_GW!B10,MRPiPS_PFRON_PlatAnalit!B10,MRPiPS_PFRON_Windykacja!B10,'MRPiPS_PFRON_iPFRON+'!B10,MRPiPS_PFRON_SOW!B10,MZ_SMKL!B10,'MZ_e-KRN+'!B10,'MZ_P1+KPK'!B10,MZ_eKrew!B10,MZ_Poltransplant!B10,'MZ_Poprawa jakości .......'!B10,'MZ_nowoczesne e-usługi'!B10,MZ_P2_P4!B10,MZ_InterScienceCloud!B10,MZ_PPM!B10,MZ_ProfiBaza!B10,'MZ-DigitalBrain'!B10,MKiDN_mLUMEN!B10,MKiDN_mPolona!B10,MKiDN_Patrimonium_II!B10,'MKiDN_Polona dla Bibliotek 2.0 '!B10,'MKiDN_Polona dla Naukowców'!B10,MKiDN_CAS!B10,MKiDN_FilmotekaNarodowa!B10,MKiDN_Hereditas!B10,MKiDN_www.muzeach!B10,MKiDN_TVP_Digi_Sport!B10,MKiDN_TVP_Digi_4K!B10,'MKiDN_e-Omnis'!B10,'MKiDN_Bliżej kultury'!B10,'MKiDN_DIGI TVP SA'!B10,'MKiDN_Cyfrowa rekonstrukcja'!B10,'MKiDN_Dziedzictwo chopinowskie'!B10,'MKiDN_Otwarte Narodowe'!B10,MKiDN_ADE!B10,MKiDN_ZOSiA!B10,MKiDN_Patrimonium!B10,'MKiDN_NID '!B10,'MKiDN_Dziedzictwo muzyki'!B10,'MKiDN_Digitalizacja PWM'!B10,MKiDN_WFDiF!B10,MC_KAP!B10,MC_eRPL!B10,MC_ZPA!B10,MC_SRPS!B10,MC_WIIP!B10,'MC_e-Doręczenia'!B10,MC_CPA!B10,'MC_Portal GOV.PL'!B10,'MC_e-usługi'!B10,MC_EZD!B10,MC_ProgramKompetencjiCyfrowych!B10,MC_mObywatel!B10,'MC_KRONIK@'!B10,MF_PUESC!B10,'MF_e-Urzą Skarboowy'!B10,MGMiŻŚ_SIPAM!B10,MGMiŻŚ_REJA24!B10,MGMiŻŚ_Sat4Envi!B10,GUS_GOSPOSTRATEG!B10,GUS_KSZBI!B10,GUS_PDS!B10,'ME_URE_sprawoz. przes. paliw.  '!B10,'MKiDN_Muzeum Sztuki w Łodzi '!B10,MKiDN_Zachęta!B10,'MKiDN_Bliżej Teatru'!B10,MKiDN_archiwumgov.pl!B10,'MKiDN_@SIA'!B10,'MKiDN_PlatfEduLekArch-Pola'!B10,MKiDN_digital_PWM_kontynuacja!B10,MKiDN_PWM_bez_digitalizacji!B10,MF_SZOPEN!B10,MEN_ZRK!B10)</f>
        <v>0.06</v>
      </c>
      <c r="C10" s="242">
        <f>SUM(MK_BDO!C10,MK_GIOŚ_PPMŚ!C10,MK_GIOŚ_INSPIRE!C10,'MON_Budowa wysokiej jakości  '!C10,'MON_Portal BiO'!C10,MNiSzW_PPPN!C10,MNiSzW_AMU!C10,MNiSzW_BINWIT!C10,MNiSzW_Herberium!C10,MNiSzW_Cyfr.archiwum_Arch.Krak!C10,MNiSzW_Eukaryota!C10,MNiSZW_PlatformaObslugi.Praktyk!C10,MNiSZW_Mod.Zintegr.SystemuNauk!C10,MNiSZW_ZSUN_II!C10,MNiSW_DRODB!C10,'MNiSW_e-CUDO'!C10,MNiSW_eczlowiek!C10,MNiSW_ePuszcza!C10,MNiSW_Leopoldina!C10,MNiSW_MostDanych!C10,MNiSW_OZwRCIN!C10,'MNiSW_Portal zarz.'!C10,MNiSW_repozytorium!C10,MNiSW_Ucyfrowienie!C10,MNiSW_Agro!C10,'MI_ZSI-ULC'!C10,MI_KREPTD!C10,'MI_KPD do inf.o podróżach multi'!C10,'MI_KPD do inf. o warunkach ruch'!C10,'MI_KSZRD TEN-T'!C10,'MI_Polska droga do automatyzacj'!C10,'MF_ZPUTFG '!C10,MF_EUREKA!C10,MRIRW_GIJHARS_EZD!C10,MRIRW_GIJHARS_GOV.PL!C10,MRIRW_GIJHARS_PUESC!C10,'MRiRW_Wojewódzkie ośrodki'!C10,'MRiRW_Jednostki doradztwa roln'!C10,'MRiRW_System monitoringu kontro'!C10,'GUS_Wrota Statystyki'!C10,MEN_WKSDO!C10,MEN_ORE!C10,'MŚ_E-usługa „Zagrożenia lasów” '!C10,'MŚ_LasWodaPowietrze '!C10,MŚ_PromocjaParkówNarodowych!C10,'MŚ_Inwazyjne gatunki'!C10,MŚ_InwentaryzacjaCennySiedlisk!C10,MSWiA_Dotacje_dla_mnijeszości!C10,MSWiA_SICPR2.0!C10,'MWSiA_GovNet i SŁR w KPRM'!C10,MSWiA_PSMUP!C10,MSWiA_SRB!C10,'MSWiA_e-Dowód'!C10,'MSWiA_e-Zdrowie'!C10,MSWiA_TETRA!C10,'MSWiA_CHMURA OBLICZ. POLICJI '!C10,MR_ZONE!C10,'MR_Konto przedsiębiorcy'!C10,MR_PEF2!C10,MR_UPRP_PUEP!C10,MR_UPRP_PORTOS!C10,'MR_GUM_e-CZAS'!C10,'MR_GUM_TRANS-TACHO'!C10,MR_GUM_MZP!C10,'MR_UZP_e-Zamówienia'!C10,'MR_GUGiK_Usługi IIP'!C10,'MR_GUGiK_Integracja PZGiK'!C10,MS_SDE3!C10,MS_Pomoc_prawna!C10,MS_KRM!C10,MS_Informat.postępowan.karnego!C10,'MS_iSDA 2.0'!C10,MS_KRZ!C10,MS_eKRS!C10,MS_IES!C10,MS_KRK2.0!C10,'MS_Wdrożenie rozwiązań '!C10,'MRPiPS_MonitoringPracy i Pobytu'!C10,MRPiPS_PFRON_Sodir!C10,MRPiPS_PFRON_Neo!C10,'MRPiPS_PFRON_e-PFRON'!C10,MRPiPS_PFRON_EGW_GW!C10,MRPiPS_PFRON_PlatAnalit!C10,MRPiPS_PFRON_Windykacja!C10,'MRPiPS_PFRON_iPFRON+'!C10,MRPiPS_PFRON_SOW!C10,MZ_SMKL!C10,'MZ_e-KRN+'!C10,'MZ_P1+KPK'!C10,MZ_eKrew!C10,MZ_Poltransplant!C10,'MZ_Poprawa jakości .......'!C10,'MZ_nowoczesne e-usługi'!C10,MZ_P2_P4!C10,MZ_InterScienceCloud!C10,MZ_PPM!C10,MZ_ProfiBaza!C10,'MZ-DigitalBrain'!C10,MKiDN_mLUMEN!C10,MKiDN_mPolona!C10,MKiDN_Patrimonium_II!C10,'MKiDN_Polona dla Bibliotek 2.0 '!C10,'MKiDN_Polona dla Naukowców'!C10,MKiDN_CAS!C10,MKiDN_FilmotekaNarodowa!C10,MKiDN_Hereditas!C10,MKiDN_www.muzeach!C10,MKiDN_TVP_Digi_Sport!C10,MKiDN_TVP_Digi_4K!C10,'MKiDN_e-Omnis'!C10,'MKiDN_Bliżej kultury'!C10,'MKiDN_DIGI TVP SA'!C10,'MKiDN_Cyfrowa rekonstrukcja'!C10,'MKiDN_Dziedzictwo chopinowskie'!C10,'MKiDN_Otwarte Narodowe'!C10,MKiDN_ADE!C10,MKiDN_ZOSiA!C10,MKiDN_Patrimonium!C10,'MKiDN_NID '!C10,'MKiDN_Dziedzictwo muzyki'!C10,'MKiDN_Digitalizacja PWM'!C10,MKiDN_WFDiF!C10,MC_KAP!C10,MC_eRPL!C10,MC_ZPA!C10,MC_SRPS!C10,MC_WIIP!C10,'MC_e-Doręczenia'!C10,MC_CPA!C10,'MC_Portal GOV.PL'!C10,'MC_e-usługi'!C10,MC_EZD!C10,MC_ProgramKompetencjiCyfrowych!C10,MC_mObywatel!C10,'MC_KRONIK@'!C10,MF_PUESC!C10,'MF_e-Urzą Skarboowy'!C10,MGMiŻŚ_SIPAM!C10,MGMiŻŚ_REJA24!C10,MGMiŻŚ_Sat4Envi!C10,GUS_GOSPOSTRATEG!C10,GUS_KSZBI!C10,GUS_PDS!C10,'ME_URE_sprawoz. przes. paliw.  '!C10,'MKiDN_Muzeum Sztuki w Łodzi '!C10,MKiDN_Zachęta!C10,'MKiDN_Bliżej Teatru'!C10,MKiDN_archiwumgov.pl!C10,'MKiDN_@SIA'!C10,'MKiDN_PlatfEduLekArch-Pola'!C10,MKiDN_digital_PWM_kontynuacja!C10,MKiDN_PWM_bez_digitalizacji!C10,MF_SZOPEN!C10,MEN_ZRK!C10)</f>
        <v>0.54994699999999996</v>
      </c>
      <c r="D10" s="242">
        <f>SUM(MK_BDO!D10,MK_GIOŚ_PPMŚ!D10,MK_GIOŚ_INSPIRE!D10,'MON_Budowa wysokiej jakości  '!D10,'MON_Portal BiO'!D10,MNiSzW_PPPN!D10,MNiSzW_AMU!D10,MNiSzW_BINWIT!D10,MNiSzW_Herberium!D10,MNiSzW_Cyfr.archiwum_Arch.Krak!D10,MNiSzW_Eukaryota!D10,MNiSZW_PlatformaObslugi.Praktyk!D10,MNiSZW_Mod.Zintegr.SystemuNauk!D10,MNiSZW_ZSUN_II!D10,MNiSW_DRODB!D10,'MNiSW_e-CUDO'!D10,MNiSW_eczlowiek!D10,MNiSW_ePuszcza!D10,MNiSW_Leopoldina!D10,MNiSW_MostDanych!D10,MNiSW_OZwRCIN!D10,'MNiSW_Portal zarz.'!D10,MNiSW_repozytorium!D10,MNiSW_Ucyfrowienie!D10,MNiSW_Agro!D10,'MI_ZSI-ULC'!D10,MI_KREPTD!D10,'MI_KPD do inf.o podróżach multi'!D10,'MI_KPD do inf. o warunkach ruch'!D10,'MI_KSZRD TEN-T'!D10,'MI_Polska droga do automatyzacj'!D10,'MF_ZPUTFG '!D10,MF_EUREKA!D10,MRIRW_GIJHARS_EZD!D10,MRIRW_GIJHARS_GOV.PL!D10,MRIRW_GIJHARS_PUESC!D10,'MRiRW_Wojewódzkie ośrodki'!D10,'MRiRW_Jednostki doradztwa roln'!D10,'MRiRW_System monitoringu kontro'!D10,'GUS_Wrota Statystyki'!D10,MEN_WKSDO!D10,MEN_ORE!D10,'MŚ_E-usługa „Zagrożenia lasów” '!D10,'MŚ_LasWodaPowietrze '!D10,MŚ_PromocjaParkówNarodowych!D10,'MŚ_Inwazyjne gatunki'!D10,MŚ_InwentaryzacjaCennySiedlisk!D10,MSWiA_Dotacje_dla_mnijeszości!D10,MSWiA_SICPR2.0!D10,'MWSiA_GovNet i SŁR w KPRM'!D10,MSWiA_PSMUP!D10,MSWiA_SRB!D10,'MSWiA_e-Dowód'!D10,'MSWiA_e-Zdrowie'!D10,MSWiA_TETRA!D10,'MSWiA_CHMURA OBLICZ. POLICJI '!D10,MR_ZONE!D10,'MR_Konto przedsiębiorcy'!D10,MR_PEF2!D10,MR_UPRP_PUEP!D10,MR_UPRP_PORTOS!D10,'MR_GUM_e-CZAS'!D10,'MR_GUM_TRANS-TACHO'!D10,MR_GUM_MZP!D10,'MR_UZP_e-Zamówienia'!D10,'MR_GUGiK_Usługi IIP'!D10,'MR_GUGiK_Integracja PZGiK'!D10,MS_SDE3!D10,MS_Pomoc_prawna!D10,MS_KRM!D10,MS_Informat.postępowan.karnego!D10,'MS_iSDA 2.0'!D10,MS_KRZ!D10,MS_eKRS!D10,MS_IES!D10,MS_KRK2.0!D10,'MS_Wdrożenie rozwiązań '!D10,'MRPiPS_MonitoringPracy i Pobytu'!D10,MRPiPS_PFRON_Sodir!D10,MRPiPS_PFRON_Neo!D10,'MRPiPS_PFRON_e-PFRON'!D10,MRPiPS_PFRON_EGW_GW!D10,MRPiPS_PFRON_PlatAnalit!D10,MRPiPS_PFRON_Windykacja!D10,'MRPiPS_PFRON_iPFRON+'!D10,MRPiPS_PFRON_SOW!D10,MZ_SMKL!D10,'MZ_e-KRN+'!D10,'MZ_P1+KPK'!D10,MZ_eKrew!D10,MZ_Poltransplant!D10,'MZ_Poprawa jakości .......'!D10,'MZ_nowoczesne e-usługi'!D10,MZ_P2_P4!D10,MZ_InterScienceCloud!D10,MZ_PPM!D10,MZ_ProfiBaza!D10,'MZ-DigitalBrain'!D10,MKiDN_mLUMEN!D10,MKiDN_mPolona!D10,MKiDN_Patrimonium_II!D10,'MKiDN_Polona dla Bibliotek 2.0 '!D10,'MKiDN_Polona dla Naukowców'!D10,MKiDN_CAS!D10,MKiDN_FilmotekaNarodowa!D10,MKiDN_Hereditas!D10,MKiDN_www.muzeach!D10,MKiDN_TVP_Digi_Sport!D10,MKiDN_TVP_Digi_4K!D10,'MKiDN_e-Omnis'!D10,'MKiDN_Bliżej kultury'!D10,'MKiDN_DIGI TVP SA'!D10,'MKiDN_Cyfrowa rekonstrukcja'!D10,'MKiDN_Dziedzictwo chopinowskie'!D10,'MKiDN_Otwarte Narodowe'!D10,MKiDN_ADE!D10,MKiDN_ZOSiA!D10,MKiDN_Patrimonium!D10,'MKiDN_NID '!D10,'MKiDN_Dziedzictwo muzyki'!D10,'MKiDN_Digitalizacja PWM'!D10,MKiDN_WFDiF!D10,MC_KAP!D10,MC_eRPL!D10,MC_ZPA!D10,MC_SRPS!D10,MC_WIIP!D10,'MC_e-Doręczenia'!D10,MC_CPA!D10,'MC_Portal GOV.PL'!D10,'MC_e-usługi'!D10,MC_EZD!D10,MC_ProgramKompetencjiCyfrowych!D10,MC_mObywatel!D10,'MC_KRONIK@'!D10,MF_PUESC!D10,'MF_e-Urzą Skarboowy'!D10,MGMiŻŚ_SIPAM!D10,MGMiŻŚ_REJA24!D10,MGMiŻŚ_Sat4Envi!D10,GUS_GOSPOSTRATEG!D10,GUS_KSZBI!D10,GUS_PDS!D10,'ME_URE_sprawoz. przes. paliw.  '!D10,'MKiDN_Muzeum Sztuki w Łodzi '!D10,MKiDN_Zachęta!D10,'MKiDN_Bliżej Teatru'!D10,MKiDN_archiwumgov.pl!D10,'MKiDN_@SIA'!D10,'MKiDN_PlatfEduLekArch-Pola'!D10,MKiDN_digital_PWM_kontynuacja!D10,MKiDN_PWM_bez_digitalizacji!D10,MF_SZOPEN!D10,MEN_ZRK!D10)</f>
        <v>0.41169699999999998</v>
      </c>
      <c r="E10" s="242">
        <f>SUM(MK_BDO!E10,MK_GIOŚ_PPMŚ!E10,MK_GIOŚ_INSPIRE!E10,'MON_Budowa wysokiej jakości  '!E10,'MON_Portal BiO'!E10,MNiSzW_PPPN!E10,MNiSzW_AMU!E10,MNiSzW_BINWIT!E10,MNiSzW_Herberium!E10,MNiSzW_Cyfr.archiwum_Arch.Krak!E10,MNiSzW_Eukaryota!E10,MNiSZW_PlatformaObslugi.Praktyk!E10,MNiSZW_Mod.Zintegr.SystemuNauk!E10,MNiSZW_ZSUN_II!E10,MNiSW_DRODB!E10,'MNiSW_e-CUDO'!E10,MNiSW_eczlowiek!E10,MNiSW_ePuszcza!E10,MNiSW_Leopoldina!E10,MNiSW_MostDanych!E10,MNiSW_OZwRCIN!E10,'MNiSW_Portal zarz.'!E10,MNiSW_repozytorium!E10,MNiSW_Ucyfrowienie!E10,MNiSW_Agro!E10,'MI_ZSI-ULC'!E10,MI_KREPTD!E10,'MI_KPD do inf.o podróżach multi'!E10,'MI_KPD do inf. o warunkach ruch'!E10,'MI_KSZRD TEN-T'!E10,'MI_Polska droga do automatyzacj'!E10,'MF_ZPUTFG '!E10,MF_EUREKA!E10,MRIRW_GIJHARS_EZD!E10,MRIRW_GIJHARS_GOV.PL!E10,MRIRW_GIJHARS_PUESC!E10,'MRiRW_Wojewódzkie ośrodki'!E10,'MRiRW_Jednostki doradztwa roln'!E10,'MRiRW_System monitoringu kontro'!E10,'GUS_Wrota Statystyki'!E10,MEN_WKSDO!E10,MEN_ORE!E10,'MŚ_E-usługa „Zagrożenia lasów” '!E10,'MŚ_LasWodaPowietrze '!E10,MŚ_PromocjaParkówNarodowych!E10,'MŚ_Inwazyjne gatunki'!E10,MŚ_InwentaryzacjaCennySiedlisk!E10,MSWiA_Dotacje_dla_mnijeszości!E10,MSWiA_SICPR2.0!E10,'MWSiA_GovNet i SŁR w KPRM'!E10,MSWiA_PSMUP!E10,MSWiA_SRB!E10,'MSWiA_e-Dowód'!E10,'MSWiA_e-Zdrowie'!E10,MSWiA_TETRA!E10,'MSWiA_CHMURA OBLICZ. POLICJI '!E10,MR_ZONE!E10,'MR_Konto przedsiębiorcy'!E10,MR_PEF2!E10,MR_UPRP_PUEP!E10,MR_UPRP_PORTOS!E10,'MR_GUM_e-CZAS'!E10,'MR_GUM_TRANS-TACHO'!E10,MR_GUM_MZP!E10,'MR_UZP_e-Zamówienia'!E10,'MR_GUGiK_Usługi IIP'!E10,'MR_GUGiK_Integracja PZGiK'!E10,MS_SDE3!E10,MS_Pomoc_prawna!E10,MS_KRM!E10,MS_Informat.postępowan.karnego!E10,'MS_iSDA 2.0'!E10,MS_KRZ!E10,MS_eKRS!E10,MS_IES!E10,MS_KRK2.0!E10,'MS_Wdrożenie rozwiązań '!E10,'MRPiPS_MonitoringPracy i Pobytu'!E10,MRPiPS_PFRON_Sodir!E10,MRPiPS_PFRON_Neo!E10,'MRPiPS_PFRON_e-PFRON'!E10,MRPiPS_PFRON_EGW_GW!E10,MRPiPS_PFRON_PlatAnalit!E10,MRPiPS_PFRON_Windykacja!E10,'MRPiPS_PFRON_iPFRON+'!E10,MRPiPS_PFRON_SOW!E10,MZ_SMKL!E10,'MZ_e-KRN+'!E10,'MZ_P1+KPK'!E10,MZ_eKrew!E10,MZ_Poltransplant!E10,'MZ_Poprawa jakości .......'!E10,'MZ_nowoczesne e-usługi'!E10,MZ_P2_P4!E10,MZ_InterScienceCloud!E10,MZ_PPM!E10,MZ_ProfiBaza!E10,'MZ-DigitalBrain'!E10,MKiDN_mLUMEN!E10,MKiDN_mPolona!E10,MKiDN_Patrimonium_II!E10,'MKiDN_Polona dla Bibliotek 2.0 '!E10,'MKiDN_Polona dla Naukowców'!E10,MKiDN_CAS!E10,MKiDN_FilmotekaNarodowa!E10,MKiDN_Hereditas!E10,MKiDN_www.muzeach!E10,MKiDN_TVP_Digi_Sport!E10,MKiDN_TVP_Digi_4K!E10,'MKiDN_e-Omnis'!E10,'MKiDN_Bliżej kultury'!E10,'MKiDN_DIGI TVP SA'!E10,'MKiDN_Cyfrowa rekonstrukcja'!E10,'MKiDN_Dziedzictwo chopinowskie'!E10,'MKiDN_Otwarte Narodowe'!E10,MKiDN_ADE!E10,MKiDN_ZOSiA!E10,MKiDN_Patrimonium!E10,'MKiDN_NID '!E10,'MKiDN_Dziedzictwo muzyki'!E10,'MKiDN_Digitalizacja PWM'!E10,MKiDN_WFDiF!E10,MC_KAP!E10,MC_eRPL!E10,MC_ZPA!E10,MC_SRPS!E10,MC_WIIP!E10,'MC_e-Doręczenia'!E10,MC_CPA!E10,'MC_Portal GOV.PL'!E10,'MC_e-usługi'!E10,MC_EZD!E10,MC_ProgramKompetencjiCyfrowych!E10,MC_mObywatel!E10,'MC_KRONIK@'!E10,MF_PUESC!E10,'MF_e-Urzą Skarboowy'!E10,MGMiŻŚ_SIPAM!E10,MGMiŻŚ_REJA24!E10,MGMiŻŚ_Sat4Envi!E10,GUS_GOSPOSTRATEG!E10,GUS_KSZBI!E10,GUS_PDS!E10,'ME_URE_sprawoz. przes. paliw.  '!E10,'MKiDN_Muzeum Sztuki w Łodzi '!E10,MKiDN_Zachęta!E10,'MKiDN_Bliżej Teatru'!E10,MKiDN_archiwumgov.pl!E10,'MKiDN_@SIA'!E10,'MKiDN_PlatfEduLekArch-Pola'!E10,MKiDN_digital_PWM_kontynuacja!E10,MKiDN_PWM_bez_digitalizacji!E10,MF_SZOPEN!E10,MEN_ZRK!E10)</f>
        <v>0.54749100000000006</v>
      </c>
      <c r="F10" s="242">
        <f>SUM(MK_BDO!F10,MK_GIOŚ_PPMŚ!F10,MK_GIOŚ_INSPIRE!F10,'MON_Budowa wysokiej jakości  '!F10,'MON_Portal BiO'!F10,MNiSzW_PPPN!F10,MNiSzW_AMU!F10,MNiSzW_BINWIT!F10,MNiSzW_Herberium!F10,MNiSzW_Cyfr.archiwum_Arch.Krak!F10,MNiSzW_Eukaryota!F10,MNiSZW_PlatformaObslugi.Praktyk!F10,MNiSZW_Mod.Zintegr.SystemuNauk!F10,MNiSZW_ZSUN_II!F10,MNiSW_DRODB!F10,'MNiSW_e-CUDO'!F10,MNiSW_eczlowiek!F10,MNiSW_ePuszcza!F10,MNiSW_Leopoldina!F10,MNiSW_MostDanych!F10,MNiSW_OZwRCIN!F10,'MNiSW_Portal zarz.'!F10,MNiSW_repozytorium!F10,MNiSW_Ucyfrowienie!F10,MNiSW_Agro!F10,'MI_ZSI-ULC'!F10,MI_KREPTD!F10,'MI_KPD do inf.o podróżach multi'!F10,'MI_KPD do inf. o warunkach ruch'!F10,'MI_KSZRD TEN-T'!F10,'MI_Polska droga do automatyzacj'!F10,'MF_ZPUTFG '!F10,MF_EUREKA!F10,MRIRW_GIJHARS_EZD!F10,MRIRW_GIJHARS_GOV.PL!F10,MRIRW_GIJHARS_PUESC!F10,'MRiRW_Wojewódzkie ośrodki'!F10,'MRiRW_Jednostki doradztwa roln'!F10,'MRiRW_System monitoringu kontro'!F10,'GUS_Wrota Statystyki'!F10,MEN_WKSDO!F10,MEN_ORE!F10,'MŚ_E-usługa „Zagrożenia lasów” '!F10,'MŚ_LasWodaPowietrze '!F10,MŚ_PromocjaParkówNarodowych!F10,'MŚ_Inwazyjne gatunki'!F10,MŚ_InwentaryzacjaCennySiedlisk!F10,MSWiA_Dotacje_dla_mnijeszości!F10,MSWiA_SICPR2.0!F10,'MWSiA_GovNet i SŁR w KPRM'!F10,MSWiA_PSMUP!F10,MSWiA_SRB!F10,'MSWiA_e-Dowód'!F10,'MSWiA_e-Zdrowie'!F10,MSWiA_TETRA!F10,'MSWiA_CHMURA OBLICZ. POLICJI '!F10,MR_ZONE!F10,'MR_Konto przedsiębiorcy'!F10,MR_PEF2!F10,MR_UPRP_PUEP!F10,MR_UPRP_PORTOS!F10,'MR_GUM_e-CZAS'!F10,'MR_GUM_TRANS-TACHO'!F10,MR_GUM_MZP!F10,'MR_UZP_e-Zamówienia'!F10,'MR_GUGiK_Usługi IIP'!F10,'MR_GUGiK_Integracja PZGiK'!F10,MS_SDE3!F10,MS_Pomoc_prawna!F10,MS_KRM!F10,MS_Informat.postępowan.karnego!F10,'MS_iSDA 2.0'!F10,MS_KRZ!F10,MS_eKRS!F10,MS_IES!F10,MS_KRK2.0!F10,'MS_Wdrożenie rozwiązań '!F10,'MRPiPS_MonitoringPracy i Pobytu'!F10,MRPiPS_PFRON_Sodir!F10,MRPiPS_PFRON_Neo!F10,'MRPiPS_PFRON_e-PFRON'!F10,MRPiPS_PFRON_EGW_GW!F10,MRPiPS_PFRON_PlatAnalit!F10,MRPiPS_PFRON_Windykacja!F10,'MRPiPS_PFRON_iPFRON+'!F10,MRPiPS_PFRON_SOW!F10,MZ_SMKL!F10,'MZ_e-KRN+'!F10,'MZ_P1+KPK'!F10,MZ_eKrew!F10,MZ_Poltransplant!F10,'MZ_Poprawa jakości .......'!F10,'MZ_nowoczesne e-usługi'!F10,MZ_P2_P4!F10,MZ_InterScienceCloud!F10,MZ_PPM!F10,MZ_ProfiBaza!F10,'MZ-DigitalBrain'!F10,MKiDN_mLUMEN!F10,MKiDN_mPolona!F10,MKiDN_Patrimonium_II!F10,'MKiDN_Polona dla Bibliotek 2.0 '!F10,'MKiDN_Polona dla Naukowców'!F10,MKiDN_CAS!F10,MKiDN_FilmotekaNarodowa!F10,MKiDN_Hereditas!F10,MKiDN_www.muzeach!F10,MKiDN_TVP_Digi_Sport!F10,MKiDN_TVP_Digi_4K!F10,'MKiDN_e-Omnis'!F10,'MKiDN_Bliżej kultury'!F10,'MKiDN_DIGI TVP SA'!F10,'MKiDN_Cyfrowa rekonstrukcja'!F10,'MKiDN_Dziedzictwo chopinowskie'!F10,'MKiDN_Otwarte Narodowe'!F10,MKiDN_ADE!F10,MKiDN_ZOSiA!F10,MKiDN_Patrimonium!F10,'MKiDN_NID '!F10,'MKiDN_Dziedzictwo muzyki'!F10,'MKiDN_Digitalizacja PWM'!F10,MKiDN_WFDiF!F10,MC_KAP!F10,MC_eRPL!F10,MC_ZPA!F10,MC_SRPS!F10,MC_WIIP!F10,'MC_e-Doręczenia'!F10,MC_CPA!F10,'MC_Portal GOV.PL'!F10,'MC_e-usługi'!F10,MC_EZD!F10,MC_ProgramKompetencjiCyfrowych!F10,MC_mObywatel!F10,'MC_KRONIK@'!F10,MF_PUESC!F10,'MF_e-Urzą Skarboowy'!F10,MGMiŻŚ_SIPAM!F10,MGMiŻŚ_REJA24!F10,MGMiŻŚ_Sat4Envi!F10,GUS_GOSPOSTRATEG!F10,GUS_KSZBI!F10,GUS_PDS!F10,'ME_URE_sprawoz. przes. paliw.  '!F10,'MKiDN_Muzeum Sztuki w Łodzi '!F10,MKiDN_Zachęta!F10,'MKiDN_Bliżej Teatru'!F10,MKiDN_archiwumgov.pl!F10,'MKiDN_@SIA'!F10,'MKiDN_PlatfEduLekArch-Pola'!F10,MKiDN_digital_PWM_kontynuacja!F10,MKiDN_PWM_bez_digitalizacji!F10,MF_SZOPEN!F10,MEN_ZRK!F10)</f>
        <v>0.29427999999999999</v>
      </c>
      <c r="G10" s="242">
        <f>SUM(MK_BDO!G10,MK_GIOŚ_PPMŚ!G10,MK_GIOŚ_INSPIRE!G10,'MON_Budowa wysokiej jakości  '!G10,'MON_Portal BiO'!G10,MNiSzW_PPPN!G10,MNiSzW_AMU!G10,MNiSzW_BINWIT!G10,MNiSzW_Herberium!G10,MNiSzW_Cyfr.archiwum_Arch.Krak!G10,MNiSzW_Eukaryota!G10,MNiSZW_PlatformaObslugi.Praktyk!G10,MNiSZW_Mod.Zintegr.SystemuNauk!G10,MNiSZW_ZSUN_II!G10,MNiSW_DRODB!G10,'MNiSW_e-CUDO'!G10,MNiSW_eczlowiek!G10,MNiSW_ePuszcza!G10,MNiSW_Leopoldina!G10,MNiSW_MostDanych!G10,MNiSW_OZwRCIN!G10,'MNiSW_Portal zarz.'!G10,MNiSW_repozytorium!G10,MNiSW_Ucyfrowienie!G10,MNiSW_Agro!G10,'MI_ZSI-ULC'!G10,MI_KREPTD!G10,'MI_KPD do inf.o podróżach multi'!G10,'MI_KPD do inf. o warunkach ruch'!G10,'MI_KSZRD TEN-T'!G10,'MI_Polska droga do automatyzacj'!G10,'MF_ZPUTFG '!G10,MF_EUREKA!G10,MRIRW_GIJHARS_EZD!G10,MRIRW_GIJHARS_GOV.PL!G10,MRIRW_GIJHARS_PUESC!G10,'MRiRW_Wojewódzkie ośrodki'!G10,'MRiRW_Jednostki doradztwa roln'!G10,'MRiRW_System monitoringu kontro'!G10,'GUS_Wrota Statystyki'!G10,MEN_WKSDO!G10,MEN_ORE!G10,'MŚ_E-usługa „Zagrożenia lasów” '!G10,'MŚ_LasWodaPowietrze '!G10,MŚ_PromocjaParkówNarodowych!G10,'MŚ_Inwazyjne gatunki'!G10,MŚ_InwentaryzacjaCennySiedlisk!G10,MSWiA_Dotacje_dla_mnijeszości!G10,MSWiA_SICPR2.0!G10,'MWSiA_GovNet i SŁR w KPRM'!G10,MSWiA_PSMUP!G10,MSWiA_SRB!G10,'MSWiA_e-Dowód'!G10,'MSWiA_e-Zdrowie'!G10,MSWiA_TETRA!G10,'MSWiA_CHMURA OBLICZ. POLICJI '!G10,MR_ZONE!G10,'MR_Konto przedsiębiorcy'!G10,MR_PEF2!G10,MR_UPRP_PUEP!G10,MR_UPRP_PORTOS!G10,'MR_GUM_e-CZAS'!G10,'MR_GUM_TRANS-TACHO'!G10,MR_GUM_MZP!G10,'MR_UZP_e-Zamówienia'!G10,'MR_GUGiK_Usługi IIP'!G10,'MR_GUGiK_Integracja PZGiK'!G10,MS_SDE3!G10,MS_Pomoc_prawna!G10,MS_KRM!G10,MS_Informat.postępowan.karnego!G10,'MS_iSDA 2.0'!G10,MS_KRZ!G10,MS_eKRS!G10,MS_IES!G10,MS_KRK2.0!G10,'MS_Wdrożenie rozwiązań '!G10,'MRPiPS_MonitoringPracy i Pobytu'!G10,MRPiPS_PFRON_Sodir!G10,MRPiPS_PFRON_Neo!G10,'MRPiPS_PFRON_e-PFRON'!G10,MRPiPS_PFRON_EGW_GW!G10,MRPiPS_PFRON_PlatAnalit!G10,MRPiPS_PFRON_Windykacja!G10,'MRPiPS_PFRON_iPFRON+'!G10,MRPiPS_PFRON_SOW!G10,MZ_SMKL!G10,'MZ_e-KRN+'!G10,'MZ_P1+KPK'!G10,MZ_eKrew!G10,MZ_Poltransplant!G10,'MZ_Poprawa jakości .......'!G10,'MZ_nowoczesne e-usługi'!G10,MZ_P2_P4!G10,MZ_InterScienceCloud!G10,MZ_PPM!G10,MZ_ProfiBaza!G10,'MZ-DigitalBrain'!G10,MKiDN_mLUMEN!G10,MKiDN_mPolona!G10,MKiDN_Patrimonium_II!G10,'MKiDN_Polona dla Bibliotek 2.0 '!G10,'MKiDN_Polona dla Naukowców'!G10,MKiDN_CAS!G10,MKiDN_FilmotekaNarodowa!G10,MKiDN_Hereditas!G10,MKiDN_www.muzeach!G10,MKiDN_TVP_Digi_Sport!G10,MKiDN_TVP_Digi_4K!G10,'MKiDN_e-Omnis'!G10,'MKiDN_Bliżej kultury'!G10,'MKiDN_DIGI TVP SA'!G10,'MKiDN_Cyfrowa rekonstrukcja'!G10,'MKiDN_Dziedzictwo chopinowskie'!G10,'MKiDN_Otwarte Narodowe'!G10,MKiDN_ADE!G10,MKiDN_ZOSiA!G10,MKiDN_Patrimonium!G10,'MKiDN_NID '!G10,'MKiDN_Dziedzictwo muzyki'!G10,'MKiDN_Digitalizacja PWM'!G10,MKiDN_WFDiF!G10,MC_KAP!G10,MC_eRPL!G10,MC_ZPA!G10,MC_SRPS!G10,MC_WIIP!G10,'MC_e-Doręczenia'!G10,MC_CPA!G10,'MC_Portal GOV.PL'!G10,'MC_e-usługi'!G10,MC_EZD!G10,MC_ProgramKompetencjiCyfrowych!G10,MC_mObywatel!G10,'MC_KRONIK@'!G10,MF_PUESC!G10,'MF_e-Urzą Skarboowy'!G10,MGMiŻŚ_SIPAM!G10,MGMiŻŚ_REJA24!G10,MGMiŻŚ_Sat4Envi!G10,GUS_GOSPOSTRATEG!G10,GUS_KSZBI!G10,GUS_PDS!G10,'ME_URE_sprawoz. przes. paliw.  '!G10,'MKiDN_Muzeum Sztuki w Łodzi '!G10,MKiDN_Zachęta!G10,'MKiDN_Bliżej Teatru'!G10,MKiDN_archiwumgov.pl!G10,'MKiDN_@SIA'!G10,'MKiDN_PlatfEduLekArch-Pola'!G10,MKiDN_digital_PWM_kontynuacja!G10,MKiDN_PWM_bez_digitalizacji!G10,MF_SZOPEN!G10,MEN_ZRK!G10)</f>
        <v>0.29427999999999999</v>
      </c>
      <c r="H10" s="242">
        <f>SUM(MK_BDO!H10,MK_GIOŚ_PPMŚ!H10,MK_GIOŚ_INSPIRE!H10,'MON_Budowa wysokiej jakości  '!H10,'MON_Portal BiO'!H10,MNiSzW_PPPN!H10,MNiSzW_AMU!H10,MNiSzW_BINWIT!H10,MNiSzW_Herberium!H10,MNiSzW_Cyfr.archiwum_Arch.Krak!H10,MNiSzW_Eukaryota!H10,MNiSZW_PlatformaObslugi.Praktyk!H10,MNiSZW_Mod.Zintegr.SystemuNauk!H10,MNiSZW_ZSUN_II!H10,MNiSW_DRODB!H10,'MNiSW_e-CUDO'!H10,MNiSW_eczlowiek!H10,MNiSW_ePuszcza!H10,MNiSW_Leopoldina!H10,MNiSW_MostDanych!H10,MNiSW_OZwRCIN!H10,'MNiSW_Portal zarz.'!H10,MNiSW_repozytorium!H10,MNiSW_Ucyfrowienie!H10,MNiSW_Agro!H10,'MI_ZSI-ULC'!H10,MI_KREPTD!H10,'MI_KPD do inf.o podróżach multi'!H10,'MI_KPD do inf. o warunkach ruch'!H10,'MI_KSZRD TEN-T'!H10,'MI_Polska droga do automatyzacj'!H10,'MF_ZPUTFG '!H10,MF_EUREKA!H10,MRIRW_GIJHARS_EZD!H10,MRIRW_GIJHARS_GOV.PL!H10,MRIRW_GIJHARS_PUESC!H10,'MRiRW_Wojewódzkie ośrodki'!H10,'MRiRW_Jednostki doradztwa roln'!H10,'MRiRW_System monitoringu kontro'!H10,'GUS_Wrota Statystyki'!H10,MEN_WKSDO!H10,MEN_ORE!H10,'MŚ_E-usługa „Zagrożenia lasów” '!H10,'MŚ_LasWodaPowietrze '!H10,MŚ_PromocjaParkówNarodowych!H10,'MŚ_Inwazyjne gatunki'!H10,MŚ_InwentaryzacjaCennySiedlisk!H10,MSWiA_Dotacje_dla_mnijeszości!H10,MSWiA_SICPR2.0!H10,'MWSiA_GovNet i SŁR w KPRM'!H10,MSWiA_PSMUP!H10,MSWiA_SRB!H10,'MSWiA_e-Dowód'!H10,'MSWiA_e-Zdrowie'!H10,MSWiA_TETRA!H10,'MSWiA_CHMURA OBLICZ. POLICJI '!H10,MR_ZONE!H10,'MR_Konto przedsiębiorcy'!H10,MR_PEF2!H10,MR_UPRP_PUEP!H10,MR_UPRP_PORTOS!H10,'MR_GUM_e-CZAS'!H10,'MR_GUM_TRANS-TACHO'!H10,MR_GUM_MZP!H10,'MR_UZP_e-Zamówienia'!H10,'MR_GUGiK_Usługi IIP'!H10,'MR_GUGiK_Integracja PZGiK'!H10,MS_SDE3!H10,MS_Pomoc_prawna!H10,MS_KRM!H10,MS_Informat.postępowan.karnego!H10,'MS_iSDA 2.0'!H10,MS_KRZ!H10,MS_eKRS!H10,MS_IES!H10,MS_KRK2.0!H10,'MS_Wdrożenie rozwiązań '!H10,'MRPiPS_MonitoringPracy i Pobytu'!H10,MRPiPS_PFRON_Sodir!H10,MRPiPS_PFRON_Neo!H10,'MRPiPS_PFRON_e-PFRON'!H10,MRPiPS_PFRON_EGW_GW!H10,MRPiPS_PFRON_PlatAnalit!H10,MRPiPS_PFRON_Windykacja!H10,'MRPiPS_PFRON_iPFRON+'!H10,MRPiPS_PFRON_SOW!H10,MZ_SMKL!H10,'MZ_e-KRN+'!H10,'MZ_P1+KPK'!H10,MZ_eKrew!H10,MZ_Poltransplant!H10,'MZ_Poprawa jakości .......'!H10,'MZ_nowoczesne e-usługi'!H10,MZ_P2_P4!H10,MZ_InterScienceCloud!H10,MZ_PPM!H10,MZ_ProfiBaza!H10,'MZ-DigitalBrain'!H10,MKiDN_mLUMEN!H10,MKiDN_mPolona!H10,MKiDN_Patrimonium_II!H10,'MKiDN_Polona dla Bibliotek 2.0 '!H10,'MKiDN_Polona dla Naukowców'!H10,MKiDN_CAS!H10,MKiDN_FilmotekaNarodowa!H10,MKiDN_Hereditas!H10,MKiDN_www.muzeach!H10,MKiDN_TVP_Digi_Sport!H10,MKiDN_TVP_Digi_4K!H10,'MKiDN_e-Omnis'!H10,'MKiDN_Bliżej kultury'!H10,'MKiDN_DIGI TVP SA'!H10,'MKiDN_Cyfrowa rekonstrukcja'!H10,'MKiDN_Dziedzictwo chopinowskie'!H10,'MKiDN_Otwarte Narodowe'!H10,MKiDN_ADE!H10,MKiDN_ZOSiA!H10,MKiDN_Patrimonium!H10,'MKiDN_NID '!H10,'MKiDN_Dziedzictwo muzyki'!H10,'MKiDN_Digitalizacja PWM'!H10,MKiDN_WFDiF!H10,MC_KAP!H10,MC_eRPL!H10,MC_ZPA!H10,MC_SRPS!H10,MC_WIIP!H10,'MC_e-Doręczenia'!H10,MC_CPA!H10,'MC_Portal GOV.PL'!H10,'MC_e-usługi'!H10,MC_EZD!H10,MC_ProgramKompetencjiCyfrowych!H10,MC_mObywatel!H10,'MC_KRONIK@'!H10,MF_PUESC!H10,'MF_e-Urzą Skarboowy'!H10,MGMiŻŚ_SIPAM!H10,MGMiŻŚ_REJA24!H10,MGMiŻŚ_Sat4Envi!H10,GUS_GOSPOSTRATEG!H10,GUS_KSZBI!H10,GUS_PDS!H10,'ME_URE_sprawoz. przes. paliw.  '!H10,'MKiDN_Muzeum Sztuki w Łodzi '!H10,MKiDN_Zachęta!H10,'MKiDN_Bliżej Teatru'!H10,MKiDN_archiwumgov.pl!H10,'MKiDN_@SIA'!H10,'MKiDN_PlatfEduLekArch-Pola'!H10,MKiDN_digital_PWM_kontynuacja!H10,MKiDN_PWM_bez_digitalizacji!H10,MF_SZOPEN!H10,MEN_ZRK!H10)</f>
        <v>0.13428000000000001</v>
      </c>
      <c r="I10" s="242">
        <f>SUM(MK_BDO!I10,MK_GIOŚ_PPMŚ!I10,MK_GIOŚ_INSPIRE!I10,'MON_Budowa wysokiej jakości  '!I10,'MON_Portal BiO'!I10,MNiSzW_PPPN!I10,MNiSzW_AMU!I10,MNiSzW_BINWIT!I10,MNiSzW_Herberium!I10,MNiSzW_Cyfr.archiwum_Arch.Krak!I10,MNiSzW_Eukaryota!I10,MNiSZW_PlatformaObslugi.Praktyk!I10,MNiSZW_Mod.Zintegr.SystemuNauk!I10,MNiSZW_ZSUN_II!I10,MNiSW_DRODB!I10,'MNiSW_e-CUDO'!I10,MNiSW_eczlowiek!I10,MNiSW_ePuszcza!I10,MNiSW_Leopoldina!I10,MNiSW_MostDanych!I10,MNiSW_OZwRCIN!I10,'MNiSW_Portal zarz.'!I10,MNiSW_repozytorium!I10,MNiSW_Ucyfrowienie!I10,MNiSW_Agro!I10,'MI_ZSI-ULC'!I10,MI_KREPTD!I10,'MI_KPD do inf.o podróżach multi'!I10,'MI_KPD do inf. o warunkach ruch'!I10,'MI_KSZRD TEN-T'!I10,'MI_Polska droga do automatyzacj'!I10,'MF_ZPUTFG '!I10,MF_EUREKA!I10,MRIRW_GIJHARS_EZD!I10,MRIRW_GIJHARS_GOV.PL!I10,MRIRW_GIJHARS_PUESC!I10,'MRiRW_Wojewódzkie ośrodki'!I10,'MRiRW_Jednostki doradztwa roln'!I10,'MRiRW_System monitoringu kontro'!I10,'GUS_Wrota Statystyki'!I10,MEN_WKSDO!I10,MEN_ORE!I10,'MŚ_E-usługa „Zagrożenia lasów” '!I10,'MŚ_LasWodaPowietrze '!I10,MŚ_PromocjaParkówNarodowych!I10,'MŚ_Inwazyjne gatunki'!I10,MŚ_InwentaryzacjaCennySiedlisk!I10,MSWiA_Dotacje_dla_mnijeszości!I10,MSWiA_SICPR2.0!I10,'MWSiA_GovNet i SŁR w KPRM'!I10,MSWiA_PSMUP!I10,MSWiA_SRB!I10,'MSWiA_e-Dowód'!I10,'MSWiA_e-Zdrowie'!I10,MSWiA_TETRA!I10,'MSWiA_CHMURA OBLICZ. POLICJI '!I10,MR_ZONE!I10,'MR_Konto przedsiębiorcy'!I10,MR_PEF2!I10,MR_UPRP_PUEP!I10,MR_UPRP_PORTOS!I10,'MR_GUM_e-CZAS'!I10,'MR_GUM_TRANS-TACHO'!I10,MR_GUM_MZP!I10,'MR_UZP_e-Zamówienia'!I10,'MR_GUGiK_Usługi IIP'!I10,'MR_GUGiK_Integracja PZGiK'!I10,MS_SDE3!I10,MS_Pomoc_prawna!I10,MS_KRM!I10,MS_Informat.postępowan.karnego!I10,'MS_iSDA 2.0'!I10,MS_KRZ!I10,MS_eKRS!I10,MS_IES!I10,MS_KRK2.0!I10,'MS_Wdrożenie rozwiązań '!I10,'MRPiPS_MonitoringPracy i Pobytu'!I10,MRPiPS_PFRON_Sodir!I10,MRPiPS_PFRON_Neo!I10,'MRPiPS_PFRON_e-PFRON'!I10,MRPiPS_PFRON_EGW_GW!I10,MRPiPS_PFRON_PlatAnalit!I10,MRPiPS_PFRON_Windykacja!I10,'MRPiPS_PFRON_iPFRON+'!I10,MRPiPS_PFRON_SOW!I10,MZ_SMKL!I10,'MZ_e-KRN+'!I10,'MZ_P1+KPK'!I10,MZ_eKrew!I10,MZ_Poltransplant!I10,'MZ_Poprawa jakości .......'!I10,'MZ_nowoczesne e-usługi'!I10,MZ_P2_P4!I10,MZ_InterScienceCloud!I10,MZ_PPM!I10,MZ_ProfiBaza!I10,'MZ-DigitalBrain'!I10,MKiDN_mLUMEN!I10,MKiDN_mPolona!I10,MKiDN_Patrimonium_II!I10,'MKiDN_Polona dla Bibliotek 2.0 '!I10,'MKiDN_Polona dla Naukowców'!I10,MKiDN_CAS!I10,MKiDN_FilmotekaNarodowa!I10,MKiDN_Hereditas!I10,MKiDN_www.muzeach!I10,MKiDN_TVP_Digi_Sport!I10,MKiDN_TVP_Digi_4K!I10,'MKiDN_e-Omnis'!I10,'MKiDN_Bliżej kultury'!I10,'MKiDN_DIGI TVP SA'!I10,'MKiDN_Cyfrowa rekonstrukcja'!I10,'MKiDN_Dziedzictwo chopinowskie'!I10,'MKiDN_Otwarte Narodowe'!I10,MKiDN_ADE!I10,MKiDN_ZOSiA!I10,MKiDN_Patrimonium!I10,'MKiDN_NID '!I10,'MKiDN_Dziedzictwo muzyki'!I10,'MKiDN_Digitalizacja PWM'!I10,MKiDN_WFDiF!I10,MC_KAP!I10,MC_eRPL!I10,MC_ZPA!I10,MC_SRPS!I10,MC_WIIP!I10,'MC_e-Doręczenia'!I10,MC_CPA!I10,'MC_Portal GOV.PL'!I10,'MC_e-usługi'!I10,MC_EZD!I10,MC_ProgramKompetencjiCyfrowych!I10,MC_mObywatel!I10,'MC_KRONIK@'!I10,MF_PUESC!I10,'MF_e-Urzą Skarboowy'!I10,MGMiŻŚ_SIPAM!I10,MGMiŻŚ_REJA24!I10,MGMiŻŚ_Sat4Envi!I10,GUS_GOSPOSTRATEG!I10,GUS_KSZBI!I10,GUS_PDS!I10,'ME_URE_sprawoz. przes. paliw.  '!I10,'MKiDN_Muzeum Sztuki w Łodzi '!I10,MKiDN_Zachęta!I10,'MKiDN_Bliżej Teatru'!I10,MKiDN_archiwumgov.pl!I10,'MKiDN_@SIA'!I10,'MKiDN_PlatfEduLekArch-Pola'!I10,MKiDN_digital_PWM_kontynuacja!I10,MKiDN_PWM_bez_digitalizacji!I10,MF_SZOPEN!I10,MEN_ZRK!I10)</f>
        <v>0.11428000000000001</v>
      </c>
      <c r="J10" s="242">
        <f>SUM(MK_BDO!J10,MK_GIOŚ_PPMŚ!J10,MK_GIOŚ_INSPIRE!J10,'MON_Budowa wysokiej jakości  '!J10,'MON_Portal BiO'!J10,MNiSzW_PPPN!J10,MNiSzW_AMU!J10,MNiSzW_BINWIT!J10,MNiSzW_Herberium!J10,MNiSzW_Cyfr.archiwum_Arch.Krak!J10,MNiSzW_Eukaryota!J10,MNiSZW_PlatformaObslugi.Praktyk!J10,MNiSZW_Mod.Zintegr.SystemuNauk!J10,MNiSZW_ZSUN_II!J10,MNiSW_DRODB!J10,'MNiSW_e-CUDO'!J10,MNiSW_eczlowiek!J10,MNiSW_ePuszcza!J10,MNiSW_Leopoldina!J10,MNiSW_MostDanych!J10,MNiSW_OZwRCIN!J10,'MNiSW_Portal zarz.'!J10,MNiSW_repozytorium!J10,MNiSW_Ucyfrowienie!J10,MNiSW_Agro!J10,'MI_ZSI-ULC'!J10,MI_KREPTD!J10,'MI_KPD do inf.o podróżach multi'!J10,'MI_KPD do inf. o warunkach ruch'!J10,'MI_KSZRD TEN-T'!J10,'MI_Polska droga do automatyzacj'!J10,'MF_ZPUTFG '!J10,MF_EUREKA!J10,MRIRW_GIJHARS_EZD!J10,MRIRW_GIJHARS_GOV.PL!J10,MRIRW_GIJHARS_PUESC!J10,'MRiRW_Wojewódzkie ośrodki'!J10,'MRiRW_Jednostki doradztwa roln'!J10,'MRiRW_System monitoringu kontro'!J10,'GUS_Wrota Statystyki'!J10,MEN_WKSDO!J10,MEN_ORE!J10,'MŚ_E-usługa „Zagrożenia lasów” '!J10,'MŚ_LasWodaPowietrze '!J10,MŚ_PromocjaParkówNarodowych!J10,'MŚ_Inwazyjne gatunki'!J10,MŚ_InwentaryzacjaCennySiedlisk!J10,MSWiA_Dotacje_dla_mnijeszości!J10,MSWiA_SICPR2.0!J10,'MWSiA_GovNet i SŁR w KPRM'!J10,MSWiA_PSMUP!J10,MSWiA_SRB!J10,'MSWiA_e-Dowód'!J10,'MSWiA_e-Zdrowie'!J10,MSWiA_TETRA!J10,'MSWiA_CHMURA OBLICZ. POLICJI '!J10,MR_ZONE!J10,'MR_Konto przedsiębiorcy'!J10,MR_PEF2!J10,MR_UPRP_PUEP!J10,MR_UPRP_PORTOS!J10,'MR_GUM_e-CZAS'!J10,'MR_GUM_TRANS-TACHO'!J10,MR_GUM_MZP!J10,'MR_UZP_e-Zamówienia'!J10,'MR_GUGiK_Usługi IIP'!J10,'MR_GUGiK_Integracja PZGiK'!J10,MS_SDE3!J10,MS_Pomoc_prawna!J10,MS_KRM!J10,MS_Informat.postępowan.karnego!J10,'MS_iSDA 2.0'!J10,MS_KRZ!J10,MS_eKRS!J10,MS_IES!J10,MS_KRK2.0!J10,'MS_Wdrożenie rozwiązań '!J10,'MRPiPS_MonitoringPracy i Pobytu'!J10,MRPiPS_PFRON_Sodir!J10,MRPiPS_PFRON_Neo!J10,'MRPiPS_PFRON_e-PFRON'!J10,MRPiPS_PFRON_EGW_GW!J10,MRPiPS_PFRON_PlatAnalit!J10,MRPiPS_PFRON_Windykacja!J10,'MRPiPS_PFRON_iPFRON+'!J10,MRPiPS_PFRON_SOW!J10,MZ_SMKL!J10,'MZ_e-KRN+'!J10,'MZ_P1+KPK'!J10,MZ_eKrew!J10,MZ_Poltransplant!J10,'MZ_Poprawa jakości .......'!J10,'MZ_nowoczesne e-usługi'!J10,MZ_P2_P4!J10,MZ_InterScienceCloud!J10,MZ_PPM!J10,MZ_ProfiBaza!J10,'MZ-DigitalBrain'!J10,MKiDN_mLUMEN!J10,MKiDN_mPolona!J10,MKiDN_Patrimonium_II!J10,'MKiDN_Polona dla Bibliotek 2.0 '!J10,'MKiDN_Polona dla Naukowców'!J10,MKiDN_CAS!J10,MKiDN_FilmotekaNarodowa!J10,MKiDN_Hereditas!J10,MKiDN_www.muzeach!J10,MKiDN_TVP_Digi_Sport!J10,MKiDN_TVP_Digi_4K!J10,'MKiDN_e-Omnis'!J10,'MKiDN_Bliżej kultury'!J10,'MKiDN_DIGI TVP SA'!J10,'MKiDN_Cyfrowa rekonstrukcja'!J10,'MKiDN_Dziedzictwo chopinowskie'!J10,'MKiDN_Otwarte Narodowe'!J10,MKiDN_ADE!J10,MKiDN_ZOSiA!J10,MKiDN_Patrimonium!J10,'MKiDN_NID '!J10,'MKiDN_Dziedzictwo muzyki'!J10,'MKiDN_Digitalizacja PWM'!J10,MKiDN_WFDiF!J10,MC_KAP!J10,MC_eRPL!J10,MC_ZPA!J10,MC_SRPS!J10,MC_WIIP!J10,'MC_e-Doręczenia'!J10,MC_CPA!J10,'MC_Portal GOV.PL'!J10,'MC_e-usługi'!J10,MC_EZD!J10,MC_ProgramKompetencjiCyfrowych!J10,MC_mObywatel!J10,'MC_KRONIK@'!J10,MF_PUESC!J10,'MF_e-Urzą Skarboowy'!J10,MGMiŻŚ_SIPAM!J10,MGMiŻŚ_REJA24!J10,MGMiŻŚ_Sat4Envi!J10,GUS_GOSPOSTRATEG!J10,GUS_KSZBI!J10,GUS_PDS!J10,'ME_URE_sprawoz. przes. paliw.  '!J10,'MKiDN_Muzeum Sztuki w Łodzi '!J10,MKiDN_Zachęta!J10,'MKiDN_Bliżej Teatru'!J10,MKiDN_archiwumgov.pl!J10,'MKiDN_@SIA'!J10,'MKiDN_PlatfEduLekArch-Pola'!J10,MKiDN_digital_PWM_kontynuacja!J10,MKiDN_PWM_bez_digitalizacji!J10,MF_SZOPEN!J10,MEN_ZRK!J10)</f>
        <v>0.11428000000000001</v>
      </c>
      <c r="K10" s="242">
        <f>SUM(MK_BDO!K10,MK_GIOŚ_PPMŚ!K10,MK_GIOŚ_INSPIRE!K10,'MON_Budowa wysokiej jakości  '!K10,'MON_Portal BiO'!K10,MNiSzW_PPPN!K10,MNiSzW_AMU!K10,MNiSzW_BINWIT!K10,MNiSzW_Herberium!K10,MNiSzW_Cyfr.archiwum_Arch.Krak!K10,MNiSzW_Eukaryota!K10,MNiSZW_PlatformaObslugi.Praktyk!K10,MNiSZW_Mod.Zintegr.SystemuNauk!K10,MNiSZW_ZSUN_II!K10,MNiSW_DRODB!K10,'MNiSW_e-CUDO'!K10,MNiSW_eczlowiek!K10,MNiSW_ePuszcza!K10,MNiSW_Leopoldina!K10,MNiSW_MostDanych!K10,MNiSW_OZwRCIN!K10,'MNiSW_Portal zarz.'!K10,MNiSW_repozytorium!K10,MNiSW_Ucyfrowienie!K10,MNiSW_Agro!K10,'MI_ZSI-ULC'!K10,MI_KREPTD!K10,'MI_KPD do inf.o podróżach multi'!K10,'MI_KPD do inf. o warunkach ruch'!K10,'MI_KSZRD TEN-T'!K10,'MI_Polska droga do automatyzacj'!K10,'MF_ZPUTFG '!K10,MF_EUREKA!K10,MRIRW_GIJHARS_EZD!K10,MRIRW_GIJHARS_GOV.PL!K10,MRIRW_GIJHARS_PUESC!K10,'MRiRW_Wojewódzkie ośrodki'!K10,'MRiRW_Jednostki doradztwa roln'!K10,'MRiRW_System monitoringu kontro'!K10,'GUS_Wrota Statystyki'!K10,MEN_WKSDO!K10,MEN_ORE!K10,'MŚ_E-usługa „Zagrożenia lasów” '!K10,'MŚ_LasWodaPowietrze '!K10,MŚ_PromocjaParkówNarodowych!K10,'MŚ_Inwazyjne gatunki'!K10,MŚ_InwentaryzacjaCennySiedlisk!K10,MSWiA_Dotacje_dla_mnijeszości!K10,MSWiA_SICPR2.0!K10,'MWSiA_GovNet i SŁR w KPRM'!K10,MSWiA_PSMUP!K10,MSWiA_SRB!K10,'MSWiA_e-Dowód'!K10,'MSWiA_e-Zdrowie'!K10,MSWiA_TETRA!K10,'MSWiA_CHMURA OBLICZ. POLICJI '!K10,MR_ZONE!K10,'MR_Konto przedsiębiorcy'!K10,MR_PEF2!K10,MR_UPRP_PUEP!K10,MR_UPRP_PORTOS!K10,'MR_GUM_e-CZAS'!K10,'MR_GUM_TRANS-TACHO'!K10,MR_GUM_MZP!K10,'MR_UZP_e-Zamówienia'!K10,'MR_GUGiK_Usługi IIP'!K10,'MR_GUGiK_Integracja PZGiK'!K10,MS_SDE3!K10,MS_Pomoc_prawna!K10,MS_KRM!K10,MS_Informat.postępowan.karnego!K10,'MS_iSDA 2.0'!K10,MS_KRZ!K10,MS_eKRS!K10,MS_IES!K10,MS_KRK2.0!K10,'MS_Wdrożenie rozwiązań '!K10,'MRPiPS_MonitoringPracy i Pobytu'!K10,MRPiPS_PFRON_Sodir!K10,MRPiPS_PFRON_Neo!K10,'MRPiPS_PFRON_e-PFRON'!K10,MRPiPS_PFRON_EGW_GW!K10,MRPiPS_PFRON_PlatAnalit!K10,MRPiPS_PFRON_Windykacja!K10,'MRPiPS_PFRON_iPFRON+'!K10,MRPiPS_PFRON_SOW!K10,MZ_SMKL!K10,'MZ_e-KRN+'!K10,'MZ_P1+KPK'!K10,MZ_eKrew!K10,MZ_Poltransplant!K10,'MZ_Poprawa jakości .......'!K10,'MZ_nowoczesne e-usługi'!K10,MZ_P2_P4!K10,MZ_InterScienceCloud!K10,MZ_PPM!K10,MZ_ProfiBaza!K10,'MZ-DigitalBrain'!K10,MKiDN_mLUMEN!K10,MKiDN_mPolona!K10,MKiDN_Patrimonium_II!K10,'MKiDN_Polona dla Bibliotek 2.0 '!K10,'MKiDN_Polona dla Naukowców'!K10,MKiDN_CAS!K10,MKiDN_FilmotekaNarodowa!K10,MKiDN_Hereditas!K10,MKiDN_www.muzeach!K10,MKiDN_TVP_Digi_Sport!K10,MKiDN_TVP_Digi_4K!K10,'MKiDN_e-Omnis'!K10,'MKiDN_Bliżej kultury'!K10,'MKiDN_DIGI TVP SA'!K10,'MKiDN_Cyfrowa rekonstrukcja'!K10,'MKiDN_Dziedzictwo chopinowskie'!K10,'MKiDN_Otwarte Narodowe'!K10,MKiDN_ADE!K10,MKiDN_ZOSiA!K10,MKiDN_Patrimonium!K10,'MKiDN_NID '!K10,'MKiDN_Dziedzictwo muzyki'!K10,'MKiDN_Digitalizacja PWM'!K10,MKiDN_WFDiF!K10,MC_KAP!K10,MC_eRPL!K10,MC_ZPA!K10,MC_SRPS!K10,MC_WIIP!K10,'MC_e-Doręczenia'!K10,MC_CPA!K10,'MC_Portal GOV.PL'!K10,'MC_e-usługi'!K10,MC_EZD!K10,MC_ProgramKompetencjiCyfrowych!K10,MC_mObywatel!K10,'MC_KRONIK@'!K10,MF_PUESC!K10,'MF_e-Urzą Skarboowy'!K10,MGMiŻŚ_SIPAM!K10,MGMiŻŚ_REJA24!K10,MGMiŻŚ_Sat4Envi!K10,GUS_GOSPOSTRATEG!K10,GUS_KSZBI!K10,GUS_PDS!K10,'ME_URE_sprawoz. przes. paliw.  '!K10,'MKiDN_Muzeum Sztuki w Łodzi '!K10,MKiDN_Zachęta!K10,'MKiDN_Bliżej Teatru'!K10,MKiDN_archiwumgov.pl!K10,'MKiDN_@SIA'!K10,'MKiDN_PlatfEduLekArch-Pola'!K10,MKiDN_digital_PWM_kontynuacja!K10,MKiDN_PWM_bez_digitalizacji!K10,MF_SZOPEN!K10,MEN_ZRK!K10)</f>
        <v>0.13428000000000001</v>
      </c>
      <c r="L10" s="242">
        <f>SUM(MK_BDO!L10,MK_GIOŚ_PPMŚ!L10,MK_GIOŚ_INSPIRE!L10,'MON_Budowa wysokiej jakości  '!L10,'MON_Portal BiO'!L10,MNiSzW_PPPN!L10,MNiSzW_AMU!L10,MNiSzW_BINWIT!L10,MNiSzW_Herberium!L10,MNiSzW_Cyfr.archiwum_Arch.Krak!L10,MNiSzW_Eukaryota!L10,MNiSZW_PlatformaObslugi.Praktyk!L10,MNiSZW_Mod.Zintegr.SystemuNauk!L10,MNiSZW_ZSUN_II!L10,MNiSW_DRODB!L10,'MNiSW_e-CUDO'!L10,MNiSW_eczlowiek!L10,MNiSW_ePuszcza!L10,MNiSW_Leopoldina!L10,MNiSW_MostDanych!L10,MNiSW_OZwRCIN!L10,'MNiSW_Portal zarz.'!L10,MNiSW_repozytorium!L10,MNiSW_Ucyfrowienie!L10,MNiSW_Agro!L10,'MI_ZSI-ULC'!L10,MI_KREPTD!L10,'MI_KPD do inf.o podróżach multi'!L10,'MI_KPD do inf. o warunkach ruch'!L10,'MI_KSZRD TEN-T'!L10,'MI_Polska droga do automatyzacj'!L10,'MF_ZPUTFG '!L10,MF_EUREKA!L10,MRIRW_GIJHARS_EZD!L10,MRIRW_GIJHARS_GOV.PL!L10,MRIRW_GIJHARS_PUESC!L10,'MRiRW_Wojewódzkie ośrodki'!L10,'MRiRW_Jednostki doradztwa roln'!L10,'MRiRW_System monitoringu kontro'!L10,'GUS_Wrota Statystyki'!L10,MEN_WKSDO!L10,MEN_ORE!L10,'MŚ_E-usługa „Zagrożenia lasów” '!L10,'MŚ_LasWodaPowietrze '!L10,MŚ_PromocjaParkówNarodowych!L10,'MŚ_Inwazyjne gatunki'!L10,MŚ_InwentaryzacjaCennySiedlisk!L10,MSWiA_Dotacje_dla_mnijeszości!L10,MSWiA_SICPR2.0!L10,'MWSiA_GovNet i SŁR w KPRM'!L10,MSWiA_PSMUP!L10,MSWiA_SRB!L10,'MSWiA_e-Dowód'!L10,'MSWiA_e-Zdrowie'!L10,MSWiA_TETRA!L10,'MSWiA_CHMURA OBLICZ. POLICJI '!L10,MR_ZONE!L10,'MR_Konto przedsiębiorcy'!L10,MR_PEF2!L10,MR_UPRP_PUEP!L10,MR_UPRP_PORTOS!L10,'MR_GUM_e-CZAS'!L10,'MR_GUM_TRANS-TACHO'!L10,MR_GUM_MZP!L10,'MR_UZP_e-Zamówienia'!L10,'MR_GUGiK_Usługi IIP'!L10,'MR_GUGiK_Integracja PZGiK'!L10,MS_SDE3!L10,MS_Pomoc_prawna!L10,MS_KRM!L10,MS_Informat.postępowan.karnego!L10,'MS_iSDA 2.0'!L10,MS_KRZ!L10,MS_eKRS!L10,MS_IES!L10,MS_KRK2.0!L10,'MS_Wdrożenie rozwiązań '!L10,'MRPiPS_MonitoringPracy i Pobytu'!L10,MRPiPS_PFRON_Sodir!L10,MRPiPS_PFRON_Neo!L10,'MRPiPS_PFRON_e-PFRON'!L10,MRPiPS_PFRON_EGW_GW!L10,MRPiPS_PFRON_PlatAnalit!L10,MRPiPS_PFRON_Windykacja!L10,'MRPiPS_PFRON_iPFRON+'!L10,MRPiPS_PFRON_SOW!L10,MZ_SMKL!L10,'MZ_e-KRN+'!L10,'MZ_P1+KPK'!L10,MZ_eKrew!L10,MZ_Poltransplant!L10,'MZ_Poprawa jakości .......'!L10,'MZ_nowoczesne e-usługi'!L10,MZ_P2_P4!L10,MZ_InterScienceCloud!L10,MZ_PPM!L10,MZ_ProfiBaza!L10,'MZ-DigitalBrain'!L10,MKiDN_mLUMEN!L10,MKiDN_mPolona!L10,MKiDN_Patrimonium_II!L10,'MKiDN_Polona dla Bibliotek 2.0 '!L10,'MKiDN_Polona dla Naukowców'!L10,MKiDN_CAS!L10,MKiDN_FilmotekaNarodowa!L10,MKiDN_Hereditas!L10,MKiDN_www.muzeach!L10,MKiDN_TVP_Digi_Sport!L10,MKiDN_TVP_Digi_4K!L10,'MKiDN_e-Omnis'!L10,'MKiDN_Bliżej kultury'!L10,'MKiDN_DIGI TVP SA'!L10,'MKiDN_Cyfrowa rekonstrukcja'!L10,'MKiDN_Dziedzictwo chopinowskie'!L10,'MKiDN_Otwarte Narodowe'!L10,MKiDN_ADE!L10,MKiDN_ZOSiA!L10,MKiDN_Patrimonium!L10,'MKiDN_NID '!L10,'MKiDN_Dziedzictwo muzyki'!L10,'MKiDN_Digitalizacja PWM'!L10,MKiDN_WFDiF!L10,MC_KAP!L10,MC_eRPL!L10,MC_ZPA!L10,MC_SRPS!L10,MC_WIIP!L10,'MC_e-Doręczenia'!L10,MC_CPA!L10,'MC_Portal GOV.PL'!L10,'MC_e-usługi'!L10,MC_EZD!L10,MC_ProgramKompetencjiCyfrowych!L10,MC_mObywatel!L10,'MC_KRONIK@'!L10,MF_PUESC!L10,'MF_e-Urzą Skarboowy'!L10,MGMiŻŚ_SIPAM!L10,MGMiŻŚ_REJA24!L10,MGMiŻŚ_Sat4Envi!L10,GUS_GOSPOSTRATEG!L10,GUS_KSZBI!L10,GUS_PDS!L10,'ME_URE_sprawoz. przes. paliw.  '!L10,'MKiDN_Muzeum Sztuki w Łodzi '!L10,MKiDN_Zachęta!L10,'MKiDN_Bliżej Teatru'!L10,MKiDN_archiwumgov.pl!L10,'MKiDN_@SIA'!L10,'MKiDN_PlatfEduLekArch-Pola'!L10,MKiDN_digital_PWM_kontynuacja!L10,MKiDN_PWM_bez_digitalizacji!L10,MF_SZOPEN!L10,MEN_ZRK!L10)</f>
        <v>0.13428000000000001</v>
      </c>
      <c r="M10" s="242">
        <f t="shared" si="0"/>
        <v>2.7890950000000001</v>
      </c>
    </row>
    <row r="11" spans="1:19" x14ac:dyDescent="0.35">
      <c r="A11" s="5" t="s">
        <v>7</v>
      </c>
      <c r="B11" s="242">
        <f>SUM(MK_BDO!B11,MK_GIOŚ_PPMŚ!B11,MK_GIOŚ_INSPIRE!B11,'MON_Budowa wysokiej jakości  '!B11,'MON_Portal BiO'!B11,MNiSzW_PPPN!B11,MNiSzW_AMU!B11,MNiSzW_BINWIT!B11,MNiSzW_Herberium!B11,MNiSzW_Cyfr.archiwum_Arch.Krak!B11,MNiSzW_Eukaryota!B11,MNiSZW_PlatformaObslugi.Praktyk!B11,MNiSZW_Mod.Zintegr.SystemuNauk!B11,MNiSZW_ZSUN_II!B11,MNiSW_DRODB!B11,'MNiSW_e-CUDO'!B11,MNiSW_eczlowiek!B11,MNiSW_ePuszcza!B11,MNiSW_Leopoldina!B11,MNiSW_MostDanych!B11,MNiSW_OZwRCIN!B11,'MNiSW_Portal zarz.'!B11,MNiSW_repozytorium!B11,MNiSW_Ucyfrowienie!B11,MNiSW_Agro!B11,'MI_ZSI-ULC'!B11,MI_KREPTD!B11,'MI_KPD do inf.o podróżach multi'!B11,'MI_KPD do inf. o warunkach ruch'!B11,'MI_KSZRD TEN-T'!B11,'MI_Polska droga do automatyzacj'!B11,'MF_ZPUTFG '!B11,MF_EUREKA!B11,MRIRW_GIJHARS_EZD!B11,MRIRW_GIJHARS_GOV.PL!B11,MRIRW_GIJHARS_PUESC!B11,'MRiRW_Wojewódzkie ośrodki'!B11,'MRiRW_Jednostki doradztwa roln'!B11,'MRiRW_System monitoringu kontro'!B11,'GUS_Wrota Statystyki'!B11,MEN_WKSDO!B11,MEN_ORE!B11,'MŚ_E-usługa „Zagrożenia lasów” '!B11,'MŚ_LasWodaPowietrze '!B11,MŚ_PromocjaParkówNarodowych!B11,'MŚ_Inwazyjne gatunki'!B11,MŚ_InwentaryzacjaCennySiedlisk!B11,MSWiA_Dotacje_dla_mnijeszości!B11,MSWiA_SICPR2.0!B11,'MWSiA_GovNet i SŁR w KPRM'!B11,MSWiA_PSMUP!B11,MSWiA_SRB!B11,'MSWiA_e-Dowód'!B11,'MSWiA_e-Zdrowie'!B11,MSWiA_TETRA!B11,'MSWiA_CHMURA OBLICZ. POLICJI '!B11,MR_ZONE!B11,'MR_Konto przedsiębiorcy'!B11,MR_PEF2!B11,MR_UPRP_PUEP!B11,MR_UPRP_PORTOS!B11,'MR_GUM_e-CZAS'!B11,'MR_GUM_TRANS-TACHO'!B11,MR_GUM_MZP!B11,'MR_UZP_e-Zamówienia'!B11,'MR_GUGiK_Usługi IIP'!B11,'MR_GUGiK_Integracja PZGiK'!B11,MS_SDE3!B11,MS_Pomoc_prawna!B11,MS_KRM!B11,MS_Informat.postępowan.karnego!B11,'MS_iSDA 2.0'!B11,MS_KRZ!B11,MS_eKRS!B11,MS_IES!B11,MS_KRK2.0!B11,'MS_Wdrożenie rozwiązań '!B11,'MRPiPS_MonitoringPracy i Pobytu'!B11,MRPiPS_PFRON_Sodir!B11,MRPiPS_PFRON_Neo!B11,'MRPiPS_PFRON_e-PFRON'!B11,MRPiPS_PFRON_EGW_GW!B11,MRPiPS_PFRON_PlatAnalit!B11,MRPiPS_PFRON_Windykacja!B11,'MRPiPS_PFRON_iPFRON+'!B11,MRPiPS_PFRON_SOW!B11,MZ_SMKL!B11,'MZ_e-KRN+'!B11,'MZ_P1+KPK'!B11,MZ_eKrew!B11,MZ_Poltransplant!B11,'MZ_Poprawa jakości .......'!B11,'MZ_nowoczesne e-usługi'!B11,MZ_P2_P4!B11,MZ_InterScienceCloud!B11,MZ_PPM!B11,MZ_ProfiBaza!B11,'MZ-DigitalBrain'!B11,MKiDN_mLUMEN!B11,MKiDN_mPolona!B11,MKiDN_Patrimonium_II!B11,'MKiDN_Polona dla Bibliotek 2.0 '!B11,'MKiDN_Polona dla Naukowców'!B11,MKiDN_CAS!B11,MKiDN_FilmotekaNarodowa!B11,MKiDN_Hereditas!B11,MKiDN_www.muzeach!B11,MKiDN_TVP_Digi_Sport!B11,MKiDN_TVP_Digi_4K!B11,'MKiDN_e-Omnis'!B11,'MKiDN_Bliżej kultury'!B11,'MKiDN_DIGI TVP SA'!B11,'MKiDN_Cyfrowa rekonstrukcja'!B11,'MKiDN_Dziedzictwo chopinowskie'!B11,'MKiDN_Otwarte Narodowe'!B11,MKiDN_ADE!B11,MKiDN_ZOSiA!B11,MKiDN_Patrimonium!B11,'MKiDN_NID '!B11,'MKiDN_Dziedzictwo muzyki'!B11,'MKiDN_Digitalizacja PWM'!B11,MKiDN_WFDiF!B11,MC_KAP!B11,MC_eRPL!B11,MC_ZPA!B11,MC_SRPS!B11,MC_WIIP!B11,'MC_e-Doręczenia'!B11,MC_CPA!B11,'MC_Portal GOV.PL'!B11,'MC_e-usługi'!B11,MC_EZD!B11,MC_ProgramKompetencjiCyfrowych!B11,MC_mObywatel!B11,'MC_KRONIK@'!B11,MF_PUESC!B11,'MF_e-Urzą Skarboowy'!B11,MGMiŻŚ_SIPAM!B11,MGMiŻŚ_REJA24!B11,MGMiŻŚ_Sat4Envi!B11,GUS_GOSPOSTRATEG!B11,GUS_KSZBI!B11,GUS_PDS!B11,'ME_URE_sprawoz. przes. paliw.  '!B11,'MKiDN_Muzeum Sztuki w Łodzi '!B11,MKiDN_Zachęta!B11,'MKiDN_Bliżej Teatru'!B11,MKiDN_archiwumgov.pl!B11,'MKiDN_@SIA'!B11,'MKiDN_PlatfEduLekArch-Pola'!B11,MKiDN_digital_PWM_kontynuacja!B11,MKiDN_PWM_bez_digitalizacji!B11,MF_SZOPEN!B11,MEN_ZRK!B11)</f>
        <v>3.141</v>
      </c>
      <c r="C11" s="242">
        <f>SUM(MK_BDO!C11,MK_GIOŚ_PPMŚ!C11,MK_GIOŚ_INSPIRE!C11,'MON_Budowa wysokiej jakości  '!C11,'MON_Portal BiO'!C11,MNiSzW_PPPN!C11,MNiSzW_AMU!C11,MNiSzW_BINWIT!C11,MNiSzW_Herberium!C11,MNiSzW_Cyfr.archiwum_Arch.Krak!C11,MNiSzW_Eukaryota!C11,MNiSZW_PlatformaObslugi.Praktyk!C11,MNiSZW_Mod.Zintegr.SystemuNauk!C11,MNiSZW_ZSUN_II!C11,MNiSW_DRODB!C11,'MNiSW_e-CUDO'!C11,MNiSW_eczlowiek!C11,MNiSW_ePuszcza!C11,MNiSW_Leopoldina!C11,MNiSW_MostDanych!C11,MNiSW_OZwRCIN!C11,'MNiSW_Portal zarz.'!C11,MNiSW_repozytorium!C11,MNiSW_Ucyfrowienie!C11,MNiSW_Agro!C11,'MI_ZSI-ULC'!C11,MI_KREPTD!C11,'MI_KPD do inf.o podróżach multi'!C11,'MI_KPD do inf. o warunkach ruch'!C11,'MI_KSZRD TEN-T'!C11,'MI_Polska droga do automatyzacj'!C11,'MF_ZPUTFG '!C11,MF_EUREKA!C11,MRIRW_GIJHARS_EZD!C11,MRIRW_GIJHARS_GOV.PL!C11,MRIRW_GIJHARS_PUESC!C11,'MRiRW_Wojewódzkie ośrodki'!C11,'MRiRW_Jednostki doradztwa roln'!C11,'MRiRW_System monitoringu kontro'!C11,'GUS_Wrota Statystyki'!C11,MEN_WKSDO!C11,MEN_ORE!C11,'MŚ_E-usługa „Zagrożenia lasów” '!C11,'MŚ_LasWodaPowietrze '!C11,MŚ_PromocjaParkówNarodowych!C11,'MŚ_Inwazyjne gatunki'!C11,MŚ_InwentaryzacjaCennySiedlisk!C11,MSWiA_Dotacje_dla_mnijeszości!C11,MSWiA_SICPR2.0!C11,'MWSiA_GovNet i SŁR w KPRM'!C11,MSWiA_PSMUP!C11,MSWiA_SRB!C11,'MSWiA_e-Dowód'!C11,'MSWiA_e-Zdrowie'!C11,MSWiA_TETRA!C11,'MSWiA_CHMURA OBLICZ. POLICJI '!C11,MR_ZONE!C11,'MR_Konto przedsiębiorcy'!C11,MR_PEF2!C11,MR_UPRP_PUEP!C11,MR_UPRP_PORTOS!C11,'MR_GUM_e-CZAS'!C11,'MR_GUM_TRANS-TACHO'!C11,MR_GUM_MZP!C11,'MR_UZP_e-Zamówienia'!C11,'MR_GUGiK_Usługi IIP'!C11,'MR_GUGiK_Integracja PZGiK'!C11,MS_SDE3!C11,MS_Pomoc_prawna!C11,MS_KRM!C11,MS_Informat.postępowan.karnego!C11,'MS_iSDA 2.0'!C11,MS_KRZ!C11,MS_eKRS!C11,MS_IES!C11,MS_KRK2.0!C11,'MS_Wdrożenie rozwiązań '!C11,'MRPiPS_MonitoringPracy i Pobytu'!C11,MRPiPS_PFRON_Sodir!C11,MRPiPS_PFRON_Neo!C11,'MRPiPS_PFRON_e-PFRON'!C11,MRPiPS_PFRON_EGW_GW!C11,MRPiPS_PFRON_PlatAnalit!C11,MRPiPS_PFRON_Windykacja!C11,'MRPiPS_PFRON_iPFRON+'!C11,MRPiPS_PFRON_SOW!C11,MZ_SMKL!C11,'MZ_e-KRN+'!C11,'MZ_P1+KPK'!C11,MZ_eKrew!C11,MZ_Poltransplant!C11,'MZ_Poprawa jakości .......'!C11,'MZ_nowoczesne e-usługi'!C11,MZ_P2_P4!C11,MZ_InterScienceCloud!C11,MZ_PPM!C11,MZ_ProfiBaza!C11,'MZ-DigitalBrain'!C11,MKiDN_mLUMEN!C11,MKiDN_mPolona!C11,MKiDN_Patrimonium_II!C11,'MKiDN_Polona dla Bibliotek 2.0 '!C11,'MKiDN_Polona dla Naukowców'!C11,MKiDN_CAS!C11,MKiDN_FilmotekaNarodowa!C11,MKiDN_Hereditas!C11,MKiDN_www.muzeach!C11,MKiDN_TVP_Digi_Sport!C11,MKiDN_TVP_Digi_4K!C11,'MKiDN_e-Omnis'!C11,'MKiDN_Bliżej kultury'!C11,'MKiDN_DIGI TVP SA'!C11,'MKiDN_Cyfrowa rekonstrukcja'!C11,'MKiDN_Dziedzictwo chopinowskie'!C11,'MKiDN_Otwarte Narodowe'!C11,MKiDN_ADE!C11,MKiDN_ZOSiA!C11,MKiDN_Patrimonium!C11,'MKiDN_NID '!C11,'MKiDN_Dziedzictwo muzyki'!C11,'MKiDN_Digitalizacja PWM'!C11,MKiDN_WFDiF!C11,MC_KAP!C11,MC_eRPL!C11,MC_ZPA!C11,MC_SRPS!C11,MC_WIIP!C11,'MC_e-Doręczenia'!C11,MC_CPA!C11,'MC_Portal GOV.PL'!C11,'MC_e-usługi'!C11,MC_EZD!C11,MC_ProgramKompetencjiCyfrowych!C11,MC_mObywatel!C11,'MC_KRONIK@'!C11,MF_PUESC!C11,'MF_e-Urzą Skarboowy'!C11,MGMiŻŚ_SIPAM!C11,MGMiŻŚ_REJA24!C11,MGMiŻŚ_Sat4Envi!C11,GUS_GOSPOSTRATEG!C11,GUS_KSZBI!C11,GUS_PDS!C11,'ME_URE_sprawoz. przes. paliw.  '!C11,'MKiDN_Muzeum Sztuki w Łodzi '!C11,MKiDN_Zachęta!C11,'MKiDN_Bliżej Teatru'!C11,MKiDN_archiwumgov.pl!C11,'MKiDN_@SIA'!C11,'MKiDN_PlatfEduLekArch-Pola'!C11,MKiDN_digital_PWM_kontynuacja!C11,MKiDN_PWM_bez_digitalizacji!C11,MF_SZOPEN!C11,MEN_ZRK!C11)</f>
        <v>5.8230000000000004</v>
      </c>
      <c r="D11" s="242">
        <f>SUM(MK_BDO!D11,MK_GIOŚ_PPMŚ!D11,MK_GIOŚ_INSPIRE!D11,'MON_Budowa wysokiej jakości  '!D11,'MON_Portal BiO'!D11,MNiSzW_PPPN!D11,MNiSzW_AMU!D11,MNiSzW_BINWIT!D11,MNiSzW_Herberium!D11,MNiSzW_Cyfr.archiwum_Arch.Krak!D11,MNiSzW_Eukaryota!D11,MNiSZW_PlatformaObslugi.Praktyk!D11,MNiSZW_Mod.Zintegr.SystemuNauk!D11,MNiSZW_ZSUN_II!D11,MNiSW_DRODB!D11,'MNiSW_e-CUDO'!D11,MNiSW_eczlowiek!D11,MNiSW_ePuszcza!D11,MNiSW_Leopoldina!D11,MNiSW_MostDanych!D11,MNiSW_OZwRCIN!D11,'MNiSW_Portal zarz.'!D11,MNiSW_repozytorium!D11,MNiSW_Ucyfrowienie!D11,MNiSW_Agro!D11,'MI_ZSI-ULC'!D11,MI_KREPTD!D11,'MI_KPD do inf.o podróżach multi'!D11,'MI_KPD do inf. o warunkach ruch'!D11,'MI_KSZRD TEN-T'!D11,'MI_Polska droga do automatyzacj'!D11,'MF_ZPUTFG '!D11,MF_EUREKA!D11,MRIRW_GIJHARS_EZD!D11,MRIRW_GIJHARS_GOV.PL!D11,MRIRW_GIJHARS_PUESC!D11,'MRiRW_Wojewódzkie ośrodki'!D11,'MRiRW_Jednostki doradztwa roln'!D11,'MRiRW_System monitoringu kontro'!D11,'GUS_Wrota Statystyki'!D11,MEN_WKSDO!D11,MEN_ORE!D11,'MŚ_E-usługa „Zagrożenia lasów” '!D11,'MŚ_LasWodaPowietrze '!D11,MŚ_PromocjaParkówNarodowych!D11,'MŚ_Inwazyjne gatunki'!D11,MŚ_InwentaryzacjaCennySiedlisk!D11,MSWiA_Dotacje_dla_mnijeszości!D11,MSWiA_SICPR2.0!D11,'MWSiA_GovNet i SŁR w KPRM'!D11,MSWiA_PSMUP!D11,MSWiA_SRB!D11,'MSWiA_e-Dowód'!D11,'MSWiA_e-Zdrowie'!D11,MSWiA_TETRA!D11,'MSWiA_CHMURA OBLICZ. POLICJI '!D11,MR_ZONE!D11,'MR_Konto przedsiębiorcy'!D11,MR_PEF2!D11,MR_UPRP_PUEP!D11,MR_UPRP_PORTOS!D11,'MR_GUM_e-CZAS'!D11,'MR_GUM_TRANS-TACHO'!D11,MR_GUM_MZP!D11,'MR_UZP_e-Zamówienia'!D11,'MR_GUGiK_Usługi IIP'!D11,'MR_GUGiK_Integracja PZGiK'!D11,MS_SDE3!D11,MS_Pomoc_prawna!D11,MS_KRM!D11,MS_Informat.postępowan.karnego!D11,'MS_iSDA 2.0'!D11,MS_KRZ!D11,MS_eKRS!D11,MS_IES!D11,MS_KRK2.0!D11,'MS_Wdrożenie rozwiązań '!D11,'MRPiPS_MonitoringPracy i Pobytu'!D11,MRPiPS_PFRON_Sodir!D11,MRPiPS_PFRON_Neo!D11,'MRPiPS_PFRON_e-PFRON'!D11,MRPiPS_PFRON_EGW_GW!D11,MRPiPS_PFRON_PlatAnalit!D11,MRPiPS_PFRON_Windykacja!D11,'MRPiPS_PFRON_iPFRON+'!D11,MRPiPS_PFRON_SOW!D11,MZ_SMKL!D11,'MZ_e-KRN+'!D11,'MZ_P1+KPK'!D11,MZ_eKrew!D11,MZ_Poltransplant!D11,'MZ_Poprawa jakości .......'!D11,'MZ_nowoczesne e-usługi'!D11,MZ_P2_P4!D11,MZ_InterScienceCloud!D11,MZ_PPM!D11,MZ_ProfiBaza!D11,'MZ-DigitalBrain'!D11,MKiDN_mLUMEN!D11,MKiDN_mPolona!D11,MKiDN_Patrimonium_II!D11,'MKiDN_Polona dla Bibliotek 2.0 '!D11,'MKiDN_Polona dla Naukowców'!D11,MKiDN_CAS!D11,MKiDN_FilmotekaNarodowa!D11,MKiDN_Hereditas!D11,MKiDN_www.muzeach!D11,MKiDN_TVP_Digi_Sport!D11,MKiDN_TVP_Digi_4K!D11,'MKiDN_e-Omnis'!D11,'MKiDN_Bliżej kultury'!D11,'MKiDN_DIGI TVP SA'!D11,'MKiDN_Cyfrowa rekonstrukcja'!D11,'MKiDN_Dziedzictwo chopinowskie'!D11,'MKiDN_Otwarte Narodowe'!D11,MKiDN_ADE!D11,MKiDN_ZOSiA!D11,MKiDN_Patrimonium!D11,'MKiDN_NID '!D11,'MKiDN_Dziedzictwo muzyki'!D11,'MKiDN_Digitalizacja PWM'!D11,MKiDN_WFDiF!D11,MC_KAP!D11,MC_eRPL!D11,MC_ZPA!D11,MC_SRPS!D11,MC_WIIP!D11,'MC_e-Doręczenia'!D11,MC_CPA!D11,'MC_Portal GOV.PL'!D11,'MC_e-usługi'!D11,MC_EZD!D11,MC_ProgramKompetencjiCyfrowych!D11,MC_mObywatel!D11,'MC_KRONIK@'!D11,MF_PUESC!D11,'MF_e-Urzą Skarboowy'!D11,MGMiŻŚ_SIPAM!D11,MGMiŻŚ_REJA24!D11,MGMiŻŚ_Sat4Envi!D11,GUS_GOSPOSTRATEG!D11,GUS_KSZBI!D11,GUS_PDS!D11,'ME_URE_sprawoz. przes. paliw.  '!D11,'MKiDN_Muzeum Sztuki w Łodzi '!D11,MKiDN_Zachęta!D11,'MKiDN_Bliżej Teatru'!D11,MKiDN_archiwumgov.pl!D11,'MKiDN_@SIA'!D11,'MKiDN_PlatfEduLekArch-Pola'!D11,MKiDN_digital_PWM_kontynuacja!D11,MKiDN_PWM_bez_digitalizacji!D11,MF_SZOPEN!D11,MEN_ZRK!D11)</f>
        <v>3.4830000000000001</v>
      </c>
      <c r="E11" s="242">
        <f>SUM(MK_BDO!E11,MK_GIOŚ_PPMŚ!E11,MK_GIOŚ_INSPIRE!E11,'MON_Budowa wysokiej jakości  '!E11,'MON_Portal BiO'!E11,MNiSzW_PPPN!E11,MNiSzW_AMU!E11,MNiSzW_BINWIT!E11,MNiSzW_Herberium!E11,MNiSzW_Cyfr.archiwum_Arch.Krak!E11,MNiSzW_Eukaryota!E11,MNiSZW_PlatformaObslugi.Praktyk!E11,MNiSZW_Mod.Zintegr.SystemuNauk!E11,MNiSZW_ZSUN_II!E11,MNiSW_DRODB!E11,'MNiSW_e-CUDO'!E11,MNiSW_eczlowiek!E11,MNiSW_ePuszcza!E11,MNiSW_Leopoldina!E11,MNiSW_MostDanych!E11,MNiSW_OZwRCIN!E11,'MNiSW_Portal zarz.'!E11,MNiSW_repozytorium!E11,MNiSW_Ucyfrowienie!E11,MNiSW_Agro!E11,'MI_ZSI-ULC'!E11,MI_KREPTD!E11,'MI_KPD do inf.o podróżach multi'!E11,'MI_KPD do inf. o warunkach ruch'!E11,'MI_KSZRD TEN-T'!E11,'MI_Polska droga do automatyzacj'!E11,'MF_ZPUTFG '!E11,MF_EUREKA!E11,MRIRW_GIJHARS_EZD!E11,MRIRW_GIJHARS_GOV.PL!E11,MRIRW_GIJHARS_PUESC!E11,'MRiRW_Wojewódzkie ośrodki'!E11,'MRiRW_Jednostki doradztwa roln'!E11,'MRiRW_System monitoringu kontro'!E11,'GUS_Wrota Statystyki'!E11,MEN_WKSDO!E11,MEN_ORE!E11,'MŚ_E-usługa „Zagrożenia lasów” '!E11,'MŚ_LasWodaPowietrze '!E11,MŚ_PromocjaParkówNarodowych!E11,'MŚ_Inwazyjne gatunki'!E11,MŚ_InwentaryzacjaCennySiedlisk!E11,MSWiA_Dotacje_dla_mnijeszości!E11,MSWiA_SICPR2.0!E11,'MWSiA_GovNet i SŁR w KPRM'!E11,MSWiA_PSMUP!E11,MSWiA_SRB!E11,'MSWiA_e-Dowód'!E11,'MSWiA_e-Zdrowie'!E11,MSWiA_TETRA!E11,'MSWiA_CHMURA OBLICZ. POLICJI '!E11,MR_ZONE!E11,'MR_Konto przedsiębiorcy'!E11,MR_PEF2!E11,MR_UPRP_PUEP!E11,MR_UPRP_PORTOS!E11,'MR_GUM_e-CZAS'!E11,'MR_GUM_TRANS-TACHO'!E11,MR_GUM_MZP!E11,'MR_UZP_e-Zamówienia'!E11,'MR_GUGiK_Usługi IIP'!E11,'MR_GUGiK_Integracja PZGiK'!E11,MS_SDE3!E11,MS_Pomoc_prawna!E11,MS_KRM!E11,MS_Informat.postępowan.karnego!E11,'MS_iSDA 2.0'!E11,MS_KRZ!E11,MS_eKRS!E11,MS_IES!E11,MS_KRK2.0!E11,'MS_Wdrożenie rozwiązań '!E11,'MRPiPS_MonitoringPracy i Pobytu'!E11,MRPiPS_PFRON_Sodir!E11,MRPiPS_PFRON_Neo!E11,'MRPiPS_PFRON_e-PFRON'!E11,MRPiPS_PFRON_EGW_GW!E11,MRPiPS_PFRON_PlatAnalit!E11,MRPiPS_PFRON_Windykacja!E11,'MRPiPS_PFRON_iPFRON+'!E11,MRPiPS_PFRON_SOW!E11,MZ_SMKL!E11,'MZ_e-KRN+'!E11,'MZ_P1+KPK'!E11,MZ_eKrew!E11,MZ_Poltransplant!E11,'MZ_Poprawa jakości .......'!E11,'MZ_nowoczesne e-usługi'!E11,MZ_P2_P4!E11,MZ_InterScienceCloud!E11,MZ_PPM!E11,MZ_ProfiBaza!E11,'MZ-DigitalBrain'!E11,MKiDN_mLUMEN!E11,MKiDN_mPolona!E11,MKiDN_Patrimonium_II!E11,'MKiDN_Polona dla Bibliotek 2.0 '!E11,'MKiDN_Polona dla Naukowców'!E11,MKiDN_CAS!E11,MKiDN_FilmotekaNarodowa!E11,MKiDN_Hereditas!E11,MKiDN_www.muzeach!E11,MKiDN_TVP_Digi_Sport!E11,MKiDN_TVP_Digi_4K!E11,'MKiDN_e-Omnis'!E11,'MKiDN_Bliżej kultury'!E11,'MKiDN_DIGI TVP SA'!E11,'MKiDN_Cyfrowa rekonstrukcja'!E11,'MKiDN_Dziedzictwo chopinowskie'!E11,'MKiDN_Otwarte Narodowe'!E11,MKiDN_ADE!E11,MKiDN_ZOSiA!E11,MKiDN_Patrimonium!E11,'MKiDN_NID '!E11,'MKiDN_Dziedzictwo muzyki'!E11,'MKiDN_Digitalizacja PWM'!E11,MKiDN_WFDiF!E11,MC_KAP!E11,MC_eRPL!E11,MC_ZPA!E11,MC_SRPS!E11,MC_WIIP!E11,'MC_e-Doręczenia'!E11,MC_CPA!E11,'MC_Portal GOV.PL'!E11,'MC_e-usługi'!E11,MC_EZD!E11,MC_ProgramKompetencjiCyfrowych!E11,MC_mObywatel!E11,'MC_KRONIK@'!E11,MF_PUESC!E11,'MF_e-Urzą Skarboowy'!E11,MGMiŻŚ_SIPAM!E11,MGMiŻŚ_REJA24!E11,MGMiŻŚ_Sat4Envi!E11,GUS_GOSPOSTRATEG!E11,GUS_KSZBI!E11,GUS_PDS!E11,'ME_URE_sprawoz. przes. paliw.  '!E11,'MKiDN_Muzeum Sztuki w Łodzi '!E11,MKiDN_Zachęta!E11,'MKiDN_Bliżej Teatru'!E11,MKiDN_archiwumgov.pl!E11,'MKiDN_@SIA'!E11,'MKiDN_PlatfEduLekArch-Pola'!E11,MKiDN_digital_PWM_kontynuacja!E11,MKiDN_PWM_bez_digitalizacji!E11,MF_SZOPEN!E11,MEN_ZRK!E11)</f>
        <v>6.5643999999999991</v>
      </c>
      <c r="F11" s="242">
        <f>SUM(MK_BDO!F11,MK_GIOŚ_PPMŚ!F11,MK_GIOŚ_INSPIRE!F11,'MON_Budowa wysokiej jakości  '!F11,'MON_Portal BiO'!F11,MNiSzW_PPPN!F11,MNiSzW_AMU!F11,MNiSzW_BINWIT!F11,MNiSzW_Herberium!F11,MNiSzW_Cyfr.archiwum_Arch.Krak!F11,MNiSzW_Eukaryota!F11,MNiSZW_PlatformaObslugi.Praktyk!F11,MNiSZW_Mod.Zintegr.SystemuNauk!F11,MNiSZW_ZSUN_II!F11,MNiSW_DRODB!F11,'MNiSW_e-CUDO'!F11,MNiSW_eczlowiek!F11,MNiSW_ePuszcza!F11,MNiSW_Leopoldina!F11,MNiSW_MostDanych!F11,MNiSW_OZwRCIN!F11,'MNiSW_Portal zarz.'!F11,MNiSW_repozytorium!F11,MNiSW_Ucyfrowienie!F11,MNiSW_Agro!F11,'MI_ZSI-ULC'!F11,MI_KREPTD!F11,'MI_KPD do inf.o podróżach multi'!F11,'MI_KPD do inf. o warunkach ruch'!F11,'MI_KSZRD TEN-T'!F11,'MI_Polska droga do automatyzacj'!F11,'MF_ZPUTFG '!F11,MF_EUREKA!F11,MRIRW_GIJHARS_EZD!F11,MRIRW_GIJHARS_GOV.PL!F11,MRIRW_GIJHARS_PUESC!F11,'MRiRW_Wojewódzkie ośrodki'!F11,'MRiRW_Jednostki doradztwa roln'!F11,'MRiRW_System monitoringu kontro'!F11,'GUS_Wrota Statystyki'!F11,MEN_WKSDO!F11,MEN_ORE!F11,'MŚ_E-usługa „Zagrożenia lasów” '!F11,'MŚ_LasWodaPowietrze '!F11,MŚ_PromocjaParkówNarodowych!F11,'MŚ_Inwazyjne gatunki'!F11,MŚ_InwentaryzacjaCennySiedlisk!F11,MSWiA_Dotacje_dla_mnijeszości!F11,MSWiA_SICPR2.0!F11,'MWSiA_GovNet i SŁR w KPRM'!F11,MSWiA_PSMUP!F11,MSWiA_SRB!F11,'MSWiA_e-Dowód'!F11,'MSWiA_e-Zdrowie'!F11,MSWiA_TETRA!F11,'MSWiA_CHMURA OBLICZ. POLICJI '!F11,MR_ZONE!F11,'MR_Konto przedsiębiorcy'!F11,MR_PEF2!F11,MR_UPRP_PUEP!F11,MR_UPRP_PORTOS!F11,'MR_GUM_e-CZAS'!F11,'MR_GUM_TRANS-TACHO'!F11,MR_GUM_MZP!F11,'MR_UZP_e-Zamówienia'!F11,'MR_GUGiK_Usługi IIP'!F11,'MR_GUGiK_Integracja PZGiK'!F11,MS_SDE3!F11,MS_Pomoc_prawna!F11,MS_KRM!F11,MS_Informat.postępowan.karnego!F11,'MS_iSDA 2.0'!F11,MS_KRZ!F11,MS_eKRS!F11,MS_IES!F11,MS_KRK2.0!F11,'MS_Wdrożenie rozwiązań '!F11,'MRPiPS_MonitoringPracy i Pobytu'!F11,MRPiPS_PFRON_Sodir!F11,MRPiPS_PFRON_Neo!F11,'MRPiPS_PFRON_e-PFRON'!F11,MRPiPS_PFRON_EGW_GW!F11,MRPiPS_PFRON_PlatAnalit!F11,MRPiPS_PFRON_Windykacja!F11,'MRPiPS_PFRON_iPFRON+'!F11,MRPiPS_PFRON_SOW!F11,MZ_SMKL!F11,'MZ_e-KRN+'!F11,'MZ_P1+KPK'!F11,MZ_eKrew!F11,MZ_Poltransplant!F11,'MZ_Poprawa jakości .......'!F11,'MZ_nowoczesne e-usługi'!F11,MZ_P2_P4!F11,MZ_InterScienceCloud!F11,MZ_PPM!F11,MZ_ProfiBaza!F11,'MZ-DigitalBrain'!F11,MKiDN_mLUMEN!F11,MKiDN_mPolona!F11,MKiDN_Patrimonium_II!F11,'MKiDN_Polona dla Bibliotek 2.0 '!F11,'MKiDN_Polona dla Naukowców'!F11,MKiDN_CAS!F11,MKiDN_FilmotekaNarodowa!F11,MKiDN_Hereditas!F11,MKiDN_www.muzeach!F11,MKiDN_TVP_Digi_Sport!F11,MKiDN_TVP_Digi_4K!F11,'MKiDN_e-Omnis'!F11,'MKiDN_Bliżej kultury'!F11,'MKiDN_DIGI TVP SA'!F11,'MKiDN_Cyfrowa rekonstrukcja'!F11,'MKiDN_Dziedzictwo chopinowskie'!F11,'MKiDN_Otwarte Narodowe'!F11,MKiDN_ADE!F11,MKiDN_ZOSiA!F11,MKiDN_Patrimonium!F11,'MKiDN_NID '!F11,'MKiDN_Dziedzictwo muzyki'!F11,'MKiDN_Digitalizacja PWM'!F11,MKiDN_WFDiF!F11,MC_KAP!F11,MC_eRPL!F11,MC_ZPA!F11,MC_SRPS!F11,MC_WIIP!F11,'MC_e-Doręczenia'!F11,MC_CPA!F11,'MC_Portal GOV.PL'!F11,'MC_e-usługi'!F11,MC_EZD!F11,MC_ProgramKompetencjiCyfrowych!F11,MC_mObywatel!F11,'MC_KRONIK@'!F11,MF_PUESC!F11,'MF_e-Urzą Skarboowy'!F11,MGMiŻŚ_SIPAM!F11,MGMiŻŚ_REJA24!F11,MGMiŻŚ_Sat4Envi!F11,GUS_GOSPOSTRATEG!F11,GUS_KSZBI!F11,GUS_PDS!F11,'ME_URE_sprawoz. przes. paliw.  '!F11,'MKiDN_Muzeum Sztuki w Łodzi '!F11,MKiDN_Zachęta!F11,'MKiDN_Bliżej Teatru'!F11,MKiDN_archiwumgov.pl!F11,'MKiDN_@SIA'!F11,'MKiDN_PlatfEduLekArch-Pola'!F11,MKiDN_digital_PWM_kontynuacja!F11,MKiDN_PWM_bez_digitalizacji!F11,MF_SZOPEN!F11,MEN_ZRK!F11)</f>
        <v>16.166399999999999</v>
      </c>
      <c r="G11" s="242">
        <f>SUM(MK_BDO!G11,MK_GIOŚ_PPMŚ!G11,MK_GIOŚ_INSPIRE!G11,'MON_Budowa wysokiej jakości  '!G11,'MON_Portal BiO'!G11,MNiSzW_PPPN!G11,MNiSzW_AMU!G11,MNiSzW_BINWIT!G11,MNiSzW_Herberium!G11,MNiSzW_Cyfr.archiwum_Arch.Krak!G11,MNiSzW_Eukaryota!G11,MNiSZW_PlatformaObslugi.Praktyk!G11,MNiSZW_Mod.Zintegr.SystemuNauk!G11,MNiSZW_ZSUN_II!G11,MNiSW_DRODB!G11,'MNiSW_e-CUDO'!G11,MNiSW_eczlowiek!G11,MNiSW_ePuszcza!G11,MNiSW_Leopoldina!G11,MNiSW_MostDanych!G11,MNiSW_OZwRCIN!G11,'MNiSW_Portal zarz.'!G11,MNiSW_repozytorium!G11,MNiSW_Ucyfrowienie!G11,MNiSW_Agro!G11,'MI_ZSI-ULC'!G11,MI_KREPTD!G11,'MI_KPD do inf.o podróżach multi'!G11,'MI_KPD do inf. o warunkach ruch'!G11,'MI_KSZRD TEN-T'!G11,'MI_Polska droga do automatyzacj'!G11,'MF_ZPUTFG '!G11,MF_EUREKA!G11,MRIRW_GIJHARS_EZD!G11,MRIRW_GIJHARS_GOV.PL!G11,MRIRW_GIJHARS_PUESC!G11,'MRiRW_Wojewódzkie ośrodki'!G11,'MRiRW_Jednostki doradztwa roln'!G11,'MRiRW_System monitoringu kontro'!G11,'GUS_Wrota Statystyki'!G11,MEN_WKSDO!G11,MEN_ORE!G11,'MŚ_E-usługa „Zagrożenia lasów” '!G11,'MŚ_LasWodaPowietrze '!G11,MŚ_PromocjaParkówNarodowych!G11,'MŚ_Inwazyjne gatunki'!G11,MŚ_InwentaryzacjaCennySiedlisk!G11,MSWiA_Dotacje_dla_mnijeszości!G11,MSWiA_SICPR2.0!G11,'MWSiA_GovNet i SŁR w KPRM'!G11,MSWiA_PSMUP!G11,MSWiA_SRB!G11,'MSWiA_e-Dowód'!G11,'MSWiA_e-Zdrowie'!G11,MSWiA_TETRA!G11,'MSWiA_CHMURA OBLICZ. POLICJI '!G11,MR_ZONE!G11,'MR_Konto przedsiębiorcy'!G11,MR_PEF2!G11,MR_UPRP_PUEP!G11,MR_UPRP_PORTOS!G11,'MR_GUM_e-CZAS'!G11,'MR_GUM_TRANS-TACHO'!G11,MR_GUM_MZP!G11,'MR_UZP_e-Zamówienia'!G11,'MR_GUGiK_Usługi IIP'!G11,'MR_GUGiK_Integracja PZGiK'!G11,MS_SDE3!G11,MS_Pomoc_prawna!G11,MS_KRM!G11,MS_Informat.postępowan.karnego!G11,'MS_iSDA 2.0'!G11,MS_KRZ!G11,MS_eKRS!G11,MS_IES!G11,MS_KRK2.0!G11,'MS_Wdrożenie rozwiązań '!G11,'MRPiPS_MonitoringPracy i Pobytu'!G11,MRPiPS_PFRON_Sodir!G11,MRPiPS_PFRON_Neo!G11,'MRPiPS_PFRON_e-PFRON'!G11,MRPiPS_PFRON_EGW_GW!G11,MRPiPS_PFRON_PlatAnalit!G11,MRPiPS_PFRON_Windykacja!G11,'MRPiPS_PFRON_iPFRON+'!G11,MRPiPS_PFRON_SOW!G11,MZ_SMKL!G11,'MZ_e-KRN+'!G11,'MZ_P1+KPK'!G11,MZ_eKrew!G11,MZ_Poltransplant!G11,'MZ_Poprawa jakości .......'!G11,'MZ_nowoczesne e-usługi'!G11,MZ_P2_P4!G11,MZ_InterScienceCloud!G11,MZ_PPM!G11,MZ_ProfiBaza!G11,'MZ-DigitalBrain'!G11,MKiDN_mLUMEN!G11,MKiDN_mPolona!G11,MKiDN_Patrimonium_II!G11,'MKiDN_Polona dla Bibliotek 2.0 '!G11,'MKiDN_Polona dla Naukowców'!G11,MKiDN_CAS!G11,MKiDN_FilmotekaNarodowa!G11,MKiDN_Hereditas!G11,MKiDN_www.muzeach!G11,MKiDN_TVP_Digi_Sport!G11,MKiDN_TVP_Digi_4K!G11,'MKiDN_e-Omnis'!G11,'MKiDN_Bliżej kultury'!G11,'MKiDN_DIGI TVP SA'!G11,'MKiDN_Cyfrowa rekonstrukcja'!G11,'MKiDN_Dziedzictwo chopinowskie'!G11,'MKiDN_Otwarte Narodowe'!G11,MKiDN_ADE!G11,MKiDN_ZOSiA!G11,MKiDN_Patrimonium!G11,'MKiDN_NID '!G11,'MKiDN_Dziedzictwo muzyki'!G11,'MKiDN_Digitalizacja PWM'!G11,MKiDN_WFDiF!G11,MC_KAP!G11,MC_eRPL!G11,MC_ZPA!G11,MC_SRPS!G11,MC_WIIP!G11,'MC_e-Doręczenia'!G11,MC_CPA!G11,'MC_Portal GOV.PL'!G11,'MC_e-usługi'!G11,MC_EZD!G11,MC_ProgramKompetencjiCyfrowych!G11,MC_mObywatel!G11,'MC_KRONIK@'!G11,MF_PUESC!G11,'MF_e-Urzą Skarboowy'!G11,MGMiŻŚ_SIPAM!G11,MGMiŻŚ_REJA24!G11,MGMiŻŚ_Sat4Envi!G11,GUS_GOSPOSTRATEG!G11,GUS_KSZBI!G11,GUS_PDS!G11,'ME_URE_sprawoz. przes. paliw.  '!G11,'MKiDN_Muzeum Sztuki w Łodzi '!G11,MKiDN_Zachęta!G11,'MKiDN_Bliżej Teatru'!G11,MKiDN_archiwumgov.pl!G11,'MKiDN_@SIA'!G11,'MKiDN_PlatfEduLekArch-Pola'!G11,MKiDN_digital_PWM_kontynuacja!G11,MKiDN_PWM_bez_digitalizacji!G11,MF_SZOPEN!G11,MEN_ZRK!G11)</f>
        <v>22.0334</v>
      </c>
      <c r="H11" s="242">
        <f>SUM(MK_BDO!H11,MK_GIOŚ_PPMŚ!H11,MK_GIOŚ_INSPIRE!H11,'MON_Budowa wysokiej jakości  '!H11,'MON_Portal BiO'!H11,MNiSzW_PPPN!H11,MNiSzW_AMU!H11,MNiSzW_BINWIT!H11,MNiSzW_Herberium!H11,MNiSzW_Cyfr.archiwum_Arch.Krak!H11,MNiSzW_Eukaryota!H11,MNiSZW_PlatformaObslugi.Praktyk!H11,MNiSZW_Mod.Zintegr.SystemuNauk!H11,MNiSZW_ZSUN_II!H11,MNiSW_DRODB!H11,'MNiSW_e-CUDO'!H11,MNiSW_eczlowiek!H11,MNiSW_ePuszcza!H11,MNiSW_Leopoldina!H11,MNiSW_MostDanych!H11,MNiSW_OZwRCIN!H11,'MNiSW_Portal zarz.'!H11,MNiSW_repozytorium!H11,MNiSW_Ucyfrowienie!H11,MNiSW_Agro!H11,'MI_ZSI-ULC'!H11,MI_KREPTD!H11,'MI_KPD do inf.o podróżach multi'!H11,'MI_KPD do inf. o warunkach ruch'!H11,'MI_KSZRD TEN-T'!H11,'MI_Polska droga do automatyzacj'!H11,'MF_ZPUTFG '!H11,MF_EUREKA!H11,MRIRW_GIJHARS_EZD!H11,MRIRW_GIJHARS_GOV.PL!H11,MRIRW_GIJHARS_PUESC!H11,'MRiRW_Wojewódzkie ośrodki'!H11,'MRiRW_Jednostki doradztwa roln'!H11,'MRiRW_System monitoringu kontro'!H11,'GUS_Wrota Statystyki'!H11,MEN_WKSDO!H11,MEN_ORE!H11,'MŚ_E-usługa „Zagrożenia lasów” '!H11,'MŚ_LasWodaPowietrze '!H11,MŚ_PromocjaParkówNarodowych!H11,'MŚ_Inwazyjne gatunki'!H11,MŚ_InwentaryzacjaCennySiedlisk!H11,MSWiA_Dotacje_dla_mnijeszości!H11,MSWiA_SICPR2.0!H11,'MWSiA_GovNet i SŁR w KPRM'!H11,MSWiA_PSMUP!H11,MSWiA_SRB!H11,'MSWiA_e-Dowód'!H11,'MSWiA_e-Zdrowie'!H11,MSWiA_TETRA!H11,'MSWiA_CHMURA OBLICZ. POLICJI '!H11,MR_ZONE!H11,'MR_Konto przedsiębiorcy'!H11,MR_PEF2!H11,MR_UPRP_PUEP!H11,MR_UPRP_PORTOS!H11,'MR_GUM_e-CZAS'!H11,'MR_GUM_TRANS-TACHO'!H11,MR_GUM_MZP!H11,'MR_UZP_e-Zamówienia'!H11,'MR_GUGiK_Usługi IIP'!H11,'MR_GUGiK_Integracja PZGiK'!H11,MS_SDE3!H11,MS_Pomoc_prawna!H11,MS_KRM!H11,MS_Informat.postępowan.karnego!H11,'MS_iSDA 2.0'!H11,MS_KRZ!H11,MS_eKRS!H11,MS_IES!H11,MS_KRK2.0!H11,'MS_Wdrożenie rozwiązań '!H11,'MRPiPS_MonitoringPracy i Pobytu'!H11,MRPiPS_PFRON_Sodir!H11,MRPiPS_PFRON_Neo!H11,'MRPiPS_PFRON_e-PFRON'!H11,MRPiPS_PFRON_EGW_GW!H11,MRPiPS_PFRON_PlatAnalit!H11,MRPiPS_PFRON_Windykacja!H11,'MRPiPS_PFRON_iPFRON+'!H11,MRPiPS_PFRON_SOW!H11,MZ_SMKL!H11,'MZ_e-KRN+'!H11,'MZ_P1+KPK'!H11,MZ_eKrew!H11,MZ_Poltransplant!H11,'MZ_Poprawa jakości .......'!H11,'MZ_nowoczesne e-usługi'!H11,MZ_P2_P4!H11,MZ_InterScienceCloud!H11,MZ_PPM!H11,MZ_ProfiBaza!H11,'MZ-DigitalBrain'!H11,MKiDN_mLUMEN!H11,MKiDN_mPolona!H11,MKiDN_Patrimonium_II!H11,'MKiDN_Polona dla Bibliotek 2.0 '!H11,'MKiDN_Polona dla Naukowców'!H11,MKiDN_CAS!H11,MKiDN_FilmotekaNarodowa!H11,MKiDN_Hereditas!H11,MKiDN_www.muzeach!H11,MKiDN_TVP_Digi_Sport!H11,MKiDN_TVP_Digi_4K!H11,'MKiDN_e-Omnis'!H11,'MKiDN_Bliżej kultury'!H11,'MKiDN_DIGI TVP SA'!H11,'MKiDN_Cyfrowa rekonstrukcja'!H11,'MKiDN_Dziedzictwo chopinowskie'!H11,'MKiDN_Otwarte Narodowe'!H11,MKiDN_ADE!H11,MKiDN_ZOSiA!H11,MKiDN_Patrimonium!H11,'MKiDN_NID '!H11,'MKiDN_Dziedzictwo muzyki'!H11,'MKiDN_Digitalizacja PWM'!H11,MKiDN_WFDiF!H11,MC_KAP!H11,MC_eRPL!H11,MC_ZPA!H11,MC_SRPS!H11,MC_WIIP!H11,'MC_e-Doręczenia'!H11,MC_CPA!H11,'MC_Portal GOV.PL'!H11,'MC_e-usługi'!H11,MC_EZD!H11,MC_ProgramKompetencjiCyfrowych!H11,MC_mObywatel!H11,'MC_KRONIK@'!H11,MF_PUESC!H11,'MF_e-Urzą Skarboowy'!H11,MGMiŻŚ_SIPAM!H11,MGMiŻŚ_REJA24!H11,MGMiŻŚ_Sat4Envi!H11,GUS_GOSPOSTRATEG!H11,GUS_KSZBI!H11,GUS_PDS!H11,'ME_URE_sprawoz. przes. paliw.  '!H11,'MKiDN_Muzeum Sztuki w Łodzi '!H11,MKiDN_Zachęta!H11,'MKiDN_Bliżej Teatru'!H11,MKiDN_archiwumgov.pl!H11,'MKiDN_@SIA'!H11,'MKiDN_PlatfEduLekArch-Pola'!H11,MKiDN_digital_PWM_kontynuacja!H11,MKiDN_PWM_bez_digitalizacji!H11,MF_SZOPEN!H11,MEN_ZRK!H11)</f>
        <v>21.632400000000001</v>
      </c>
      <c r="I11" s="242">
        <f>SUM(MK_BDO!I11,MK_GIOŚ_PPMŚ!I11,MK_GIOŚ_INSPIRE!I11,'MON_Budowa wysokiej jakości  '!I11,'MON_Portal BiO'!I11,MNiSzW_PPPN!I11,MNiSzW_AMU!I11,MNiSzW_BINWIT!I11,MNiSzW_Herberium!I11,MNiSzW_Cyfr.archiwum_Arch.Krak!I11,MNiSzW_Eukaryota!I11,MNiSZW_PlatformaObslugi.Praktyk!I11,MNiSZW_Mod.Zintegr.SystemuNauk!I11,MNiSZW_ZSUN_II!I11,MNiSW_DRODB!I11,'MNiSW_e-CUDO'!I11,MNiSW_eczlowiek!I11,MNiSW_ePuszcza!I11,MNiSW_Leopoldina!I11,MNiSW_MostDanych!I11,MNiSW_OZwRCIN!I11,'MNiSW_Portal zarz.'!I11,MNiSW_repozytorium!I11,MNiSW_Ucyfrowienie!I11,MNiSW_Agro!I11,'MI_ZSI-ULC'!I11,MI_KREPTD!I11,'MI_KPD do inf.o podróżach multi'!I11,'MI_KPD do inf. o warunkach ruch'!I11,'MI_KSZRD TEN-T'!I11,'MI_Polska droga do automatyzacj'!I11,'MF_ZPUTFG '!I11,MF_EUREKA!I11,MRIRW_GIJHARS_EZD!I11,MRIRW_GIJHARS_GOV.PL!I11,MRIRW_GIJHARS_PUESC!I11,'MRiRW_Wojewódzkie ośrodki'!I11,'MRiRW_Jednostki doradztwa roln'!I11,'MRiRW_System monitoringu kontro'!I11,'GUS_Wrota Statystyki'!I11,MEN_WKSDO!I11,MEN_ORE!I11,'MŚ_E-usługa „Zagrożenia lasów” '!I11,'MŚ_LasWodaPowietrze '!I11,MŚ_PromocjaParkówNarodowych!I11,'MŚ_Inwazyjne gatunki'!I11,MŚ_InwentaryzacjaCennySiedlisk!I11,MSWiA_Dotacje_dla_mnijeszości!I11,MSWiA_SICPR2.0!I11,'MWSiA_GovNet i SŁR w KPRM'!I11,MSWiA_PSMUP!I11,MSWiA_SRB!I11,'MSWiA_e-Dowód'!I11,'MSWiA_e-Zdrowie'!I11,MSWiA_TETRA!I11,'MSWiA_CHMURA OBLICZ. POLICJI '!I11,MR_ZONE!I11,'MR_Konto przedsiębiorcy'!I11,MR_PEF2!I11,MR_UPRP_PUEP!I11,MR_UPRP_PORTOS!I11,'MR_GUM_e-CZAS'!I11,'MR_GUM_TRANS-TACHO'!I11,MR_GUM_MZP!I11,'MR_UZP_e-Zamówienia'!I11,'MR_GUGiK_Usługi IIP'!I11,'MR_GUGiK_Integracja PZGiK'!I11,MS_SDE3!I11,MS_Pomoc_prawna!I11,MS_KRM!I11,MS_Informat.postępowan.karnego!I11,'MS_iSDA 2.0'!I11,MS_KRZ!I11,MS_eKRS!I11,MS_IES!I11,MS_KRK2.0!I11,'MS_Wdrożenie rozwiązań '!I11,'MRPiPS_MonitoringPracy i Pobytu'!I11,MRPiPS_PFRON_Sodir!I11,MRPiPS_PFRON_Neo!I11,'MRPiPS_PFRON_e-PFRON'!I11,MRPiPS_PFRON_EGW_GW!I11,MRPiPS_PFRON_PlatAnalit!I11,MRPiPS_PFRON_Windykacja!I11,'MRPiPS_PFRON_iPFRON+'!I11,MRPiPS_PFRON_SOW!I11,MZ_SMKL!I11,'MZ_e-KRN+'!I11,'MZ_P1+KPK'!I11,MZ_eKrew!I11,MZ_Poltransplant!I11,'MZ_Poprawa jakości .......'!I11,'MZ_nowoczesne e-usługi'!I11,MZ_P2_P4!I11,MZ_InterScienceCloud!I11,MZ_PPM!I11,MZ_ProfiBaza!I11,'MZ-DigitalBrain'!I11,MKiDN_mLUMEN!I11,MKiDN_mPolona!I11,MKiDN_Patrimonium_II!I11,'MKiDN_Polona dla Bibliotek 2.0 '!I11,'MKiDN_Polona dla Naukowców'!I11,MKiDN_CAS!I11,MKiDN_FilmotekaNarodowa!I11,MKiDN_Hereditas!I11,MKiDN_www.muzeach!I11,MKiDN_TVP_Digi_Sport!I11,MKiDN_TVP_Digi_4K!I11,'MKiDN_e-Omnis'!I11,'MKiDN_Bliżej kultury'!I11,'MKiDN_DIGI TVP SA'!I11,'MKiDN_Cyfrowa rekonstrukcja'!I11,'MKiDN_Dziedzictwo chopinowskie'!I11,'MKiDN_Otwarte Narodowe'!I11,MKiDN_ADE!I11,MKiDN_ZOSiA!I11,MKiDN_Patrimonium!I11,'MKiDN_NID '!I11,'MKiDN_Dziedzictwo muzyki'!I11,'MKiDN_Digitalizacja PWM'!I11,MKiDN_WFDiF!I11,MC_KAP!I11,MC_eRPL!I11,MC_ZPA!I11,MC_SRPS!I11,MC_WIIP!I11,'MC_e-Doręczenia'!I11,MC_CPA!I11,'MC_Portal GOV.PL'!I11,'MC_e-usługi'!I11,MC_EZD!I11,MC_ProgramKompetencjiCyfrowych!I11,MC_mObywatel!I11,'MC_KRONIK@'!I11,MF_PUESC!I11,'MF_e-Urzą Skarboowy'!I11,MGMiŻŚ_SIPAM!I11,MGMiŻŚ_REJA24!I11,MGMiŻŚ_Sat4Envi!I11,GUS_GOSPOSTRATEG!I11,GUS_KSZBI!I11,GUS_PDS!I11,'ME_URE_sprawoz. przes. paliw.  '!I11,'MKiDN_Muzeum Sztuki w Łodzi '!I11,MKiDN_Zachęta!I11,'MKiDN_Bliżej Teatru'!I11,MKiDN_archiwumgov.pl!I11,'MKiDN_@SIA'!I11,'MKiDN_PlatfEduLekArch-Pola'!I11,MKiDN_digital_PWM_kontynuacja!I11,MKiDN_PWM_bez_digitalizacji!I11,MF_SZOPEN!I11,MEN_ZRK!I11)</f>
        <v>21.185400000000001</v>
      </c>
      <c r="J11" s="242">
        <f>SUM(MK_BDO!J11,MK_GIOŚ_PPMŚ!J11,MK_GIOŚ_INSPIRE!J11,'MON_Budowa wysokiej jakości  '!J11,'MON_Portal BiO'!J11,MNiSzW_PPPN!J11,MNiSzW_AMU!J11,MNiSzW_BINWIT!J11,MNiSzW_Herberium!J11,MNiSzW_Cyfr.archiwum_Arch.Krak!J11,MNiSzW_Eukaryota!J11,MNiSZW_PlatformaObslugi.Praktyk!J11,MNiSZW_Mod.Zintegr.SystemuNauk!J11,MNiSZW_ZSUN_II!J11,MNiSW_DRODB!J11,'MNiSW_e-CUDO'!J11,MNiSW_eczlowiek!J11,MNiSW_ePuszcza!J11,MNiSW_Leopoldina!J11,MNiSW_MostDanych!J11,MNiSW_OZwRCIN!J11,'MNiSW_Portal zarz.'!J11,MNiSW_repozytorium!J11,MNiSW_Ucyfrowienie!J11,MNiSW_Agro!J11,'MI_ZSI-ULC'!J11,MI_KREPTD!J11,'MI_KPD do inf.o podróżach multi'!J11,'MI_KPD do inf. o warunkach ruch'!J11,'MI_KSZRD TEN-T'!J11,'MI_Polska droga do automatyzacj'!J11,'MF_ZPUTFG '!J11,MF_EUREKA!J11,MRIRW_GIJHARS_EZD!J11,MRIRW_GIJHARS_GOV.PL!J11,MRIRW_GIJHARS_PUESC!J11,'MRiRW_Wojewódzkie ośrodki'!J11,'MRiRW_Jednostki doradztwa roln'!J11,'MRiRW_System monitoringu kontro'!J11,'GUS_Wrota Statystyki'!J11,MEN_WKSDO!J11,MEN_ORE!J11,'MŚ_E-usługa „Zagrożenia lasów” '!J11,'MŚ_LasWodaPowietrze '!J11,MŚ_PromocjaParkówNarodowych!J11,'MŚ_Inwazyjne gatunki'!J11,MŚ_InwentaryzacjaCennySiedlisk!J11,MSWiA_Dotacje_dla_mnijeszości!J11,MSWiA_SICPR2.0!J11,'MWSiA_GovNet i SŁR w KPRM'!J11,MSWiA_PSMUP!J11,MSWiA_SRB!J11,'MSWiA_e-Dowód'!J11,'MSWiA_e-Zdrowie'!J11,MSWiA_TETRA!J11,'MSWiA_CHMURA OBLICZ. POLICJI '!J11,MR_ZONE!J11,'MR_Konto przedsiębiorcy'!J11,MR_PEF2!J11,MR_UPRP_PUEP!J11,MR_UPRP_PORTOS!J11,'MR_GUM_e-CZAS'!J11,'MR_GUM_TRANS-TACHO'!J11,MR_GUM_MZP!J11,'MR_UZP_e-Zamówienia'!J11,'MR_GUGiK_Usługi IIP'!J11,'MR_GUGiK_Integracja PZGiK'!J11,MS_SDE3!J11,MS_Pomoc_prawna!J11,MS_KRM!J11,MS_Informat.postępowan.karnego!J11,'MS_iSDA 2.0'!J11,MS_KRZ!J11,MS_eKRS!J11,MS_IES!J11,MS_KRK2.0!J11,'MS_Wdrożenie rozwiązań '!J11,'MRPiPS_MonitoringPracy i Pobytu'!J11,MRPiPS_PFRON_Sodir!J11,MRPiPS_PFRON_Neo!J11,'MRPiPS_PFRON_e-PFRON'!J11,MRPiPS_PFRON_EGW_GW!J11,MRPiPS_PFRON_PlatAnalit!J11,MRPiPS_PFRON_Windykacja!J11,'MRPiPS_PFRON_iPFRON+'!J11,MRPiPS_PFRON_SOW!J11,MZ_SMKL!J11,'MZ_e-KRN+'!J11,'MZ_P1+KPK'!J11,MZ_eKrew!J11,MZ_Poltransplant!J11,'MZ_Poprawa jakości .......'!J11,'MZ_nowoczesne e-usługi'!J11,MZ_P2_P4!J11,MZ_InterScienceCloud!J11,MZ_PPM!J11,MZ_ProfiBaza!J11,'MZ-DigitalBrain'!J11,MKiDN_mLUMEN!J11,MKiDN_mPolona!J11,MKiDN_Patrimonium_II!J11,'MKiDN_Polona dla Bibliotek 2.0 '!J11,'MKiDN_Polona dla Naukowców'!J11,MKiDN_CAS!J11,MKiDN_FilmotekaNarodowa!J11,MKiDN_Hereditas!J11,MKiDN_www.muzeach!J11,MKiDN_TVP_Digi_Sport!J11,MKiDN_TVP_Digi_4K!J11,'MKiDN_e-Omnis'!J11,'MKiDN_Bliżej kultury'!J11,'MKiDN_DIGI TVP SA'!J11,'MKiDN_Cyfrowa rekonstrukcja'!J11,'MKiDN_Dziedzictwo chopinowskie'!J11,'MKiDN_Otwarte Narodowe'!J11,MKiDN_ADE!J11,MKiDN_ZOSiA!J11,MKiDN_Patrimonium!J11,'MKiDN_NID '!J11,'MKiDN_Dziedzictwo muzyki'!J11,'MKiDN_Digitalizacja PWM'!J11,MKiDN_WFDiF!J11,MC_KAP!J11,MC_eRPL!J11,MC_ZPA!J11,MC_SRPS!J11,MC_WIIP!J11,'MC_e-Doręczenia'!J11,MC_CPA!J11,'MC_Portal GOV.PL'!J11,'MC_e-usługi'!J11,MC_EZD!J11,MC_ProgramKompetencjiCyfrowych!J11,MC_mObywatel!J11,'MC_KRONIK@'!J11,MF_PUESC!J11,'MF_e-Urzą Skarboowy'!J11,MGMiŻŚ_SIPAM!J11,MGMiŻŚ_REJA24!J11,MGMiŻŚ_Sat4Envi!J11,GUS_GOSPOSTRATEG!J11,GUS_KSZBI!J11,GUS_PDS!J11,'ME_URE_sprawoz. przes. paliw.  '!J11,'MKiDN_Muzeum Sztuki w Łodzi '!J11,MKiDN_Zachęta!J11,'MKiDN_Bliżej Teatru'!J11,MKiDN_archiwumgov.pl!J11,'MKiDN_@SIA'!J11,'MKiDN_PlatfEduLekArch-Pola'!J11,MKiDN_digital_PWM_kontynuacja!J11,MKiDN_PWM_bez_digitalizacji!J11,MF_SZOPEN!J11,MEN_ZRK!J11)</f>
        <v>12.360000000000001</v>
      </c>
      <c r="K11" s="242">
        <f>SUM(MK_BDO!K11,MK_GIOŚ_PPMŚ!K11,MK_GIOŚ_INSPIRE!K11,'MON_Budowa wysokiej jakości  '!K11,'MON_Portal BiO'!K11,MNiSzW_PPPN!K11,MNiSzW_AMU!K11,MNiSzW_BINWIT!K11,MNiSzW_Herberium!K11,MNiSzW_Cyfr.archiwum_Arch.Krak!K11,MNiSzW_Eukaryota!K11,MNiSZW_PlatformaObslugi.Praktyk!K11,MNiSZW_Mod.Zintegr.SystemuNauk!K11,MNiSZW_ZSUN_II!K11,MNiSW_DRODB!K11,'MNiSW_e-CUDO'!K11,MNiSW_eczlowiek!K11,MNiSW_ePuszcza!K11,MNiSW_Leopoldina!K11,MNiSW_MostDanych!K11,MNiSW_OZwRCIN!K11,'MNiSW_Portal zarz.'!K11,MNiSW_repozytorium!K11,MNiSW_Ucyfrowienie!K11,MNiSW_Agro!K11,'MI_ZSI-ULC'!K11,MI_KREPTD!K11,'MI_KPD do inf.o podróżach multi'!K11,'MI_KPD do inf. o warunkach ruch'!K11,'MI_KSZRD TEN-T'!K11,'MI_Polska droga do automatyzacj'!K11,'MF_ZPUTFG '!K11,MF_EUREKA!K11,MRIRW_GIJHARS_EZD!K11,MRIRW_GIJHARS_GOV.PL!K11,MRIRW_GIJHARS_PUESC!K11,'MRiRW_Wojewódzkie ośrodki'!K11,'MRiRW_Jednostki doradztwa roln'!K11,'MRiRW_System monitoringu kontro'!K11,'GUS_Wrota Statystyki'!K11,MEN_WKSDO!K11,MEN_ORE!K11,'MŚ_E-usługa „Zagrożenia lasów” '!K11,'MŚ_LasWodaPowietrze '!K11,MŚ_PromocjaParkówNarodowych!K11,'MŚ_Inwazyjne gatunki'!K11,MŚ_InwentaryzacjaCennySiedlisk!K11,MSWiA_Dotacje_dla_mnijeszości!K11,MSWiA_SICPR2.0!K11,'MWSiA_GovNet i SŁR w KPRM'!K11,MSWiA_PSMUP!K11,MSWiA_SRB!K11,'MSWiA_e-Dowód'!K11,'MSWiA_e-Zdrowie'!K11,MSWiA_TETRA!K11,'MSWiA_CHMURA OBLICZ. POLICJI '!K11,MR_ZONE!K11,'MR_Konto przedsiębiorcy'!K11,MR_PEF2!K11,MR_UPRP_PUEP!K11,MR_UPRP_PORTOS!K11,'MR_GUM_e-CZAS'!K11,'MR_GUM_TRANS-TACHO'!K11,MR_GUM_MZP!K11,'MR_UZP_e-Zamówienia'!K11,'MR_GUGiK_Usługi IIP'!K11,'MR_GUGiK_Integracja PZGiK'!K11,MS_SDE3!K11,MS_Pomoc_prawna!K11,MS_KRM!K11,MS_Informat.postępowan.karnego!K11,'MS_iSDA 2.0'!K11,MS_KRZ!K11,MS_eKRS!K11,MS_IES!K11,MS_KRK2.0!K11,'MS_Wdrożenie rozwiązań '!K11,'MRPiPS_MonitoringPracy i Pobytu'!K11,MRPiPS_PFRON_Sodir!K11,MRPiPS_PFRON_Neo!K11,'MRPiPS_PFRON_e-PFRON'!K11,MRPiPS_PFRON_EGW_GW!K11,MRPiPS_PFRON_PlatAnalit!K11,MRPiPS_PFRON_Windykacja!K11,'MRPiPS_PFRON_iPFRON+'!K11,MRPiPS_PFRON_SOW!K11,MZ_SMKL!K11,'MZ_e-KRN+'!K11,'MZ_P1+KPK'!K11,MZ_eKrew!K11,MZ_Poltransplant!K11,'MZ_Poprawa jakości .......'!K11,'MZ_nowoczesne e-usługi'!K11,MZ_P2_P4!K11,MZ_InterScienceCloud!K11,MZ_PPM!K11,MZ_ProfiBaza!K11,'MZ-DigitalBrain'!K11,MKiDN_mLUMEN!K11,MKiDN_mPolona!K11,MKiDN_Patrimonium_II!K11,'MKiDN_Polona dla Bibliotek 2.0 '!K11,'MKiDN_Polona dla Naukowców'!K11,MKiDN_CAS!K11,MKiDN_FilmotekaNarodowa!K11,MKiDN_Hereditas!K11,MKiDN_www.muzeach!K11,MKiDN_TVP_Digi_Sport!K11,MKiDN_TVP_Digi_4K!K11,'MKiDN_e-Omnis'!K11,'MKiDN_Bliżej kultury'!K11,'MKiDN_DIGI TVP SA'!K11,'MKiDN_Cyfrowa rekonstrukcja'!K11,'MKiDN_Dziedzictwo chopinowskie'!K11,'MKiDN_Otwarte Narodowe'!K11,MKiDN_ADE!K11,MKiDN_ZOSiA!K11,MKiDN_Patrimonium!K11,'MKiDN_NID '!K11,'MKiDN_Dziedzictwo muzyki'!K11,'MKiDN_Digitalizacja PWM'!K11,MKiDN_WFDiF!K11,MC_KAP!K11,MC_eRPL!K11,MC_ZPA!K11,MC_SRPS!K11,MC_WIIP!K11,'MC_e-Doręczenia'!K11,MC_CPA!K11,'MC_Portal GOV.PL'!K11,'MC_e-usługi'!K11,MC_EZD!K11,MC_ProgramKompetencjiCyfrowych!K11,MC_mObywatel!K11,'MC_KRONIK@'!K11,MF_PUESC!K11,'MF_e-Urzą Skarboowy'!K11,MGMiŻŚ_SIPAM!K11,MGMiŻŚ_REJA24!K11,MGMiŻŚ_Sat4Envi!K11,GUS_GOSPOSTRATEG!K11,GUS_KSZBI!K11,GUS_PDS!K11,'ME_URE_sprawoz. przes. paliw.  '!K11,'MKiDN_Muzeum Sztuki w Łodzi '!K11,MKiDN_Zachęta!K11,'MKiDN_Bliżej Teatru'!K11,MKiDN_archiwumgov.pl!K11,'MKiDN_@SIA'!K11,'MKiDN_PlatfEduLekArch-Pola'!K11,MKiDN_digital_PWM_kontynuacja!K11,MKiDN_PWM_bez_digitalizacji!K11,MF_SZOPEN!K11,MEN_ZRK!K11)</f>
        <v>1.75</v>
      </c>
      <c r="L11" s="242">
        <f>SUM(MK_BDO!L11,MK_GIOŚ_PPMŚ!L11,MK_GIOŚ_INSPIRE!L11,'MON_Budowa wysokiej jakości  '!L11,'MON_Portal BiO'!L11,MNiSzW_PPPN!L11,MNiSzW_AMU!L11,MNiSzW_BINWIT!L11,MNiSzW_Herberium!L11,MNiSzW_Cyfr.archiwum_Arch.Krak!L11,MNiSzW_Eukaryota!L11,MNiSZW_PlatformaObslugi.Praktyk!L11,MNiSZW_Mod.Zintegr.SystemuNauk!L11,MNiSZW_ZSUN_II!L11,MNiSW_DRODB!L11,'MNiSW_e-CUDO'!L11,MNiSW_eczlowiek!L11,MNiSW_ePuszcza!L11,MNiSW_Leopoldina!L11,MNiSW_MostDanych!L11,MNiSW_OZwRCIN!L11,'MNiSW_Portal zarz.'!L11,MNiSW_repozytorium!L11,MNiSW_Ucyfrowienie!L11,MNiSW_Agro!L11,'MI_ZSI-ULC'!L11,MI_KREPTD!L11,'MI_KPD do inf.o podróżach multi'!L11,'MI_KPD do inf. o warunkach ruch'!L11,'MI_KSZRD TEN-T'!L11,'MI_Polska droga do automatyzacj'!L11,'MF_ZPUTFG '!L11,MF_EUREKA!L11,MRIRW_GIJHARS_EZD!L11,MRIRW_GIJHARS_GOV.PL!L11,MRIRW_GIJHARS_PUESC!L11,'MRiRW_Wojewódzkie ośrodki'!L11,'MRiRW_Jednostki doradztwa roln'!L11,'MRiRW_System monitoringu kontro'!L11,'GUS_Wrota Statystyki'!L11,MEN_WKSDO!L11,MEN_ORE!L11,'MŚ_E-usługa „Zagrożenia lasów” '!L11,'MŚ_LasWodaPowietrze '!L11,MŚ_PromocjaParkówNarodowych!L11,'MŚ_Inwazyjne gatunki'!L11,MŚ_InwentaryzacjaCennySiedlisk!L11,MSWiA_Dotacje_dla_mnijeszości!L11,MSWiA_SICPR2.0!L11,'MWSiA_GovNet i SŁR w KPRM'!L11,MSWiA_PSMUP!L11,MSWiA_SRB!L11,'MSWiA_e-Dowód'!L11,'MSWiA_e-Zdrowie'!L11,MSWiA_TETRA!L11,'MSWiA_CHMURA OBLICZ. POLICJI '!L11,MR_ZONE!L11,'MR_Konto przedsiębiorcy'!L11,MR_PEF2!L11,MR_UPRP_PUEP!L11,MR_UPRP_PORTOS!L11,'MR_GUM_e-CZAS'!L11,'MR_GUM_TRANS-TACHO'!L11,MR_GUM_MZP!L11,'MR_UZP_e-Zamówienia'!L11,'MR_GUGiK_Usługi IIP'!L11,'MR_GUGiK_Integracja PZGiK'!L11,MS_SDE3!L11,MS_Pomoc_prawna!L11,MS_KRM!L11,MS_Informat.postępowan.karnego!L11,'MS_iSDA 2.0'!L11,MS_KRZ!L11,MS_eKRS!L11,MS_IES!L11,MS_KRK2.0!L11,'MS_Wdrożenie rozwiązań '!L11,'MRPiPS_MonitoringPracy i Pobytu'!L11,MRPiPS_PFRON_Sodir!L11,MRPiPS_PFRON_Neo!L11,'MRPiPS_PFRON_e-PFRON'!L11,MRPiPS_PFRON_EGW_GW!L11,MRPiPS_PFRON_PlatAnalit!L11,MRPiPS_PFRON_Windykacja!L11,'MRPiPS_PFRON_iPFRON+'!L11,MRPiPS_PFRON_SOW!L11,MZ_SMKL!L11,'MZ_e-KRN+'!L11,'MZ_P1+KPK'!L11,MZ_eKrew!L11,MZ_Poltransplant!L11,'MZ_Poprawa jakości .......'!L11,'MZ_nowoczesne e-usługi'!L11,MZ_P2_P4!L11,MZ_InterScienceCloud!L11,MZ_PPM!L11,MZ_ProfiBaza!L11,'MZ-DigitalBrain'!L11,MKiDN_mLUMEN!L11,MKiDN_mPolona!L11,MKiDN_Patrimonium_II!L11,'MKiDN_Polona dla Bibliotek 2.0 '!L11,'MKiDN_Polona dla Naukowców'!L11,MKiDN_CAS!L11,MKiDN_FilmotekaNarodowa!L11,MKiDN_Hereditas!L11,MKiDN_www.muzeach!L11,MKiDN_TVP_Digi_Sport!L11,MKiDN_TVP_Digi_4K!L11,'MKiDN_e-Omnis'!L11,'MKiDN_Bliżej kultury'!L11,'MKiDN_DIGI TVP SA'!L11,'MKiDN_Cyfrowa rekonstrukcja'!L11,'MKiDN_Dziedzictwo chopinowskie'!L11,'MKiDN_Otwarte Narodowe'!L11,MKiDN_ADE!L11,MKiDN_ZOSiA!L11,MKiDN_Patrimonium!L11,'MKiDN_NID '!L11,'MKiDN_Dziedzictwo muzyki'!L11,'MKiDN_Digitalizacja PWM'!L11,MKiDN_WFDiF!L11,MC_KAP!L11,MC_eRPL!L11,MC_ZPA!L11,MC_SRPS!L11,MC_WIIP!L11,'MC_e-Doręczenia'!L11,MC_CPA!L11,'MC_Portal GOV.PL'!L11,'MC_e-usługi'!L11,MC_EZD!L11,MC_ProgramKompetencjiCyfrowych!L11,MC_mObywatel!L11,'MC_KRONIK@'!L11,MF_PUESC!L11,'MF_e-Urzą Skarboowy'!L11,MGMiŻŚ_SIPAM!L11,MGMiŻŚ_REJA24!L11,MGMiŻŚ_Sat4Envi!L11,GUS_GOSPOSTRATEG!L11,GUS_KSZBI!L11,GUS_PDS!L11,'ME_URE_sprawoz. przes. paliw.  '!L11,'MKiDN_Muzeum Sztuki w Łodzi '!L11,MKiDN_Zachęta!L11,'MKiDN_Bliżej Teatru'!L11,MKiDN_archiwumgov.pl!L11,'MKiDN_@SIA'!L11,'MKiDN_PlatfEduLekArch-Pola'!L11,MKiDN_digital_PWM_kontynuacja!L11,MKiDN_PWM_bez_digitalizacji!L11,MF_SZOPEN!L11,MEN_ZRK!L11)</f>
        <v>1.5720000000000003</v>
      </c>
      <c r="M11" s="242">
        <f t="shared" si="0"/>
        <v>115.71100000000001</v>
      </c>
    </row>
    <row r="12" spans="1:19" s="282" customFormat="1" ht="15" customHeight="1" x14ac:dyDescent="0.35">
      <c r="A12" s="286" t="s">
        <v>11</v>
      </c>
      <c r="B12" s="242">
        <f t="shared" ref="B12:L12" si="2">SUM(B13,B14,B15)</f>
        <v>-310.09276369999986</v>
      </c>
      <c r="C12" s="242">
        <f t="shared" si="2"/>
        <v>-620.52078343000017</v>
      </c>
      <c r="D12" s="242">
        <f t="shared" si="2"/>
        <v>-1152.9102670099996</v>
      </c>
      <c r="E12" s="242">
        <f t="shared" si="2"/>
        <v>-1137.2753490539992</v>
      </c>
      <c r="F12" s="242">
        <f t="shared" si="2"/>
        <v>-643.93287680560024</v>
      </c>
      <c r="G12" s="242">
        <f t="shared" si="2"/>
        <v>-695.06726728160038</v>
      </c>
      <c r="H12" s="242">
        <f t="shared" si="2"/>
        <v>-937.45096391562492</v>
      </c>
      <c r="I12" s="242">
        <f t="shared" si="2"/>
        <v>-731.70324639040484</v>
      </c>
      <c r="J12" s="242">
        <f t="shared" si="2"/>
        <v>-709.9156328564693</v>
      </c>
      <c r="K12" s="242">
        <f t="shared" si="2"/>
        <v>-708.33862348885475</v>
      </c>
      <c r="L12" s="242">
        <f t="shared" si="2"/>
        <v>-659.28695988400909</v>
      </c>
      <c r="M12" s="242">
        <f t="shared" ref="M12:M13" si="3">SUM(B12:L12)</f>
        <v>-8306.4947338165621</v>
      </c>
      <c r="O12" s="283"/>
    </row>
    <row r="13" spans="1:19" s="282" customFormat="1" x14ac:dyDescent="0.35">
      <c r="A13" s="7" t="s">
        <v>5</v>
      </c>
      <c r="B13" s="242">
        <f>B5-B9</f>
        <v>-307.1417636999999</v>
      </c>
      <c r="C13" s="242">
        <f t="shared" ref="C13:L13" si="4">C5-C9</f>
        <v>-614.9078364300002</v>
      </c>
      <c r="D13" s="242">
        <f t="shared" si="4"/>
        <v>-1149.8355700099996</v>
      </c>
      <c r="E13" s="242">
        <f t="shared" si="4"/>
        <v>-1131.1134580539992</v>
      </c>
      <c r="F13" s="242">
        <f t="shared" si="4"/>
        <v>-629.34219680560022</v>
      </c>
      <c r="G13" s="242">
        <f t="shared" si="4"/>
        <v>-674.78958728160035</v>
      </c>
      <c r="H13" s="242">
        <f t="shared" si="4"/>
        <v>-917.83428391562495</v>
      </c>
      <c r="I13" s="242">
        <f t="shared" si="4"/>
        <v>-712.65356639040476</v>
      </c>
      <c r="J13" s="242">
        <f t="shared" si="4"/>
        <v>-699.80135285646929</v>
      </c>
      <c r="K13" s="242">
        <f t="shared" si="4"/>
        <v>-708.91434348885468</v>
      </c>
      <c r="L13" s="242">
        <f t="shared" si="4"/>
        <v>-659.88067988400906</v>
      </c>
      <c r="M13" s="242">
        <f t="shared" si="3"/>
        <v>-8206.2146388165638</v>
      </c>
      <c r="O13" s="283"/>
    </row>
    <row r="14" spans="1:19" s="282" customFormat="1" x14ac:dyDescent="0.35">
      <c r="A14" s="7" t="s">
        <v>6</v>
      </c>
      <c r="B14" s="242">
        <f>B6-B10</f>
        <v>-0.03</v>
      </c>
      <c r="C14" s="242">
        <f t="shared" ref="C14:L14" si="5">C6-C10</f>
        <v>-0.51994699999999994</v>
      </c>
      <c r="D14" s="242">
        <f t="shared" si="5"/>
        <v>-0.38169699999999995</v>
      </c>
      <c r="E14" s="242">
        <f t="shared" si="5"/>
        <v>-0.51749100000000003</v>
      </c>
      <c r="F14" s="242">
        <f t="shared" si="5"/>
        <v>-0.26427999999999996</v>
      </c>
      <c r="G14" s="242">
        <f t="shared" si="5"/>
        <v>-0.26427999999999996</v>
      </c>
      <c r="H14" s="242">
        <f t="shared" si="5"/>
        <v>-0.10428000000000001</v>
      </c>
      <c r="I14" s="242">
        <f t="shared" si="5"/>
        <v>-8.4280000000000008E-2</v>
      </c>
      <c r="J14" s="242">
        <f t="shared" si="5"/>
        <v>-8.4280000000000008E-2</v>
      </c>
      <c r="K14" s="242">
        <f t="shared" si="5"/>
        <v>-0.10428000000000001</v>
      </c>
      <c r="L14" s="242">
        <f t="shared" si="5"/>
        <v>-0.13428000000000001</v>
      </c>
      <c r="M14" s="242">
        <f>SUM(B14:L14)</f>
        <v>-2.4890950000000003</v>
      </c>
      <c r="O14" s="285"/>
    </row>
    <row r="15" spans="1:19" s="282" customFormat="1" x14ac:dyDescent="0.35">
      <c r="A15" s="7" t="s">
        <v>7</v>
      </c>
      <c r="B15" s="242">
        <f>B7-B11</f>
        <v>-2.9209999999999998</v>
      </c>
      <c r="C15" s="242">
        <f t="shared" ref="C15:L15" si="6">C7-C11</f>
        <v>-5.093</v>
      </c>
      <c r="D15" s="242">
        <f t="shared" si="6"/>
        <v>-2.6930000000000001</v>
      </c>
      <c r="E15" s="242">
        <f t="shared" si="6"/>
        <v>-5.6443999999999992</v>
      </c>
      <c r="F15" s="242">
        <f t="shared" si="6"/>
        <v>-14.3264</v>
      </c>
      <c r="G15" s="242">
        <f t="shared" si="6"/>
        <v>-20.013400000000001</v>
      </c>
      <c r="H15" s="242">
        <f t="shared" si="6"/>
        <v>-19.5124</v>
      </c>
      <c r="I15" s="242">
        <f t="shared" si="6"/>
        <v>-18.965400000000002</v>
      </c>
      <c r="J15" s="242">
        <f t="shared" si="6"/>
        <v>-10.030000000000001</v>
      </c>
      <c r="K15" s="242">
        <f t="shared" si="6"/>
        <v>0.68000000000000016</v>
      </c>
      <c r="L15" s="242">
        <f t="shared" si="6"/>
        <v>0.72799999999999954</v>
      </c>
      <c r="M15" s="65">
        <f t="shared" si="0"/>
        <v>-97.790999999999997</v>
      </c>
      <c r="N15" s="284"/>
      <c r="O15" s="285"/>
    </row>
    <row r="16" spans="1:19" ht="29" x14ac:dyDescent="0.35">
      <c r="A16" s="3" t="s">
        <v>9</v>
      </c>
      <c r="B16" s="242">
        <f>SUM(MK_BDO!B16,MK_GIOŚ_PPMŚ!B16,MK_GIOŚ_INSPIRE!B16,'MON_Budowa wysokiej jakości  '!B16,'MON_Portal BiO'!B16,MNiSzW_PPPN!B16,MNiSzW_AMU!B16,MNiSzW_BINWIT!B16,MNiSzW_Herberium!B16,MNiSzW_Cyfr.archiwum_Arch.Krak!B16,MNiSzW_Eukaryota!B16,MNiSZW_PlatformaObslugi.Praktyk!B16,MNiSZW_Mod.Zintegr.SystemuNauk!B16,MNiSZW_ZSUN_II!B16,MNiSW_DRODB!B16,'MNiSW_e-CUDO'!B16,MNiSW_eczlowiek!B16,MNiSW_ePuszcza!B16,MNiSW_Leopoldina!B16,MNiSW_MostDanych!B16,MNiSW_OZwRCIN!B16,'MNiSW_Portal zarz.'!B16,MNiSW_repozytorium!B16,MNiSW_Ucyfrowienie!B16,MNiSW_Agro!B16,'MI_ZSI-ULC'!B16,MI_KREPTD!B16,'MI_KPD do inf.o podróżach multi'!B16,'MI_KPD do inf. o warunkach ruch'!B16,'MI_KSZRD TEN-T'!B16,'MI_Polska droga do automatyzacj'!B16,'MF_ZPUTFG '!B16,MF_EUREKA!B16,MRIRW_GIJHARS_EZD!B16,MRIRW_GIJHARS_GOV.PL!B16,MRIRW_GIJHARS_PUESC!B16,'MRiRW_Wojewódzkie ośrodki'!B16,'MRiRW_Jednostki doradztwa roln'!B16,'MRiRW_System monitoringu kontro'!B16,'GUS_Wrota Statystyki'!B16,MEN_WKSDO!B16,MEN_ORE!B16,'MŚ_E-usługa „Zagrożenia lasów” '!B16,'MŚ_LasWodaPowietrze '!B16,MŚ_PromocjaParkówNarodowych!B16,'MŚ_Inwazyjne gatunki'!B16,MŚ_InwentaryzacjaCennySiedlisk!B16,MSWiA_Dotacje_dla_mnijeszości!B16,MSWiA_SICPR2.0!B16,'MWSiA_GovNet i SŁR w KPRM'!B16,MSWiA_PSMUP!B16,MSWiA_SRB!B16,'MSWiA_e-Dowód'!B16,'MSWiA_e-Zdrowie'!B16,MSWiA_TETRA!B16,'MSWiA_CHMURA OBLICZ. POLICJI '!B16,MR_ZONE!B16,'MR_Konto przedsiębiorcy'!B16,MR_PEF2!B16,MR_UPRP_PUEP!B16,MR_UPRP_PORTOS!B16,'MR_GUM_e-CZAS'!B16,'MR_GUM_TRANS-TACHO'!B16,MR_GUM_MZP!B16,'MR_UZP_e-Zamówienia'!B16,'MR_GUGiK_Usługi IIP'!B16,'MR_GUGiK_Integracja PZGiK'!B16,MS_SDE3!B16,MS_Pomoc_prawna!B16,MS_KRM!B16,MS_Informat.postępowan.karnego!B16,'MS_iSDA 2.0'!B16,MS_KRZ!B16,MS_eKRS!B16,MS_IES!B16,MS_KRK2.0!B16,'MS_Wdrożenie rozwiązań '!B16,'MRPiPS_MonitoringPracy i Pobytu'!B16,MRPiPS_PFRON_Sodir!B16,MRPiPS_PFRON_Neo!B16,'MRPiPS_PFRON_e-PFRON'!B16,MRPiPS_PFRON_EGW_GW!B16,MRPiPS_PFRON_PlatAnalit!B16,MRPiPS_PFRON_Windykacja!B16,'MRPiPS_PFRON_iPFRON+'!B16,MRPiPS_PFRON_SOW!B16,MZ_SMKL!B16,'MZ_e-KRN+'!B16,'MZ_P1+KPK'!B16,MZ_eKrew!B16,MZ_Poltransplant!B16,'MZ_Poprawa jakości .......'!B16,'MZ_nowoczesne e-usługi'!B16,MZ_P2_P4!B16,MZ_InterScienceCloud!B16,MZ_PPM!B16,MZ_ProfiBaza!B16,'MZ-DigitalBrain'!B16,MKiDN_mLUMEN!B16,MKiDN_mPolona!B16,MKiDN_Patrimonium_II!B16,'MKiDN_Polona dla Bibliotek 2.0 '!B16,'MKiDN_Polona dla Naukowców'!B16,MKiDN_CAS!B16,MKiDN_FilmotekaNarodowa!B16,MKiDN_Hereditas!B16,MKiDN_www.muzeach!B16,MKiDN_TVP_Digi_Sport!B16,MKiDN_TVP_Digi_4K!B16,'MKiDN_e-Omnis'!B16,'MKiDN_Bliżej kultury'!B16,'MKiDN_DIGI TVP SA'!B16,'MKiDN_Cyfrowa rekonstrukcja'!B16,'MKiDN_Dziedzictwo chopinowskie'!B16,'MKiDN_Otwarte Narodowe'!B16,MKiDN_ADE!B16,MKiDN_ZOSiA!B16,MKiDN_Patrimonium!B16,'MKiDN_NID '!B16,'MKiDN_Dziedzictwo muzyki'!B16,'MKiDN_Digitalizacja PWM'!B16,MKiDN_WFDiF!B16,MC_KAP!B16,MC_eRPL!B16,MC_ZPA!B16,MC_SRPS!B16,MC_WIIP!B16,'MC_e-Doręczenia'!B16,MC_CPA!B16,'MC_Portal GOV.PL'!B16,'MC_e-usługi'!B16,MC_EZD!B16,MC_ProgramKompetencjiCyfrowych!B16,MC_mObywatel!B16,'MC_KRONIK@'!B16,MF_PUESC!B16,'MF_e-Urzą Skarboowy'!B16,MGMiŻŚ_SIPAM!B16,MGMiŻŚ_REJA24!B16,MGMiŻŚ_Sat4Envi!B16,GUS_GOSPOSTRATEG!B16,GUS_KSZBI!B16,GUS_PDS!B16,'ME_URE_sprawoz. przes. paliw.  '!B16,'MKiDN_Muzeum Sztuki w Łodzi '!B16,MKiDN_Zachęta!B16,'MKiDN_Bliżej Teatru'!B16,MKiDN_archiwumgov.pl!B16,'MKiDN_@SIA'!B16,'MKiDN_PlatfEduLekArch-Pola'!B16,MKiDN_digital_PWM_kontynuacja!B16,MKiDN_PWM_bez_digitalizacji!B16,MF_SZOPEN!B16,MEN_ZRK!B16)</f>
        <v>532.09732032999989</v>
      </c>
      <c r="C16" s="242">
        <f>SUM(MK_BDO!C16,MK_GIOŚ_PPMŚ!C16,MK_GIOŚ_INSPIRE!C16,'MON_Budowa wysokiej jakości  '!C16,'MON_Portal BiO'!C16,MNiSzW_PPPN!C16,MNiSzW_AMU!C16,MNiSzW_BINWIT!C16,MNiSzW_Herberium!C16,MNiSzW_Cyfr.archiwum_Arch.Krak!C16,MNiSzW_Eukaryota!C16,MNiSZW_PlatformaObslugi.Praktyk!C16,MNiSZW_Mod.Zintegr.SystemuNauk!C16,MNiSZW_ZSUN_II!C16,MNiSW_DRODB!C16,'MNiSW_e-CUDO'!C16,MNiSW_eczlowiek!C16,MNiSW_ePuszcza!C16,MNiSW_Leopoldina!C16,MNiSW_MostDanych!C16,MNiSW_OZwRCIN!C16,'MNiSW_Portal zarz.'!C16,MNiSW_repozytorium!C16,MNiSW_Ucyfrowienie!C16,MNiSW_Agro!C16,'MI_ZSI-ULC'!C16,MI_KREPTD!C16,'MI_KPD do inf.o podróżach multi'!C16,'MI_KPD do inf. o warunkach ruch'!C16,'MI_KSZRD TEN-T'!C16,'MI_Polska droga do automatyzacj'!C16,'MF_ZPUTFG '!C16,MF_EUREKA!C16,MRIRW_GIJHARS_EZD!C16,MRIRW_GIJHARS_GOV.PL!C16,MRIRW_GIJHARS_PUESC!C16,'MRiRW_Wojewódzkie ośrodki'!C16,'MRiRW_Jednostki doradztwa roln'!C16,'MRiRW_System monitoringu kontro'!C16,'GUS_Wrota Statystyki'!C16,MEN_WKSDO!C16,MEN_ORE!C16,'MŚ_E-usługa „Zagrożenia lasów” '!C16,'MŚ_LasWodaPowietrze '!C16,MŚ_PromocjaParkówNarodowych!C16,'MŚ_Inwazyjne gatunki'!C16,MŚ_InwentaryzacjaCennySiedlisk!C16,MSWiA_Dotacje_dla_mnijeszości!C16,MSWiA_SICPR2.0!C16,'MWSiA_GovNet i SŁR w KPRM'!C16,MSWiA_PSMUP!C16,MSWiA_SRB!C16,'MSWiA_e-Dowód'!C16,'MSWiA_e-Zdrowie'!C16,MSWiA_TETRA!C16,'MSWiA_CHMURA OBLICZ. POLICJI '!C16,MR_ZONE!C16,'MR_Konto przedsiębiorcy'!C16,MR_PEF2!C16,MR_UPRP_PUEP!C16,MR_UPRP_PORTOS!C16,'MR_GUM_e-CZAS'!C16,'MR_GUM_TRANS-TACHO'!C16,MR_GUM_MZP!C16,'MR_UZP_e-Zamówienia'!C16,'MR_GUGiK_Usługi IIP'!C16,'MR_GUGiK_Integracja PZGiK'!C16,MS_SDE3!C16,MS_Pomoc_prawna!C16,MS_KRM!C16,MS_Informat.postępowan.karnego!C16,'MS_iSDA 2.0'!C16,MS_KRZ!C16,MS_eKRS!C16,MS_IES!C16,MS_KRK2.0!C16,'MS_Wdrożenie rozwiązań '!C16,'MRPiPS_MonitoringPracy i Pobytu'!C16,MRPiPS_PFRON_Sodir!C16,MRPiPS_PFRON_Neo!C16,'MRPiPS_PFRON_e-PFRON'!C16,MRPiPS_PFRON_EGW_GW!C16,MRPiPS_PFRON_PlatAnalit!C16,MRPiPS_PFRON_Windykacja!C16,'MRPiPS_PFRON_iPFRON+'!C16,MRPiPS_PFRON_SOW!C16,MZ_SMKL!C16,'MZ_e-KRN+'!C16,'MZ_P1+KPK'!C16,MZ_eKrew!C16,MZ_Poltransplant!C16,'MZ_Poprawa jakości .......'!C16,'MZ_nowoczesne e-usługi'!C16,MZ_P2_P4!C16,MZ_InterScienceCloud!C16,MZ_PPM!C16,MZ_ProfiBaza!C16,'MZ-DigitalBrain'!C16,MKiDN_mLUMEN!C16,MKiDN_mPolona!C16,MKiDN_Patrimonium_II!C16,'MKiDN_Polona dla Bibliotek 2.0 '!C16,'MKiDN_Polona dla Naukowców'!C16,MKiDN_CAS!C16,MKiDN_FilmotekaNarodowa!C16,MKiDN_Hereditas!C16,MKiDN_www.muzeach!C16,MKiDN_TVP_Digi_Sport!C16,MKiDN_TVP_Digi_4K!C16,'MKiDN_e-Omnis'!C16,'MKiDN_Bliżej kultury'!C16,'MKiDN_DIGI TVP SA'!C16,'MKiDN_Cyfrowa rekonstrukcja'!C16,'MKiDN_Dziedzictwo chopinowskie'!C16,'MKiDN_Otwarte Narodowe'!C16,MKiDN_ADE!C16,MKiDN_ZOSiA!C16,MKiDN_Patrimonium!C16,'MKiDN_NID '!C16,'MKiDN_Dziedzictwo muzyki'!C16,'MKiDN_Digitalizacja PWM'!C16,MKiDN_WFDiF!C16,MC_KAP!C16,MC_eRPL!C16,MC_ZPA!C16,MC_SRPS!C16,MC_WIIP!C16,'MC_e-Doręczenia'!C16,MC_CPA!C16,'MC_Portal GOV.PL'!C16,'MC_e-usługi'!C16,MC_EZD!C16,MC_ProgramKompetencjiCyfrowych!C16,MC_mObywatel!C16,'MC_KRONIK@'!C16,MF_PUESC!C16,'MF_e-Urzą Skarboowy'!C16,MGMiŻŚ_SIPAM!C16,MGMiŻŚ_REJA24!C16,MGMiŻŚ_Sat4Envi!C16,GUS_GOSPOSTRATEG!C16,GUS_KSZBI!C16,GUS_PDS!C16,'ME_URE_sprawoz. przes. paliw.  '!C16,'MKiDN_Muzeum Sztuki w Łodzi '!C16,MKiDN_Zachęta!C16,'MKiDN_Bliżej Teatru'!C16,MKiDN_archiwumgov.pl!C16,'MKiDN_@SIA'!C16,'MKiDN_PlatfEduLekArch-Pola'!C16,MKiDN_digital_PWM_kontynuacja!C16,MKiDN_PWM_bez_digitalizacji!C16,MF_SZOPEN!C16,MEN_ZRK!C16)</f>
        <v>1265.2761192799999</v>
      </c>
      <c r="D16" s="242">
        <f>SUM(MK_BDO!D16,MK_GIOŚ_PPMŚ!D16,MK_GIOŚ_INSPIRE!D16,'MON_Budowa wysokiej jakości  '!D16,'MON_Portal BiO'!D16,MNiSzW_PPPN!D16,MNiSzW_AMU!D16,MNiSzW_BINWIT!D16,MNiSzW_Herberium!D16,MNiSzW_Cyfr.archiwum_Arch.Krak!D16,MNiSzW_Eukaryota!D16,MNiSZW_PlatformaObslugi.Praktyk!D16,MNiSZW_Mod.Zintegr.SystemuNauk!D16,MNiSZW_ZSUN_II!D16,MNiSW_DRODB!D16,'MNiSW_e-CUDO'!D16,MNiSW_eczlowiek!D16,MNiSW_ePuszcza!D16,MNiSW_Leopoldina!D16,MNiSW_MostDanych!D16,MNiSW_OZwRCIN!D16,'MNiSW_Portal zarz.'!D16,MNiSW_repozytorium!D16,MNiSW_Ucyfrowienie!D16,MNiSW_Agro!D16,'MI_ZSI-ULC'!D16,MI_KREPTD!D16,'MI_KPD do inf.o podróżach multi'!D16,'MI_KPD do inf. o warunkach ruch'!D16,'MI_KSZRD TEN-T'!D16,'MI_Polska droga do automatyzacj'!D16,'MF_ZPUTFG '!D16,MF_EUREKA!D16,MRIRW_GIJHARS_EZD!D16,MRIRW_GIJHARS_GOV.PL!D16,MRIRW_GIJHARS_PUESC!D16,'MRiRW_Wojewódzkie ośrodki'!D16,'MRiRW_Jednostki doradztwa roln'!D16,'MRiRW_System monitoringu kontro'!D16,'GUS_Wrota Statystyki'!D16,MEN_WKSDO!D16,MEN_ORE!D16,'MŚ_E-usługa „Zagrożenia lasów” '!D16,'MŚ_LasWodaPowietrze '!D16,MŚ_PromocjaParkówNarodowych!D16,'MŚ_Inwazyjne gatunki'!D16,MŚ_InwentaryzacjaCennySiedlisk!D16,MSWiA_Dotacje_dla_mnijeszości!D16,MSWiA_SICPR2.0!D16,'MWSiA_GovNet i SŁR w KPRM'!D16,MSWiA_PSMUP!D16,MSWiA_SRB!D16,'MSWiA_e-Dowód'!D16,'MSWiA_e-Zdrowie'!D16,MSWiA_TETRA!D16,'MSWiA_CHMURA OBLICZ. POLICJI '!D16,MR_ZONE!D16,'MR_Konto przedsiębiorcy'!D16,MR_PEF2!D16,MR_UPRP_PUEP!D16,MR_UPRP_PORTOS!D16,'MR_GUM_e-CZAS'!D16,'MR_GUM_TRANS-TACHO'!D16,MR_GUM_MZP!D16,'MR_UZP_e-Zamówienia'!D16,'MR_GUGiK_Usługi IIP'!D16,'MR_GUGiK_Integracja PZGiK'!D16,MS_SDE3!D16,MS_Pomoc_prawna!D16,MS_KRM!D16,MS_Informat.postępowan.karnego!D16,'MS_iSDA 2.0'!D16,MS_KRZ!D16,MS_eKRS!D16,MS_IES!D16,MS_KRK2.0!D16,'MS_Wdrożenie rozwiązań '!D16,'MRPiPS_MonitoringPracy i Pobytu'!D16,MRPiPS_PFRON_Sodir!D16,MRPiPS_PFRON_Neo!D16,'MRPiPS_PFRON_e-PFRON'!D16,MRPiPS_PFRON_EGW_GW!D16,MRPiPS_PFRON_PlatAnalit!D16,MRPiPS_PFRON_Windykacja!D16,'MRPiPS_PFRON_iPFRON+'!D16,MRPiPS_PFRON_SOW!D16,MZ_SMKL!D16,'MZ_e-KRN+'!D16,'MZ_P1+KPK'!D16,MZ_eKrew!D16,MZ_Poltransplant!D16,'MZ_Poprawa jakości .......'!D16,'MZ_nowoczesne e-usługi'!D16,MZ_P2_P4!D16,MZ_InterScienceCloud!D16,MZ_PPM!D16,MZ_ProfiBaza!D16,'MZ-DigitalBrain'!D16,MKiDN_mLUMEN!D16,MKiDN_mPolona!D16,MKiDN_Patrimonium_II!D16,'MKiDN_Polona dla Bibliotek 2.0 '!D16,'MKiDN_Polona dla Naukowców'!D16,MKiDN_CAS!D16,MKiDN_FilmotekaNarodowa!D16,MKiDN_Hereditas!D16,MKiDN_www.muzeach!D16,MKiDN_TVP_Digi_Sport!D16,MKiDN_TVP_Digi_4K!D16,'MKiDN_e-Omnis'!D16,'MKiDN_Bliżej kultury'!D16,'MKiDN_DIGI TVP SA'!D16,'MKiDN_Cyfrowa rekonstrukcja'!D16,'MKiDN_Dziedzictwo chopinowskie'!D16,'MKiDN_Otwarte Narodowe'!D16,MKiDN_ADE!D16,MKiDN_ZOSiA!D16,MKiDN_Patrimonium!D16,'MKiDN_NID '!D16,'MKiDN_Dziedzictwo muzyki'!D16,'MKiDN_Digitalizacja PWM'!D16,MKiDN_WFDiF!D16,MC_KAP!D16,MC_eRPL!D16,MC_ZPA!D16,MC_SRPS!D16,MC_WIIP!D16,'MC_e-Doręczenia'!D16,MC_CPA!D16,'MC_Portal GOV.PL'!D16,'MC_e-usługi'!D16,MC_EZD!D16,MC_ProgramKompetencjiCyfrowych!D16,MC_mObywatel!D16,'MC_KRONIK@'!D16,MF_PUESC!D16,'MF_e-Urzą Skarboowy'!D16,MGMiŻŚ_SIPAM!D16,MGMiŻŚ_REJA24!D16,MGMiŻŚ_Sat4Envi!D16,GUS_GOSPOSTRATEG!D16,GUS_KSZBI!D16,GUS_PDS!D16,'ME_URE_sprawoz. przes. paliw.  '!D16,'MKiDN_Muzeum Sztuki w Łodzi '!D16,MKiDN_Zachęta!D16,'MKiDN_Bliżej Teatru'!D16,MKiDN_archiwumgov.pl!D16,'MKiDN_@SIA'!D16,'MKiDN_PlatfEduLekArch-Pola'!D16,MKiDN_digital_PWM_kontynuacja!D16,MKiDN_PWM_bez_digitalizacji!D16,MF_SZOPEN!D16,MEN_ZRK!D16)</f>
        <v>1157.6786148400001</v>
      </c>
      <c r="E16" s="242">
        <f>SUM(MK_BDO!E16,MK_GIOŚ_PPMŚ!E16,MK_GIOŚ_INSPIRE!E16,'MON_Budowa wysokiej jakości  '!E16,'MON_Portal BiO'!E16,MNiSzW_PPPN!E16,MNiSzW_AMU!E16,MNiSzW_BINWIT!E16,MNiSzW_Herberium!E16,MNiSzW_Cyfr.archiwum_Arch.Krak!E16,MNiSzW_Eukaryota!E16,MNiSZW_PlatformaObslugi.Praktyk!E16,MNiSZW_Mod.Zintegr.SystemuNauk!E16,MNiSZW_ZSUN_II!E16,MNiSW_DRODB!E16,'MNiSW_e-CUDO'!E16,MNiSW_eczlowiek!E16,MNiSW_ePuszcza!E16,MNiSW_Leopoldina!E16,MNiSW_MostDanych!E16,MNiSW_OZwRCIN!E16,'MNiSW_Portal zarz.'!E16,MNiSW_repozytorium!E16,MNiSW_Ucyfrowienie!E16,MNiSW_Agro!E16,'MI_ZSI-ULC'!E16,MI_KREPTD!E16,'MI_KPD do inf.o podróżach multi'!E16,'MI_KPD do inf. o warunkach ruch'!E16,'MI_KSZRD TEN-T'!E16,'MI_Polska droga do automatyzacj'!E16,'MF_ZPUTFG '!E16,MF_EUREKA!E16,MRIRW_GIJHARS_EZD!E16,MRIRW_GIJHARS_GOV.PL!E16,MRIRW_GIJHARS_PUESC!E16,'MRiRW_Wojewódzkie ośrodki'!E16,'MRiRW_Jednostki doradztwa roln'!E16,'MRiRW_System monitoringu kontro'!E16,'GUS_Wrota Statystyki'!E16,MEN_WKSDO!E16,MEN_ORE!E16,'MŚ_E-usługa „Zagrożenia lasów” '!E16,'MŚ_LasWodaPowietrze '!E16,MŚ_PromocjaParkówNarodowych!E16,'MŚ_Inwazyjne gatunki'!E16,MŚ_InwentaryzacjaCennySiedlisk!E16,MSWiA_Dotacje_dla_mnijeszości!E16,MSWiA_SICPR2.0!E16,'MWSiA_GovNet i SŁR w KPRM'!E16,MSWiA_PSMUP!E16,MSWiA_SRB!E16,'MSWiA_e-Dowód'!E16,'MSWiA_e-Zdrowie'!E16,MSWiA_TETRA!E16,'MSWiA_CHMURA OBLICZ. POLICJI '!E16,MR_ZONE!E16,'MR_Konto przedsiębiorcy'!E16,MR_PEF2!E16,MR_UPRP_PUEP!E16,MR_UPRP_PORTOS!E16,'MR_GUM_e-CZAS'!E16,'MR_GUM_TRANS-TACHO'!E16,MR_GUM_MZP!E16,'MR_UZP_e-Zamówienia'!E16,'MR_GUGiK_Usługi IIP'!E16,'MR_GUGiK_Integracja PZGiK'!E16,MS_SDE3!E16,MS_Pomoc_prawna!E16,MS_KRM!E16,MS_Informat.postępowan.karnego!E16,'MS_iSDA 2.0'!E16,MS_KRZ!E16,MS_eKRS!E16,MS_IES!E16,MS_KRK2.0!E16,'MS_Wdrożenie rozwiązań '!E16,'MRPiPS_MonitoringPracy i Pobytu'!E16,MRPiPS_PFRON_Sodir!E16,MRPiPS_PFRON_Neo!E16,'MRPiPS_PFRON_e-PFRON'!E16,MRPiPS_PFRON_EGW_GW!E16,MRPiPS_PFRON_PlatAnalit!E16,MRPiPS_PFRON_Windykacja!E16,'MRPiPS_PFRON_iPFRON+'!E16,MRPiPS_PFRON_SOW!E16,MZ_SMKL!E16,'MZ_e-KRN+'!E16,'MZ_P1+KPK'!E16,MZ_eKrew!E16,MZ_Poltransplant!E16,'MZ_Poprawa jakości .......'!E16,'MZ_nowoczesne e-usługi'!E16,MZ_P2_P4!E16,MZ_InterScienceCloud!E16,MZ_PPM!E16,MZ_ProfiBaza!E16,'MZ-DigitalBrain'!E16,MKiDN_mLUMEN!E16,MKiDN_mPolona!E16,MKiDN_Patrimonium_II!E16,'MKiDN_Polona dla Bibliotek 2.0 '!E16,'MKiDN_Polona dla Naukowców'!E16,MKiDN_CAS!E16,MKiDN_FilmotekaNarodowa!E16,MKiDN_Hereditas!E16,MKiDN_www.muzeach!E16,MKiDN_TVP_Digi_Sport!E16,MKiDN_TVP_Digi_4K!E16,'MKiDN_e-Omnis'!E16,'MKiDN_Bliżej kultury'!E16,'MKiDN_DIGI TVP SA'!E16,'MKiDN_Cyfrowa rekonstrukcja'!E16,'MKiDN_Dziedzictwo chopinowskie'!E16,'MKiDN_Otwarte Narodowe'!E16,MKiDN_ADE!E16,MKiDN_ZOSiA!E16,MKiDN_Patrimonium!E16,'MKiDN_NID '!E16,'MKiDN_Dziedzictwo muzyki'!E16,'MKiDN_Digitalizacja PWM'!E16,MKiDN_WFDiF!E16,MC_KAP!E16,MC_eRPL!E16,MC_ZPA!E16,MC_SRPS!E16,MC_WIIP!E16,'MC_e-Doręczenia'!E16,MC_CPA!E16,'MC_Portal GOV.PL'!E16,'MC_e-usługi'!E16,MC_EZD!E16,MC_ProgramKompetencjiCyfrowych!E16,MC_mObywatel!E16,'MC_KRONIK@'!E16,MF_PUESC!E16,'MF_e-Urzą Skarboowy'!E16,MGMiŻŚ_SIPAM!E16,MGMiŻŚ_REJA24!E16,MGMiŻŚ_Sat4Envi!E16,GUS_GOSPOSTRATEG!E16,GUS_KSZBI!E16,GUS_PDS!E16,'ME_URE_sprawoz. przes. paliw.  '!E16,'MKiDN_Muzeum Sztuki w Łodzi '!E16,MKiDN_Zachęta!E16,'MKiDN_Bliżej Teatru'!E16,MKiDN_archiwumgov.pl!E16,'MKiDN_@SIA'!E16,'MKiDN_PlatfEduLekArch-Pola'!E16,MKiDN_digital_PWM_kontynuacja!E16,MKiDN_PWM_bez_digitalizacji!E16,MF_SZOPEN!E16,MEN_ZRK!E16)</f>
        <v>389.7795817199999</v>
      </c>
      <c r="F16" s="242">
        <f>SUM(MK_BDO!F16,MK_GIOŚ_PPMŚ!F16,MK_GIOŚ_INSPIRE!F16,'MON_Budowa wysokiej jakości  '!F16,'MON_Portal BiO'!F16,MNiSzW_PPPN!F16,MNiSzW_AMU!F16,MNiSzW_BINWIT!F16,MNiSzW_Herberium!F16,MNiSzW_Cyfr.archiwum_Arch.Krak!F16,MNiSzW_Eukaryota!F16,MNiSZW_PlatformaObslugi.Praktyk!F16,MNiSZW_Mod.Zintegr.SystemuNauk!F16,MNiSZW_ZSUN_II!F16,MNiSW_DRODB!F16,'MNiSW_e-CUDO'!F16,MNiSW_eczlowiek!F16,MNiSW_ePuszcza!F16,MNiSW_Leopoldina!F16,MNiSW_MostDanych!F16,MNiSW_OZwRCIN!F16,'MNiSW_Portal zarz.'!F16,MNiSW_repozytorium!F16,MNiSW_Ucyfrowienie!F16,MNiSW_Agro!F16,'MI_ZSI-ULC'!F16,MI_KREPTD!F16,'MI_KPD do inf.o podróżach multi'!F16,'MI_KPD do inf. o warunkach ruch'!F16,'MI_KSZRD TEN-T'!F16,'MI_Polska droga do automatyzacj'!F16,'MF_ZPUTFG '!F16,MF_EUREKA!F16,MRIRW_GIJHARS_EZD!F16,MRIRW_GIJHARS_GOV.PL!F16,MRIRW_GIJHARS_PUESC!F16,'MRiRW_Wojewódzkie ośrodki'!F16,'MRiRW_Jednostki doradztwa roln'!F16,'MRiRW_System monitoringu kontro'!F16,'GUS_Wrota Statystyki'!F16,MEN_WKSDO!F16,MEN_ORE!F16,'MŚ_E-usługa „Zagrożenia lasów” '!F16,'MŚ_LasWodaPowietrze '!F16,MŚ_PromocjaParkówNarodowych!F16,'MŚ_Inwazyjne gatunki'!F16,MŚ_InwentaryzacjaCennySiedlisk!F16,MSWiA_Dotacje_dla_mnijeszości!F16,MSWiA_SICPR2.0!F16,'MWSiA_GovNet i SŁR w KPRM'!F16,MSWiA_PSMUP!F16,MSWiA_SRB!F16,'MSWiA_e-Dowód'!F16,'MSWiA_e-Zdrowie'!F16,MSWiA_TETRA!F16,'MSWiA_CHMURA OBLICZ. POLICJI '!F16,MR_ZONE!F16,'MR_Konto przedsiębiorcy'!F16,MR_PEF2!F16,MR_UPRP_PUEP!F16,MR_UPRP_PORTOS!F16,'MR_GUM_e-CZAS'!F16,'MR_GUM_TRANS-TACHO'!F16,MR_GUM_MZP!F16,'MR_UZP_e-Zamówienia'!F16,'MR_GUGiK_Usługi IIP'!F16,'MR_GUGiK_Integracja PZGiK'!F16,MS_SDE3!F16,MS_Pomoc_prawna!F16,MS_KRM!F16,MS_Informat.postępowan.karnego!F16,'MS_iSDA 2.0'!F16,MS_KRZ!F16,MS_eKRS!F16,MS_IES!F16,MS_KRK2.0!F16,'MS_Wdrożenie rozwiązań '!F16,'MRPiPS_MonitoringPracy i Pobytu'!F16,MRPiPS_PFRON_Sodir!F16,MRPiPS_PFRON_Neo!F16,'MRPiPS_PFRON_e-PFRON'!F16,MRPiPS_PFRON_EGW_GW!F16,MRPiPS_PFRON_PlatAnalit!F16,MRPiPS_PFRON_Windykacja!F16,'MRPiPS_PFRON_iPFRON+'!F16,MRPiPS_PFRON_SOW!F16,MZ_SMKL!F16,'MZ_e-KRN+'!F16,'MZ_P1+KPK'!F16,MZ_eKrew!F16,MZ_Poltransplant!F16,'MZ_Poprawa jakości .......'!F16,'MZ_nowoczesne e-usługi'!F16,MZ_P2_P4!F16,MZ_InterScienceCloud!F16,MZ_PPM!F16,MZ_ProfiBaza!F16,'MZ-DigitalBrain'!F16,MKiDN_mLUMEN!F16,MKiDN_mPolona!F16,MKiDN_Patrimonium_II!F16,'MKiDN_Polona dla Bibliotek 2.0 '!F16,'MKiDN_Polona dla Naukowców'!F16,MKiDN_CAS!F16,MKiDN_FilmotekaNarodowa!F16,MKiDN_Hereditas!F16,MKiDN_www.muzeach!F16,MKiDN_TVP_Digi_Sport!F16,MKiDN_TVP_Digi_4K!F16,'MKiDN_e-Omnis'!F16,'MKiDN_Bliżej kultury'!F16,'MKiDN_DIGI TVP SA'!F16,'MKiDN_Cyfrowa rekonstrukcja'!F16,'MKiDN_Dziedzictwo chopinowskie'!F16,'MKiDN_Otwarte Narodowe'!F16,MKiDN_ADE!F16,MKiDN_ZOSiA!F16,MKiDN_Patrimonium!F16,'MKiDN_NID '!F16,'MKiDN_Dziedzictwo muzyki'!F16,'MKiDN_Digitalizacja PWM'!F16,MKiDN_WFDiF!F16,MC_KAP!F16,MC_eRPL!F16,MC_ZPA!F16,MC_SRPS!F16,MC_WIIP!F16,'MC_e-Doręczenia'!F16,MC_CPA!F16,'MC_Portal GOV.PL'!F16,'MC_e-usługi'!F16,MC_EZD!F16,MC_ProgramKompetencjiCyfrowych!F16,MC_mObywatel!F16,'MC_KRONIK@'!F16,MF_PUESC!F16,'MF_e-Urzą Skarboowy'!F16,MGMiŻŚ_SIPAM!F16,MGMiŻŚ_REJA24!F16,MGMiŻŚ_Sat4Envi!F16,GUS_GOSPOSTRATEG!F16,GUS_KSZBI!F16,GUS_PDS!F16,'ME_URE_sprawoz. przes. paliw.  '!F16,'MKiDN_Muzeum Sztuki w Łodzi '!F16,MKiDN_Zachęta!F16,'MKiDN_Bliżej Teatru'!F16,MKiDN_archiwumgov.pl!F16,'MKiDN_@SIA'!F16,'MKiDN_PlatfEduLekArch-Pola'!F16,MKiDN_digital_PWM_kontynuacja!F16,MKiDN_PWM_bez_digitalizacji!F16,MF_SZOPEN!F16,MEN_ZRK!F16)</f>
        <v>43.544999999999995</v>
      </c>
      <c r="G16" s="242">
        <f>SUM(MK_BDO!G16,MK_GIOŚ_PPMŚ!G16,MK_GIOŚ_INSPIRE!G16,'MON_Budowa wysokiej jakości  '!G16,'MON_Portal BiO'!G16,MNiSzW_PPPN!G16,MNiSzW_AMU!G16,MNiSzW_BINWIT!G16,MNiSzW_Herberium!G16,MNiSzW_Cyfr.archiwum_Arch.Krak!G16,MNiSzW_Eukaryota!G16,MNiSZW_PlatformaObslugi.Praktyk!G16,MNiSZW_Mod.Zintegr.SystemuNauk!G16,MNiSZW_ZSUN_II!G16,MNiSW_DRODB!G16,'MNiSW_e-CUDO'!G16,MNiSW_eczlowiek!G16,MNiSW_ePuszcza!G16,MNiSW_Leopoldina!G16,MNiSW_MostDanych!G16,MNiSW_OZwRCIN!G16,'MNiSW_Portal zarz.'!G16,MNiSW_repozytorium!G16,MNiSW_Ucyfrowienie!G16,MNiSW_Agro!G16,'MI_ZSI-ULC'!G16,MI_KREPTD!G16,'MI_KPD do inf.o podróżach multi'!G16,'MI_KPD do inf. o warunkach ruch'!G16,'MI_KSZRD TEN-T'!G16,'MI_Polska droga do automatyzacj'!G16,'MF_ZPUTFG '!G16,MF_EUREKA!G16,MRIRW_GIJHARS_EZD!G16,MRIRW_GIJHARS_GOV.PL!G16,MRIRW_GIJHARS_PUESC!G16,'MRiRW_Wojewódzkie ośrodki'!G16,'MRiRW_Jednostki doradztwa roln'!G16,'MRiRW_System monitoringu kontro'!G16,'GUS_Wrota Statystyki'!G16,MEN_WKSDO!G16,MEN_ORE!G16,'MŚ_E-usługa „Zagrożenia lasów” '!G16,'MŚ_LasWodaPowietrze '!G16,MŚ_PromocjaParkówNarodowych!G16,'MŚ_Inwazyjne gatunki'!G16,MŚ_InwentaryzacjaCennySiedlisk!G16,MSWiA_Dotacje_dla_mnijeszości!G16,MSWiA_SICPR2.0!G16,'MWSiA_GovNet i SŁR w KPRM'!G16,MSWiA_PSMUP!G16,MSWiA_SRB!G16,'MSWiA_e-Dowód'!G16,'MSWiA_e-Zdrowie'!G16,MSWiA_TETRA!G16,'MSWiA_CHMURA OBLICZ. POLICJI '!G16,MR_ZONE!G16,'MR_Konto przedsiębiorcy'!G16,MR_PEF2!G16,MR_UPRP_PUEP!G16,MR_UPRP_PORTOS!G16,'MR_GUM_e-CZAS'!G16,'MR_GUM_TRANS-TACHO'!G16,MR_GUM_MZP!G16,'MR_UZP_e-Zamówienia'!G16,'MR_GUGiK_Usługi IIP'!G16,'MR_GUGiK_Integracja PZGiK'!G16,MS_SDE3!G16,MS_Pomoc_prawna!G16,MS_KRM!G16,MS_Informat.postępowan.karnego!G16,'MS_iSDA 2.0'!G16,MS_KRZ!G16,MS_eKRS!G16,MS_IES!G16,MS_KRK2.0!G16,'MS_Wdrożenie rozwiązań '!G16,'MRPiPS_MonitoringPracy i Pobytu'!G16,MRPiPS_PFRON_Sodir!G16,MRPiPS_PFRON_Neo!G16,'MRPiPS_PFRON_e-PFRON'!G16,MRPiPS_PFRON_EGW_GW!G16,MRPiPS_PFRON_PlatAnalit!G16,MRPiPS_PFRON_Windykacja!G16,'MRPiPS_PFRON_iPFRON+'!G16,MRPiPS_PFRON_SOW!G16,MZ_SMKL!G16,'MZ_e-KRN+'!G16,'MZ_P1+KPK'!G16,MZ_eKrew!G16,MZ_Poltransplant!G16,'MZ_Poprawa jakości .......'!G16,'MZ_nowoczesne e-usługi'!G16,MZ_P2_P4!G16,MZ_InterScienceCloud!G16,MZ_PPM!G16,MZ_ProfiBaza!G16,'MZ-DigitalBrain'!G16,MKiDN_mLUMEN!G16,MKiDN_mPolona!G16,MKiDN_Patrimonium_II!G16,'MKiDN_Polona dla Bibliotek 2.0 '!G16,'MKiDN_Polona dla Naukowców'!G16,MKiDN_CAS!G16,MKiDN_FilmotekaNarodowa!G16,MKiDN_Hereditas!G16,MKiDN_www.muzeach!G16,MKiDN_TVP_Digi_Sport!G16,MKiDN_TVP_Digi_4K!G16,'MKiDN_e-Omnis'!G16,'MKiDN_Bliżej kultury'!G16,'MKiDN_DIGI TVP SA'!G16,'MKiDN_Cyfrowa rekonstrukcja'!G16,'MKiDN_Dziedzictwo chopinowskie'!G16,'MKiDN_Otwarte Narodowe'!G16,MKiDN_ADE!G16,MKiDN_ZOSiA!G16,MKiDN_Patrimonium!G16,'MKiDN_NID '!G16,'MKiDN_Dziedzictwo muzyki'!G16,'MKiDN_Digitalizacja PWM'!G16,MKiDN_WFDiF!G16,MC_KAP!G16,MC_eRPL!G16,MC_ZPA!G16,MC_SRPS!G16,MC_WIIP!G16,'MC_e-Doręczenia'!G16,MC_CPA!G16,'MC_Portal GOV.PL'!G16,'MC_e-usługi'!G16,MC_EZD!G16,MC_ProgramKompetencjiCyfrowych!G16,MC_mObywatel!G16,'MC_KRONIK@'!G16,MF_PUESC!G16,'MF_e-Urzą Skarboowy'!G16,MGMiŻŚ_SIPAM!G16,MGMiŻŚ_REJA24!G16,MGMiŻŚ_Sat4Envi!G16,GUS_GOSPOSTRATEG!G16,GUS_KSZBI!G16,GUS_PDS!G16,'ME_URE_sprawoz. przes. paliw.  '!G16,'MKiDN_Muzeum Sztuki w Łodzi '!G16,MKiDN_Zachęta!G16,'MKiDN_Bliżej Teatru'!G16,MKiDN_archiwumgov.pl!G16,'MKiDN_@SIA'!G16,'MKiDN_PlatfEduLekArch-Pola'!G16,MKiDN_digital_PWM_kontynuacja!G16,MKiDN_PWM_bez_digitalizacji!G16,MF_SZOPEN!G16,MEN_ZRK!G16)</f>
        <v>40.834999999999994</v>
      </c>
      <c r="H16" s="242">
        <f>SUM(MK_BDO!H16,MK_GIOŚ_PPMŚ!H16,MK_GIOŚ_INSPIRE!H16,'MON_Budowa wysokiej jakości  '!H16,'MON_Portal BiO'!H16,MNiSzW_PPPN!H16,MNiSzW_AMU!H16,MNiSzW_BINWIT!H16,MNiSzW_Herberium!H16,MNiSzW_Cyfr.archiwum_Arch.Krak!H16,MNiSzW_Eukaryota!H16,MNiSZW_PlatformaObslugi.Praktyk!H16,MNiSZW_Mod.Zintegr.SystemuNauk!H16,MNiSZW_ZSUN_II!H16,MNiSW_DRODB!H16,'MNiSW_e-CUDO'!H16,MNiSW_eczlowiek!H16,MNiSW_ePuszcza!H16,MNiSW_Leopoldina!H16,MNiSW_MostDanych!H16,MNiSW_OZwRCIN!H16,'MNiSW_Portal zarz.'!H16,MNiSW_repozytorium!H16,MNiSW_Ucyfrowienie!H16,MNiSW_Agro!H16,'MI_ZSI-ULC'!H16,MI_KREPTD!H16,'MI_KPD do inf.o podróżach multi'!H16,'MI_KPD do inf. o warunkach ruch'!H16,'MI_KSZRD TEN-T'!H16,'MI_Polska droga do automatyzacj'!H16,'MF_ZPUTFG '!H16,MF_EUREKA!H16,MRIRW_GIJHARS_EZD!H16,MRIRW_GIJHARS_GOV.PL!H16,MRIRW_GIJHARS_PUESC!H16,'MRiRW_Wojewódzkie ośrodki'!H16,'MRiRW_Jednostki doradztwa roln'!H16,'MRiRW_System monitoringu kontro'!H16,'GUS_Wrota Statystyki'!H16,MEN_WKSDO!H16,MEN_ORE!H16,'MŚ_E-usługa „Zagrożenia lasów” '!H16,'MŚ_LasWodaPowietrze '!H16,MŚ_PromocjaParkówNarodowych!H16,'MŚ_Inwazyjne gatunki'!H16,MŚ_InwentaryzacjaCennySiedlisk!H16,MSWiA_Dotacje_dla_mnijeszości!H16,MSWiA_SICPR2.0!H16,'MWSiA_GovNet i SŁR w KPRM'!H16,MSWiA_PSMUP!H16,MSWiA_SRB!H16,'MSWiA_e-Dowód'!H16,'MSWiA_e-Zdrowie'!H16,MSWiA_TETRA!H16,'MSWiA_CHMURA OBLICZ. POLICJI '!H16,MR_ZONE!H16,'MR_Konto przedsiębiorcy'!H16,MR_PEF2!H16,MR_UPRP_PUEP!H16,MR_UPRP_PORTOS!H16,'MR_GUM_e-CZAS'!H16,'MR_GUM_TRANS-TACHO'!H16,MR_GUM_MZP!H16,'MR_UZP_e-Zamówienia'!H16,'MR_GUGiK_Usługi IIP'!H16,'MR_GUGiK_Integracja PZGiK'!H16,MS_SDE3!H16,MS_Pomoc_prawna!H16,MS_KRM!H16,MS_Informat.postępowan.karnego!H16,'MS_iSDA 2.0'!H16,MS_KRZ!H16,MS_eKRS!H16,MS_IES!H16,MS_KRK2.0!H16,'MS_Wdrożenie rozwiązań '!H16,'MRPiPS_MonitoringPracy i Pobytu'!H16,MRPiPS_PFRON_Sodir!H16,MRPiPS_PFRON_Neo!H16,'MRPiPS_PFRON_e-PFRON'!H16,MRPiPS_PFRON_EGW_GW!H16,MRPiPS_PFRON_PlatAnalit!H16,MRPiPS_PFRON_Windykacja!H16,'MRPiPS_PFRON_iPFRON+'!H16,MRPiPS_PFRON_SOW!H16,MZ_SMKL!H16,'MZ_e-KRN+'!H16,'MZ_P1+KPK'!H16,MZ_eKrew!H16,MZ_Poltransplant!H16,'MZ_Poprawa jakości .......'!H16,'MZ_nowoczesne e-usługi'!H16,MZ_P2_P4!H16,MZ_InterScienceCloud!H16,MZ_PPM!H16,MZ_ProfiBaza!H16,'MZ-DigitalBrain'!H16,MKiDN_mLUMEN!H16,MKiDN_mPolona!H16,MKiDN_Patrimonium_II!H16,'MKiDN_Polona dla Bibliotek 2.0 '!H16,'MKiDN_Polona dla Naukowców'!H16,MKiDN_CAS!H16,MKiDN_FilmotekaNarodowa!H16,MKiDN_Hereditas!H16,MKiDN_www.muzeach!H16,MKiDN_TVP_Digi_Sport!H16,MKiDN_TVP_Digi_4K!H16,'MKiDN_e-Omnis'!H16,'MKiDN_Bliżej kultury'!H16,'MKiDN_DIGI TVP SA'!H16,'MKiDN_Cyfrowa rekonstrukcja'!H16,'MKiDN_Dziedzictwo chopinowskie'!H16,'MKiDN_Otwarte Narodowe'!H16,MKiDN_ADE!H16,MKiDN_ZOSiA!H16,MKiDN_Patrimonium!H16,'MKiDN_NID '!H16,'MKiDN_Dziedzictwo muzyki'!H16,'MKiDN_Digitalizacja PWM'!H16,MKiDN_WFDiF!H16,MC_KAP!H16,MC_eRPL!H16,MC_ZPA!H16,MC_SRPS!H16,MC_WIIP!H16,'MC_e-Doręczenia'!H16,MC_CPA!H16,'MC_Portal GOV.PL'!H16,'MC_e-usługi'!H16,MC_EZD!H16,MC_ProgramKompetencjiCyfrowych!H16,MC_mObywatel!H16,'MC_KRONIK@'!H16,MF_PUESC!H16,'MF_e-Urzą Skarboowy'!H16,MGMiŻŚ_SIPAM!H16,MGMiŻŚ_REJA24!H16,MGMiŻŚ_Sat4Envi!H16,GUS_GOSPOSTRATEG!H16,GUS_KSZBI!H16,GUS_PDS!H16,'ME_URE_sprawoz. przes. paliw.  '!H16,'MKiDN_Muzeum Sztuki w Łodzi '!H16,MKiDN_Zachęta!H16,'MKiDN_Bliżej Teatru'!H16,MKiDN_archiwumgov.pl!H16,'MKiDN_@SIA'!H16,'MKiDN_PlatfEduLekArch-Pola'!H16,MKiDN_digital_PWM_kontynuacja!H16,MKiDN_PWM_bez_digitalizacji!H16,MF_SZOPEN!H16,MEN_ZRK!H16)</f>
        <v>51.042000000000002</v>
      </c>
      <c r="I16" s="242">
        <f>SUM(MK_BDO!I16,MK_GIOŚ_PPMŚ!I16,MK_GIOŚ_INSPIRE!I16,'MON_Budowa wysokiej jakości  '!I16,'MON_Portal BiO'!I16,MNiSzW_PPPN!I16,MNiSzW_AMU!I16,MNiSzW_BINWIT!I16,MNiSzW_Herberium!I16,MNiSzW_Cyfr.archiwum_Arch.Krak!I16,MNiSzW_Eukaryota!I16,MNiSZW_PlatformaObslugi.Praktyk!I16,MNiSZW_Mod.Zintegr.SystemuNauk!I16,MNiSZW_ZSUN_II!I16,MNiSW_DRODB!I16,'MNiSW_e-CUDO'!I16,MNiSW_eczlowiek!I16,MNiSW_ePuszcza!I16,MNiSW_Leopoldina!I16,MNiSW_MostDanych!I16,MNiSW_OZwRCIN!I16,'MNiSW_Portal zarz.'!I16,MNiSW_repozytorium!I16,MNiSW_Ucyfrowienie!I16,MNiSW_Agro!I16,'MI_ZSI-ULC'!I16,MI_KREPTD!I16,'MI_KPD do inf.o podróżach multi'!I16,'MI_KPD do inf. o warunkach ruch'!I16,'MI_KSZRD TEN-T'!I16,'MI_Polska droga do automatyzacj'!I16,'MF_ZPUTFG '!I16,MF_EUREKA!I16,MRIRW_GIJHARS_EZD!I16,MRIRW_GIJHARS_GOV.PL!I16,MRIRW_GIJHARS_PUESC!I16,'MRiRW_Wojewódzkie ośrodki'!I16,'MRiRW_Jednostki doradztwa roln'!I16,'MRiRW_System monitoringu kontro'!I16,'GUS_Wrota Statystyki'!I16,MEN_WKSDO!I16,MEN_ORE!I16,'MŚ_E-usługa „Zagrożenia lasów” '!I16,'MŚ_LasWodaPowietrze '!I16,MŚ_PromocjaParkówNarodowych!I16,'MŚ_Inwazyjne gatunki'!I16,MŚ_InwentaryzacjaCennySiedlisk!I16,MSWiA_Dotacje_dla_mnijeszości!I16,MSWiA_SICPR2.0!I16,'MWSiA_GovNet i SŁR w KPRM'!I16,MSWiA_PSMUP!I16,MSWiA_SRB!I16,'MSWiA_e-Dowód'!I16,'MSWiA_e-Zdrowie'!I16,MSWiA_TETRA!I16,'MSWiA_CHMURA OBLICZ. POLICJI '!I16,MR_ZONE!I16,'MR_Konto przedsiębiorcy'!I16,MR_PEF2!I16,MR_UPRP_PUEP!I16,MR_UPRP_PORTOS!I16,'MR_GUM_e-CZAS'!I16,'MR_GUM_TRANS-TACHO'!I16,MR_GUM_MZP!I16,'MR_UZP_e-Zamówienia'!I16,'MR_GUGiK_Usługi IIP'!I16,'MR_GUGiK_Integracja PZGiK'!I16,MS_SDE3!I16,MS_Pomoc_prawna!I16,MS_KRM!I16,MS_Informat.postępowan.karnego!I16,'MS_iSDA 2.0'!I16,MS_KRZ!I16,MS_eKRS!I16,MS_IES!I16,MS_KRK2.0!I16,'MS_Wdrożenie rozwiązań '!I16,'MRPiPS_MonitoringPracy i Pobytu'!I16,MRPiPS_PFRON_Sodir!I16,MRPiPS_PFRON_Neo!I16,'MRPiPS_PFRON_e-PFRON'!I16,MRPiPS_PFRON_EGW_GW!I16,MRPiPS_PFRON_PlatAnalit!I16,MRPiPS_PFRON_Windykacja!I16,'MRPiPS_PFRON_iPFRON+'!I16,MRPiPS_PFRON_SOW!I16,MZ_SMKL!I16,'MZ_e-KRN+'!I16,'MZ_P1+KPK'!I16,MZ_eKrew!I16,MZ_Poltransplant!I16,'MZ_Poprawa jakości .......'!I16,'MZ_nowoczesne e-usługi'!I16,MZ_P2_P4!I16,MZ_InterScienceCloud!I16,MZ_PPM!I16,MZ_ProfiBaza!I16,'MZ-DigitalBrain'!I16,MKiDN_mLUMEN!I16,MKiDN_mPolona!I16,MKiDN_Patrimonium_II!I16,'MKiDN_Polona dla Bibliotek 2.0 '!I16,'MKiDN_Polona dla Naukowców'!I16,MKiDN_CAS!I16,MKiDN_FilmotekaNarodowa!I16,MKiDN_Hereditas!I16,MKiDN_www.muzeach!I16,MKiDN_TVP_Digi_Sport!I16,MKiDN_TVP_Digi_4K!I16,'MKiDN_e-Omnis'!I16,'MKiDN_Bliżej kultury'!I16,'MKiDN_DIGI TVP SA'!I16,'MKiDN_Cyfrowa rekonstrukcja'!I16,'MKiDN_Dziedzictwo chopinowskie'!I16,'MKiDN_Otwarte Narodowe'!I16,MKiDN_ADE!I16,MKiDN_ZOSiA!I16,MKiDN_Patrimonium!I16,'MKiDN_NID '!I16,'MKiDN_Dziedzictwo muzyki'!I16,'MKiDN_Digitalizacja PWM'!I16,MKiDN_WFDiF!I16,MC_KAP!I16,MC_eRPL!I16,MC_ZPA!I16,MC_SRPS!I16,MC_WIIP!I16,'MC_e-Doręczenia'!I16,MC_CPA!I16,'MC_Portal GOV.PL'!I16,'MC_e-usługi'!I16,MC_EZD!I16,MC_ProgramKompetencjiCyfrowych!I16,MC_mObywatel!I16,'MC_KRONIK@'!I16,MF_PUESC!I16,'MF_e-Urzą Skarboowy'!I16,MGMiŻŚ_SIPAM!I16,MGMiŻŚ_REJA24!I16,MGMiŻŚ_Sat4Envi!I16,GUS_GOSPOSTRATEG!I16,GUS_KSZBI!I16,GUS_PDS!I16,'ME_URE_sprawoz. przes. paliw.  '!I16,'MKiDN_Muzeum Sztuki w Łodzi '!I16,MKiDN_Zachęta!I16,'MKiDN_Bliżej Teatru'!I16,MKiDN_archiwumgov.pl!I16,'MKiDN_@SIA'!I16,'MKiDN_PlatfEduLekArch-Pola'!I16,MKiDN_digital_PWM_kontynuacja!I16,MKiDN_PWM_bez_digitalizacji!I16,MF_SZOPEN!I16,MEN_ZRK!I16)</f>
        <v>65.031999999999996</v>
      </c>
      <c r="J16" s="242">
        <f>SUM(MK_BDO!J16,MK_GIOŚ_PPMŚ!J16,MK_GIOŚ_INSPIRE!J16,'MON_Budowa wysokiej jakości  '!J16,'MON_Portal BiO'!J16,MNiSzW_PPPN!J16,MNiSzW_AMU!J16,MNiSzW_BINWIT!J16,MNiSzW_Herberium!J16,MNiSzW_Cyfr.archiwum_Arch.Krak!J16,MNiSzW_Eukaryota!J16,MNiSZW_PlatformaObslugi.Praktyk!J16,MNiSZW_Mod.Zintegr.SystemuNauk!J16,MNiSZW_ZSUN_II!J16,MNiSW_DRODB!J16,'MNiSW_e-CUDO'!J16,MNiSW_eczlowiek!J16,MNiSW_ePuszcza!J16,MNiSW_Leopoldina!J16,MNiSW_MostDanych!J16,MNiSW_OZwRCIN!J16,'MNiSW_Portal zarz.'!J16,MNiSW_repozytorium!J16,MNiSW_Ucyfrowienie!J16,MNiSW_Agro!J16,'MI_ZSI-ULC'!J16,MI_KREPTD!J16,'MI_KPD do inf.o podróżach multi'!J16,'MI_KPD do inf. o warunkach ruch'!J16,'MI_KSZRD TEN-T'!J16,'MI_Polska droga do automatyzacj'!J16,'MF_ZPUTFG '!J16,MF_EUREKA!J16,MRIRW_GIJHARS_EZD!J16,MRIRW_GIJHARS_GOV.PL!J16,MRIRW_GIJHARS_PUESC!J16,'MRiRW_Wojewódzkie ośrodki'!J16,'MRiRW_Jednostki doradztwa roln'!J16,'MRiRW_System monitoringu kontro'!J16,'GUS_Wrota Statystyki'!J16,MEN_WKSDO!J16,MEN_ORE!J16,'MŚ_E-usługa „Zagrożenia lasów” '!J16,'MŚ_LasWodaPowietrze '!J16,MŚ_PromocjaParkówNarodowych!J16,'MŚ_Inwazyjne gatunki'!J16,MŚ_InwentaryzacjaCennySiedlisk!J16,MSWiA_Dotacje_dla_mnijeszości!J16,MSWiA_SICPR2.0!J16,'MWSiA_GovNet i SŁR w KPRM'!J16,MSWiA_PSMUP!J16,MSWiA_SRB!J16,'MSWiA_e-Dowód'!J16,'MSWiA_e-Zdrowie'!J16,MSWiA_TETRA!J16,'MSWiA_CHMURA OBLICZ. POLICJI '!J16,MR_ZONE!J16,'MR_Konto przedsiębiorcy'!J16,MR_PEF2!J16,MR_UPRP_PUEP!J16,MR_UPRP_PORTOS!J16,'MR_GUM_e-CZAS'!J16,'MR_GUM_TRANS-TACHO'!J16,MR_GUM_MZP!J16,'MR_UZP_e-Zamówienia'!J16,'MR_GUGiK_Usługi IIP'!J16,'MR_GUGiK_Integracja PZGiK'!J16,MS_SDE3!J16,MS_Pomoc_prawna!J16,MS_KRM!J16,MS_Informat.postępowan.karnego!J16,'MS_iSDA 2.0'!J16,MS_KRZ!J16,MS_eKRS!J16,MS_IES!J16,MS_KRK2.0!J16,'MS_Wdrożenie rozwiązań '!J16,'MRPiPS_MonitoringPracy i Pobytu'!J16,MRPiPS_PFRON_Sodir!J16,MRPiPS_PFRON_Neo!J16,'MRPiPS_PFRON_e-PFRON'!J16,MRPiPS_PFRON_EGW_GW!J16,MRPiPS_PFRON_PlatAnalit!J16,MRPiPS_PFRON_Windykacja!J16,'MRPiPS_PFRON_iPFRON+'!J16,MRPiPS_PFRON_SOW!J16,MZ_SMKL!J16,'MZ_e-KRN+'!J16,'MZ_P1+KPK'!J16,MZ_eKrew!J16,MZ_Poltransplant!J16,'MZ_Poprawa jakości .......'!J16,'MZ_nowoczesne e-usługi'!J16,MZ_P2_P4!J16,MZ_InterScienceCloud!J16,MZ_PPM!J16,MZ_ProfiBaza!J16,'MZ-DigitalBrain'!J16,MKiDN_mLUMEN!J16,MKiDN_mPolona!J16,MKiDN_Patrimonium_II!J16,'MKiDN_Polona dla Bibliotek 2.0 '!J16,'MKiDN_Polona dla Naukowców'!J16,MKiDN_CAS!J16,MKiDN_FilmotekaNarodowa!J16,MKiDN_Hereditas!J16,MKiDN_www.muzeach!J16,MKiDN_TVP_Digi_Sport!J16,MKiDN_TVP_Digi_4K!J16,'MKiDN_e-Omnis'!J16,'MKiDN_Bliżej kultury'!J16,'MKiDN_DIGI TVP SA'!J16,'MKiDN_Cyfrowa rekonstrukcja'!J16,'MKiDN_Dziedzictwo chopinowskie'!J16,'MKiDN_Otwarte Narodowe'!J16,MKiDN_ADE!J16,MKiDN_ZOSiA!J16,MKiDN_Patrimonium!J16,'MKiDN_NID '!J16,'MKiDN_Dziedzictwo muzyki'!J16,'MKiDN_Digitalizacja PWM'!J16,MKiDN_WFDiF!J16,MC_KAP!J16,MC_eRPL!J16,MC_ZPA!J16,MC_SRPS!J16,MC_WIIP!J16,'MC_e-Doręczenia'!J16,MC_CPA!J16,'MC_Portal GOV.PL'!J16,'MC_e-usługi'!J16,MC_EZD!J16,MC_ProgramKompetencjiCyfrowych!J16,MC_mObywatel!J16,'MC_KRONIK@'!J16,MF_PUESC!J16,'MF_e-Urzą Skarboowy'!J16,MGMiŻŚ_SIPAM!J16,MGMiŻŚ_REJA24!J16,MGMiŻŚ_Sat4Envi!J16,GUS_GOSPOSTRATEG!J16,GUS_KSZBI!J16,GUS_PDS!J16,'ME_URE_sprawoz. przes. paliw.  '!J16,'MKiDN_Muzeum Sztuki w Łodzi '!J16,MKiDN_Zachęta!J16,'MKiDN_Bliżej Teatru'!J16,MKiDN_archiwumgov.pl!J16,'MKiDN_@SIA'!J16,'MKiDN_PlatfEduLekArch-Pola'!J16,MKiDN_digital_PWM_kontynuacja!J16,MKiDN_PWM_bez_digitalizacji!J16,MF_SZOPEN!J16,MEN_ZRK!J16)</f>
        <v>15.731999999999999</v>
      </c>
      <c r="K16" s="242">
        <f>SUM(MK_BDO!K16,MK_GIOŚ_PPMŚ!K16,MK_GIOŚ_INSPIRE!K16,'MON_Budowa wysokiej jakości  '!K16,'MON_Portal BiO'!K16,MNiSzW_PPPN!K16,MNiSzW_AMU!K16,MNiSzW_BINWIT!K16,MNiSzW_Herberium!K16,MNiSzW_Cyfr.archiwum_Arch.Krak!K16,MNiSzW_Eukaryota!K16,MNiSZW_PlatformaObslugi.Praktyk!K16,MNiSZW_Mod.Zintegr.SystemuNauk!K16,MNiSZW_ZSUN_II!K16,MNiSW_DRODB!K16,'MNiSW_e-CUDO'!K16,MNiSW_eczlowiek!K16,MNiSW_ePuszcza!K16,MNiSW_Leopoldina!K16,MNiSW_MostDanych!K16,MNiSW_OZwRCIN!K16,'MNiSW_Portal zarz.'!K16,MNiSW_repozytorium!K16,MNiSW_Ucyfrowienie!K16,MNiSW_Agro!K16,'MI_ZSI-ULC'!K16,MI_KREPTD!K16,'MI_KPD do inf.o podróżach multi'!K16,'MI_KPD do inf. o warunkach ruch'!K16,'MI_KSZRD TEN-T'!K16,'MI_Polska droga do automatyzacj'!K16,'MF_ZPUTFG '!K16,MF_EUREKA!K16,MRIRW_GIJHARS_EZD!K16,MRIRW_GIJHARS_GOV.PL!K16,MRIRW_GIJHARS_PUESC!K16,'MRiRW_Wojewódzkie ośrodki'!K16,'MRiRW_Jednostki doradztwa roln'!K16,'MRiRW_System monitoringu kontro'!K16,'GUS_Wrota Statystyki'!K16,MEN_WKSDO!K16,MEN_ORE!K16,'MŚ_E-usługa „Zagrożenia lasów” '!K16,'MŚ_LasWodaPowietrze '!K16,MŚ_PromocjaParkówNarodowych!K16,'MŚ_Inwazyjne gatunki'!K16,MŚ_InwentaryzacjaCennySiedlisk!K16,MSWiA_Dotacje_dla_mnijeszości!K16,MSWiA_SICPR2.0!K16,'MWSiA_GovNet i SŁR w KPRM'!K16,MSWiA_PSMUP!K16,MSWiA_SRB!K16,'MSWiA_e-Dowód'!K16,'MSWiA_e-Zdrowie'!K16,MSWiA_TETRA!K16,'MSWiA_CHMURA OBLICZ. POLICJI '!K16,MR_ZONE!K16,'MR_Konto przedsiębiorcy'!K16,MR_PEF2!K16,MR_UPRP_PUEP!K16,MR_UPRP_PORTOS!K16,'MR_GUM_e-CZAS'!K16,'MR_GUM_TRANS-TACHO'!K16,MR_GUM_MZP!K16,'MR_UZP_e-Zamówienia'!K16,'MR_GUGiK_Usługi IIP'!K16,'MR_GUGiK_Integracja PZGiK'!K16,MS_SDE3!K16,MS_Pomoc_prawna!K16,MS_KRM!K16,MS_Informat.postępowan.karnego!K16,'MS_iSDA 2.0'!K16,MS_KRZ!K16,MS_eKRS!K16,MS_IES!K16,MS_KRK2.0!K16,'MS_Wdrożenie rozwiązań '!K16,'MRPiPS_MonitoringPracy i Pobytu'!K16,MRPiPS_PFRON_Sodir!K16,MRPiPS_PFRON_Neo!K16,'MRPiPS_PFRON_e-PFRON'!K16,MRPiPS_PFRON_EGW_GW!K16,MRPiPS_PFRON_PlatAnalit!K16,MRPiPS_PFRON_Windykacja!K16,'MRPiPS_PFRON_iPFRON+'!K16,MRPiPS_PFRON_SOW!K16,MZ_SMKL!K16,'MZ_e-KRN+'!K16,'MZ_P1+KPK'!K16,MZ_eKrew!K16,MZ_Poltransplant!K16,'MZ_Poprawa jakości .......'!K16,'MZ_nowoczesne e-usługi'!K16,MZ_P2_P4!K16,MZ_InterScienceCloud!K16,MZ_PPM!K16,MZ_ProfiBaza!K16,'MZ-DigitalBrain'!K16,MKiDN_mLUMEN!K16,MKiDN_mPolona!K16,MKiDN_Patrimonium_II!K16,'MKiDN_Polona dla Bibliotek 2.0 '!K16,'MKiDN_Polona dla Naukowców'!K16,MKiDN_CAS!K16,MKiDN_FilmotekaNarodowa!K16,MKiDN_Hereditas!K16,MKiDN_www.muzeach!K16,MKiDN_TVP_Digi_Sport!K16,MKiDN_TVP_Digi_4K!K16,'MKiDN_e-Omnis'!K16,'MKiDN_Bliżej kultury'!K16,'MKiDN_DIGI TVP SA'!K16,'MKiDN_Cyfrowa rekonstrukcja'!K16,'MKiDN_Dziedzictwo chopinowskie'!K16,'MKiDN_Otwarte Narodowe'!K16,MKiDN_ADE!K16,MKiDN_ZOSiA!K16,MKiDN_Patrimonium!K16,'MKiDN_NID '!K16,'MKiDN_Dziedzictwo muzyki'!K16,'MKiDN_Digitalizacja PWM'!K16,MKiDN_WFDiF!K16,MC_KAP!K16,MC_eRPL!K16,MC_ZPA!K16,MC_SRPS!K16,MC_WIIP!K16,'MC_e-Doręczenia'!K16,MC_CPA!K16,'MC_Portal GOV.PL'!K16,'MC_e-usługi'!K16,MC_EZD!K16,MC_ProgramKompetencjiCyfrowych!K16,MC_mObywatel!K16,'MC_KRONIK@'!K16,MF_PUESC!K16,'MF_e-Urzą Skarboowy'!K16,MGMiŻŚ_SIPAM!K16,MGMiŻŚ_REJA24!K16,MGMiŻŚ_Sat4Envi!K16,GUS_GOSPOSTRATEG!K16,GUS_KSZBI!K16,GUS_PDS!K16,'ME_URE_sprawoz. przes. paliw.  '!K16,'MKiDN_Muzeum Sztuki w Łodzi '!K16,MKiDN_Zachęta!K16,'MKiDN_Bliżej Teatru'!K16,MKiDN_archiwumgov.pl!K16,'MKiDN_@SIA'!K16,'MKiDN_PlatfEduLekArch-Pola'!K16,MKiDN_digital_PWM_kontynuacja!K16,MKiDN_PWM_bez_digitalizacji!K16,MF_SZOPEN!K16,MEN_ZRK!K16)</f>
        <v>8.93</v>
      </c>
      <c r="L16" s="242">
        <f>SUM(MK_BDO!L16,MK_GIOŚ_PPMŚ!L16,MK_GIOŚ_INSPIRE!L16,'MON_Budowa wysokiej jakości  '!L16,'MON_Portal BiO'!L16,MNiSzW_PPPN!L16,MNiSzW_AMU!L16,MNiSzW_BINWIT!L16,MNiSzW_Herberium!L16,MNiSzW_Cyfr.archiwum_Arch.Krak!L16,MNiSzW_Eukaryota!L16,MNiSZW_PlatformaObslugi.Praktyk!L16,MNiSZW_Mod.Zintegr.SystemuNauk!L16,MNiSZW_ZSUN_II!L16,MNiSW_DRODB!L16,'MNiSW_e-CUDO'!L16,MNiSW_eczlowiek!L16,MNiSW_ePuszcza!L16,MNiSW_Leopoldina!L16,MNiSW_MostDanych!L16,MNiSW_OZwRCIN!L16,'MNiSW_Portal zarz.'!L16,MNiSW_repozytorium!L16,MNiSW_Ucyfrowienie!L16,MNiSW_Agro!L16,'MI_ZSI-ULC'!L16,MI_KREPTD!L16,'MI_KPD do inf.o podróżach multi'!L16,'MI_KPD do inf. o warunkach ruch'!L16,'MI_KSZRD TEN-T'!L16,'MI_Polska droga do automatyzacj'!L16,'MF_ZPUTFG '!L16,MF_EUREKA!L16,MRIRW_GIJHARS_EZD!L16,MRIRW_GIJHARS_GOV.PL!L16,MRIRW_GIJHARS_PUESC!L16,'MRiRW_Wojewódzkie ośrodki'!L16,'MRiRW_Jednostki doradztwa roln'!L16,'MRiRW_System monitoringu kontro'!L16,'GUS_Wrota Statystyki'!L16,MEN_WKSDO!L16,MEN_ORE!L16,'MŚ_E-usługa „Zagrożenia lasów” '!L16,'MŚ_LasWodaPowietrze '!L16,MŚ_PromocjaParkówNarodowych!L16,'MŚ_Inwazyjne gatunki'!L16,MŚ_InwentaryzacjaCennySiedlisk!L16,MSWiA_Dotacje_dla_mnijeszości!L16,MSWiA_SICPR2.0!L16,'MWSiA_GovNet i SŁR w KPRM'!L16,MSWiA_PSMUP!L16,MSWiA_SRB!L16,'MSWiA_e-Dowód'!L16,'MSWiA_e-Zdrowie'!L16,MSWiA_TETRA!L16,'MSWiA_CHMURA OBLICZ. POLICJI '!L16,MR_ZONE!L16,'MR_Konto przedsiębiorcy'!L16,MR_PEF2!L16,MR_UPRP_PUEP!L16,MR_UPRP_PORTOS!L16,'MR_GUM_e-CZAS'!L16,'MR_GUM_TRANS-TACHO'!L16,MR_GUM_MZP!L16,'MR_UZP_e-Zamówienia'!L16,'MR_GUGiK_Usługi IIP'!L16,'MR_GUGiK_Integracja PZGiK'!L16,MS_SDE3!L16,MS_Pomoc_prawna!L16,MS_KRM!L16,MS_Informat.postępowan.karnego!L16,'MS_iSDA 2.0'!L16,MS_KRZ!L16,MS_eKRS!L16,MS_IES!L16,MS_KRK2.0!L16,'MS_Wdrożenie rozwiązań '!L16,'MRPiPS_MonitoringPracy i Pobytu'!L16,MRPiPS_PFRON_Sodir!L16,MRPiPS_PFRON_Neo!L16,'MRPiPS_PFRON_e-PFRON'!L16,MRPiPS_PFRON_EGW_GW!L16,MRPiPS_PFRON_PlatAnalit!L16,MRPiPS_PFRON_Windykacja!L16,'MRPiPS_PFRON_iPFRON+'!L16,MRPiPS_PFRON_SOW!L16,MZ_SMKL!L16,'MZ_e-KRN+'!L16,'MZ_P1+KPK'!L16,MZ_eKrew!L16,MZ_Poltransplant!L16,'MZ_Poprawa jakości .......'!L16,'MZ_nowoczesne e-usługi'!L16,MZ_P2_P4!L16,MZ_InterScienceCloud!L16,MZ_PPM!L16,MZ_ProfiBaza!L16,'MZ-DigitalBrain'!L16,MKiDN_mLUMEN!L16,MKiDN_mPolona!L16,MKiDN_Patrimonium_II!L16,'MKiDN_Polona dla Bibliotek 2.0 '!L16,'MKiDN_Polona dla Naukowców'!L16,MKiDN_CAS!L16,MKiDN_FilmotekaNarodowa!L16,MKiDN_Hereditas!L16,MKiDN_www.muzeach!L16,MKiDN_TVP_Digi_Sport!L16,MKiDN_TVP_Digi_4K!L16,'MKiDN_e-Omnis'!L16,'MKiDN_Bliżej kultury'!L16,'MKiDN_DIGI TVP SA'!L16,'MKiDN_Cyfrowa rekonstrukcja'!L16,'MKiDN_Dziedzictwo chopinowskie'!L16,'MKiDN_Otwarte Narodowe'!L16,MKiDN_ADE!L16,MKiDN_ZOSiA!L16,MKiDN_Patrimonium!L16,'MKiDN_NID '!L16,'MKiDN_Dziedzictwo muzyki'!L16,'MKiDN_Digitalizacja PWM'!L16,MKiDN_WFDiF!L16,MC_KAP!L16,MC_eRPL!L16,MC_ZPA!L16,MC_SRPS!L16,MC_WIIP!L16,'MC_e-Doręczenia'!L16,MC_CPA!L16,'MC_Portal GOV.PL'!L16,'MC_e-usługi'!L16,MC_EZD!L16,MC_ProgramKompetencjiCyfrowych!L16,MC_mObywatel!L16,'MC_KRONIK@'!L16,MF_PUESC!L16,'MF_e-Urzą Skarboowy'!L16,MGMiŻŚ_SIPAM!L16,MGMiŻŚ_REJA24!L16,MGMiŻŚ_Sat4Envi!L16,GUS_GOSPOSTRATEG!L16,GUS_KSZBI!L16,GUS_PDS!L16,'ME_URE_sprawoz. przes. paliw.  '!L16,'MKiDN_Muzeum Sztuki w Łodzi '!L16,MKiDN_Zachęta!L16,'MKiDN_Bliżej Teatru'!L16,MKiDN_archiwumgov.pl!L16,'MKiDN_@SIA'!L16,'MKiDN_PlatfEduLekArch-Pola'!L16,MKiDN_digital_PWM_kontynuacja!L16,MKiDN_PWM_bez_digitalizacji!L16,MF_SZOPEN!L16,MEN_ZRK!L16)</f>
        <v>0</v>
      </c>
      <c r="M16" s="242">
        <f t="shared" si="0"/>
        <v>3569.9476361699999</v>
      </c>
    </row>
    <row r="17" spans="1:13" x14ac:dyDescent="0.35">
      <c r="A17" s="3" t="s">
        <v>10</v>
      </c>
      <c r="B17" s="242">
        <f>SUM(B18:B20)</f>
        <v>229.38</v>
      </c>
      <c r="C17" s="242">
        <f t="shared" ref="C17:L17" si="7">SUM(C18:C20)</f>
        <v>517.36999999999989</v>
      </c>
      <c r="D17" s="242">
        <f t="shared" si="7"/>
        <v>551.43000000000006</v>
      </c>
      <c r="E17" s="242">
        <f t="shared" si="7"/>
        <v>606.66</v>
      </c>
      <c r="F17" s="242">
        <f t="shared" si="7"/>
        <v>640.68000000000006</v>
      </c>
      <c r="G17" s="242">
        <f t="shared" si="7"/>
        <v>684.17</v>
      </c>
      <c r="H17" s="242">
        <f t="shared" si="7"/>
        <v>720.42000000000007</v>
      </c>
      <c r="I17" s="242">
        <f t="shared" si="7"/>
        <v>699.09999999999991</v>
      </c>
      <c r="J17" s="242">
        <f t="shared" si="7"/>
        <v>683.7600000000001</v>
      </c>
      <c r="K17" s="242">
        <f t="shared" si="7"/>
        <v>685.54000000000008</v>
      </c>
      <c r="L17" s="242">
        <f t="shared" si="7"/>
        <v>691.09000000000015</v>
      </c>
      <c r="M17" s="242">
        <f t="shared" si="0"/>
        <v>6709.5999999999995</v>
      </c>
    </row>
    <row r="18" spans="1:13" x14ac:dyDescent="0.35">
      <c r="A18" s="5" t="s">
        <v>5</v>
      </c>
      <c r="B18" s="242">
        <f>SUM(MK_BDO!B18,MK_GIOŚ_PPMŚ!B18,MK_GIOŚ_INSPIRE!B18,'MON_Budowa wysokiej jakości  '!B18,'MON_Portal BiO'!B18,MNiSzW_PPPN!B18,MNiSzW_AMU!B18,MNiSzW_BINWIT!B18,MNiSzW_Herberium!B18,MNiSzW_Cyfr.archiwum_Arch.Krak!B18,MNiSzW_Eukaryota!B18,MNiSZW_PlatformaObslugi.Praktyk!B18,MNiSZW_Mod.Zintegr.SystemuNauk!B18,MNiSZW_ZSUN_II!B18,MNiSW_DRODB!B18,'MNiSW_e-CUDO'!B18,MNiSW_eczlowiek!B18,MNiSW_ePuszcza!B18,MNiSW_Leopoldina!B18,MNiSW_MostDanych!B18,MNiSW_OZwRCIN!B18,'MNiSW_Portal zarz.'!B18,MNiSW_repozytorium!B18,MNiSW_Ucyfrowienie!B18,MNiSW_Agro!B18,'MI_ZSI-ULC'!B18,MI_KREPTD!B18,'MI_KPD do inf.o podróżach multi'!B18,'MI_KPD do inf. o warunkach ruch'!B18,'MI_KSZRD TEN-T'!B18,'MI_Polska droga do automatyzacj'!B18,'MF_ZPUTFG '!B18,MF_EUREKA!B18,MRIRW_GIJHARS_EZD!B18,MRIRW_GIJHARS_GOV.PL!B18,MRIRW_GIJHARS_PUESC!B18,'MRiRW_Wojewódzkie ośrodki'!B18,'MRiRW_Jednostki doradztwa roln'!B18,'MRiRW_System monitoringu kontro'!B18,'GUS_Wrota Statystyki'!B18,MEN_WKSDO!B18,MEN_ORE!B18,'MŚ_E-usługa „Zagrożenia lasów” '!B18,'MŚ_LasWodaPowietrze '!B18,MŚ_PromocjaParkówNarodowych!B18,'MŚ_Inwazyjne gatunki'!B18,MŚ_InwentaryzacjaCennySiedlisk!B18,MSWiA_Dotacje_dla_mnijeszości!B18,MSWiA_SICPR2.0!B18,'MWSiA_GovNet i SŁR w KPRM'!B18,MSWiA_PSMUP!B18,MSWiA_SRB!B18,'MSWiA_e-Dowód'!B18,'MSWiA_e-Zdrowie'!B18,MSWiA_TETRA!B18,'MSWiA_CHMURA OBLICZ. POLICJI '!B18,MR_ZONE!B18,'MR_Konto przedsiębiorcy'!B18,MR_PEF2!B18,MR_UPRP_PUEP!B18,MR_UPRP_PORTOS!B18,'MR_GUM_e-CZAS'!B18,'MR_GUM_TRANS-TACHO'!B18,MR_GUM_MZP!B18,'MR_UZP_e-Zamówienia'!B18,'MR_GUGiK_Usługi IIP'!B18,'MR_GUGiK_Integracja PZGiK'!B18,MS_SDE3!B18,MS_Pomoc_prawna!B18,MS_KRM!B18,MS_Informat.postępowan.karnego!B18,'MS_iSDA 2.0'!B18,MS_KRZ!B18,MS_eKRS!B18,MS_IES!B18,MS_KRK2.0!B18,'MS_Wdrożenie rozwiązań '!B18,'MRPiPS_MonitoringPracy i Pobytu'!B18,MRPiPS_PFRON_Sodir!B18,MRPiPS_PFRON_Neo!B18,'MRPiPS_PFRON_e-PFRON'!B18,MRPiPS_PFRON_EGW_GW!B18,MRPiPS_PFRON_PlatAnalit!B18,MRPiPS_PFRON_Windykacja!B18,'MRPiPS_PFRON_iPFRON+'!B18,MRPiPS_PFRON_SOW!B18,MZ_SMKL!B18,'MZ_e-KRN+'!B18,'MZ_P1+KPK'!B18,MZ_eKrew!B18,MZ_Poltransplant!B18,'MZ_Poprawa jakości .......'!B18,'MZ_nowoczesne e-usługi'!B18,MZ_P2_P4!B18,MZ_InterScienceCloud!B18,MZ_PPM!B18,MZ_ProfiBaza!B18,'MZ-DigitalBrain'!B18,MKiDN_mLUMEN!B18,MKiDN_mPolona!B18,MKiDN_Patrimonium_II!B18,'MKiDN_Polona dla Bibliotek 2.0 '!B18,'MKiDN_Polona dla Naukowców'!B18,MKiDN_CAS!B18,MKiDN_FilmotekaNarodowa!B18,MKiDN_Hereditas!B18,MKiDN_www.muzeach!B18,MKiDN_TVP_Digi_Sport!B18,MKiDN_TVP_Digi_4K!B18,'MKiDN_e-Omnis'!B18,'MKiDN_Bliżej kultury'!B18,'MKiDN_DIGI TVP SA'!B18,'MKiDN_Cyfrowa rekonstrukcja'!B18,'MKiDN_Dziedzictwo chopinowskie'!B18,'MKiDN_Otwarte Narodowe'!B18,MKiDN_ADE!B18,MKiDN_ZOSiA!B18,MKiDN_Patrimonium!B18,'MKiDN_NID '!B18,'MKiDN_Dziedzictwo muzyki'!B18,'MKiDN_Digitalizacja PWM'!B18,MKiDN_WFDiF!B18,MC_KAP!B18,MC_eRPL!B18,MC_ZPA!B18,MC_SRPS!B18,MC_WIIP!B18,'MC_e-Doręczenia'!B18,MC_CPA!B18,'MC_Portal GOV.PL'!B18,'MC_e-usługi'!B18,MC_EZD!B18,MC_ProgramKompetencjiCyfrowych!B18,MC_mObywatel!B18,'MC_KRONIK@'!B18,MF_PUESC!B18,'MF_e-Urzą Skarboowy'!B18,MGMiŻŚ_SIPAM!B18,MGMiŻŚ_REJA24!B18,MGMiŻŚ_Sat4Envi!B18,GUS_GOSPOSTRATEG!B18,GUS_KSZBI!B18,GUS_PDS!B18,'ME_URE_sprawoz. przes. paliw.  '!B18,'MKiDN_Muzeum Sztuki w Łodzi '!B18,MKiDN_Zachęta!B18,'MKiDN_Bliżej Teatru'!B18,MKiDN_archiwumgov.pl!B18,'MKiDN_@SIA'!B18,'MKiDN_PlatfEduLekArch-Pola'!B18,MKiDN_digital_PWM_kontynuacja!B18,MKiDN_PWM_bez_digitalizacji!B18,MF_SZOPEN!B18,MEN_ZRK!B18)</f>
        <v>228.89</v>
      </c>
      <c r="C18" s="242">
        <f>SUM(MK_BDO!C18,MK_GIOŚ_PPMŚ!C18,MK_GIOŚ_INSPIRE!C18,'MON_Budowa wysokiej jakości  '!C18,'MON_Portal BiO'!C18,MNiSzW_PPPN!C18,MNiSzW_AMU!C18,MNiSzW_BINWIT!C18,MNiSzW_Herberium!C18,MNiSzW_Cyfr.archiwum_Arch.Krak!C18,MNiSzW_Eukaryota!C18,MNiSZW_PlatformaObslugi.Praktyk!C18,MNiSZW_Mod.Zintegr.SystemuNauk!C18,MNiSZW_ZSUN_II!C18,MNiSW_DRODB!C18,'MNiSW_e-CUDO'!C18,MNiSW_eczlowiek!C18,MNiSW_ePuszcza!C18,MNiSW_Leopoldina!C18,MNiSW_MostDanych!C18,MNiSW_OZwRCIN!C18,'MNiSW_Portal zarz.'!C18,MNiSW_repozytorium!C18,MNiSW_Ucyfrowienie!C18,MNiSW_Agro!C18,'MI_ZSI-ULC'!C18,MI_KREPTD!C18,'MI_KPD do inf.o podróżach multi'!C18,'MI_KPD do inf. o warunkach ruch'!C18,'MI_KSZRD TEN-T'!C18,'MI_Polska droga do automatyzacj'!C18,'MF_ZPUTFG '!C18,MF_EUREKA!C18,MRIRW_GIJHARS_EZD!C18,MRIRW_GIJHARS_GOV.PL!C18,MRIRW_GIJHARS_PUESC!C18,'MRiRW_Wojewódzkie ośrodki'!C18,'MRiRW_Jednostki doradztwa roln'!C18,'MRiRW_System monitoringu kontro'!C18,'GUS_Wrota Statystyki'!C18,MEN_WKSDO!C18,MEN_ORE!C18,'MŚ_E-usługa „Zagrożenia lasów” '!C18,'MŚ_LasWodaPowietrze '!C18,MŚ_PromocjaParkówNarodowych!C18,'MŚ_Inwazyjne gatunki'!C18,MŚ_InwentaryzacjaCennySiedlisk!C18,MSWiA_Dotacje_dla_mnijeszości!C18,MSWiA_SICPR2.0!C18,'MWSiA_GovNet i SŁR w KPRM'!C18,MSWiA_PSMUP!C18,MSWiA_SRB!C18,'MSWiA_e-Dowód'!C18,'MSWiA_e-Zdrowie'!C18,MSWiA_TETRA!C18,'MSWiA_CHMURA OBLICZ. POLICJI '!C18,MR_ZONE!C18,'MR_Konto przedsiębiorcy'!C18,MR_PEF2!C18,MR_UPRP_PUEP!C18,MR_UPRP_PORTOS!C18,'MR_GUM_e-CZAS'!C18,'MR_GUM_TRANS-TACHO'!C18,MR_GUM_MZP!C18,'MR_UZP_e-Zamówienia'!C18,'MR_GUGiK_Usługi IIP'!C18,'MR_GUGiK_Integracja PZGiK'!C18,MS_SDE3!C18,MS_Pomoc_prawna!C18,MS_KRM!C18,MS_Informat.postępowan.karnego!C18,'MS_iSDA 2.0'!C18,MS_KRZ!C18,MS_eKRS!C18,MS_IES!C18,MS_KRK2.0!C18,'MS_Wdrożenie rozwiązań '!C18,'MRPiPS_MonitoringPracy i Pobytu'!C18,MRPiPS_PFRON_Sodir!C18,MRPiPS_PFRON_Neo!C18,'MRPiPS_PFRON_e-PFRON'!C18,MRPiPS_PFRON_EGW_GW!C18,MRPiPS_PFRON_PlatAnalit!C18,MRPiPS_PFRON_Windykacja!C18,'MRPiPS_PFRON_iPFRON+'!C18,MRPiPS_PFRON_SOW!C18,MZ_SMKL!C18,'MZ_e-KRN+'!C18,'MZ_P1+KPK'!C18,MZ_eKrew!C18,MZ_Poltransplant!C18,'MZ_Poprawa jakości .......'!C18,'MZ_nowoczesne e-usługi'!C18,MZ_P2_P4!C18,MZ_InterScienceCloud!C18,MZ_PPM!C18,MZ_ProfiBaza!C18,'MZ-DigitalBrain'!C18,MKiDN_mLUMEN!C18,MKiDN_mPolona!C18,MKiDN_Patrimonium_II!C18,'MKiDN_Polona dla Bibliotek 2.0 '!C18,'MKiDN_Polona dla Naukowców'!C18,MKiDN_CAS!C18,MKiDN_FilmotekaNarodowa!C18,MKiDN_Hereditas!C18,MKiDN_www.muzeach!C18,MKiDN_TVP_Digi_Sport!C18,MKiDN_TVP_Digi_4K!C18,'MKiDN_e-Omnis'!C18,'MKiDN_Bliżej kultury'!C18,'MKiDN_DIGI TVP SA'!C18,'MKiDN_Cyfrowa rekonstrukcja'!C18,'MKiDN_Dziedzictwo chopinowskie'!C18,'MKiDN_Otwarte Narodowe'!C18,MKiDN_ADE!C18,MKiDN_ZOSiA!C18,MKiDN_Patrimonium!C18,'MKiDN_NID '!C18,'MKiDN_Dziedzictwo muzyki'!C18,'MKiDN_Digitalizacja PWM'!C18,MKiDN_WFDiF!C18,MC_KAP!C18,MC_eRPL!C18,MC_ZPA!C18,MC_SRPS!C18,MC_WIIP!C18,'MC_e-Doręczenia'!C18,MC_CPA!C18,'MC_Portal GOV.PL'!C18,'MC_e-usługi'!C18,MC_EZD!C18,MC_ProgramKompetencjiCyfrowych!C18,MC_mObywatel!C18,'MC_KRONIK@'!C18,MF_PUESC!C18,'MF_e-Urzą Skarboowy'!C18,MGMiŻŚ_SIPAM!C18,MGMiŻŚ_REJA24!C18,MGMiŻŚ_Sat4Envi!C18,GUS_GOSPOSTRATEG!C18,GUS_KSZBI!C18,GUS_PDS!C18,'ME_URE_sprawoz. przes. paliw.  '!C18,'MKiDN_Muzeum Sztuki w Łodzi '!C18,MKiDN_Zachęta!C18,'MKiDN_Bliżej Teatru'!C18,MKiDN_archiwumgov.pl!C18,'MKiDN_@SIA'!C18,'MKiDN_PlatfEduLekArch-Pola'!C18,MKiDN_digital_PWM_kontynuacja!C18,MKiDN_PWM_bez_digitalizacji!C18,MF_SZOPEN!C18,MEN_ZRK!C18)</f>
        <v>510.73999999999995</v>
      </c>
      <c r="D18" s="242">
        <f>SUM(MK_BDO!D18,MK_GIOŚ_PPMŚ!D18,MK_GIOŚ_INSPIRE!D18,'MON_Budowa wysokiej jakości  '!D18,'MON_Portal BiO'!D18,MNiSzW_PPPN!D18,MNiSzW_AMU!D18,MNiSzW_BINWIT!D18,MNiSzW_Herberium!D18,MNiSzW_Cyfr.archiwum_Arch.Krak!D18,MNiSzW_Eukaryota!D18,MNiSZW_PlatformaObslugi.Praktyk!D18,MNiSZW_Mod.Zintegr.SystemuNauk!D18,MNiSZW_ZSUN_II!D18,MNiSW_DRODB!D18,'MNiSW_e-CUDO'!D18,MNiSW_eczlowiek!D18,MNiSW_ePuszcza!D18,MNiSW_Leopoldina!D18,MNiSW_MostDanych!D18,MNiSW_OZwRCIN!D18,'MNiSW_Portal zarz.'!D18,MNiSW_repozytorium!D18,MNiSW_Ucyfrowienie!D18,MNiSW_Agro!D18,'MI_ZSI-ULC'!D18,MI_KREPTD!D18,'MI_KPD do inf.o podróżach multi'!D18,'MI_KPD do inf. o warunkach ruch'!D18,'MI_KSZRD TEN-T'!D18,'MI_Polska droga do automatyzacj'!D18,'MF_ZPUTFG '!D18,MF_EUREKA!D18,MRIRW_GIJHARS_EZD!D18,MRIRW_GIJHARS_GOV.PL!D18,MRIRW_GIJHARS_PUESC!D18,'MRiRW_Wojewódzkie ośrodki'!D18,'MRiRW_Jednostki doradztwa roln'!D18,'MRiRW_System monitoringu kontro'!D18,'GUS_Wrota Statystyki'!D18,MEN_WKSDO!D18,MEN_ORE!D18,'MŚ_E-usługa „Zagrożenia lasów” '!D18,'MŚ_LasWodaPowietrze '!D18,MŚ_PromocjaParkówNarodowych!D18,'MŚ_Inwazyjne gatunki'!D18,MŚ_InwentaryzacjaCennySiedlisk!D18,MSWiA_Dotacje_dla_mnijeszości!D18,MSWiA_SICPR2.0!D18,'MWSiA_GovNet i SŁR w KPRM'!D18,MSWiA_PSMUP!D18,MSWiA_SRB!D18,'MSWiA_e-Dowód'!D18,'MSWiA_e-Zdrowie'!D18,MSWiA_TETRA!D18,'MSWiA_CHMURA OBLICZ. POLICJI '!D18,MR_ZONE!D18,'MR_Konto przedsiębiorcy'!D18,MR_PEF2!D18,MR_UPRP_PUEP!D18,MR_UPRP_PORTOS!D18,'MR_GUM_e-CZAS'!D18,'MR_GUM_TRANS-TACHO'!D18,MR_GUM_MZP!D18,'MR_UZP_e-Zamówienia'!D18,'MR_GUGiK_Usługi IIP'!D18,'MR_GUGiK_Integracja PZGiK'!D18,MS_SDE3!D18,MS_Pomoc_prawna!D18,MS_KRM!D18,MS_Informat.postępowan.karnego!D18,'MS_iSDA 2.0'!D18,MS_KRZ!D18,MS_eKRS!D18,MS_IES!D18,MS_KRK2.0!D18,'MS_Wdrożenie rozwiązań '!D18,'MRPiPS_MonitoringPracy i Pobytu'!D18,MRPiPS_PFRON_Sodir!D18,MRPiPS_PFRON_Neo!D18,'MRPiPS_PFRON_e-PFRON'!D18,MRPiPS_PFRON_EGW_GW!D18,MRPiPS_PFRON_PlatAnalit!D18,MRPiPS_PFRON_Windykacja!D18,'MRPiPS_PFRON_iPFRON+'!D18,MRPiPS_PFRON_SOW!D18,MZ_SMKL!D18,'MZ_e-KRN+'!D18,'MZ_P1+KPK'!D18,MZ_eKrew!D18,MZ_Poltransplant!D18,'MZ_Poprawa jakości .......'!D18,'MZ_nowoczesne e-usługi'!D18,MZ_P2_P4!D18,MZ_InterScienceCloud!D18,MZ_PPM!D18,MZ_ProfiBaza!D18,'MZ-DigitalBrain'!D18,MKiDN_mLUMEN!D18,MKiDN_mPolona!D18,MKiDN_Patrimonium_II!D18,'MKiDN_Polona dla Bibliotek 2.0 '!D18,'MKiDN_Polona dla Naukowców'!D18,MKiDN_CAS!D18,MKiDN_FilmotekaNarodowa!D18,MKiDN_Hereditas!D18,MKiDN_www.muzeach!D18,MKiDN_TVP_Digi_Sport!D18,MKiDN_TVP_Digi_4K!D18,'MKiDN_e-Omnis'!D18,'MKiDN_Bliżej kultury'!D18,'MKiDN_DIGI TVP SA'!D18,'MKiDN_Cyfrowa rekonstrukcja'!D18,'MKiDN_Dziedzictwo chopinowskie'!D18,'MKiDN_Otwarte Narodowe'!D18,MKiDN_ADE!D18,MKiDN_ZOSiA!D18,MKiDN_Patrimonium!D18,'MKiDN_NID '!D18,'MKiDN_Dziedzictwo muzyki'!D18,'MKiDN_Digitalizacja PWM'!D18,MKiDN_WFDiF!D18,MC_KAP!D18,MC_eRPL!D18,MC_ZPA!D18,MC_SRPS!D18,MC_WIIP!D18,'MC_e-Doręczenia'!D18,MC_CPA!D18,'MC_Portal GOV.PL'!D18,'MC_e-usługi'!D18,MC_EZD!D18,MC_ProgramKompetencjiCyfrowych!D18,MC_mObywatel!D18,'MC_KRONIK@'!D18,MF_PUESC!D18,'MF_e-Urzą Skarboowy'!D18,MGMiŻŚ_SIPAM!D18,MGMiŻŚ_REJA24!D18,MGMiŻŚ_Sat4Envi!D18,GUS_GOSPOSTRATEG!D18,GUS_KSZBI!D18,GUS_PDS!D18,'ME_URE_sprawoz. przes. paliw.  '!D18,'MKiDN_Muzeum Sztuki w Łodzi '!D18,MKiDN_Zachęta!D18,'MKiDN_Bliżej Teatru'!D18,MKiDN_archiwumgov.pl!D18,'MKiDN_@SIA'!D18,'MKiDN_PlatfEduLekArch-Pola'!D18,MKiDN_digital_PWM_kontynuacja!D18,MKiDN_PWM_bez_digitalizacji!D18,MF_SZOPEN!D18,MEN_ZRK!D18)</f>
        <v>527.1400000000001</v>
      </c>
      <c r="E18" s="242">
        <f>SUM(MK_BDO!E18,MK_GIOŚ_PPMŚ!E18,MK_GIOŚ_INSPIRE!E18,'MON_Budowa wysokiej jakości  '!E18,'MON_Portal BiO'!E18,MNiSzW_PPPN!E18,MNiSzW_AMU!E18,MNiSzW_BINWIT!E18,MNiSzW_Herberium!E18,MNiSzW_Cyfr.archiwum_Arch.Krak!E18,MNiSzW_Eukaryota!E18,MNiSZW_PlatformaObslugi.Praktyk!E18,MNiSZW_Mod.Zintegr.SystemuNauk!E18,MNiSZW_ZSUN_II!E18,MNiSW_DRODB!E18,'MNiSW_e-CUDO'!E18,MNiSW_eczlowiek!E18,MNiSW_ePuszcza!E18,MNiSW_Leopoldina!E18,MNiSW_MostDanych!E18,MNiSW_OZwRCIN!E18,'MNiSW_Portal zarz.'!E18,MNiSW_repozytorium!E18,MNiSW_Ucyfrowienie!E18,MNiSW_Agro!E18,'MI_ZSI-ULC'!E18,MI_KREPTD!E18,'MI_KPD do inf.o podróżach multi'!E18,'MI_KPD do inf. o warunkach ruch'!E18,'MI_KSZRD TEN-T'!E18,'MI_Polska droga do automatyzacj'!E18,'MF_ZPUTFG '!E18,MF_EUREKA!E18,MRIRW_GIJHARS_EZD!E18,MRIRW_GIJHARS_GOV.PL!E18,MRIRW_GIJHARS_PUESC!E18,'MRiRW_Wojewódzkie ośrodki'!E18,'MRiRW_Jednostki doradztwa roln'!E18,'MRiRW_System monitoringu kontro'!E18,'GUS_Wrota Statystyki'!E18,MEN_WKSDO!E18,MEN_ORE!E18,'MŚ_E-usługa „Zagrożenia lasów” '!E18,'MŚ_LasWodaPowietrze '!E18,MŚ_PromocjaParkówNarodowych!E18,'MŚ_Inwazyjne gatunki'!E18,MŚ_InwentaryzacjaCennySiedlisk!E18,MSWiA_Dotacje_dla_mnijeszości!E18,MSWiA_SICPR2.0!E18,'MWSiA_GovNet i SŁR w KPRM'!E18,MSWiA_PSMUP!E18,MSWiA_SRB!E18,'MSWiA_e-Dowód'!E18,'MSWiA_e-Zdrowie'!E18,MSWiA_TETRA!E18,'MSWiA_CHMURA OBLICZ. POLICJI '!E18,MR_ZONE!E18,'MR_Konto przedsiębiorcy'!E18,MR_PEF2!E18,MR_UPRP_PUEP!E18,MR_UPRP_PORTOS!E18,'MR_GUM_e-CZAS'!E18,'MR_GUM_TRANS-TACHO'!E18,MR_GUM_MZP!E18,'MR_UZP_e-Zamówienia'!E18,'MR_GUGiK_Usługi IIP'!E18,'MR_GUGiK_Integracja PZGiK'!E18,MS_SDE3!E18,MS_Pomoc_prawna!E18,MS_KRM!E18,MS_Informat.postępowan.karnego!E18,'MS_iSDA 2.0'!E18,MS_KRZ!E18,MS_eKRS!E18,MS_IES!E18,MS_KRK2.0!E18,'MS_Wdrożenie rozwiązań '!E18,'MRPiPS_MonitoringPracy i Pobytu'!E18,MRPiPS_PFRON_Sodir!E18,MRPiPS_PFRON_Neo!E18,'MRPiPS_PFRON_e-PFRON'!E18,MRPiPS_PFRON_EGW_GW!E18,MRPiPS_PFRON_PlatAnalit!E18,MRPiPS_PFRON_Windykacja!E18,'MRPiPS_PFRON_iPFRON+'!E18,MRPiPS_PFRON_SOW!E18,MZ_SMKL!E18,'MZ_e-KRN+'!E18,'MZ_P1+KPK'!E18,MZ_eKrew!E18,MZ_Poltransplant!E18,'MZ_Poprawa jakości .......'!E18,'MZ_nowoczesne e-usługi'!E18,MZ_P2_P4!E18,MZ_InterScienceCloud!E18,MZ_PPM!E18,MZ_ProfiBaza!E18,'MZ-DigitalBrain'!E18,MKiDN_mLUMEN!E18,MKiDN_mPolona!E18,MKiDN_Patrimonium_II!E18,'MKiDN_Polona dla Bibliotek 2.0 '!E18,'MKiDN_Polona dla Naukowców'!E18,MKiDN_CAS!E18,MKiDN_FilmotekaNarodowa!E18,MKiDN_Hereditas!E18,MKiDN_www.muzeach!E18,MKiDN_TVP_Digi_Sport!E18,MKiDN_TVP_Digi_4K!E18,'MKiDN_e-Omnis'!E18,'MKiDN_Bliżej kultury'!E18,'MKiDN_DIGI TVP SA'!E18,'MKiDN_Cyfrowa rekonstrukcja'!E18,'MKiDN_Dziedzictwo chopinowskie'!E18,'MKiDN_Otwarte Narodowe'!E18,MKiDN_ADE!E18,MKiDN_ZOSiA!E18,MKiDN_Patrimonium!E18,'MKiDN_NID '!E18,'MKiDN_Dziedzictwo muzyki'!E18,'MKiDN_Digitalizacja PWM'!E18,MKiDN_WFDiF!E18,MC_KAP!E18,MC_eRPL!E18,MC_ZPA!E18,MC_SRPS!E18,MC_WIIP!E18,'MC_e-Doręczenia'!E18,MC_CPA!E18,'MC_Portal GOV.PL'!E18,'MC_e-usługi'!E18,MC_EZD!E18,MC_ProgramKompetencjiCyfrowych!E18,MC_mObywatel!E18,'MC_KRONIK@'!E18,MF_PUESC!E18,'MF_e-Urzą Skarboowy'!E18,MGMiŻŚ_SIPAM!E18,MGMiŻŚ_REJA24!E18,MGMiŻŚ_Sat4Envi!E18,GUS_GOSPOSTRATEG!E18,GUS_KSZBI!E18,GUS_PDS!E18,'ME_URE_sprawoz. przes. paliw.  '!E18,'MKiDN_Muzeum Sztuki w Łodzi '!E18,MKiDN_Zachęta!E18,'MKiDN_Bliżej Teatru'!E18,MKiDN_archiwumgov.pl!E18,'MKiDN_@SIA'!E18,'MKiDN_PlatfEduLekArch-Pola'!E18,MKiDN_digital_PWM_kontynuacja!E18,MKiDN_PWM_bez_digitalizacji!E18,MF_SZOPEN!E18,MEN_ZRK!E18)</f>
        <v>580.86</v>
      </c>
      <c r="F18" s="242">
        <f>SUM(MK_BDO!F18,MK_GIOŚ_PPMŚ!F18,MK_GIOŚ_INSPIRE!F18,'MON_Budowa wysokiej jakości  '!F18,'MON_Portal BiO'!F18,MNiSzW_PPPN!F18,MNiSzW_AMU!F18,MNiSzW_BINWIT!F18,MNiSzW_Herberium!F18,MNiSzW_Cyfr.archiwum_Arch.Krak!F18,MNiSzW_Eukaryota!F18,MNiSZW_PlatformaObslugi.Praktyk!F18,MNiSZW_Mod.Zintegr.SystemuNauk!F18,MNiSZW_ZSUN_II!F18,MNiSW_DRODB!F18,'MNiSW_e-CUDO'!F18,MNiSW_eczlowiek!F18,MNiSW_ePuszcza!F18,MNiSW_Leopoldina!F18,MNiSW_MostDanych!F18,MNiSW_OZwRCIN!F18,'MNiSW_Portal zarz.'!F18,MNiSW_repozytorium!F18,MNiSW_Ucyfrowienie!F18,MNiSW_Agro!F18,'MI_ZSI-ULC'!F18,MI_KREPTD!F18,'MI_KPD do inf.o podróżach multi'!F18,'MI_KPD do inf. o warunkach ruch'!F18,'MI_KSZRD TEN-T'!F18,'MI_Polska droga do automatyzacj'!F18,'MF_ZPUTFG '!F18,MF_EUREKA!F18,MRIRW_GIJHARS_EZD!F18,MRIRW_GIJHARS_GOV.PL!F18,MRIRW_GIJHARS_PUESC!F18,'MRiRW_Wojewódzkie ośrodki'!F18,'MRiRW_Jednostki doradztwa roln'!F18,'MRiRW_System monitoringu kontro'!F18,'GUS_Wrota Statystyki'!F18,MEN_WKSDO!F18,MEN_ORE!F18,'MŚ_E-usługa „Zagrożenia lasów” '!F18,'MŚ_LasWodaPowietrze '!F18,MŚ_PromocjaParkówNarodowych!F18,'MŚ_Inwazyjne gatunki'!F18,MŚ_InwentaryzacjaCennySiedlisk!F18,MSWiA_Dotacje_dla_mnijeszości!F18,MSWiA_SICPR2.0!F18,'MWSiA_GovNet i SŁR w KPRM'!F18,MSWiA_PSMUP!F18,MSWiA_SRB!F18,'MSWiA_e-Dowód'!F18,'MSWiA_e-Zdrowie'!F18,MSWiA_TETRA!F18,'MSWiA_CHMURA OBLICZ. POLICJI '!F18,MR_ZONE!F18,'MR_Konto przedsiębiorcy'!F18,MR_PEF2!F18,MR_UPRP_PUEP!F18,MR_UPRP_PORTOS!F18,'MR_GUM_e-CZAS'!F18,'MR_GUM_TRANS-TACHO'!F18,MR_GUM_MZP!F18,'MR_UZP_e-Zamówienia'!F18,'MR_GUGiK_Usługi IIP'!F18,'MR_GUGiK_Integracja PZGiK'!F18,MS_SDE3!F18,MS_Pomoc_prawna!F18,MS_KRM!F18,MS_Informat.postępowan.karnego!F18,'MS_iSDA 2.0'!F18,MS_KRZ!F18,MS_eKRS!F18,MS_IES!F18,MS_KRK2.0!F18,'MS_Wdrożenie rozwiązań '!F18,'MRPiPS_MonitoringPracy i Pobytu'!F18,MRPiPS_PFRON_Sodir!F18,MRPiPS_PFRON_Neo!F18,'MRPiPS_PFRON_e-PFRON'!F18,MRPiPS_PFRON_EGW_GW!F18,MRPiPS_PFRON_PlatAnalit!F18,MRPiPS_PFRON_Windykacja!F18,'MRPiPS_PFRON_iPFRON+'!F18,MRPiPS_PFRON_SOW!F18,MZ_SMKL!F18,'MZ_e-KRN+'!F18,'MZ_P1+KPK'!F18,MZ_eKrew!F18,MZ_Poltransplant!F18,'MZ_Poprawa jakości .......'!F18,'MZ_nowoczesne e-usługi'!F18,MZ_P2_P4!F18,MZ_InterScienceCloud!F18,MZ_PPM!F18,MZ_ProfiBaza!F18,'MZ-DigitalBrain'!F18,MKiDN_mLUMEN!F18,MKiDN_mPolona!F18,MKiDN_Patrimonium_II!F18,'MKiDN_Polona dla Bibliotek 2.0 '!F18,'MKiDN_Polona dla Naukowców'!F18,MKiDN_CAS!F18,MKiDN_FilmotekaNarodowa!F18,MKiDN_Hereditas!F18,MKiDN_www.muzeach!F18,MKiDN_TVP_Digi_Sport!F18,MKiDN_TVP_Digi_4K!F18,'MKiDN_e-Omnis'!F18,'MKiDN_Bliżej kultury'!F18,'MKiDN_DIGI TVP SA'!F18,'MKiDN_Cyfrowa rekonstrukcja'!F18,'MKiDN_Dziedzictwo chopinowskie'!F18,'MKiDN_Otwarte Narodowe'!F18,MKiDN_ADE!F18,MKiDN_ZOSiA!F18,MKiDN_Patrimonium!F18,'MKiDN_NID '!F18,'MKiDN_Dziedzictwo muzyki'!F18,'MKiDN_Digitalizacja PWM'!F18,MKiDN_WFDiF!F18,MC_KAP!F18,MC_eRPL!F18,MC_ZPA!F18,MC_SRPS!F18,MC_WIIP!F18,'MC_e-Doręczenia'!F18,MC_CPA!F18,'MC_Portal GOV.PL'!F18,'MC_e-usługi'!F18,MC_EZD!F18,MC_ProgramKompetencjiCyfrowych!F18,MC_mObywatel!F18,'MC_KRONIK@'!F18,MF_PUESC!F18,'MF_e-Urzą Skarboowy'!F18,MGMiŻŚ_SIPAM!F18,MGMiŻŚ_REJA24!F18,MGMiŻŚ_Sat4Envi!F18,GUS_GOSPOSTRATEG!F18,GUS_KSZBI!F18,GUS_PDS!F18,'ME_URE_sprawoz. przes. paliw.  '!F18,'MKiDN_Muzeum Sztuki w Łodzi '!F18,MKiDN_Zachęta!F18,'MKiDN_Bliżej Teatru'!F18,MKiDN_archiwumgov.pl!F18,'MKiDN_@SIA'!F18,'MKiDN_PlatfEduLekArch-Pola'!F18,MKiDN_digital_PWM_kontynuacja!F18,MKiDN_PWM_bez_digitalizacji!F18,MF_SZOPEN!F18,MEN_ZRK!F18)</f>
        <v>613.16000000000008</v>
      </c>
      <c r="G18" s="242">
        <f>SUM(MK_BDO!G18,MK_GIOŚ_PPMŚ!G18,MK_GIOŚ_INSPIRE!G18,'MON_Budowa wysokiej jakości  '!G18,'MON_Portal BiO'!G18,MNiSzW_PPPN!G18,MNiSzW_AMU!G18,MNiSzW_BINWIT!G18,MNiSzW_Herberium!G18,MNiSzW_Cyfr.archiwum_Arch.Krak!G18,MNiSzW_Eukaryota!G18,MNiSZW_PlatformaObslugi.Praktyk!G18,MNiSZW_Mod.Zintegr.SystemuNauk!G18,MNiSZW_ZSUN_II!G18,MNiSW_DRODB!G18,'MNiSW_e-CUDO'!G18,MNiSW_eczlowiek!G18,MNiSW_ePuszcza!G18,MNiSW_Leopoldina!G18,MNiSW_MostDanych!G18,MNiSW_OZwRCIN!G18,'MNiSW_Portal zarz.'!G18,MNiSW_repozytorium!G18,MNiSW_Ucyfrowienie!G18,MNiSW_Agro!G18,'MI_ZSI-ULC'!G18,MI_KREPTD!G18,'MI_KPD do inf.o podróżach multi'!G18,'MI_KPD do inf. o warunkach ruch'!G18,'MI_KSZRD TEN-T'!G18,'MI_Polska droga do automatyzacj'!G18,'MF_ZPUTFG '!G18,MF_EUREKA!G18,MRIRW_GIJHARS_EZD!G18,MRIRW_GIJHARS_GOV.PL!G18,MRIRW_GIJHARS_PUESC!G18,'MRiRW_Wojewódzkie ośrodki'!G18,'MRiRW_Jednostki doradztwa roln'!G18,'MRiRW_System monitoringu kontro'!G18,'GUS_Wrota Statystyki'!G18,MEN_WKSDO!G18,MEN_ORE!G18,'MŚ_E-usługa „Zagrożenia lasów” '!G18,'MŚ_LasWodaPowietrze '!G18,MŚ_PromocjaParkówNarodowych!G18,'MŚ_Inwazyjne gatunki'!G18,MŚ_InwentaryzacjaCennySiedlisk!G18,MSWiA_Dotacje_dla_mnijeszości!G18,MSWiA_SICPR2.0!G18,'MWSiA_GovNet i SŁR w KPRM'!G18,MSWiA_PSMUP!G18,MSWiA_SRB!G18,'MSWiA_e-Dowód'!G18,'MSWiA_e-Zdrowie'!G18,MSWiA_TETRA!G18,'MSWiA_CHMURA OBLICZ. POLICJI '!G18,MR_ZONE!G18,'MR_Konto przedsiębiorcy'!G18,MR_PEF2!G18,MR_UPRP_PUEP!G18,MR_UPRP_PORTOS!G18,'MR_GUM_e-CZAS'!G18,'MR_GUM_TRANS-TACHO'!G18,MR_GUM_MZP!G18,'MR_UZP_e-Zamówienia'!G18,'MR_GUGiK_Usługi IIP'!G18,'MR_GUGiK_Integracja PZGiK'!G18,MS_SDE3!G18,MS_Pomoc_prawna!G18,MS_KRM!G18,MS_Informat.postępowan.karnego!G18,'MS_iSDA 2.0'!G18,MS_KRZ!G18,MS_eKRS!G18,MS_IES!G18,MS_KRK2.0!G18,'MS_Wdrożenie rozwiązań '!G18,'MRPiPS_MonitoringPracy i Pobytu'!G18,MRPiPS_PFRON_Sodir!G18,MRPiPS_PFRON_Neo!G18,'MRPiPS_PFRON_e-PFRON'!G18,MRPiPS_PFRON_EGW_GW!G18,MRPiPS_PFRON_PlatAnalit!G18,MRPiPS_PFRON_Windykacja!G18,'MRPiPS_PFRON_iPFRON+'!G18,MRPiPS_PFRON_SOW!G18,MZ_SMKL!G18,'MZ_e-KRN+'!G18,'MZ_P1+KPK'!G18,MZ_eKrew!G18,MZ_Poltransplant!G18,'MZ_Poprawa jakości .......'!G18,'MZ_nowoczesne e-usługi'!G18,MZ_P2_P4!G18,MZ_InterScienceCloud!G18,MZ_PPM!G18,MZ_ProfiBaza!G18,'MZ-DigitalBrain'!G18,MKiDN_mLUMEN!G18,MKiDN_mPolona!G18,MKiDN_Patrimonium_II!G18,'MKiDN_Polona dla Bibliotek 2.0 '!G18,'MKiDN_Polona dla Naukowców'!G18,MKiDN_CAS!G18,MKiDN_FilmotekaNarodowa!G18,MKiDN_Hereditas!G18,MKiDN_www.muzeach!G18,MKiDN_TVP_Digi_Sport!G18,MKiDN_TVP_Digi_4K!G18,'MKiDN_e-Omnis'!G18,'MKiDN_Bliżej kultury'!G18,'MKiDN_DIGI TVP SA'!G18,'MKiDN_Cyfrowa rekonstrukcja'!G18,'MKiDN_Dziedzictwo chopinowskie'!G18,'MKiDN_Otwarte Narodowe'!G18,MKiDN_ADE!G18,MKiDN_ZOSiA!G18,MKiDN_Patrimonium!G18,'MKiDN_NID '!G18,'MKiDN_Dziedzictwo muzyki'!G18,'MKiDN_Digitalizacja PWM'!G18,MKiDN_WFDiF!G18,MC_KAP!G18,MC_eRPL!G18,MC_ZPA!G18,MC_SRPS!G18,MC_WIIP!G18,'MC_e-Doręczenia'!G18,MC_CPA!G18,'MC_Portal GOV.PL'!G18,'MC_e-usługi'!G18,MC_EZD!G18,MC_ProgramKompetencjiCyfrowych!G18,MC_mObywatel!G18,'MC_KRONIK@'!G18,MF_PUESC!G18,'MF_e-Urzą Skarboowy'!G18,MGMiŻŚ_SIPAM!G18,MGMiŻŚ_REJA24!G18,MGMiŻŚ_Sat4Envi!G18,GUS_GOSPOSTRATEG!G18,GUS_KSZBI!G18,GUS_PDS!G18,'ME_URE_sprawoz. przes. paliw.  '!G18,'MKiDN_Muzeum Sztuki w Łodzi '!G18,MKiDN_Zachęta!G18,'MKiDN_Bliżej Teatru'!G18,MKiDN_archiwumgov.pl!G18,'MKiDN_@SIA'!G18,'MKiDN_PlatfEduLekArch-Pola'!G18,MKiDN_digital_PWM_kontynuacja!G18,MKiDN_PWM_bez_digitalizacji!G18,MF_SZOPEN!G18,MEN_ZRK!G18)</f>
        <v>654.54999999999995</v>
      </c>
      <c r="H18" s="242">
        <f>SUM(MK_BDO!H18,MK_GIOŚ_PPMŚ!H18,MK_GIOŚ_INSPIRE!H18,'MON_Budowa wysokiej jakości  '!H18,'MON_Portal BiO'!H18,MNiSzW_PPPN!H18,MNiSzW_AMU!H18,MNiSzW_BINWIT!H18,MNiSzW_Herberium!H18,MNiSzW_Cyfr.archiwum_Arch.Krak!H18,MNiSzW_Eukaryota!H18,MNiSZW_PlatformaObslugi.Praktyk!H18,MNiSZW_Mod.Zintegr.SystemuNauk!H18,MNiSZW_ZSUN_II!H18,MNiSW_DRODB!H18,'MNiSW_e-CUDO'!H18,MNiSW_eczlowiek!H18,MNiSW_ePuszcza!H18,MNiSW_Leopoldina!H18,MNiSW_MostDanych!H18,MNiSW_OZwRCIN!H18,'MNiSW_Portal zarz.'!H18,MNiSW_repozytorium!H18,MNiSW_Ucyfrowienie!H18,MNiSW_Agro!H18,'MI_ZSI-ULC'!H18,MI_KREPTD!H18,'MI_KPD do inf.o podróżach multi'!H18,'MI_KPD do inf. o warunkach ruch'!H18,'MI_KSZRD TEN-T'!H18,'MI_Polska droga do automatyzacj'!H18,'MF_ZPUTFG '!H18,MF_EUREKA!H18,MRIRW_GIJHARS_EZD!H18,MRIRW_GIJHARS_GOV.PL!H18,MRIRW_GIJHARS_PUESC!H18,'MRiRW_Wojewódzkie ośrodki'!H18,'MRiRW_Jednostki doradztwa roln'!H18,'MRiRW_System monitoringu kontro'!H18,'GUS_Wrota Statystyki'!H18,MEN_WKSDO!H18,MEN_ORE!H18,'MŚ_E-usługa „Zagrożenia lasów” '!H18,'MŚ_LasWodaPowietrze '!H18,MŚ_PromocjaParkówNarodowych!H18,'MŚ_Inwazyjne gatunki'!H18,MŚ_InwentaryzacjaCennySiedlisk!H18,MSWiA_Dotacje_dla_mnijeszości!H18,MSWiA_SICPR2.0!H18,'MWSiA_GovNet i SŁR w KPRM'!H18,MSWiA_PSMUP!H18,MSWiA_SRB!H18,'MSWiA_e-Dowód'!H18,'MSWiA_e-Zdrowie'!H18,MSWiA_TETRA!H18,'MSWiA_CHMURA OBLICZ. POLICJI '!H18,MR_ZONE!H18,'MR_Konto przedsiębiorcy'!H18,MR_PEF2!H18,MR_UPRP_PUEP!H18,MR_UPRP_PORTOS!H18,'MR_GUM_e-CZAS'!H18,'MR_GUM_TRANS-TACHO'!H18,MR_GUM_MZP!H18,'MR_UZP_e-Zamówienia'!H18,'MR_GUGiK_Usługi IIP'!H18,'MR_GUGiK_Integracja PZGiK'!H18,MS_SDE3!H18,MS_Pomoc_prawna!H18,MS_KRM!H18,MS_Informat.postępowan.karnego!H18,'MS_iSDA 2.0'!H18,MS_KRZ!H18,MS_eKRS!H18,MS_IES!H18,MS_KRK2.0!H18,'MS_Wdrożenie rozwiązań '!H18,'MRPiPS_MonitoringPracy i Pobytu'!H18,MRPiPS_PFRON_Sodir!H18,MRPiPS_PFRON_Neo!H18,'MRPiPS_PFRON_e-PFRON'!H18,MRPiPS_PFRON_EGW_GW!H18,MRPiPS_PFRON_PlatAnalit!H18,MRPiPS_PFRON_Windykacja!H18,'MRPiPS_PFRON_iPFRON+'!H18,MRPiPS_PFRON_SOW!H18,MZ_SMKL!H18,'MZ_e-KRN+'!H18,'MZ_P1+KPK'!H18,MZ_eKrew!H18,MZ_Poltransplant!H18,'MZ_Poprawa jakości .......'!H18,'MZ_nowoczesne e-usługi'!H18,MZ_P2_P4!H18,MZ_InterScienceCloud!H18,MZ_PPM!H18,MZ_ProfiBaza!H18,'MZ-DigitalBrain'!H18,MKiDN_mLUMEN!H18,MKiDN_mPolona!H18,MKiDN_Patrimonium_II!H18,'MKiDN_Polona dla Bibliotek 2.0 '!H18,'MKiDN_Polona dla Naukowców'!H18,MKiDN_CAS!H18,MKiDN_FilmotekaNarodowa!H18,MKiDN_Hereditas!H18,MKiDN_www.muzeach!H18,MKiDN_TVP_Digi_Sport!H18,MKiDN_TVP_Digi_4K!H18,'MKiDN_e-Omnis'!H18,'MKiDN_Bliżej kultury'!H18,'MKiDN_DIGI TVP SA'!H18,'MKiDN_Cyfrowa rekonstrukcja'!H18,'MKiDN_Dziedzictwo chopinowskie'!H18,'MKiDN_Otwarte Narodowe'!H18,MKiDN_ADE!H18,MKiDN_ZOSiA!H18,MKiDN_Patrimonium!H18,'MKiDN_NID '!H18,'MKiDN_Dziedzictwo muzyki'!H18,'MKiDN_Digitalizacja PWM'!H18,MKiDN_WFDiF!H18,MC_KAP!H18,MC_eRPL!H18,MC_ZPA!H18,MC_SRPS!H18,MC_WIIP!H18,'MC_e-Doręczenia'!H18,MC_CPA!H18,'MC_Portal GOV.PL'!H18,'MC_e-usługi'!H18,MC_EZD!H18,MC_ProgramKompetencjiCyfrowych!H18,MC_mObywatel!H18,'MC_KRONIK@'!H18,MF_PUESC!H18,'MF_e-Urzą Skarboowy'!H18,MGMiŻŚ_SIPAM!H18,MGMiŻŚ_REJA24!H18,MGMiŻŚ_Sat4Envi!H18,GUS_GOSPOSTRATEG!H18,GUS_KSZBI!H18,GUS_PDS!H18,'ME_URE_sprawoz. przes. paliw.  '!H18,'MKiDN_Muzeum Sztuki w Łodzi '!H18,MKiDN_Zachęta!H18,'MKiDN_Bliżej Teatru'!H18,MKiDN_archiwumgov.pl!H18,'MKiDN_@SIA'!H18,'MKiDN_PlatfEduLekArch-Pola'!H18,MKiDN_digital_PWM_kontynuacja!H18,MKiDN_PWM_bez_digitalizacji!H18,MF_SZOPEN!H18,MEN_ZRK!H18)</f>
        <v>688.33</v>
      </c>
      <c r="I18" s="242">
        <f>SUM(MK_BDO!I18,MK_GIOŚ_PPMŚ!I18,MK_GIOŚ_INSPIRE!I18,'MON_Budowa wysokiej jakości  '!I18,'MON_Portal BiO'!I18,MNiSzW_PPPN!I18,MNiSzW_AMU!I18,MNiSzW_BINWIT!I18,MNiSzW_Herberium!I18,MNiSzW_Cyfr.archiwum_Arch.Krak!I18,MNiSzW_Eukaryota!I18,MNiSZW_PlatformaObslugi.Praktyk!I18,MNiSZW_Mod.Zintegr.SystemuNauk!I18,MNiSZW_ZSUN_II!I18,MNiSW_DRODB!I18,'MNiSW_e-CUDO'!I18,MNiSW_eczlowiek!I18,MNiSW_ePuszcza!I18,MNiSW_Leopoldina!I18,MNiSW_MostDanych!I18,MNiSW_OZwRCIN!I18,'MNiSW_Portal zarz.'!I18,MNiSW_repozytorium!I18,MNiSW_Ucyfrowienie!I18,MNiSW_Agro!I18,'MI_ZSI-ULC'!I18,MI_KREPTD!I18,'MI_KPD do inf.o podróżach multi'!I18,'MI_KPD do inf. o warunkach ruch'!I18,'MI_KSZRD TEN-T'!I18,'MI_Polska droga do automatyzacj'!I18,'MF_ZPUTFG '!I18,MF_EUREKA!I18,MRIRW_GIJHARS_EZD!I18,MRIRW_GIJHARS_GOV.PL!I18,MRIRW_GIJHARS_PUESC!I18,'MRiRW_Wojewódzkie ośrodki'!I18,'MRiRW_Jednostki doradztwa roln'!I18,'MRiRW_System monitoringu kontro'!I18,'GUS_Wrota Statystyki'!I18,MEN_WKSDO!I18,MEN_ORE!I18,'MŚ_E-usługa „Zagrożenia lasów” '!I18,'MŚ_LasWodaPowietrze '!I18,MŚ_PromocjaParkówNarodowych!I18,'MŚ_Inwazyjne gatunki'!I18,MŚ_InwentaryzacjaCennySiedlisk!I18,MSWiA_Dotacje_dla_mnijeszości!I18,MSWiA_SICPR2.0!I18,'MWSiA_GovNet i SŁR w KPRM'!I18,MSWiA_PSMUP!I18,MSWiA_SRB!I18,'MSWiA_e-Dowód'!I18,'MSWiA_e-Zdrowie'!I18,MSWiA_TETRA!I18,'MSWiA_CHMURA OBLICZ. POLICJI '!I18,MR_ZONE!I18,'MR_Konto przedsiębiorcy'!I18,MR_PEF2!I18,MR_UPRP_PUEP!I18,MR_UPRP_PORTOS!I18,'MR_GUM_e-CZAS'!I18,'MR_GUM_TRANS-TACHO'!I18,MR_GUM_MZP!I18,'MR_UZP_e-Zamówienia'!I18,'MR_GUGiK_Usługi IIP'!I18,'MR_GUGiK_Integracja PZGiK'!I18,MS_SDE3!I18,MS_Pomoc_prawna!I18,MS_KRM!I18,MS_Informat.postępowan.karnego!I18,'MS_iSDA 2.0'!I18,MS_KRZ!I18,MS_eKRS!I18,MS_IES!I18,MS_KRK2.0!I18,'MS_Wdrożenie rozwiązań '!I18,'MRPiPS_MonitoringPracy i Pobytu'!I18,MRPiPS_PFRON_Sodir!I18,MRPiPS_PFRON_Neo!I18,'MRPiPS_PFRON_e-PFRON'!I18,MRPiPS_PFRON_EGW_GW!I18,MRPiPS_PFRON_PlatAnalit!I18,MRPiPS_PFRON_Windykacja!I18,'MRPiPS_PFRON_iPFRON+'!I18,MRPiPS_PFRON_SOW!I18,MZ_SMKL!I18,'MZ_e-KRN+'!I18,'MZ_P1+KPK'!I18,MZ_eKrew!I18,MZ_Poltransplant!I18,'MZ_Poprawa jakości .......'!I18,'MZ_nowoczesne e-usługi'!I18,MZ_P2_P4!I18,MZ_InterScienceCloud!I18,MZ_PPM!I18,MZ_ProfiBaza!I18,'MZ-DigitalBrain'!I18,MKiDN_mLUMEN!I18,MKiDN_mPolona!I18,MKiDN_Patrimonium_II!I18,'MKiDN_Polona dla Bibliotek 2.0 '!I18,'MKiDN_Polona dla Naukowców'!I18,MKiDN_CAS!I18,MKiDN_FilmotekaNarodowa!I18,MKiDN_Hereditas!I18,MKiDN_www.muzeach!I18,MKiDN_TVP_Digi_Sport!I18,MKiDN_TVP_Digi_4K!I18,'MKiDN_e-Omnis'!I18,'MKiDN_Bliżej kultury'!I18,'MKiDN_DIGI TVP SA'!I18,'MKiDN_Cyfrowa rekonstrukcja'!I18,'MKiDN_Dziedzictwo chopinowskie'!I18,'MKiDN_Otwarte Narodowe'!I18,MKiDN_ADE!I18,MKiDN_ZOSiA!I18,MKiDN_Patrimonium!I18,'MKiDN_NID '!I18,'MKiDN_Dziedzictwo muzyki'!I18,'MKiDN_Digitalizacja PWM'!I18,MKiDN_WFDiF!I18,MC_KAP!I18,MC_eRPL!I18,MC_ZPA!I18,MC_SRPS!I18,MC_WIIP!I18,'MC_e-Doręczenia'!I18,MC_CPA!I18,'MC_Portal GOV.PL'!I18,'MC_e-usługi'!I18,MC_EZD!I18,MC_ProgramKompetencjiCyfrowych!I18,MC_mObywatel!I18,'MC_KRONIK@'!I18,MF_PUESC!I18,'MF_e-Urzą Skarboowy'!I18,MGMiŻŚ_SIPAM!I18,MGMiŻŚ_REJA24!I18,MGMiŻŚ_Sat4Envi!I18,GUS_GOSPOSTRATEG!I18,GUS_KSZBI!I18,GUS_PDS!I18,'ME_URE_sprawoz. przes. paliw.  '!I18,'MKiDN_Muzeum Sztuki w Łodzi '!I18,MKiDN_Zachęta!I18,'MKiDN_Bliżej Teatru'!I18,MKiDN_archiwumgov.pl!I18,'MKiDN_@SIA'!I18,'MKiDN_PlatfEduLekArch-Pola'!I18,MKiDN_digital_PWM_kontynuacja!I18,MKiDN_PWM_bez_digitalizacji!I18,MF_SZOPEN!I18,MEN_ZRK!I18)</f>
        <v>663.93999999999994</v>
      </c>
      <c r="J18" s="242">
        <f>SUM(MK_BDO!J18,MK_GIOŚ_PPMŚ!J18,MK_GIOŚ_INSPIRE!J18,'MON_Budowa wysokiej jakości  '!J18,'MON_Portal BiO'!J18,MNiSzW_PPPN!J18,MNiSzW_AMU!J18,MNiSzW_BINWIT!J18,MNiSzW_Herberium!J18,MNiSzW_Cyfr.archiwum_Arch.Krak!J18,MNiSzW_Eukaryota!J18,MNiSZW_PlatformaObslugi.Praktyk!J18,MNiSZW_Mod.Zintegr.SystemuNauk!J18,MNiSZW_ZSUN_II!J18,MNiSW_DRODB!J18,'MNiSW_e-CUDO'!J18,MNiSW_eczlowiek!J18,MNiSW_ePuszcza!J18,MNiSW_Leopoldina!J18,MNiSW_MostDanych!J18,MNiSW_OZwRCIN!J18,'MNiSW_Portal zarz.'!J18,MNiSW_repozytorium!J18,MNiSW_Ucyfrowienie!J18,MNiSW_Agro!J18,'MI_ZSI-ULC'!J18,MI_KREPTD!J18,'MI_KPD do inf.o podróżach multi'!J18,'MI_KPD do inf. o warunkach ruch'!J18,'MI_KSZRD TEN-T'!J18,'MI_Polska droga do automatyzacj'!J18,'MF_ZPUTFG '!J18,MF_EUREKA!J18,MRIRW_GIJHARS_EZD!J18,MRIRW_GIJHARS_GOV.PL!J18,MRIRW_GIJHARS_PUESC!J18,'MRiRW_Wojewódzkie ośrodki'!J18,'MRiRW_Jednostki doradztwa roln'!J18,'MRiRW_System monitoringu kontro'!J18,'GUS_Wrota Statystyki'!J18,MEN_WKSDO!J18,MEN_ORE!J18,'MŚ_E-usługa „Zagrożenia lasów” '!J18,'MŚ_LasWodaPowietrze '!J18,MŚ_PromocjaParkówNarodowych!J18,'MŚ_Inwazyjne gatunki'!J18,MŚ_InwentaryzacjaCennySiedlisk!J18,MSWiA_Dotacje_dla_mnijeszości!J18,MSWiA_SICPR2.0!J18,'MWSiA_GovNet i SŁR w KPRM'!J18,MSWiA_PSMUP!J18,MSWiA_SRB!J18,'MSWiA_e-Dowód'!J18,'MSWiA_e-Zdrowie'!J18,MSWiA_TETRA!J18,'MSWiA_CHMURA OBLICZ. POLICJI '!J18,MR_ZONE!J18,'MR_Konto przedsiębiorcy'!J18,MR_PEF2!J18,MR_UPRP_PUEP!J18,MR_UPRP_PORTOS!J18,'MR_GUM_e-CZAS'!J18,'MR_GUM_TRANS-TACHO'!J18,MR_GUM_MZP!J18,'MR_UZP_e-Zamówienia'!J18,'MR_GUGiK_Usługi IIP'!J18,'MR_GUGiK_Integracja PZGiK'!J18,MS_SDE3!J18,MS_Pomoc_prawna!J18,MS_KRM!J18,MS_Informat.postępowan.karnego!J18,'MS_iSDA 2.0'!J18,MS_KRZ!J18,MS_eKRS!J18,MS_IES!J18,MS_KRK2.0!J18,'MS_Wdrożenie rozwiązań '!J18,'MRPiPS_MonitoringPracy i Pobytu'!J18,MRPiPS_PFRON_Sodir!J18,MRPiPS_PFRON_Neo!J18,'MRPiPS_PFRON_e-PFRON'!J18,MRPiPS_PFRON_EGW_GW!J18,MRPiPS_PFRON_PlatAnalit!J18,MRPiPS_PFRON_Windykacja!J18,'MRPiPS_PFRON_iPFRON+'!J18,MRPiPS_PFRON_SOW!J18,MZ_SMKL!J18,'MZ_e-KRN+'!J18,'MZ_P1+KPK'!J18,MZ_eKrew!J18,MZ_Poltransplant!J18,'MZ_Poprawa jakości .......'!J18,'MZ_nowoczesne e-usługi'!J18,MZ_P2_P4!J18,MZ_InterScienceCloud!J18,MZ_PPM!J18,MZ_ProfiBaza!J18,'MZ-DigitalBrain'!J18,MKiDN_mLUMEN!J18,MKiDN_mPolona!J18,MKiDN_Patrimonium_II!J18,'MKiDN_Polona dla Bibliotek 2.0 '!J18,'MKiDN_Polona dla Naukowców'!J18,MKiDN_CAS!J18,MKiDN_FilmotekaNarodowa!J18,MKiDN_Hereditas!J18,MKiDN_www.muzeach!J18,MKiDN_TVP_Digi_Sport!J18,MKiDN_TVP_Digi_4K!J18,'MKiDN_e-Omnis'!J18,'MKiDN_Bliżej kultury'!J18,'MKiDN_DIGI TVP SA'!J18,'MKiDN_Cyfrowa rekonstrukcja'!J18,'MKiDN_Dziedzictwo chopinowskie'!J18,'MKiDN_Otwarte Narodowe'!J18,MKiDN_ADE!J18,MKiDN_ZOSiA!J18,MKiDN_Patrimonium!J18,'MKiDN_NID '!J18,'MKiDN_Dziedzictwo muzyki'!J18,'MKiDN_Digitalizacja PWM'!J18,MKiDN_WFDiF!J18,MC_KAP!J18,MC_eRPL!J18,MC_ZPA!J18,MC_SRPS!J18,MC_WIIP!J18,'MC_e-Doręczenia'!J18,MC_CPA!J18,'MC_Portal GOV.PL'!J18,'MC_e-usługi'!J18,MC_EZD!J18,MC_ProgramKompetencjiCyfrowych!J18,MC_mObywatel!J18,'MC_KRONIK@'!J18,MF_PUESC!J18,'MF_e-Urzą Skarboowy'!J18,MGMiŻŚ_SIPAM!J18,MGMiŻŚ_REJA24!J18,MGMiŻŚ_Sat4Envi!J18,GUS_GOSPOSTRATEG!J18,GUS_KSZBI!J18,GUS_PDS!J18,'ME_URE_sprawoz. przes. paliw.  '!J18,'MKiDN_Muzeum Sztuki w Łodzi '!J18,MKiDN_Zachęta!J18,'MKiDN_Bliżej Teatru'!J18,MKiDN_archiwumgov.pl!J18,'MKiDN_@SIA'!J18,'MKiDN_PlatfEduLekArch-Pola'!J18,MKiDN_digital_PWM_kontynuacja!J18,MKiDN_PWM_bez_digitalizacji!J18,MF_SZOPEN!J18,MEN_ZRK!J18)</f>
        <v>665.40000000000009</v>
      </c>
      <c r="K18" s="242">
        <f>SUM(MK_BDO!K18,MK_GIOŚ_PPMŚ!K18,MK_GIOŚ_INSPIRE!K18,'MON_Budowa wysokiej jakości  '!K18,'MON_Portal BiO'!K18,MNiSzW_PPPN!K18,MNiSzW_AMU!K18,MNiSzW_BINWIT!K18,MNiSzW_Herberium!K18,MNiSzW_Cyfr.archiwum_Arch.Krak!K18,MNiSzW_Eukaryota!K18,MNiSZW_PlatformaObslugi.Praktyk!K18,MNiSZW_Mod.Zintegr.SystemuNauk!K18,MNiSZW_ZSUN_II!K18,MNiSW_DRODB!K18,'MNiSW_e-CUDO'!K18,MNiSW_eczlowiek!K18,MNiSW_ePuszcza!K18,MNiSW_Leopoldina!K18,MNiSW_MostDanych!K18,MNiSW_OZwRCIN!K18,'MNiSW_Portal zarz.'!K18,MNiSW_repozytorium!K18,MNiSW_Ucyfrowienie!K18,MNiSW_Agro!K18,'MI_ZSI-ULC'!K18,MI_KREPTD!K18,'MI_KPD do inf.o podróżach multi'!K18,'MI_KPD do inf. o warunkach ruch'!K18,'MI_KSZRD TEN-T'!K18,'MI_Polska droga do automatyzacj'!K18,'MF_ZPUTFG '!K18,MF_EUREKA!K18,MRIRW_GIJHARS_EZD!K18,MRIRW_GIJHARS_GOV.PL!K18,MRIRW_GIJHARS_PUESC!K18,'MRiRW_Wojewódzkie ośrodki'!K18,'MRiRW_Jednostki doradztwa roln'!K18,'MRiRW_System monitoringu kontro'!K18,'GUS_Wrota Statystyki'!K18,MEN_WKSDO!K18,MEN_ORE!K18,'MŚ_E-usługa „Zagrożenia lasów” '!K18,'MŚ_LasWodaPowietrze '!K18,MŚ_PromocjaParkówNarodowych!K18,'MŚ_Inwazyjne gatunki'!K18,MŚ_InwentaryzacjaCennySiedlisk!K18,MSWiA_Dotacje_dla_mnijeszości!K18,MSWiA_SICPR2.0!K18,'MWSiA_GovNet i SŁR w KPRM'!K18,MSWiA_PSMUP!K18,MSWiA_SRB!K18,'MSWiA_e-Dowód'!K18,'MSWiA_e-Zdrowie'!K18,MSWiA_TETRA!K18,'MSWiA_CHMURA OBLICZ. POLICJI '!K18,MR_ZONE!K18,'MR_Konto przedsiębiorcy'!K18,MR_PEF2!K18,MR_UPRP_PUEP!K18,MR_UPRP_PORTOS!K18,'MR_GUM_e-CZAS'!K18,'MR_GUM_TRANS-TACHO'!K18,MR_GUM_MZP!K18,'MR_UZP_e-Zamówienia'!K18,'MR_GUGiK_Usługi IIP'!K18,'MR_GUGiK_Integracja PZGiK'!K18,MS_SDE3!K18,MS_Pomoc_prawna!K18,MS_KRM!K18,MS_Informat.postępowan.karnego!K18,'MS_iSDA 2.0'!K18,MS_KRZ!K18,MS_eKRS!K18,MS_IES!K18,MS_KRK2.0!K18,'MS_Wdrożenie rozwiązań '!K18,'MRPiPS_MonitoringPracy i Pobytu'!K18,MRPiPS_PFRON_Sodir!K18,MRPiPS_PFRON_Neo!K18,'MRPiPS_PFRON_e-PFRON'!K18,MRPiPS_PFRON_EGW_GW!K18,MRPiPS_PFRON_PlatAnalit!K18,MRPiPS_PFRON_Windykacja!K18,'MRPiPS_PFRON_iPFRON+'!K18,MRPiPS_PFRON_SOW!K18,MZ_SMKL!K18,'MZ_e-KRN+'!K18,'MZ_P1+KPK'!K18,MZ_eKrew!K18,MZ_Poltransplant!K18,'MZ_Poprawa jakości .......'!K18,'MZ_nowoczesne e-usługi'!K18,MZ_P2_P4!K18,MZ_InterScienceCloud!K18,MZ_PPM!K18,MZ_ProfiBaza!K18,'MZ-DigitalBrain'!K18,MKiDN_mLUMEN!K18,MKiDN_mPolona!K18,MKiDN_Patrimonium_II!K18,'MKiDN_Polona dla Bibliotek 2.0 '!K18,'MKiDN_Polona dla Naukowców'!K18,MKiDN_CAS!K18,MKiDN_FilmotekaNarodowa!K18,MKiDN_Hereditas!K18,MKiDN_www.muzeach!K18,MKiDN_TVP_Digi_Sport!K18,MKiDN_TVP_Digi_4K!K18,'MKiDN_e-Omnis'!K18,'MKiDN_Bliżej kultury'!K18,'MKiDN_DIGI TVP SA'!K18,'MKiDN_Cyfrowa rekonstrukcja'!K18,'MKiDN_Dziedzictwo chopinowskie'!K18,'MKiDN_Otwarte Narodowe'!K18,MKiDN_ADE!K18,MKiDN_ZOSiA!K18,MKiDN_Patrimonium!K18,'MKiDN_NID '!K18,'MKiDN_Dziedzictwo muzyki'!K18,'MKiDN_Digitalizacja PWM'!K18,MKiDN_WFDiF!K18,MC_KAP!K18,MC_eRPL!K18,MC_ZPA!K18,MC_SRPS!K18,MC_WIIP!K18,'MC_e-Doręczenia'!K18,MC_CPA!K18,'MC_Portal GOV.PL'!K18,'MC_e-usługi'!K18,MC_EZD!K18,MC_ProgramKompetencjiCyfrowych!K18,MC_mObywatel!K18,'MC_KRONIK@'!K18,MF_PUESC!K18,'MF_e-Urzą Skarboowy'!K18,MGMiŻŚ_SIPAM!K18,MGMiŻŚ_REJA24!K18,MGMiŻŚ_Sat4Envi!K18,GUS_GOSPOSTRATEG!K18,GUS_KSZBI!K18,GUS_PDS!K18,'ME_URE_sprawoz. przes. paliw.  '!K18,'MKiDN_Muzeum Sztuki w Łodzi '!K18,MKiDN_Zachęta!K18,'MKiDN_Bliżej Teatru'!K18,MKiDN_archiwumgov.pl!K18,'MKiDN_@SIA'!K18,'MKiDN_PlatfEduLekArch-Pola'!K18,MKiDN_digital_PWM_kontynuacja!K18,MKiDN_PWM_bez_digitalizacji!K18,MF_SZOPEN!K18,MEN_ZRK!K18)</f>
        <v>662.94</v>
      </c>
      <c r="L18" s="242">
        <f>SUM(MK_BDO!L18,MK_GIOŚ_PPMŚ!L18,MK_GIOŚ_INSPIRE!L18,'MON_Budowa wysokiej jakości  '!L18,'MON_Portal BiO'!L18,MNiSzW_PPPN!L18,MNiSzW_AMU!L18,MNiSzW_BINWIT!L18,MNiSzW_Herberium!L18,MNiSzW_Cyfr.archiwum_Arch.Krak!L18,MNiSzW_Eukaryota!L18,MNiSZW_PlatformaObslugi.Praktyk!L18,MNiSZW_Mod.Zintegr.SystemuNauk!L18,MNiSZW_ZSUN_II!L18,MNiSW_DRODB!L18,'MNiSW_e-CUDO'!L18,MNiSW_eczlowiek!L18,MNiSW_ePuszcza!L18,MNiSW_Leopoldina!L18,MNiSW_MostDanych!L18,MNiSW_OZwRCIN!L18,'MNiSW_Portal zarz.'!L18,MNiSW_repozytorium!L18,MNiSW_Ucyfrowienie!L18,MNiSW_Agro!L18,'MI_ZSI-ULC'!L18,MI_KREPTD!L18,'MI_KPD do inf.o podróżach multi'!L18,'MI_KPD do inf. o warunkach ruch'!L18,'MI_KSZRD TEN-T'!L18,'MI_Polska droga do automatyzacj'!L18,'MF_ZPUTFG '!L18,MF_EUREKA!L18,MRIRW_GIJHARS_EZD!L18,MRIRW_GIJHARS_GOV.PL!L18,MRIRW_GIJHARS_PUESC!L18,'MRiRW_Wojewódzkie ośrodki'!L18,'MRiRW_Jednostki doradztwa roln'!L18,'MRiRW_System monitoringu kontro'!L18,'GUS_Wrota Statystyki'!L18,MEN_WKSDO!L18,MEN_ORE!L18,'MŚ_E-usługa „Zagrożenia lasów” '!L18,'MŚ_LasWodaPowietrze '!L18,MŚ_PromocjaParkówNarodowych!L18,'MŚ_Inwazyjne gatunki'!L18,MŚ_InwentaryzacjaCennySiedlisk!L18,MSWiA_Dotacje_dla_mnijeszości!L18,MSWiA_SICPR2.0!L18,'MWSiA_GovNet i SŁR w KPRM'!L18,MSWiA_PSMUP!L18,MSWiA_SRB!L18,'MSWiA_e-Dowód'!L18,'MSWiA_e-Zdrowie'!L18,MSWiA_TETRA!L18,'MSWiA_CHMURA OBLICZ. POLICJI '!L18,MR_ZONE!L18,'MR_Konto przedsiębiorcy'!L18,MR_PEF2!L18,MR_UPRP_PUEP!L18,MR_UPRP_PORTOS!L18,'MR_GUM_e-CZAS'!L18,'MR_GUM_TRANS-TACHO'!L18,MR_GUM_MZP!L18,'MR_UZP_e-Zamówienia'!L18,'MR_GUGiK_Usługi IIP'!L18,'MR_GUGiK_Integracja PZGiK'!L18,MS_SDE3!L18,MS_Pomoc_prawna!L18,MS_KRM!L18,MS_Informat.postępowan.karnego!L18,'MS_iSDA 2.0'!L18,MS_KRZ!L18,MS_eKRS!L18,MS_IES!L18,MS_KRK2.0!L18,'MS_Wdrożenie rozwiązań '!L18,'MRPiPS_MonitoringPracy i Pobytu'!L18,MRPiPS_PFRON_Sodir!L18,MRPiPS_PFRON_Neo!L18,'MRPiPS_PFRON_e-PFRON'!L18,MRPiPS_PFRON_EGW_GW!L18,MRPiPS_PFRON_PlatAnalit!L18,MRPiPS_PFRON_Windykacja!L18,'MRPiPS_PFRON_iPFRON+'!L18,MRPiPS_PFRON_SOW!L18,MZ_SMKL!L18,'MZ_e-KRN+'!L18,'MZ_P1+KPK'!L18,MZ_eKrew!L18,MZ_Poltransplant!L18,'MZ_Poprawa jakości .......'!L18,'MZ_nowoczesne e-usługi'!L18,MZ_P2_P4!L18,MZ_InterScienceCloud!L18,MZ_PPM!L18,MZ_ProfiBaza!L18,'MZ-DigitalBrain'!L18,MKiDN_mLUMEN!L18,MKiDN_mPolona!L18,MKiDN_Patrimonium_II!L18,'MKiDN_Polona dla Bibliotek 2.0 '!L18,'MKiDN_Polona dla Naukowców'!L18,MKiDN_CAS!L18,MKiDN_FilmotekaNarodowa!L18,MKiDN_Hereditas!L18,MKiDN_www.muzeach!L18,MKiDN_TVP_Digi_Sport!L18,MKiDN_TVP_Digi_4K!L18,'MKiDN_e-Omnis'!L18,'MKiDN_Bliżej kultury'!L18,'MKiDN_DIGI TVP SA'!L18,'MKiDN_Cyfrowa rekonstrukcja'!L18,'MKiDN_Dziedzictwo chopinowskie'!L18,'MKiDN_Otwarte Narodowe'!L18,MKiDN_ADE!L18,MKiDN_ZOSiA!L18,MKiDN_Patrimonium!L18,'MKiDN_NID '!L18,'MKiDN_Dziedzictwo muzyki'!L18,'MKiDN_Digitalizacja PWM'!L18,MKiDN_WFDiF!L18,MC_KAP!L18,MC_eRPL!L18,MC_ZPA!L18,MC_SRPS!L18,MC_WIIP!L18,'MC_e-Doręczenia'!L18,MC_CPA!L18,'MC_Portal GOV.PL'!L18,'MC_e-usługi'!L18,MC_EZD!L18,MC_ProgramKompetencjiCyfrowych!L18,MC_mObywatel!L18,'MC_KRONIK@'!L18,MF_PUESC!L18,'MF_e-Urzą Skarboowy'!L18,MGMiŻŚ_SIPAM!L18,MGMiŻŚ_REJA24!L18,MGMiŻŚ_Sat4Envi!L18,GUS_GOSPOSTRATEG!L18,GUS_KSZBI!L18,GUS_PDS!L18,'ME_URE_sprawoz. przes. paliw.  '!L18,'MKiDN_Muzeum Sztuki w Łodzi '!L18,MKiDN_Zachęta!L18,'MKiDN_Bliżej Teatru'!L18,MKiDN_archiwumgov.pl!L18,'MKiDN_@SIA'!L18,'MKiDN_PlatfEduLekArch-Pola'!L18,MKiDN_digital_PWM_kontynuacja!L18,MKiDN_PWM_bez_digitalizacji!L18,MF_SZOPEN!L18,MEN_ZRK!L18)</f>
        <v>663.00000000000011</v>
      </c>
      <c r="M18" s="242">
        <f t="shared" si="0"/>
        <v>6458.9500000000007</v>
      </c>
    </row>
    <row r="19" spans="1:13" x14ac:dyDescent="0.35">
      <c r="A19" s="5" t="s">
        <v>6</v>
      </c>
      <c r="B19" s="242">
        <f>SUM(MK_BDO!B19,MK_GIOŚ_PPMŚ!B19,MK_GIOŚ_INSPIRE!B19,'MON_Budowa wysokiej jakości  '!B19,'MON_Portal BiO'!B19,MNiSzW_PPPN!B19,MNiSzW_AMU!B19,MNiSzW_BINWIT!B19,MNiSzW_Herberium!B19,MNiSzW_Cyfr.archiwum_Arch.Krak!B19,MNiSzW_Eukaryota!B19,MNiSZW_PlatformaObslugi.Praktyk!B19,MNiSZW_Mod.Zintegr.SystemuNauk!B19,MNiSZW_ZSUN_II!B19,MNiSW_DRODB!B19,'MNiSW_e-CUDO'!B19,MNiSW_eczlowiek!B19,MNiSW_ePuszcza!B19,MNiSW_Leopoldina!B19,MNiSW_MostDanych!B19,MNiSW_OZwRCIN!B19,'MNiSW_Portal zarz.'!B19,MNiSW_repozytorium!B19,MNiSW_Ucyfrowienie!B19,MNiSW_Agro!B19,'MI_ZSI-ULC'!B19,MI_KREPTD!B19,'MI_KPD do inf.o podróżach multi'!B19,'MI_KPD do inf. o warunkach ruch'!B19,'MI_KSZRD TEN-T'!B19,'MI_Polska droga do automatyzacj'!B19,'MF_ZPUTFG '!B19,MF_EUREKA!B19,MRIRW_GIJHARS_EZD!B19,MRIRW_GIJHARS_GOV.PL!B19,MRIRW_GIJHARS_PUESC!B19,'MRiRW_Wojewódzkie ośrodki'!B19,'MRiRW_Jednostki doradztwa roln'!B19,'MRiRW_System monitoringu kontro'!B19,'GUS_Wrota Statystyki'!B19,MEN_WKSDO!B19,MEN_ORE!B19,'MŚ_E-usługa „Zagrożenia lasów” '!B19,'MŚ_LasWodaPowietrze '!B19,MŚ_PromocjaParkówNarodowych!B19,'MŚ_Inwazyjne gatunki'!B19,MŚ_InwentaryzacjaCennySiedlisk!B19,MSWiA_Dotacje_dla_mnijeszości!B19,MSWiA_SICPR2.0!B19,'MWSiA_GovNet i SŁR w KPRM'!B19,MSWiA_PSMUP!B19,MSWiA_SRB!B19,'MSWiA_e-Dowód'!B19,'MSWiA_e-Zdrowie'!B19,MSWiA_TETRA!B19,'MSWiA_CHMURA OBLICZ. POLICJI '!B19,MR_ZONE!B19,'MR_Konto przedsiębiorcy'!B19,MR_PEF2!B19,MR_UPRP_PUEP!B19,MR_UPRP_PORTOS!B19,'MR_GUM_e-CZAS'!B19,'MR_GUM_TRANS-TACHO'!B19,MR_GUM_MZP!B19,'MR_UZP_e-Zamówienia'!B19,'MR_GUGiK_Usługi IIP'!B19,'MR_GUGiK_Integracja PZGiK'!B19,MS_SDE3!B19,MS_Pomoc_prawna!B19,MS_KRM!B19,MS_Informat.postępowan.karnego!B19,'MS_iSDA 2.0'!B19,MS_KRZ!B19,MS_eKRS!B19,MS_IES!B19,MS_KRK2.0!B19,'MS_Wdrożenie rozwiązań '!B19,'MRPiPS_MonitoringPracy i Pobytu'!B19,MRPiPS_PFRON_Sodir!B19,MRPiPS_PFRON_Neo!B19,'MRPiPS_PFRON_e-PFRON'!B19,MRPiPS_PFRON_EGW_GW!B19,MRPiPS_PFRON_PlatAnalit!B19,MRPiPS_PFRON_Windykacja!B19,'MRPiPS_PFRON_iPFRON+'!B19,MRPiPS_PFRON_SOW!B19,MZ_SMKL!B19,'MZ_e-KRN+'!B19,'MZ_P1+KPK'!B19,MZ_eKrew!B19,MZ_Poltransplant!B19,'MZ_Poprawa jakości .......'!B19,'MZ_nowoczesne e-usługi'!B19,MZ_P2_P4!B19,MZ_InterScienceCloud!B19,MZ_PPM!B19,MZ_ProfiBaza!B19,'MZ-DigitalBrain'!B19,MKiDN_mLUMEN!B19,MKiDN_mPolona!B19,MKiDN_Patrimonium_II!B19,'MKiDN_Polona dla Bibliotek 2.0 '!B19,'MKiDN_Polona dla Naukowców'!B19,MKiDN_CAS!B19,MKiDN_FilmotekaNarodowa!B19,MKiDN_Hereditas!B19,MKiDN_www.muzeach!B19,MKiDN_TVP_Digi_Sport!B19,MKiDN_TVP_Digi_4K!B19,'MKiDN_e-Omnis'!B19,'MKiDN_Bliżej kultury'!B19,'MKiDN_DIGI TVP SA'!B19,'MKiDN_Cyfrowa rekonstrukcja'!B19,'MKiDN_Dziedzictwo chopinowskie'!B19,'MKiDN_Otwarte Narodowe'!B19,MKiDN_ADE!B19,MKiDN_ZOSiA!B19,MKiDN_Patrimonium!B19,'MKiDN_NID '!B19,'MKiDN_Dziedzictwo muzyki'!B19,'MKiDN_Digitalizacja PWM'!B19,MKiDN_WFDiF!B19,MC_KAP!B19,MC_eRPL!B19,MC_ZPA!B19,MC_SRPS!B19,MC_WIIP!B19,'MC_e-Doręczenia'!B19,MC_CPA!B19,'MC_Portal GOV.PL'!B19,'MC_e-usługi'!B19,MC_EZD!B19,MC_ProgramKompetencjiCyfrowych!B19,MC_mObywatel!B19,'MC_KRONIK@'!B19,MF_PUESC!B19,'MF_e-Urzą Skarboowy'!B19,MGMiŻŚ_SIPAM!B19,MGMiŻŚ_REJA24!B19,MGMiŻŚ_Sat4Envi!B19,GUS_GOSPOSTRATEG!B19,GUS_KSZBI!B19,GUS_PDS!B19,'ME_URE_sprawoz. przes. paliw.  '!B19,'MKiDN_Muzeum Sztuki w Łodzi '!B19,MKiDN_Zachęta!B19,'MKiDN_Bliżej Teatru'!B19,MKiDN_archiwumgov.pl!B19,'MKiDN_@SIA'!B19,'MKiDN_PlatfEduLekArch-Pola'!B19,MKiDN_digital_PWM_kontynuacja!B19,MKiDN_PWM_bez_digitalizacji!B19,MF_SZOPEN!B19,MEN_ZRK!B19)</f>
        <v>0</v>
      </c>
      <c r="C19" s="242">
        <f>SUM(MK_BDO!C19,MK_GIOŚ_PPMŚ!C19,MK_GIOŚ_INSPIRE!C19,'MON_Budowa wysokiej jakości  '!C19,'MON_Portal BiO'!C19,MNiSzW_PPPN!C19,MNiSzW_AMU!C19,MNiSzW_BINWIT!C19,MNiSzW_Herberium!C19,MNiSzW_Cyfr.archiwum_Arch.Krak!C19,MNiSzW_Eukaryota!C19,MNiSZW_PlatformaObslugi.Praktyk!C19,MNiSZW_Mod.Zintegr.SystemuNauk!C19,MNiSZW_ZSUN_II!C19,MNiSW_DRODB!C19,'MNiSW_e-CUDO'!C19,MNiSW_eczlowiek!C19,MNiSW_ePuszcza!C19,MNiSW_Leopoldina!C19,MNiSW_MostDanych!C19,MNiSW_OZwRCIN!C19,'MNiSW_Portal zarz.'!C19,MNiSW_repozytorium!C19,MNiSW_Ucyfrowienie!C19,MNiSW_Agro!C19,'MI_ZSI-ULC'!C19,MI_KREPTD!C19,'MI_KPD do inf.o podróżach multi'!C19,'MI_KPD do inf. o warunkach ruch'!C19,'MI_KSZRD TEN-T'!C19,'MI_Polska droga do automatyzacj'!C19,'MF_ZPUTFG '!C19,MF_EUREKA!C19,MRIRW_GIJHARS_EZD!C19,MRIRW_GIJHARS_GOV.PL!C19,MRIRW_GIJHARS_PUESC!C19,'MRiRW_Wojewódzkie ośrodki'!C19,'MRiRW_Jednostki doradztwa roln'!C19,'MRiRW_System monitoringu kontro'!C19,'GUS_Wrota Statystyki'!C19,MEN_WKSDO!C19,MEN_ORE!C19,'MŚ_E-usługa „Zagrożenia lasów” '!C19,'MŚ_LasWodaPowietrze '!C19,MŚ_PromocjaParkówNarodowych!C19,'MŚ_Inwazyjne gatunki'!C19,MŚ_InwentaryzacjaCennySiedlisk!C19,MSWiA_Dotacje_dla_mnijeszości!C19,MSWiA_SICPR2.0!C19,'MWSiA_GovNet i SŁR w KPRM'!C19,MSWiA_PSMUP!C19,MSWiA_SRB!C19,'MSWiA_e-Dowód'!C19,'MSWiA_e-Zdrowie'!C19,MSWiA_TETRA!C19,'MSWiA_CHMURA OBLICZ. POLICJI '!C19,MR_ZONE!C19,'MR_Konto przedsiębiorcy'!C19,MR_PEF2!C19,MR_UPRP_PUEP!C19,MR_UPRP_PORTOS!C19,'MR_GUM_e-CZAS'!C19,'MR_GUM_TRANS-TACHO'!C19,MR_GUM_MZP!C19,'MR_UZP_e-Zamówienia'!C19,'MR_GUGiK_Usługi IIP'!C19,'MR_GUGiK_Integracja PZGiK'!C19,MS_SDE3!C19,MS_Pomoc_prawna!C19,MS_KRM!C19,MS_Informat.postępowan.karnego!C19,'MS_iSDA 2.0'!C19,MS_KRZ!C19,MS_eKRS!C19,MS_IES!C19,MS_KRK2.0!C19,'MS_Wdrożenie rozwiązań '!C19,'MRPiPS_MonitoringPracy i Pobytu'!C19,MRPiPS_PFRON_Sodir!C19,MRPiPS_PFRON_Neo!C19,'MRPiPS_PFRON_e-PFRON'!C19,MRPiPS_PFRON_EGW_GW!C19,MRPiPS_PFRON_PlatAnalit!C19,MRPiPS_PFRON_Windykacja!C19,'MRPiPS_PFRON_iPFRON+'!C19,MRPiPS_PFRON_SOW!C19,MZ_SMKL!C19,'MZ_e-KRN+'!C19,'MZ_P1+KPK'!C19,MZ_eKrew!C19,MZ_Poltransplant!C19,'MZ_Poprawa jakości .......'!C19,'MZ_nowoczesne e-usługi'!C19,MZ_P2_P4!C19,MZ_InterScienceCloud!C19,MZ_PPM!C19,MZ_ProfiBaza!C19,'MZ-DigitalBrain'!C19,MKiDN_mLUMEN!C19,MKiDN_mPolona!C19,MKiDN_Patrimonium_II!C19,'MKiDN_Polona dla Bibliotek 2.0 '!C19,'MKiDN_Polona dla Naukowców'!C19,MKiDN_CAS!C19,MKiDN_FilmotekaNarodowa!C19,MKiDN_Hereditas!C19,MKiDN_www.muzeach!C19,MKiDN_TVP_Digi_Sport!C19,MKiDN_TVP_Digi_4K!C19,'MKiDN_e-Omnis'!C19,'MKiDN_Bliżej kultury'!C19,'MKiDN_DIGI TVP SA'!C19,'MKiDN_Cyfrowa rekonstrukcja'!C19,'MKiDN_Dziedzictwo chopinowskie'!C19,'MKiDN_Otwarte Narodowe'!C19,MKiDN_ADE!C19,MKiDN_ZOSiA!C19,MKiDN_Patrimonium!C19,'MKiDN_NID '!C19,'MKiDN_Dziedzictwo muzyki'!C19,'MKiDN_Digitalizacja PWM'!C19,MKiDN_WFDiF!C19,MC_KAP!C19,MC_eRPL!C19,MC_ZPA!C19,MC_SRPS!C19,MC_WIIP!C19,'MC_e-Doręczenia'!C19,MC_CPA!C19,'MC_Portal GOV.PL'!C19,'MC_e-usługi'!C19,MC_EZD!C19,MC_ProgramKompetencjiCyfrowych!C19,MC_mObywatel!C19,'MC_KRONIK@'!C19,MF_PUESC!C19,'MF_e-Urzą Skarboowy'!C19,MGMiŻŚ_SIPAM!C19,MGMiŻŚ_REJA24!C19,MGMiŻŚ_Sat4Envi!C19,GUS_GOSPOSTRATEG!C19,GUS_KSZBI!C19,GUS_PDS!C19,'ME_URE_sprawoz. przes. paliw.  '!C19,'MKiDN_Muzeum Sztuki w Łodzi '!C19,MKiDN_Zachęta!C19,'MKiDN_Bliżej Teatru'!C19,MKiDN_archiwumgov.pl!C19,'MKiDN_@SIA'!C19,'MKiDN_PlatfEduLekArch-Pola'!C19,MKiDN_digital_PWM_kontynuacja!C19,MKiDN_PWM_bez_digitalizacji!C19,MF_SZOPEN!C19,MEN_ZRK!C19)</f>
        <v>6.07</v>
      </c>
      <c r="D19" s="242">
        <f>SUM(MK_BDO!D19,MK_GIOŚ_PPMŚ!D19,MK_GIOŚ_INSPIRE!D19,'MON_Budowa wysokiej jakości  '!D19,'MON_Portal BiO'!D19,MNiSzW_PPPN!D19,MNiSzW_AMU!D19,MNiSzW_BINWIT!D19,MNiSzW_Herberium!D19,MNiSzW_Cyfr.archiwum_Arch.Krak!D19,MNiSzW_Eukaryota!D19,MNiSZW_PlatformaObslugi.Praktyk!D19,MNiSZW_Mod.Zintegr.SystemuNauk!D19,MNiSZW_ZSUN_II!D19,MNiSW_DRODB!D19,'MNiSW_e-CUDO'!D19,MNiSW_eczlowiek!D19,MNiSW_ePuszcza!D19,MNiSW_Leopoldina!D19,MNiSW_MostDanych!D19,MNiSW_OZwRCIN!D19,'MNiSW_Portal zarz.'!D19,MNiSW_repozytorium!D19,MNiSW_Ucyfrowienie!D19,MNiSW_Agro!D19,'MI_ZSI-ULC'!D19,MI_KREPTD!D19,'MI_KPD do inf.o podróżach multi'!D19,'MI_KPD do inf. o warunkach ruch'!D19,'MI_KSZRD TEN-T'!D19,'MI_Polska droga do automatyzacj'!D19,'MF_ZPUTFG '!D19,MF_EUREKA!D19,MRIRW_GIJHARS_EZD!D19,MRIRW_GIJHARS_GOV.PL!D19,MRIRW_GIJHARS_PUESC!D19,'MRiRW_Wojewódzkie ośrodki'!D19,'MRiRW_Jednostki doradztwa roln'!D19,'MRiRW_System monitoringu kontro'!D19,'GUS_Wrota Statystyki'!D19,MEN_WKSDO!D19,MEN_ORE!D19,'MŚ_E-usługa „Zagrożenia lasów” '!D19,'MŚ_LasWodaPowietrze '!D19,MŚ_PromocjaParkówNarodowych!D19,'MŚ_Inwazyjne gatunki'!D19,MŚ_InwentaryzacjaCennySiedlisk!D19,MSWiA_Dotacje_dla_mnijeszości!D19,MSWiA_SICPR2.0!D19,'MWSiA_GovNet i SŁR w KPRM'!D19,MSWiA_PSMUP!D19,MSWiA_SRB!D19,'MSWiA_e-Dowód'!D19,'MSWiA_e-Zdrowie'!D19,MSWiA_TETRA!D19,'MSWiA_CHMURA OBLICZ. POLICJI '!D19,MR_ZONE!D19,'MR_Konto przedsiębiorcy'!D19,MR_PEF2!D19,MR_UPRP_PUEP!D19,MR_UPRP_PORTOS!D19,'MR_GUM_e-CZAS'!D19,'MR_GUM_TRANS-TACHO'!D19,MR_GUM_MZP!D19,'MR_UZP_e-Zamówienia'!D19,'MR_GUGiK_Usługi IIP'!D19,'MR_GUGiK_Integracja PZGiK'!D19,MS_SDE3!D19,MS_Pomoc_prawna!D19,MS_KRM!D19,MS_Informat.postępowan.karnego!D19,'MS_iSDA 2.0'!D19,MS_KRZ!D19,MS_eKRS!D19,MS_IES!D19,MS_KRK2.0!D19,'MS_Wdrożenie rozwiązań '!D19,'MRPiPS_MonitoringPracy i Pobytu'!D19,MRPiPS_PFRON_Sodir!D19,MRPiPS_PFRON_Neo!D19,'MRPiPS_PFRON_e-PFRON'!D19,MRPiPS_PFRON_EGW_GW!D19,MRPiPS_PFRON_PlatAnalit!D19,MRPiPS_PFRON_Windykacja!D19,'MRPiPS_PFRON_iPFRON+'!D19,MRPiPS_PFRON_SOW!D19,MZ_SMKL!D19,'MZ_e-KRN+'!D19,'MZ_P1+KPK'!D19,MZ_eKrew!D19,MZ_Poltransplant!D19,'MZ_Poprawa jakości .......'!D19,'MZ_nowoczesne e-usługi'!D19,MZ_P2_P4!D19,MZ_InterScienceCloud!D19,MZ_PPM!D19,MZ_ProfiBaza!D19,'MZ-DigitalBrain'!D19,MKiDN_mLUMEN!D19,MKiDN_mPolona!D19,MKiDN_Patrimonium_II!D19,'MKiDN_Polona dla Bibliotek 2.0 '!D19,'MKiDN_Polona dla Naukowców'!D19,MKiDN_CAS!D19,MKiDN_FilmotekaNarodowa!D19,MKiDN_Hereditas!D19,MKiDN_www.muzeach!D19,MKiDN_TVP_Digi_Sport!D19,MKiDN_TVP_Digi_4K!D19,'MKiDN_e-Omnis'!D19,'MKiDN_Bliżej kultury'!D19,'MKiDN_DIGI TVP SA'!D19,'MKiDN_Cyfrowa rekonstrukcja'!D19,'MKiDN_Dziedzictwo chopinowskie'!D19,'MKiDN_Otwarte Narodowe'!D19,MKiDN_ADE!D19,MKiDN_ZOSiA!D19,MKiDN_Patrimonium!D19,'MKiDN_NID '!D19,'MKiDN_Dziedzictwo muzyki'!D19,'MKiDN_Digitalizacja PWM'!D19,MKiDN_WFDiF!D19,MC_KAP!D19,MC_eRPL!D19,MC_ZPA!D19,MC_SRPS!D19,MC_WIIP!D19,'MC_e-Doręczenia'!D19,MC_CPA!D19,'MC_Portal GOV.PL'!D19,'MC_e-usługi'!D19,MC_EZD!D19,MC_ProgramKompetencjiCyfrowych!D19,MC_mObywatel!D19,'MC_KRONIK@'!D19,MF_PUESC!D19,'MF_e-Urzą Skarboowy'!D19,MGMiŻŚ_SIPAM!D19,MGMiŻŚ_REJA24!D19,MGMiŻŚ_Sat4Envi!D19,GUS_GOSPOSTRATEG!D19,GUS_KSZBI!D19,GUS_PDS!D19,'ME_URE_sprawoz. przes. paliw.  '!D19,'MKiDN_Muzeum Sztuki w Łodzi '!D19,MKiDN_Zachęta!D19,'MKiDN_Bliżej Teatru'!D19,MKiDN_archiwumgov.pl!D19,'MKiDN_@SIA'!D19,'MKiDN_PlatfEduLekArch-Pola'!D19,MKiDN_digital_PWM_kontynuacja!D19,MKiDN_PWM_bez_digitalizacji!D19,MF_SZOPEN!D19,MEN_ZRK!D19)</f>
        <v>21.41</v>
      </c>
      <c r="E19" s="242">
        <f>SUM(MK_BDO!E19,MK_GIOŚ_PPMŚ!E19,MK_GIOŚ_INSPIRE!E19,'MON_Budowa wysokiej jakości  '!E19,'MON_Portal BiO'!E19,MNiSzW_PPPN!E19,MNiSzW_AMU!E19,MNiSzW_BINWIT!E19,MNiSzW_Herberium!E19,MNiSzW_Cyfr.archiwum_Arch.Krak!E19,MNiSzW_Eukaryota!E19,MNiSZW_PlatformaObslugi.Praktyk!E19,MNiSZW_Mod.Zintegr.SystemuNauk!E19,MNiSZW_ZSUN_II!E19,MNiSW_DRODB!E19,'MNiSW_e-CUDO'!E19,MNiSW_eczlowiek!E19,MNiSW_ePuszcza!E19,MNiSW_Leopoldina!E19,MNiSW_MostDanych!E19,MNiSW_OZwRCIN!E19,'MNiSW_Portal zarz.'!E19,MNiSW_repozytorium!E19,MNiSW_Ucyfrowienie!E19,MNiSW_Agro!E19,'MI_ZSI-ULC'!E19,MI_KREPTD!E19,'MI_KPD do inf.o podróżach multi'!E19,'MI_KPD do inf. o warunkach ruch'!E19,'MI_KSZRD TEN-T'!E19,'MI_Polska droga do automatyzacj'!E19,'MF_ZPUTFG '!E19,MF_EUREKA!E19,MRIRW_GIJHARS_EZD!E19,MRIRW_GIJHARS_GOV.PL!E19,MRIRW_GIJHARS_PUESC!E19,'MRiRW_Wojewódzkie ośrodki'!E19,'MRiRW_Jednostki doradztwa roln'!E19,'MRiRW_System monitoringu kontro'!E19,'GUS_Wrota Statystyki'!E19,MEN_WKSDO!E19,MEN_ORE!E19,'MŚ_E-usługa „Zagrożenia lasów” '!E19,'MŚ_LasWodaPowietrze '!E19,MŚ_PromocjaParkówNarodowych!E19,'MŚ_Inwazyjne gatunki'!E19,MŚ_InwentaryzacjaCennySiedlisk!E19,MSWiA_Dotacje_dla_mnijeszości!E19,MSWiA_SICPR2.0!E19,'MWSiA_GovNet i SŁR w KPRM'!E19,MSWiA_PSMUP!E19,MSWiA_SRB!E19,'MSWiA_e-Dowód'!E19,'MSWiA_e-Zdrowie'!E19,MSWiA_TETRA!E19,'MSWiA_CHMURA OBLICZ. POLICJI '!E19,MR_ZONE!E19,'MR_Konto przedsiębiorcy'!E19,MR_PEF2!E19,MR_UPRP_PUEP!E19,MR_UPRP_PORTOS!E19,'MR_GUM_e-CZAS'!E19,'MR_GUM_TRANS-TACHO'!E19,MR_GUM_MZP!E19,'MR_UZP_e-Zamówienia'!E19,'MR_GUGiK_Usługi IIP'!E19,'MR_GUGiK_Integracja PZGiK'!E19,MS_SDE3!E19,MS_Pomoc_prawna!E19,MS_KRM!E19,MS_Informat.postępowan.karnego!E19,'MS_iSDA 2.0'!E19,MS_KRZ!E19,MS_eKRS!E19,MS_IES!E19,MS_KRK2.0!E19,'MS_Wdrożenie rozwiązań '!E19,'MRPiPS_MonitoringPracy i Pobytu'!E19,MRPiPS_PFRON_Sodir!E19,MRPiPS_PFRON_Neo!E19,'MRPiPS_PFRON_e-PFRON'!E19,MRPiPS_PFRON_EGW_GW!E19,MRPiPS_PFRON_PlatAnalit!E19,MRPiPS_PFRON_Windykacja!E19,'MRPiPS_PFRON_iPFRON+'!E19,MRPiPS_PFRON_SOW!E19,MZ_SMKL!E19,'MZ_e-KRN+'!E19,'MZ_P1+KPK'!E19,MZ_eKrew!E19,MZ_Poltransplant!E19,'MZ_Poprawa jakości .......'!E19,'MZ_nowoczesne e-usługi'!E19,MZ_P2_P4!E19,MZ_InterScienceCloud!E19,MZ_PPM!E19,MZ_ProfiBaza!E19,'MZ-DigitalBrain'!E19,MKiDN_mLUMEN!E19,MKiDN_mPolona!E19,MKiDN_Patrimonium_II!E19,'MKiDN_Polona dla Bibliotek 2.0 '!E19,'MKiDN_Polona dla Naukowców'!E19,MKiDN_CAS!E19,MKiDN_FilmotekaNarodowa!E19,MKiDN_Hereditas!E19,MKiDN_www.muzeach!E19,MKiDN_TVP_Digi_Sport!E19,MKiDN_TVP_Digi_4K!E19,'MKiDN_e-Omnis'!E19,'MKiDN_Bliżej kultury'!E19,'MKiDN_DIGI TVP SA'!E19,'MKiDN_Cyfrowa rekonstrukcja'!E19,'MKiDN_Dziedzictwo chopinowskie'!E19,'MKiDN_Otwarte Narodowe'!E19,MKiDN_ADE!E19,MKiDN_ZOSiA!E19,MKiDN_Patrimonium!E19,'MKiDN_NID '!E19,'MKiDN_Dziedzictwo muzyki'!E19,'MKiDN_Digitalizacja PWM'!E19,MKiDN_WFDiF!E19,MC_KAP!E19,MC_eRPL!E19,MC_ZPA!E19,MC_SRPS!E19,MC_WIIP!E19,'MC_e-Doręczenia'!E19,MC_CPA!E19,'MC_Portal GOV.PL'!E19,'MC_e-usługi'!E19,MC_EZD!E19,MC_ProgramKompetencjiCyfrowych!E19,MC_mObywatel!E19,'MC_KRONIK@'!E19,MF_PUESC!E19,'MF_e-Urzą Skarboowy'!E19,MGMiŻŚ_SIPAM!E19,MGMiŻŚ_REJA24!E19,MGMiŻŚ_Sat4Envi!E19,GUS_GOSPOSTRATEG!E19,GUS_KSZBI!E19,GUS_PDS!E19,'ME_URE_sprawoz. przes. paliw.  '!E19,'MKiDN_Muzeum Sztuki w Łodzi '!E19,MKiDN_Zachęta!E19,'MKiDN_Bliżej Teatru'!E19,MKiDN_archiwumgov.pl!E19,'MKiDN_@SIA'!E19,'MKiDN_PlatfEduLekArch-Pola'!E19,MKiDN_digital_PWM_kontynuacja!E19,MKiDN_PWM_bez_digitalizacji!E19,MF_SZOPEN!E19,MEN_ZRK!E19)</f>
        <v>22.9</v>
      </c>
      <c r="F19" s="242">
        <f>SUM(MK_BDO!F19,MK_GIOŚ_PPMŚ!F19,MK_GIOŚ_INSPIRE!F19,'MON_Budowa wysokiej jakości  '!F19,'MON_Portal BiO'!F19,MNiSzW_PPPN!F19,MNiSzW_AMU!F19,MNiSzW_BINWIT!F19,MNiSzW_Herberium!F19,MNiSzW_Cyfr.archiwum_Arch.Krak!F19,MNiSzW_Eukaryota!F19,MNiSZW_PlatformaObslugi.Praktyk!F19,MNiSZW_Mod.Zintegr.SystemuNauk!F19,MNiSZW_ZSUN_II!F19,MNiSW_DRODB!F19,'MNiSW_e-CUDO'!F19,MNiSW_eczlowiek!F19,MNiSW_ePuszcza!F19,MNiSW_Leopoldina!F19,MNiSW_MostDanych!F19,MNiSW_OZwRCIN!F19,'MNiSW_Portal zarz.'!F19,MNiSW_repozytorium!F19,MNiSW_Ucyfrowienie!F19,MNiSW_Agro!F19,'MI_ZSI-ULC'!F19,MI_KREPTD!F19,'MI_KPD do inf.o podróżach multi'!F19,'MI_KPD do inf. o warunkach ruch'!F19,'MI_KSZRD TEN-T'!F19,'MI_Polska droga do automatyzacj'!F19,'MF_ZPUTFG '!F19,MF_EUREKA!F19,MRIRW_GIJHARS_EZD!F19,MRIRW_GIJHARS_GOV.PL!F19,MRIRW_GIJHARS_PUESC!F19,'MRiRW_Wojewódzkie ośrodki'!F19,'MRiRW_Jednostki doradztwa roln'!F19,'MRiRW_System monitoringu kontro'!F19,'GUS_Wrota Statystyki'!F19,MEN_WKSDO!F19,MEN_ORE!F19,'MŚ_E-usługa „Zagrożenia lasów” '!F19,'MŚ_LasWodaPowietrze '!F19,MŚ_PromocjaParkówNarodowych!F19,'MŚ_Inwazyjne gatunki'!F19,MŚ_InwentaryzacjaCennySiedlisk!F19,MSWiA_Dotacje_dla_mnijeszości!F19,MSWiA_SICPR2.0!F19,'MWSiA_GovNet i SŁR w KPRM'!F19,MSWiA_PSMUP!F19,MSWiA_SRB!F19,'MSWiA_e-Dowód'!F19,'MSWiA_e-Zdrowie'!F19,MSWiA_TETRA!F19,'MSWiA_CHMURA OBLICZ. POLICJI '!F19,MR_ZONE!F19,'MR_Konto przedsiębiorcy'!F19,MR_PEF2!F19,MR_UPRP_PUEP!F19,MR_UPRP_PORTOS!F19,'MR_GUM_e-CZAS'!F19,'MR_GUM_TRANS-TACHO'!F19,MR_GUM_MZP!F19,'MR_UZP_e-Zamówienia'!F19,'MR_GUGiK_Usługi IIP'!F19,'MR_GUGiK_Integracja PZGiK'!F19,MS_SDE3!F19,MS_Pomoc_prawna!F19,MS_KRM!F19,MS_Informat.postępowan.karnego!F19,'MS_iSDA 2.0'!F19,MS_KRZ!F19,MS_eKRS!F19,MS_IES!F19,MS_KRK2.0!F19,'MS_Wdrożenie rozwiązań '!F19,'MRPiPS_MonitoringPracy i Pobytu'!F19,MRPiPS_PFRON_Sodir!F19,MRPiPS_PFRON_Neo!F19,'MRPiPS_PFRON_e-PFRON'!F19,MRPiPS_PFRON_EGW_GW!F19,MRPiPS_PFRON_PlatAnalit!F19,MRPiPS_PFRON_Windykacja!F19,'MRPiPS_PFRON_iPFRON+'!F19,MRPiPS_PFRON_SOW!F19,MZ_SMKL!F19,'MZ_e-KRN+'!F19,'MZ_P1+KPK'!F19,MZ_eKrew!F19,MZ_Poltransplant!F19,'MZ_Poprawa jakości .......'!F19,'MZ_nowoczesne e-usługi'!F19,MZ_P2_P4!F19,MZ_InterScienceCloud!F19,MZ_PPM!F19,MZ_ProfiBaza!F19,'MZ-DigitalBrain'!F19,MKiDN_mLUMEN!F19,MKiDN_mPolona!F19,MKiDN_Patrimonium_II!F19,'MKiDN_Polona dla Bibliotek 2.0 '!F19,'MKiDN_Polona dla Naukowców'!F19,MKiDN_CAS!F19,MKiDN_FilmotekaNarodowa!F19,MKiDN_Hereditas!F19,MKiDN_www.muzeach!F19,MKiDN_TVP_Digi_Sport!F19,MKiDN_TVP_Digi_4K!F19,'MKiDN_e-Omnis'!F19,'MKiDN_Bliżej kultury'!F19,'MKiDN_DIGI TVP SA'!F19,'MKiDN_Cyfrowa rekonstrukcja'!F19,'MKiDN_Dziedzictwo chopinowskie'!F19,'MKiDN_Otwarte Narodowe'!F19,MKiDN_ADE!F19,MKiDN_ZOSiA!F19,MKiDN_Patrimonium!F19,'MKiDN_NID '!F19,'MKiDN_Dziedzictwo muzyki'!F19,'MKiDN_Digitalizacja PWM'!F19,MKiDN_WFDiF!F19,MC_KAP!F19,MC_eRPL!F19,MC_ZPA!F19,MC_SRPS!F19,MC_WIIP!F19,'MC_e-Doręczenia'!F19,MC_CPA!F19,'MC_Portal GOV.PL'!F19,'MC_e-usługi'!F19,MC_EZD!F19,MC_ProgramKompetencjiCyfrowych!F19,MC_mObywatel!F19,'MC_KRONIK@'!F19,MF_PUESC!F19,'MF_e-Urzą Skarboowy'!F19,MGMiŻŚ_SIPAM!F19,MGMiŻŚ_REJA24!F19,MGMiŻŚ_Sat4Envi!F19,GUS_GOSPOSTRATEG!F19,GUS_KSZBI!F19,GUS_PDS!F19,'ME_URE_sprawoz. przes. paliw.  '!F19,'MKiDN_Muzeum Sztuki w Łodzi '!F19,MKiDN_Zachęta!F19,'MKiDN_Bliżej Teatru'!F19,MKiDN_archiwumgov.pl!F19,'MKiDN_@SIA'!F19,'MKiDN_PlatfEduLekArch-Pola'!F19,MKiDN_digital_PWM_kontynuacja!F19,MKiDN_PWM_bez_digitalizacji!F19,MF_SZOPEN!F19,MEN_ZRK!F19)</f>
        <v>24.54</v>
      </c>
      <c r="G19" s="242">
        <f>SUM(MK_BDO!G19,MK_GIOŚ_PPMŚ!G19,MK_GIOŚ_INSPIRE!G19,'MON_Budowa wysokiej jakości  '!G19,'MON_Portal BiO'!G19,MNiSzW_PPPN!G19,MNiSzW_AMU!G19,MNiSzW_BINWIT!G19,MNiSzW_Herberium!G19,MNiSzW_Cyfr.archiwum_Arch.Krak!G19,MNiSzW_Eukaryota!G19,MNiSZW_PlatformaObslugi.Praktyk!G19,MNiSZW_Mod.Zintegr.SystemuNauk!G19,MNiSZW_ZSUN_II!G19,MNiSW_DRODB!G19,'MNiSW_e-CUDO'!G19,MNiSW_eczlowiek!G19,MNiSW_ePuszcza!G19,MNiSW_Leopoldina!G19,MNiSW_MostDanych!G19,MNiSW_OZwRCIN!G19,'MNiSW_Portal zarz.'!G19,MNiSW_repozytorium!G19,MNiSW_Ucyfrowienie!G19,MNiSW_Agro!G19,'MI_ZSI-ULC'!G19,MI_KREPTD!G19,'MI_KPD do inf.o podróżach multi'!G19,'MI_KPD do inf. o warunkach ruch'!G19,'MI_KSZRD TEN-T'!G19,'MI_Polska droga do automatyzacj'!G19,'MF_ZPUTFG '!G19,MF_EUREKA!G19,MRIRW_GIJHARS_EZD!G19,MRIRW_GIJHARS_GOV.PL!G19,MRIRW_GIJHARS_PUESC!G19,'MRiRW_Wojewódzkie ośrodki'!G19,'MRiRW_Jednostki doradztwa roln'!G19,'MRiRW_System monitoringu kontro'!G19,'GUS_Wrota Statystyki'!G19,MEN_WKSDO!G19,MEN_ORE!G19,'MŚ_E-usługa „Zagrożenia lasów” '!G19,'MŚ_LasWodaPowietrze '!G19,MŚ_PromocjaParkówNarodowych!G19,'MŚ_Inwazyjne gatunki'!G19,MŚ_InwentaryzacjaCennySiedlisk!G19,MSWiA_Dotacje_dla_mnijeszości!G19,MSWiA_SICPR2.0!G19,'MWSiA_GovNet i SŁR w KPRM'!G19,MSWiA_PSMUP!G19,MSWiA_SRB!G19,'MSWiA_e-Dowód'!G19,'MSWiA_e-Zdrowie'!G19,MSWiA_TETRA!G19,'MSWiA_CHMURA OBLICZ. POLICJI '!G19,MR_ZONE!G19,'MR_Konto przedsiębiorcy'!G19,MR_PEF2!G19,MR_UPRP_PUEP!G19,MR_UPRP_PORTOS!G19,'MR_GUM_e-CZAS'!G19,'MR_GUM_TRANS-TACHO'!G19,MR_GUM_MZP!G19,'MR_UZP_e-Zamówienia'!G19,'MR_GUGiK_Usługi IIP'!G19,'MR_GUGiK_Integracja PZGiK'!G19,MS_SDE3!G19,MS_Pomoc_prawna!G19,MS_KRM!G19,MS_Informat.postępowan.karnego!G19,'MS_iSDA 2.0'!G19,MS_KRZ!G19,MS_eKRS!G19,MS_IES!G19,MS_KRK2.0!G19,'MS_Wdrożenie rozwiązań '!G19,'MRPiPS_MonitoringPracy i Pobytu'!G19,MRPiPS_PFRON_Sodir!G19,MRPiPS_PFRON_Neo!G19,'MRPiPS_PFRON_e-PFRON'!G19,MRPiPS_PFRON_EGW_GW!G19,MRPiPS_PFRON_PlatAnalit!G19,MRPiPS_PFRON_Windykacja!G19,'MRPiPS_PFRON_iPFRON+'!G19,MRPiPS_PFRON_SOW!G19,MZ_SMKL!G19,'MZ_e-KRN+'!G19,'MZ_P1+KPK'!G19,MZ_eKrew!G19,MZ_Poltransplant!G19,'MZ_Poprawa jakości .......'!G19,'MZ_nowoczesne e-usługi'!G19,MZ_P2_P4!G19,MZ_InterScienceCloud!G19,MZ_PPM!G19,MZ_ProfiBaza!G19,'MZ-DigitalBrain'!G19,MKiDN_mLUMEN!G19,MKiDN_mPolona!G19,MKiDN_Patrimonium_II!G19,'MKiDN_Polona dla Bibliotek 2.0 '!G19,'MKiDN_Polona dla Naukowców'!G19,MKiDN_CAS!G19,MKiDN_FilmotekaNarodowa!G19,MKiDN_Hereditas!G19,MKiDN_www.muzeach!G19,MKiDN_TVP_Digi_Sport!G19,MKiDN_TVP_Digi_4K!G19,'MKiDN_e-Omnis'!G19,'MKiDN_Bliżej kultury'!G19,'MKiDN_DIGI TVP SA'!G19,'MKiDN_Cyfrowa rekonstrukcja'!G19,'MKiDN_Dziedzictwo chopinowskie'!G19,'MKiDN_Otwarte Narodowe'!G19,MKiDN_ADE!G19,MKiDN_ZOSiA!G19,MKiDN_Patrimonium!G19,'MKiDN_NID '!G19,'MKiDN_Dziedzictwo muzyki'!G19,'MKiDN_Digitalizacja PWM'!G19,MKiDN_WFDiF!G19,MC_KAP!G19,MC_eRPL!G19,MC_ZPA!G19,MC_SRPS!G19,MC_WIIP!G19,'MC_e-Doręczenia'!G19,MC_CPA!G19,'MC_Portal GOV.PL'!G19,'MC_e-usługi'!G19,MC_EZD!G19,MC_ProgramKompetencjiCyfrowych!G19,MC_mObywatel!G19,'MC_KRONIK@'!G19,MF_PUESC!G19,'MF_e-Urzą Skarboowy'!G19,MGMiŻŚ_SIPAM!G19,MGMiŻŚ_REJA24!G19,MGMiŻŚ_Sat4Envi!G19,GUS_GOSPOSTRATEG!G19,GUS_KSZBI!G19,GUS_PDS!G19,'ME_URE_sprawoz. przes. paliw.  '!G19,'MKiDN_Muzeum Sztuki w Łodzi '!G19,MKiDN_Zachęta!G19,'MKiDN_Bliżej Teatru'!G19,MKiDN_archiwumgov.pl!G19,'MKiDN_@SIA'!G19,'MKiDN_PlatfEduLekArch-Pola'!G19,MKiDN_digital_PWM_kontynuacja!G19,MKiDN_PWM_bez_digitalizacji!G19,MF_SZOPEN!G19,MEN_ZRK!G19)</f>
        <v>26.55</v>
      </c>
      <c r="H19" s="242">
        <f>SUM(MK_BDO!H19,MK_GIOŚ_PPMŚ!H19,MK_GIOŚ_INSPIRE!H19,'MON_Budowa wysokiej jakości  '!H19,'MON_Portal BiO'!H19,MNiSzW_PPPN!H19,MNiSzW_AMU!H19,MNiSzW_BINWIT!H19,MNiSzW_Herberium!H19,MNiSzW_Cyfr.archiwum_Arch.Krak!H19,MNiSzW_Eukaryota!H19,MNiSZW_PlatformaObslugi.Praktyk!H19,MNiSZW_Mod.Zintegr.SystemuNauk!H19,MNiSZW_ZSUN_II!H19,MNiSW_DRODB!H19,'MNiSW_e-CUDO'!H19,MNiSW_eczlowiek!H19,MNiSW_ePuszcza!H19,MNiSW_Leopoldina!H19,MNiSW_MostDanych!H19,MNiSW_OZwRCIN!H19,'MNiSW_Portal zarz.'!H19,MNiSW_repozytorium!H19,MNiSW_Ucyfrowienie!H19,MNiSW_Agro!H19,'MI_ZSI-ULC'!H19,MI_KREPTD!H19,'MI_KPD do inf.o podróżach multi'!H19,'MI_KPD do inf. o warunkach ruch'!H19,'MI_KSZRD TEN-T'!H19,'MI_Polska droga do automatyzacj'!H19,'MF_ZPUTFG '!H19,MF_EUREKA!H19,MRIRW_GIJHARS_EZD!H19,MRIRW_GIJHARS_GOV.PL!H19,MRIRW_GIJHARS_PUESC!H19,'MRiRW_Wojewódzkie ośrodki'!H19,'MRiRW_Jednostki doradztwa roln'!H19,'MRiRW_System monitoringu kontro'!H19,'GUS_Wrota Statystyki'!H19,MEN_WKSDO!H19,MEN_ORE!H19,'MŚ_E-usługa „Zagrożenia lasów” '!H19,'MŚ_LasWodaPowietrze '!H19,MŚ_PromocjaParkówNarodowych!H19,'MŚ_Inwazyjne gatunki'!H19,MŚ_InwentaryzacjaCennySiedlisk!H19,MSWiA_Dotacje_dla_mnijeszości!H19,MSWiA_SICPR2.0!H19,'MWSiA_GovNet i SŁR w KPRM'!H19,MSWiA_PSMUP!H19,MSWiA_SRB!H19,'MSWiA_e-Dowód'!H19,'MSWiA_e-Zdrowie'!H19,MSWiA_TETRA!H19,'MSWiA_CHMURA OBLICZ. POLICJI '!H19,MR_ZONE!H19,'MR_Konto przedsiębiorcy'!H19,MR_PEF2!H19,MR_UPRP_PUEP!H19,MR_UPRP_PORTOS!H19,'MR_GUM_e-CZAS'!H19,'MR_GUM_TRANS-TACHO'!H19,MR_GUM_MZP!H19,'MR_UZP_e-Zamówienia'!H19,'MR_GUGiK_Usługi IIP'!H19,'MR_GUGiK_Integracja PZGiK'!H19,MS_SDE3!H19,MS_Pomoc_prawna!H19,MS_KRM!H19,MS_Informat.postępowan.karnego!H19,'MS_iSDA 2.0'!H19,MS_KRZ!H19,MS_eKRS!H19,MS_IES!H19,MS_KRK2.0!H19,'MS_Wdrożenie rozwiązań '!H19,'MRPiPS_MonitoringPracy i Pobytu'!H19,MRPiPS_PFRON_Sodir!H19,MRPiPS_PFRON_Neo!H19,'MRPiPS_PFRON_e-PFRON'!H19,MRPiPS_PFRON_EGW_GW!H19,MRPiPS_PFRON_PlatAnalit!H19,MRPiPS_PFRON_Windykacja!H19,'MRPiPS_PFRON_iPFRON+'!H19,MRPiPS_PFRON_SOW!H19,MZ_SMKL!H19,'MZ_e-KRN+'!H19,'MZ_P1+KPK'!H19,MZ_eKrew!H19,MZ_Poltransplant!H19,'MZ_Poprawa jakości .......'!H19,'MZ_nowoczesne e-usługi'!H19,MZ_P2_P4!H19,MZ_InterScienceCloud!H19,MZ_PPM!H19,MZ_ProfiBaza!H19,'MZ-DigitalBrain'!H19,MKiDN_mLUMEN!H19,MKiDN_mPolona!H19,MKiDN_Patrimonium_II!H19,'MKiDN_Polona dla Bibliotek 2.0 '!H19,'MKiDN_Polona dla Naukowców'!H19,MKiDN_CAS!H19,MKiDN_FilmotekaNarodowa!H19,MKiDN_Hereditas!H19,MKiDN_www.muzeach!H19,MKiDN_TVP_Digi_Sport!H19,MKiDN_TVP_Digi_4K!H19,'MKiDN_e-Omnis'!H19,'MKiDN_Bliżej kultury'!H19,'MKiDN_DIGI TVP SA'!H19,'MKiDN_Cyfrowa rekonstrukcja'!H19,'MKiDN_Dziedzictwo chopinowskie'!H19,'MKiDN_Otwarte Narodowe'!H19,MKiDN_ADE!H19,MKiDN_ZOSiA!H19,MKiDN_Patrimonium!H19,'MKiDN_NID '!H19,'MKiDN_Dziedzictwo muzyki'!H19,'MKiDN_Digitalizacja PWM'!H19,MKiDN_WFDiF!H19,MC_KAP!H19,MC_eRPL!H19,MC_ZPA!H19,MC_SRPS!H19,MC_WIIP!H19,'MC_e-Doręczenia'!H19,MC_CPA!H19,'MC_Portal GOV.PL'!H19,'MC_e-usługi'!H19,MC_EZD!H19,MC_ProgramKompetencjiCyfrowych!H19,MC_mObywatel!H19,'MC_KRONIK@'!H19,MF_PUESC!H19,'MF_e-Urzą Skarboowy'!H19,MGMiŻŚ_SIPAM!H19,MGMiŻŚ_REJA24!H19,MGMiŻŚ_Sat4Envi!H19,GUS_GOSPOSTRATEG!H19,GUS_KSZBI!H19,GUS_PDS!H19,'ME_URE_sprawoz. przes. paliw.  '!H19,'MKiDN_Muzeum Sztuki w Łodzi '!H19,MKiDN_Zachęta!H19,'MKiDN_Bliżej Teatru'!H19,MKiDN_archiwumgov.pl!H19,'MKiDN_@SIA'!H19,'MKiDN_PlatfEduLekArch-Pola'!H19,MKiDN_digital_PWM_kontynuacja!H19,MKiDN_PWM_bez_digitalizacji!H19,MF_SZOPEN!H19,MEN_ZRK!H19)</f>
        <v>29.009999999999998</v>
      </c>
      <c r="I19" s="242">
        <f>SUM(MK_BDO!I19,MK_GIOŚ_PPMŚ!I19,MK_GIOŚ_INSPIRE!I19,'MON_Budowa wysokiej jakości  '!I19,'MON_Portal BiO'!I19,MNiSzW_PPPN!I19,MNiSzW_AMU!I19,MNiSzW_BINWIT!I19,MNiSzW_Herberium!I19,MNiSzW_Cyfr.archiwum_Arch.Krak!I19,MNiSzW_Eukaryota!I19,MNiSZW_PlatformaObslugi.Praktyk!I19,MNiSZW_Mod.Zintegr.SystemuNauk!I19,MNiSZW_ZSUN_II!I19,MNiSW_DRODB!I19,'MNiSW_e-CUDO'!I19,MNiSW_eczlowiek!I19,MNiSW_ePuszcza!I19,MNiSW_Leopoldina!I19,MNiSW_MostDanych!I19,MNiSW_OZwRCIN!I19,'MNiSW_Portal zarz.'!I19,MNiSW_repozytorium!I19,MNiSW_Ucyfrowienie!I19,MNiSW_Agro!I19,'MI_ZSI-ULC'!I19,MI_KREPTD!I19,'MI_KPD do inf.o podróżach multi'!I19,'MI_KPD do inf. o warunkach ruch'!I19,'MI_KSZRD TEN-T'!I19,'MI_Polska droga do automatyzacj'!I19,'MF_ZPUTFG '!I19,MF_EUREKA!I19,MRIRW_GIJHARS_EZD!I19,MRIRW_GIJHARS_GOV.PL!I19,MRIRW_GIJHARS_PUESC!I19,'MRiRW_Wojewódzkie ośrodki'!I19,'MRiRW_Jednostki doradztwa roln'!I19,'MRiRW_System monitoringu kontro'!I19,'GUS_Wrota Statystyki'!I19,MEN_WKSDO!I19,MEN_ORE!I19,'MŚ_E-usługa „Zagrożenia lasów” '!I19,'MŚ_LasWodaPowietrze '!I19,MŚ_PromocjaParkówNarodowych!I19,'MŚ_Inwazyjne gatunki'!I19,MŚ_InwentaryzacjaCennySiedlisk!I19,MSWiA_Dotacje_dla_mnijeszości!I19,MSWiA_SICPR2.0!I19,'MWSiA_GovNet i SŁR w KPRM'!I19,MSWiA_PSMUP!I19,MSWiA_SRB!I19,'MSWiA_e-Dowód'!I19,'MSWiA_e-Zdrowie'!I19,MSWiA_TETRA!I19,'MSWiA_CHMURA OBLICZ. POLICJI '!I19,MR_ZONE!I19,'MR_Konto przedsiębiorcy'!I19,MR_PEF2!I19,MR_UPRP_PUEP!I19,MR_UPRP_PORTOS!I19,'MR_GUM_e-CZAS'!I19,'MR_GUM_TRANS-TACHO'!I19,MR_GUM_MZP!I19,'MR_UZP_e-Zamówienia'!I19,'MR_GUGiK_Usługi IIP'!I19,'MR_GUGiK_Integracja PZGiK'!I19,MS_SDE3!I19,MS_Pomoc_prawna!I19,MS_KRM!I19,MS_Informat.postępowan.karnego!I19,'MS_iSDA 2.0'!I19,MS_KRZ!I19,MS_eKRS!I19,MS_IES!I19,MS_KRK2.0!I19,'MS_Wdrożenie rozwiązań '!I19,'MRPiPS_MonitoringPracy i Pobytu'!I19,MRPiPS_PFRON_Sodir!I19,MRPiPS_PFRON_Neo!I19,'MRPiPS_PFRON_e-PFRON'!I19,MRPiPS_PFRON_EGW_GW!I19,MRPiPS_PFRON_PlatAnalit!I19,MRPiPS_PFRON_Windykacja!I19,'MRPiPS_PFRON_iPFRON+'!I19,MRPiPS_PFRON_SOW!I19,MZ_SMKL!I19,'MZ_e-KRN+'!I19,'MZ_P1+KPK'!I19,MZ_eKrew!I19,MZ_Poltransplant!I19,'MZ_Poprawa jakości .......'!I19,'MZ_nowoczesne e-usługi'!I19,MZ_P2_P4!I19,MZ_InterScienceCloud!I19,MZ_PPM!I19,MZ_ProfiBaza!I19,'MZ-DigitalBrain'!I19,MKiDN_mLUMEN!I19,MKiDN_mPolona!I19,MKiDN_Patrimonium_II!I19,'MKiDN_Polona dla Bibliotek 2.0 '!I19,'MKiDN_Polona dla Naukowców'!I19,MKiDN_CAS!I19,MKiDN_FilmotekaNarodowa!I19,MKiDN_Hereditas!I19,MKiDN_www.muzeach!I19,MKiDN_TVP_Digi_Sport!I19,MKiDN_TVP_Digi_4K!I19,'MKiDN_e-Omnis'!I19,'MKiDN_Bliżej kultury'!I19,'MKiDN_DIGI TVP SA'!I19,'MKiDN_Cyfrowa rekonstrukcja'!I19,'MKiDN_Dziedzictwo chopinowskie'!I19,'MKiDN_Otwarte Narodowe'!I19,MKiDN_ADE!I19,MKiDN_ZOSiA!I19,MKiDN_Patrimonium!I19,'MKiDN_NID '!I19,'MKiDN_Dziedzictwo muzyki'!I19,'MKiDN_Digitalizacja PWM'!I19,MKiDN_WFDiF!I19,MC_KAP!I19,MC_eRPL!I19,MC_ZPA!I19,MC_SRPS!I19,MC_WIIP!I19,'MC_e-Doręczenia'!I19,MC_CPA!I19,'MC_Portal GOV.PL'!I19,'MC_e-usługi'!I19,MC_EZD!I19,MC_ProgramKompetencjiCyfrowych!I19,MC_mObywatel!I19,'MC_KRONIK@'!I19,MF_PUESC!I19,'MF_e-Urzą Skarboowy'!I19,MGMiŻŚ_SIPAM!I19,MGMiŻŚ_REJA24!I19,MGMiŻŚ_Sat4Envi!I19,GUS_GOSPOSTRATEG!I19,GUS_KSZBI!I19,GUS_PDS!I19,'ME_URE_sprawoz. przes. paliw.  '!I19,'MKiDN_Muzeum Sztuki w Łodzi '!I19,MKiDN_Zachęta!I19,'MKiDN_Bliżej Teatru'!I19,MKiDN_archiwumgov.pl!I19,'MKiDN_@SIA'!I19,'MKiDN_PlatfEduLekArch-Pola'!I19,MKiDN_digital_PWM_kontynuacja!I19,MKiDN_PWM_bez_digitalizacji!I19,MF_SZOPEN!I19,MEN_ZRK!I19)</f>
        <v>32.049999999999997</v>
      </c>
      <c r="J19" s="242">
        <f>SUM(MK_BDO!J19,MK_GIOŚ_PPMŚ!J19,MK_GIOŚ_INSPIRE!J19,'MON_Budowa wysokiej jakości  '!J19,'MON_Portal BiO'!J19,MNiSzW_PPPN!J19,MNiSzW_AMU!J19,MNiSzW_BINWIT!J19,MNiSzW_Herberium!J19,MNiSzW_Cyfr.archiwum_Arch.Krak!J19,MNiSzW_Eukaryota!J19,MNiSZW_PlatformaObslugi.Praktyk!J19,MNiSZW_Mod.Zintegr.SystemuNauk!J19,MNiSZW_ZSUN_II!J19,MNiSW_DRODB!J19,'MNiSW_e-CUDO'!J19,MNiSW_eczlowiek!J19,MNiSW_ePuszcza!J19,MNiSW_Leopoldina!J19,MNiSW_MostDanych!J19,MNiSW_OZwRCIN!J19,'MNiSW_Portal zarz.'!J19,MNiSW_repozytorium!J19,MNiSW_Ucyfrowienie!J19,MNiSW_Agro!J19,'MI_ZSI-ULC'!J19,MI_KREPTD!J19,'MI_KPD do inf.o podróżach multi'!J19,'MI_KPD do inf. o warunkach ruch'!J19,'MI_KSZRD TEN-T'!J19,'MI_Polska droga do automatyzacj'!J19,'MF_ZPUTFG '!J19,MF_EUREKA!J19,MRIRW_GIJHARS_EZD!J19,MRIRW_GIJHARS_GOV.PL!J19,MRIRW_GIJHARS_PUESC!J19,'MRiRW_Wojewódzkie ośrodki'!J19,'MRiRW_Jednostki doradztwa roln'!J19,'MRiRW_System monitoringu kontro'!J19,'GUS_Wrota Statystyki'!J19,MEN_WKSDO!J19,MEN_ORE!J19,'MŚ_E-usługa „Zagrożenia lasów” '!J19,'MŚ_LasWodaPowietrze '!J19,MŚ_PromocjaParkówNarodowych!J19,'MŚ_Inwazyjne gatunki'!J19,MŚ_InwentaryzacjaCennySiedlisk!J19,MSWiA_Dotacje_dla_mnijeszości!J19,MSWiA_SICPR2.0!J19,'MWSiA_GovNet i SŁR w KPRM'!J19,MSWiA_PSMUP!J19,MSWiA_SRB!J19,'MSWiA_e-Dowód'!J19,'MSWiA_e-Zdrowie'!J19,MSWiA_TETRA!J19,'MSWiA_CHMURA OBLICZ. POLICJI '!J19,MR_ZONE!J19,'MR_Konto przedsiębiorcy'!J19,MR_PEF2!J19,MR_UPRP_PUEP!J19,MR_UPRP_PORTOS!J19,'MR_GUM_e-CZAS'!J19,'MR_GUM_TRANS-TACHO'!J19,MR_GUM_MZP!J19,'MR_UZP_e-Zamówienia'!J19,'MR_GUGiK_Usługi IIP'!J19,'MR_GUGiK_Integracja PZGiK'!J19,MS_SDE3!J19,MS_Pomoc_prawna!J19,MS_KRM!J19,MS_Informat.postępowan.karnego!J19,'MS_iSDA 2.0'!J19,MS_KRZ!J19,MS_eKRS!J19,MS_IES!J19,MS_KRK2.0!J19,'MS_Wdrożenie rozwiązań '!J19,'MRPiPS_MonitoringPracy i Pobytu'!J19,MRPiPS_PFRON_Sodir!J19,MRPiPS_PFRON_Neo!J19,'MRPiPS_PFRON_e-PFRON'!J19,MRPiPS_PFRON_EGW_GW!J19,MRPiPS_PFRON_PlatAnalit!J19,MRPiPS_PFRON_Windykacja!J19,'MRPiPS_PFRON_iPFRON+'!J19,MRPiPS_PFRON_SOW!J19,MZ_SMKL!J19,'MZ_e-KRN+'!J19,'MZ_P1+KPK'!J19,MZ_eKrew!J19,MZ_Poltransplant!J19,'MZ_Poprawa jakości .......'!J19,'MZ_nowoczesne e-usługi'!J19,MZ_P2_P4!J19,MZ_InterScienceCloud!J19,MZ_PPM!J19,MZ_ProfiBaza!J19,'MZ-DigitalBrain'!J19,MKiDN_mLUMEN!J19,MKiDN_mPolona!J19,MKiDN_Patrimonium_II!J19,'MKiDN_Polona dla Bibliotek 2.0 '!J19,'MKiDN_Polona dla Naukowców'!J19,MKiDN_CAS!J19,MKiDN_FilmotekaNarodowa!J19,MKiDN_Hereditas!J19,MKiDN_www.muzeach!J19,MKiDN_TVP_Digi_Sport!J19,MKiDN_TVP_Digi_4K!J19,'MKiDN_e-Omnis'!J19,'MKiDN_Bliżej kultury'!J19,'MKiDN_DIGI TVP SA'!J19,'MKiDN_Cyfrowa rekonstrukcja'!J19,'MKiDN_Dziedzictwo chopinowskie'!J19,'MKiDN_Otwarte Narodowe'!J19,MKiDN_ADE!J19,MKiDN_ZOSiA!J19,MKiDN_Patrimonium!J19,'MKiDN_NID '!J19,'MKiDN_Dziedzictwo muzyki'!J19,'MKiDN_Digitalizacja PWM'!J19,MKiDN_WFDiF!J19,MC_KAP!J19,MC_eRPL!J19,MC_ZPA!J19,MC_SRPS!J19,MC_WIIP!J19,'MC_e-Doręczenia'!J19,MC_CPA!J19,'MC_Portal GOV.PL'!J19,'MC_e-usługi'!J19,MC_EZD!J19,MC_ProgramKompetencjiCyfrowych!J19,MC_mObywatel!J19,'MC_KRONIK@'!J19,MF_PUESC!J19,'MF_e-Urzą Skarboowy'!J19,MGMiŻŚ_SIPAM!J19,MGMiŻŚ_REJA24!J19,MGMiŻŚ_Sat4Envi!J19,GUS_GOSPOSTRATEG!J19,GUS_KSZBI!J19,GUS_PDS!J19,'ME_URE_sprawoz. przes. paliw.  '!J19,'MKiDN_Muzeum Sztuki w Łodzi '!J19,MKiDN_Zachęta!J19,'MKiDN_Bliżej Teatru'!J19,MKiDN_archiwumgov.pl!J19,'MKiDN_@SIA'!J19,'MKiDN_PlatfEduLekArch-Pola'!J19,MKiDN_digital_PWM_kontynuacja!J19,MKiDN_PWM_bez_digitalizacji!J19,MF_SZOPEN!J19,MEN_ZRK!J19)</f>
        <v>18.360000000000003</v>
      </c>
      <c r="K19" s="242">
        <f>SUM(MK_BDO!K19,MK_GIOŚ_PPMŚ!K19,MK_GIOŚ_INSPIRE!K19,'MON_Budowa wysokiej jakości  '!K19,'MON_Portal BiO'!K19,MNiSzW_PPPN!K19,MNiSzW_AMU!K19,MNiSzW_BINWIT!K19,MNiSzW_Herberium!K19,MNiSzW_Cyfr.archiwum_Arch.Krak!K19,MNiSzW_Eukaryota!K19,MNiSZW_PlatformaObslugi.Praktyk!K19,MNiSZW_Mod.Zintegr.SystemuNauk!K19,MNiSZW_ZSUN_II!K19,MNiSW_DRODB!K19,'MNiSW_e-CUDO'!K19,MNiSW_eczlowiek!K19,MNiSW_ePuszcza!K19,MNiSW_Leopoldina!K19,MNiSW_MostDanych!K19,MNiSW_OZwRCIN!K19,'MNiSW_Portal zarz.'!K19,MNiSW_repozytorium!K19,MNiSW_Ucyfrowienie!K19,MNiSW_Agro!K19,'MI_ZSI-ULC'!K19,MI_KREPTD!K19,'MI_KPD do inf.o podróżach multi'!K19,'MI_KPD do inf. o warunkach ruch'!K19,'MI_KSZRD TEN-T'!K19,'MI_Polska droga do automatyzacj'!K19,'MF_ZPUTFG '!K19,MF_EUREKA!K19,MRIRW_GIJHARS_EZD!K19,MRIRW_GIJHARS_GOV.PL!K19,MRIRW_GIJHARS_PUESC!K19,'MRiRW_Wojewódzkie ośrodki'!K19,'MRiRW_Jednostki doradztwa roln'!K19,'MRiRW_System monitoringu kontro'!K19,'GUS_Wrota Statystyki'!K19,MEN_WKSDO!K19,MEN_ORE!K19,'MŚ_E-usługa „Zagrożenia lasów” '!K19,'MŚ_LasWodaPowietrze '!K19,MŚ_PromocjaParkówNarodowych!K19,'MŚ_Inwazyjne gatunki'!K19,MŚ_InwentaryzacjaCennySiedlisk!K19,MSWiA_Dotacje_dla_mnijeszości!K19,MSWiA_SICPR2.0!K19,'MWSiA_GovNet i SŁR w KPRM'!K19,MSWiA_PSMUP!K19,MSWiA_SRB!K19,'MSWiA_e-Dowód'!K19,'MSWiA_e-Zdrowie'!K19,MSWiA_TETRA!K19,'MSWiA_CHMURA OBLICZ. POLICJI '!K19,MR_ZONE!K19,'MR_Konto przedsiębiorcy'!K19,MR_PEF2!K19,MR_UPRP_PUEP!K19,MR_UPRP_PORTOS!K19,'MR_GUM_e-CZAS'!K19,'MR_GUM_TRANS-TACHO'!K19,MR_GUM_MZP!K19,'MR_UZP_e-Zamówienia'!K19,'MR_GUGiK_Usługi IIP'!K19,'MR_GUGiK_Integracja PZGiK'!K19,MS_SDE3!K19,MS_Pomoc_prawna!K19,MS_KRM!K19,MS_Informat.postępowan.karnego!K19,'MS_iSDA 2.0'!K19,MS_KRZ!K19,MS_eKRS!K19,MS_IES!K19,MS_KRK2.0!K19,'MS_Wdrożenie rozwiązań '!K19,'MRPiPS_MonitoringPracy i Pobytu'!K19,MRPiPS_PFRON_Sodir!K19,MRPiPS_PFRON_Neo!K19,'MRPiPS_PFRON_e-PFRON'!K19,MRPiPS_PFRON_EGW_GW!K19,MRPiPS_PFRON_PlatAnalit!K19,MRPiPS_PFRON_Windykacja!K19,'MRPiPS_PFRON_iPFRON+'!K19,MRPiPS_PFRON_SOW!K19,MZ_SMKL!K19,'MZ_e-KRN+'!K19,'MZ_P1+KPK'!K19,MZ_eKrew!K19,MZ_Poltransplant!K19,'MZ_Poprawa jakości .......'!K19,'MZ_nowoczesne e-usługi'!K19,MZ_P2_P4!K19,MZ_InterScienceCloud!K19,MZ_PPM!K19,MZ_ProfiBaza!K19,'MZ-DigitalBrain'!K19,MKiDN_mLUMEN!K19,MKiDN_mPolona!K19,MKiDN_Patrimonium_II!K19,'MKiDN_Polona dla Bibliotek 2.0 '!K19,'MKiDN_Polona dla Naukowców'!K19,MKiDN_CAS!K19,MKiDN_FilmotekaNarodowa!K19,MKiDN_Hereditas!K19,MKiDN_www.muzeach!K19,MKiDN_TVP_Digi_Sport!K19,MKiDN_TVP_Digi_4K!K19,'MKiDN_e-Omnis'!K19,'MKiDN_Bliżej kultury'!K19,'MKiDN_DIGI TVP SA'!K19,'MKiDN_Cyfrowa rekonstrukcja'!K19,'MKiDN_Dziedzictwo chopinowskie'!K19,'MKiDN_Otwarte Narodowe'!K19,MKiDN_ADE!K19,MKiDN_ZOSiA!K19,MKiDN_Patrimonium!K19,'MKiDN_NID '!K19,'MKiDN_Dziedzictwo muzyki'!K19,'MKiDN_Digitalizacja PWM'!K19,MKiDN_WFDiF!K19,MC_KAP!K19,MC_eRPL!K19,MC_ZPA!K19,MC_SRPS!K19,MC_WIIP!K19,'MC_e-Doręczenia'!K19,MC_CPA!K19,'MC_Portal GOV.PL'!K19,'MC_e-usługi'!K19,MC_EZD!K19,MC_ProgramKompetencjiCyfrowych!K19,MC_mObywatel!K19,'MC_KRONIK@'!K19,MF_PUESC!K19,'MF_e-Urzą Skarboowy'!K19,MGMiŻŚ_SIPAM!K19,MGMiŻŚ_REJA24!K19,MGMiŻŚ_Sat4Envi!K19,GUS_GOSPOSTRATEG!K19,GUS_KSZBI!K19,GUS_PDS!K19,'ME_URE_sprawoz. przes. paliw.  '!K19,'MKiDN_Muzeum Sztuki w Łodzi '!K19,MKiDN_Zachęta!K19,'MKiDN_Bliżej Teatru'!K19,MKiDN_archiwumgov.pl!K19,'MKiDN_@SIA'!K19,'MKiDN_PlatfEduLekArch-Pola'!K19,MKiDN_digital_PWM_kontynuacja!K19,MKiDN_PWM_bez_digitalizacji!K19,MF_SZOPEN!K19,MEN_ZRK!K19)</f>
        <v>22.6</v>
      </c>
      <c r="L19" s="242">
        <f>SUM(MK_BDO!L19,MK_GIOŚ_PPMŚ!L19,MK_GIOŚ_INSPIRE!L19,'MON_Budowa wysokiej jakości  '!L19,'MON_Portal BiO'!L19,MNiSzW_PPPN!L19,MNiSzW_AMU!L19,MNiSzW_BINWIT!L19,MNiSzW_Herberium!L19,MNiSzW_Cyfr.archiwum_Arch.Krak!L19,MNiSzW_Eukaryota!L19,MNiSZW_PlatformaObslugi.Praktyk!L19,MNiSZW_Mod.Zintegr.SystemuNauk!L19,MNiSZW_ZSUN_II!L19,MNiSW_DRODB!L19,'MNiSW_e-CUDO'!L19,MNiSW_eczlowiek!L19,MNiSW_ePuszcza!L19,MNiSW_Leopoldina!L19,MNiSW_MostDanych!L19,MNiSW_OZwRCIN!L19,'MNiSW_Portal zarz.'!L19,MNiSW_repozytorium!L19,MNiSW_Ucyfrowienie!L19,MNiSW_Agro!L19,'MI_ZSI-ULC'!L19,MI_KREPTD!L19,'MI_KPD do inf.o podróżach multi'!L19,'MI_KPD do inf. o warunkach ruch'!L19,'MI_KSZRD TEN-T'!L19,'MI_Polska droga do automatyzacj'!L19,'MF_ZPUTFG '!L19,MF_EUREKA!L19,MRIRW_GIJHARS_EZD!L19,MRIRW_GIJHARS_GOV.PL!L19,MRIRW_GIJHARS_PUESC!L19,'MRiRW_Wojewódzkie ośrodki'!L19,'MRiRW_Jednostki doradztwa roln'!L19,'MRiRW_System monitoringu kontro'!L19,'GUS_Wrota Statystyki'!L19,MEN_WKSDO!L19,MEN_ORE!L19,'MŚ_E-usługa „Zagrożenia lasów” '!L19,'MŚ_LasWodaPowietrze '!L19,MŚ_PromocjaParkówNarodowych!L19,'MŚ_Inwazyjne gatunki'!L19,MŚ_InwentaryzacjaCennySiedlisk!L19,MSWiA_Dotacje_dla_mnijeszości!L19,MSWiA_SICPR2.0!L19,'MWSiA_GovNet i SŁR w KPRM'!L19,MSWiA_PSMUP!L19,MSWiA_SRB!L19,'MSWiA_e-Dowód'!L19,'MSWiA_e-Zdrowie'!L19,MSWiA_TETRA!L19,'MSWiA_CHMURA OBLICZ. POLICJI '!L19,MR_ZONE!L19,'MR_Konto przedsiębiorcy'!L19,MR_PEF2!L19,MR_UPRP_PUEP!L19,MR_UPRP_PORTOS!L19,'MR_GUM_e-CZAS'!L19,'MR_GUM_TRANS-TACHO'!L19,MR_GUM_MZP!L19,'MR_UZP_e-Zamówienia'!L19,'MR_GUGiK_Usługi IIP'!L19,'MR_GUGiK_Integracja PZGiK'!L19,MS_SDE3!L19,MS_Pomoc_prawna!L19,MS_KRM!L19,MS_Informat.postępowan.karnego!L19,'MS_iSDA 2.0'!L19,MS_KRZ!L19,MS_eKRS!L19,MS_IES!L19,MS_KRK2.0!L19,'MS_Wdrożenie rozwiązań '!L19,'MRPiPS_MonitoringPracy i Pobytu'!L19,MRPiPS_PFRON_Sodir!L19,MRPiPS_PFRON_Neo!L19,'MRPiPS_PFRON_e-PFRON'!L19,MRPiPS_PFRON_EGW_GW!L19,MRPiPS_PFRON_PlatAnalit!L19,MRPiPS_PFRON_Windykacja!L19,'MRPiPS_PFRON_iPFRON+'!L19,MRPiPS_PFRON_SOW!L19,MZ_SMKL!L19,'MZ_e-KRN+'!L19,'MZ_P1+KPK'!L19,MZ_eKrew!L19,MZ_Poltransplant!L19,'MZ_Poprawa jakości .......'!L19,'MZ_nowoczesne e-usługi'!L19,MZ_P2_P4!L19,MZ_InterScienceCloud!L19,MZ_PPM!L19,MZ_ProfiBaza!L19,'MZ-DigitalBrain'!L19,MKiDN_mLUMEN!L19,MKiDN_mPolona!L19,MKiDN_Patrimonium_II!L19,'MKiDN_Polona dla Bibliotek 2.0 '!L19,'MKiDN_Polona dla Naukowców'!L19,MKiDN_CAS!L19,MKiDN_FilmotekaNarodowa!L19,MKiDN_Hereditas!L19,MKiDN_www.muzeach!L19,MKiDN_TVP_Digi_Sport!L19,MKiDN_TVP_Digi_4K!L19,'MKiDN_e-Omnis'!L19,'MKiDN_Bliżej kultury'!L19,'MKiDN_DIGI TVP SA'!L19,'MKiDN_Cyfrowa rekonstrukcja'!L19,'MKiDN_Dziedzictwo chopinowskie'!L19,'MKiDN_Otwarte Narodowe'!L19,MKiDN_ADE!L19,MKiDN_ZOSiA!L19,MKiDN_Patrimonium!L19,'MKiDN_NID '!L19,'MKiDN_Dziedzictwo muzyki'!L19,'MKiDN_Digitalizacja PWM'!L19,MKiDN_WFDiF!L19,MC_KAP!L19,MC_eRPL!L19,MC_ZPA!L19,MC_SRPS!L19,MC_WIIP!L19,'MC_e-Doręczenia'!L19,MC_CPA!L19,'MC_Portal GOV.PL'!L19,'MC_e-usługi'!L19,MC_EZD!L19,MC_ProgramKompetencjiCyfrowych!L19,MC_mObywatel!L19,'MC_KRONIK@'!L19,MF_PUESC!L19,'MF_e-Urzą Skarboowy'!L19,MGMiŻŚ_SIPAM!L19,MGMiŻŚ_REJA24!L19,MGMiŻŚ_Sat4Envi!L19,GUS_GOSPOSTRATEG!L19,GUS_KSZBI!L19,GUS_PDS!L19,'ME_URE_sprawoz. przes. paliw.  '!L19,'MKiDN_Muzeum Sztuki w Łodzi '!L19,MKiDN_Zachęta!L19,'MKiDN_Bliżej Teatru'!L19,MKiDN_archiwumgov.pl!L19,'MKiDN_@SIA'!L19,'MKiDN_PlatfEduLekArch-Pola'!L19,MKiDN_digital_PWM_kontynuacja!L19,MKiDN_PWM_bez_digitalizacji!L19,MF_SZOPEN!L19,MEN_ZRK!L19)</f>
        <v>28.090000000000003</v>
      </c>
      <c r="M19" s="242">
        <f t="shared" si="0"/>
        <v>231.57999999999998</v>
      </c>
    </row>
    <row r="20" spans="1:13" x14ac:dyDescent="0.35">
      <c r="A20" s="5" t="s">
        <v>7</v>
      </c>
      <c r="B20" s="242">
        <f>SUM(MK_BDO!B20,MK_GIOŚ_PPMŚ!B20,MK_GIOŚ_INSPIRE!B20,'MON_Budowa wysokiej jakości  '!B20,'MON_Portal BiO'!B20,MNiSzW_PPPN!B20,MNiSzW_AMU!B20,MNiSzW_BINWIT!B20,MNiSzW_Herberium!B20,MNiSzW_Cyfr.archiwum_Arch.Krak!B20,MNiSzW_Eukaryota!B20,MNiSZW_PlatformaObslugi.Praktyk!B20,MNiSZW_Mod.Zintegr.SystemuNauk!B20,MNiSZW_ZSUN_II!B20,MNiSW_DRODB!B20,'MNiSW_e-CUDO'!B20,MNiSW_eczlowiek!B20,MNiSW_ePuszcza!B20,MNiSW_Leopoldina!B20,MNiSW_MostDanych!B20,MNiSW_OZwRCIN!B20,'MNiSW_Portal zarz.'!B20,MNiSW_repozytorium!B20,MNiSW_Ucyfrowienie!B20,MNiSW_Agro!B20,'MI_ZSI-ULC'!B20,MI_KREPTD!B20,'MI_KPD do inf.o podróżach multi'!B20,'MI_KPD do inf. o warunkach ruch'!B20,'MI_KSZRD TEN-T'!B20,'MI_Polska droga do automatyzacj'!B20,'MF_ZPUTFG '!B20,MF_EUREKA!B20,MRIRW_GIJHARS_EZD!B20,MRIRW_GIJHARS_GOV.PL!B20,MRIRW_GIJHARS_PUESC!B20,'MRiRW_Wojewódzkie ośrodki'!B20,'MRiRW_Jednostki doradztwa roln'!B20,'MRiRW_System monitoringu kontro'!B20,'GUS_Wrota Statystyki'!B20,MEN_WKSDO!B20,MEN_ORE!B20,'MŚ_E-usługa „Zagrożenia lasów” '!B20,'MŚ_LasWodaPowietrze '!B20,MŚ_PromocjaParkówNarodowych!B20,'MŚ_Inwazyjne gatunki'!B20,MŚ_InwentaryzacjaCennySiedlisk!B20,MSWiA_Dotacje_dla_mnijeszości!B20,MSWiA_SICPR2.0!B20,'MWSiA_GovNet i SŁR w KPRM'!B20,MSWiA_PSMUP!B20,MSWiA_SRB!B20,'MSWiA_e-Dowód'!B20,'MSWiA_e-Zdrowie'!B20,MSWiA_TETRA!B20,'MSWiA_CHMURA OBLICZ. POLICJI '!B20,MR_ZONE!B20,'MR_Konto przedsiębiorcy'!B20,MR_PEF2!B20,MR_UPRP_PUEP!B20,MR_UPRP_PORTOS!B20,'MR_GUM_e-CZAS'!B20,'MR_GUM_TRANS-TACHO'!B20,MR_GUM_MZP!B20,'MR_UZP_e-Zamówienia'!B20,'MR_GUGiK_Usługi IIP'!B20,'MR_GUGiK_Integracja PZGiK'!B20,MS_SDE3!B20,MS_Pomoc_prawna!B20,MS_KRM!B20,MS_Informat.postępowan.karnego!B20,'MS_iSDA 2.0'!B20,MS_KRZ!B20,MS_eKRS!B20,MS_IES!B20,MS_KRK2.0!B20,'MS_Wdrożenie rozwiązań '!B20,'MRPiPS_MonitoringPracy i Pobytu'!B20,MRPiPS_PFRON_Sodir!B20,MRPiPS_PFRON_Neo!B20,'MRPiPS_PFRON_e-PFRON'!B20,MRPiPS_PFRON_EGW_GW!B20,MRPiPS_PFRON_PlatAnalit!B20,MRPiPS_PFRON_Windykacja!B20,'MRPiPS_PFRON_iPFRON+'!B20,MRPiPS_PFRON_SOW!B20,MZ_SMKL!B20,'MZ_e-KRN+'!B20,'MZ_P1+KPK'!B20,MZ_eKrew!B20,MZ_Poltransplant!B20,'MZ_Poprawa jakości .......'!B20,'MZ_nowoczesne e-usługi'!B20,MZ_P2_P4!B20,MZ_InterScienceCloud!B20,MZ_PPM!B20,MZ_ProfiBaza!B20,'MZ-DigitalBrain'!B20,MKiDN_mLUMEN!B20,MKiDN_mPolona!B20,MKiDN_Patrimonium_II!B20,'MKiDN_Polona dla Bibliotek 2.0 '!B20,'MKiDN_Polona dla Naukowców'!B20,MKiDN_CAS!B20,MKiDN_FilmotekaNarodowa!B20,MKiDN_Hereditas!B20,MKiDN_www.muzeach!B20,MKiDN_TVP_Digi_Sport!B20,MKiDN_TVP_Digi_4K!B20,'MKiDN_e-Omnis'!B20,'MKiDN_Bliżej kultury'!B20,'MKiDN_DIGI TVP SA'!B20,'MKiDN_Cyfrowa rekonstrukcja'!B20,'MKiDN_Dziedzictwo chopinowskie'!B20,'MKiDN_Otwarte Narodowe'!B20,MKiDN_ADE!B20,MKiDN_ZOSiA!B20,MKiDN_Patrimonium!B20,'MKiDN_NID '!B20,'MKiDN_Dziedzictwo muzyki'!B20,'MKiDN_Digitalizacja PWM'!B20,MKiDN_WFDiF!B20,MC_KAP!B20,MC_eRPL!B20,MC_ZPA!B20,MC_SRPS!B20,MC_WIIP!B20,'MC_e-Doręczenia'!B20,MC_CPA!B20,'MC_Portal GOV.PL'!B20,'MC_e-usługi'!B20,MC_EZD!B20,MC_ProgramKompetencjiCyfrowych!B20,MC_mObywatel!B20,'MC_KRONIK@'!B20,MF_PUESC!B20,'MF_e-Urzą Skarboowy'!B20,MGMiŻŚ_SIPAM!B20,MGMiŻŚ_REJA24!B20,MGMiŻŚ_Sat4Envi!B20,GUS_GOSPOSTRATEG!B20,GUS_KSZBI!B20,GUS_PDS!B20,'ME_URE_sprawoz. przes. paliw.  '!B20,'MKiDN_Muzeum Sztuki w Łodzi '!B20,MKiDN_Zachęta!B20,'MKiDN_Bliżej Teatru'!B20,MKiDN_archiwumgov.pl!B20,'MKiDN_@SIA'!B20,'MKiDN_PlatfEduLekArch-Pola'!B20,MKiDN_digital_PWM_kontynuacja!B20,MKiDN_PWM_bez_digitalizacji!B20,MF_SZOPEN!B20,MEN_ZRK!B20)</f>
        <v>0.49</v>
      </c>
      <c r="C20" s="242">
        <f>SUM(MK_BDO!C20,MK_GIOŚ_PPMŚ!C20,MK_GIOŚ_INSPIRE!C20,'MON_Budowa wysokiej jakości  '!C20,'MON_Portal BiO'!C20,MNiSzW_PPPN!C20,MNiSzW_AMU!C20,MNiSzW_BINWIT!C20,MNiSzW_Herberium!C20,MNiSzW_Cyfr.archiwum_Arch.Krak!C20,MNiSzW_Eukaryota!C20,MNiSZW_PlatformaObslugi.Praktyk!C20,MNiSZW_Mod.Zintegr.SystemuNauk!C20,MNiSZW_ZSUN_II!C20,MNiSW_DRODB!C20,'MNiSW_e-CUDO'!C20,MNiSW_eczlowiek!C20,MNiSW_ePuszcza!C20,MNiSW_Leopoldina!C20,MNiSW_MostDanych!C20,MNiSW_OZwRCIN!C20,'MNiSW_Portal zarz.'!C20,MNiSW_repozytorium!C20,MNiSW_Ucyfrowienie!C20,MNiSW_Agro!C20,'MI_ZSI-ULC'!C20,MI_KREPTD!C20,'MI_KPD do inf.o podróżach multi'!C20,'MI_KPD do inf. o warunkach ruch'!C20,'MI_KSZRD TEN-T'!C20,'MI_Polska droga do automatyzacj'!C20,'MF_ZPUTFG '!C20,MF_EUREKA!C20,MRIRW_GIJHARS_EZD!C20,MRIRW_GIJHARS_GOV.PL!C20,MRIRW_GIJHARS_PUESC!C20,'MRiRW_Wojewódzkie ośrodki'!C20,'MRiRW_Jednostki doradztwa roln'!C20,'MRiRW_System monitoringu kontro'!C20,'GUS_Wrota Statystyki'!C20,MEN_WKSDO!C20,MEN_ORE!C20,'MŚ_E-usługa „Zagrożenia lasów” '!C20,'MŚ_LasWodaPowietrze '!C20,MŚ_PromocjaParkówNarodowych!C20,'MŚ_Inwazyjne gatunki'!C20,MŚ_InwentaryzacjaCennySiedlisk!C20,MSWiA_Dotacje_dla_mnijeszości!C20,MSWiA_SICPR2.0!C20,'MWSiA_GovNet i SŁR w KPRM'!C20,MSWiA_PSMUP!C20,MSWiA_SRB!C20,'MSWiA_e-Dowód'!C20,'MSWiA_e-Zdrowie'!C20,MSWiA_TETRA!C20,'MSWiA_CHMURA OBLICZ. POLICJI '!C20,MR_ZONE!C20,'MR_Konto przedsiębiorcy'!C20,MR_PEF2!C20,MR_UPRP_PUEP!C20,MR_UPRP_PORTOS!C20,'MR_GUM_e-CZAS'!C20,'MR_GUM_TRANS-TACHO'!C20,MR_GUM_MZP!C20,'MR_UZP_e-Zamówienia'!C20,'MR_GUGiK_Usługi IIP'!C20,'MR_GUGiK_Integracja PZGiK'!C20,MS_SDE3!C20,MS_Pomoc_prawna!C20,MS_KRM!C20,MS_Informat.postępowan.karnego!C20,'MS_iSDA 2.0'!C20,MS_KRZ!C20,MS_eKRS!C20,MS_IES!C20,MS_KRK2.0!C20,'MS_Wdrożenie rozwiązań '!C20,'MRPiPS_MonitoringPracy i Pobytu'!C20,MRPiPS_PFRON_Sodir!C20,MRPiPS_PFRON_Neo!C20,'MRPiPS_PFRON_e-PFRON'!C20,MRPiPS_PFRON_EGW_GW!C20,MRPiPS_PFRON_PlatAnalit!C20,MRPiPS_PFRON_Windykacja!C20,'MRPiPS_PFRON_iPFRON+'!C20,MRPiPS_PFRON_SOW!C20,MZ_SMKL!C20,'MZ_e-KRN+'!C20,'MZ_P1+KPK'!C20,MZ_eKrew!C20,MZ_Poltransplant!C20,'MZ_Poprawa jakości .......'!C20,'MZ_nowoczesne e-usługi'!C20,MZ_P2_P4!C20,MZ_InterScienceCloud!C20,MZ_PPM!C20,MZ_ProfiBaza!C20,'MZ-DigitalBrain'!C20,MKiDN_mLUMEN!C20,MKiDN_mPolona!C20,MKiDN_Patrimonium_II!C20,'MKiDN_Polona dla Bibliotek 2.0 '!C20,'MKiDN_Polona dla Naukowców'!C20,MKiDN_CAS!C20,MKiDN_FilmotekaNarodowa!C20,MKiDN_Hereditas!C20,MKiDN_www.muzeach!C20,MKiDN_TVP_Digi_Sport!C20,MKiDN_TVP_Digi_4K!C20,'MKiDN_e-Omnis'!C20,'MKiDN_Bliżej kultury'!C20,'MKiDN_DIGI TVP SA'!C20,'MKiDN_Cyfrowa rekonstrukcja'!C20,'MKiDN_Dziedzictwo chopinowskie'!C20,'MKiDN_Otwarte Narodowe'!C20,MKiDN_ADE!C20,MKiDN_ZOSiA!C20,MKiDN_Patrimonium!C20,'MKiDN_NID '!C20,'MKiDN_Dziedzictwo muzyki'!C20,'MKiDN_Digitalizacja PWM'!C20,MKiDN_WFDiF!C20,MC_KAP!C20,MC_eRPL!C20,MC_ZPA!C20,MC_SRPS!C20,MC_WIIP!C20,'MC_e-Doręczenia'!C20,MC_CPA!C20,'MC_Portal GOV.PL'!C20,'MC_e-usługi'!C20,MC_EZD!C20,MC_ProgramKompetencjiCyfrowych!C20,MC_mObywatel!C20,'MC_KRONIK@'!C20,MF_PUESC!C20,'MF_e-Urzą Skarboowy'!C20,MGMiŻŚ_SIPAM!C20,MGMiŻŚ_REJA24!C20,MGMiŻŚ_Sat4Envi!C20,GUS_GOSPOSTRATEG!C20,GUS_KSZBI!C20,GUS_PDS!C20,'ME_URE_sprawoz. przes. paliw.  '!C20,'MKiDN_Muzeum Sztuki w Łodzi '!C20,MKiDN_Zachęta!C20,'MKiDN_Bliżej Teatru'!C20,MKiDN_archiwumgov.pl!C20,'MKiDN_@SIA'!C20,'MKiDN_PlatfEduLekArch-Pola'!C20,MKiDN_digital_PWM_kontynuacja!C20,MKiDN_PWM_bez_digitalizacji!C20,MF_SZOPEN!C20,MEN_ZRK!C20)</f>
        <v>0.55999999999999994</v>
      </c>
      <c r="D20" s="242">
        <f>SUM(MK_BDO!D20,MK_GIOŚ_PPMŚ!D20,MK_GIOŚ_INSPIRE!D20,'MON_Budowa wysokiej jakości  '!D20,'MON_Portal BiO'!D20,MNiSzW_PPPN!D20,MNiSzW_AMU!D20,MNiSzW_BINWIT!D20,MNiSzW_Herberium!D20,MNiSzW_Cyfr.archiwum_Arch.Krak!D20,MNiSzW_Eukaryota!D20,MNiSZW_PlatformaObslugi.Praktyk!D20,MNiSZW_Mod.Zintegr.SystemuNauk!D20,MNiSZW_ZSUN_II!D20,MNiSW_DRODB!D20,'MNiSW_e-CUDO'!D20,MNiSW_eczlowiek!D20,MNiSW_ePuszcza!D20,MNiSW_Leopoldina!D20,MNiSW_MostDanych!D20,MNiSW_OZwRCIN!D20,'MNiSW_Portal zarz.'!D20,MNiSW_repozytorium!D20,MNiSW_Ucyfrowienie!D20,MNiSW_Agro!D20,'MI_ZSI-ULC'!D20,MI_KREPTD!D20,'MI_KPD do inf.o podróżach multi'!D20,'MI_KPD do inf. o warunkach ruch'!D20,'MI_KSZRD TEN-T'!D20,'MI_Polska droga do automatyzacj'!D20,'MF_ZPUTFG '!D20,MF_EUREKA!D20,MRIRW_GIJHARS_EZD!D20,MRIRW_GIJHARS_GOV.PL!D20,MRIRW_GIJHARS_PUESC!D20,'MRiRW_Wojewódzkie ośrodki'!D20,'MRiRW_Jednostki doradztwa roln'!D20,'MRiRW_System monitoringu kontro'!D20,'GUS_Wrota Statystyki'!D20,MEN_WKSDO!D20,MEN_ORE!D20,'MŚ_E-usługa „Zagrożenia lasów” '!D20,'MŚ_LasWodaPowietrze '!D20,MŚ_PromocjaParkówNarodowych!D20,'MŚ_Inwazyjne gatunki'!D20,MŚ_InwentaryzacjaCennySiedlisk!D20,MSWiA_Dotacje_dla_mnijeszości!D20,MSWiA_SICPR2.0!D20,'MWSiA_GovNet i SŁR w KPRM'!D20,MSWiA_PSMUP!D20,MSWiA_SRB!D20,'MSWiA_e-Dowód'!D20,'MSWiA_e-Zdrowie'!D20,MSWiA_TETRA!D20,'MSWiA_CHMURA OBLICZ. POLICJI '!D20,MR_ZONE!D20,'MR_Konto przedsiębiorcy'!D20,MR_PEF2!D20,MR_UPRP_PUEP!D20,MR_UPRP_PORTOS!D20,'MR_GUM_e-CZAS'!D20,'MR_GUM_TRANS-TACHO'!D20,MR_GUM_MZP!D20,'MR_UZP_e-Zamówienia'!D20,'MR_GUGiK_Usługi IIP'!D20,'MR_GUGiK_Integracja PZGiK'!D20,MS_SDE3!D20,MS_Pomoc_prawna!D20,MS_KRM!D20,MS_Informat.postępowan.karnego!D20,'MS_iSDA 2.0'!D20,MS_KRZ!D20,MS_eKRS!D20,MS_IES!D20,MS_KRK2.0!D20,'MS_Wdrożenie rozwiązań '!D20,'MRPiPS_MonitoringPracy i Pobytu'!D20,MRPiPS_PFRON_Sodir!D20,MRPiPS_PFRON_Neo!D20,'MRPiPS_PFRON_e-PFRON'!D20,MRPiPS_PFRON_EGW_GW!D20,MRPiPS_PFRON_PlatAnalit!D20,MRPiPS_PFRON_Windykacja!D20,'MRPiPS_PFRON_iPFRON+'!D20,MRPiPS_PFRON_SOW!D20,MZ_SMKL!D20,'MZ_e-KRN+'!D20,'MZ_P1+KPK'!D20,MZ_eKrew!D20,MZ_Poltransplant!D20,'MZ_Poprawa jakości .......'!D20,'MZ_nowoczesne e-usługi'!D20,MZ_P2_P4!D20,MZ_InterScienceCloud!D20,MZ_PPM!D20,MZ_ProfiBaza!D20,'MZ-DigitalBrain'!D20,MKiDN_mLUMEN!D20,MKiDN_mPolona!D20,MKiDN_Patrimonium_II!D20,'MKiDN_Polona dla Bibliotek 2.0 '!D20,'MKiDN_Polona dla Naukowców'!D20,MKiDN_CAS!D20,MKiDN_FilmotekaNarodowa!D20,MKiDN_Hereditas!D20,MKiDN_www.muzeach!D20,MKiDN_TVP_Digi_Sport!D20,MKiDN_TVP_Digi_4K!D20,'MKiDN_e-Omnis'!D20,'MKiDN_Bliżej kultury'!D20,'MKiDN_DIGI TVP SA'!D20,'MKiDN_Cyfrowa rekonstrukcja'!D20,'MKiDN_Dziedzictwo chopinowskie'!D20,'MKiDN_Otwarte Narodowe'!D20,MKiDN_ADE!D20,MKiDN_ZOSiA!D20,MKiDN_Patrimonium!D20,'MKiDN_NID '!D20,'MKiDN_Dziedzictwo muzyki'!D20,'MKiDN_Digitalizacja PWM'!D20,MKiDN_WFDiF!D20,MC_KAP!D20,MC_eRPL!D20,MC_ZPA!D20,MC_SRPS!D20,MC_WIIP!D20,'MC_e-Doręczenia'!D20,MC_CPA!D20,'MC_Portal GOV.PL'!D20,'MC_e-usługi'!D20,MC_EZD!D20,MC_ProgramKompetencjiCyfrowych!D20,MC_mObywatel!D20,'MC_KRONIK@'!D20,MF_PUESC!D20,'MF_e-Urzą Skarboowy'!D20,MGMiŻŚ_SIPAM!D20,MGMiŻŚ_REJA24!D20,MGMiŻŚ_Sat4Envi!D20,GUS_GOSPOSTRATEG!D20,GUS_KSZBI!D20,GUS_PDS!D20,'ME_URE_sprawoz. przes. paliw.  '!D20,'MKiDN_Muzeum Sztuki w Łodzi '!D20,MKiDN_Zachęta!D20,'MKiDN_Bliżej Teatru'!D20,MKiDN_archiwumgov.pl!D20,'MKiDN_@SIA'!D20,'MKiDN_PlatfEduLekArch-Pola'!D20,MKiDN_digital_PWM_kontynuacja!D20,MKiDN_PWM_bez_digitalizacji!D20,MF_SZOPEN!D20,MEN_ZRK!D20)</f>
        <v>2.88</v>
      </c>
      <c r="E20" s="242">
        <f>SUM(MK_BDO!E20,MK_GIOŚ_PPMŚ!E20,MK_GIOŚ_INSPIRE!E20,'MON_Budowa wysokiej jakości  '!E20,'MON_Portal BiO'!E20,MNiSzW_PPPN!E20,MNiSzW_AMU!E20,MNiSzW_BINWIT!E20,MNiSzW_Herberium!E20,MNiSzW_Cyfr.archiwum_Arch.Krak!E20,MNiSzW_Eukaryota!E20,MNiSZW_PlatformaObslugi.Praktyk!E20,MNiSZW_Mod.Zintegr.SystemuNauk!E20,MNiSZW_ZSUN_II!E20,MNiSW_DRODB!E20,'MNiSW_e-CUDO'!E20,MNiSW_eczlowiek!E20,MNiSW_ePuszcza!E20,MNiSW_Leopoldina!E20,MNiSW_MostDanych!E20,MNiSW_OZwRCIN!E20,'MNiSW_Portal zarz.'!E20,MNiSW_repozytorium!E20,MNiSW_Ucyfrowienie!E20,MNiSW_Agro!E20,'MI_ZSI-ULC'!E20,MI_KREPTD!E20,'MI_KPD do inf.o podróżach multi'!E20,'MI_KPD do inf. o warunkach ruch'!E20,'MI_KSZRD TEN-T'!E20,'MI_Polska droga do automatyzacj'!E20,'MF_ZPUTFG '!E20,MF_EUREKA!E20,MRIRW_GIJHARS_EZD!E20,MRIRW_GIJHARS_GOV.PL!E20,MRIRW_GIJHARS_PUESC!E20,'MRiRW_Wojewódzkie ośrodki'!E20,'MRiRW_Jednostki doradztwa roln'!E20,'MRiRW_System monitoringu kontro'!E20,'GUS_Wrota Statystyki'!E20,MEN_WKSDO!E20,MEN_ORE!E20,'MŚ_E-usługa „Zagrożenia lasów” '!E20,'MŚ_LasWodaPowietrze '!E20,MŚ_PromocjaParkówNarodowych!E20,'MŚ_Inwazyjne gatunki'!E20,MŚ_InwentaryzacjaCennySiedlisk!E20,MSWiA_Dotacje_dla_mnijeszości!E20,MSWiA_SICPR2.0!E20,'MWSiA_GovNet i SŁR w KPRM'!E20,MSWiA_PSMUP!E20,MSWiA_SRB!E20,'MSWiA_e-Dowód'!E20,'MSWiA_e-Zdrowie'!E20,MSWiA_TETRA!E20,'MSWiA_CHMURA OBLICZ. POLICJI '!E20,MR_ZONE!E20,'MR_Konto przedsiębiorcy'!E20,MR_PEF2!E20,MR_UPRP_PUEP!E20,MR_UPRP_PORTOS!E20,'MR_GUM_e-CZAS'!E20,'MR_GUM_TRANS-TACHO'!E20,MR_GUM_MZP!E20,'MR_UZP_e-Zamówienia'!E20,'MR_GUGiK_Usługi IIP'!E20,'MR_GUGiK_Integracja PZGiK'!E20,MS_SDE3!E20,MS_Pomoc_prawna!E20,MS_KRM!E20,MS_Informat.postępowan.karnego!E20,'MS_iSDA 2.0'!E20,MS_KRZ!E20,MS_eKRS!E20,MS_IES!E20,MS_KRK2.0!E20,'MS_Wdrożenie rozwiązań '!E20,'MRPiPS_MonitoringPracy i Pobytu'!E20,MRPiPS_PFRON_Sodir!E20,MRPiPS_PFRON_Neo!E20,'MRPiPS_PFRON_e-PFRON'!E20,MRPiPS_PFRON_EGW_GW!E20,MRPiPS_PFRON_PlatAnalit!E20,MRPiPS_PFRON_Windykacja!E20,'MRPiPS_PFRON_iPFRON+'!E20,MRPiPS_PFRON_SOW!E20,MZ_SMKL!E20,'MZ_e-KRN+'!E20,'MZ_P1+KPK'!E20,MZ_eKrew!E20,MZ_Poltransplant!E20,'MZ_Poprawa jakości .......'!E20,'MZ_nowoczesne e-usługi'!E20,MZ_P2_P4!E20,MZ_InterScienceCloud!E20,MZ_PPM!E20,MZ_ProfiBaza!E20,'MZ-DigitalBrain'!E20,MKiDN_mLUMEN!E20,MKiDN_mPolona!E20,MKiDN_Patrimonium_II!E20,'MKiDN_Polona dla Bibliotek 2.0 '!E20,'MKiDN_Polona dla Naukowców'!E20,MKiDN_CAS!E20,MKiDN_FilmotekaNarodowa!E20,MKiDN_Hereditas!E20,MKiDN_www.muzeach!E20,MKiDN_TVP_Digi_Sport!E20,MKiDN_TVP_Digi_4K!E20,'MKiDN_e-Omnis'!E20,'MKiDN_Bliżej kultury'!E20,'MKiDN_DIGI TVP SA'!E20,'MKiDN_Cyfrowa rekonstrukcja'!E20,'MKiDN_Dziedzictwo chopinowskie'!E20,'MKiDN_Otwarte Narodowe'!E20,MKiDN_ADE!E20,MKiDN_ZOSiA!E20,MKiDN_Patrimonium!E20,'MKiDN_NID '!E20,'MKiDN_Dziedzictwo muzyki'!E20,'MKiDN_Digitalizacja PWM'!E20,MKiDN_WFDiF!E20,MC_KAP!E20,MC_eRPL!E20,MC_ZPA!E20,MC_SRPS!E20,MC_WIIP!E20,'MC_e-Doręczenia'!E20,MC_CPA!E20,'MC_Portal GOV.PL'!E20,'MC_e-usługi'!E20,MC_EZD!E20,MC_ProgramKompetencjiCyfrowych!E20,MC_mObywatel!E20,'MC_KRONIK@'!E20,MF_PUESC!E20,'MF_e-Urzą Skarboowy'!E20,MGMiŻŚ_SIPAM!E20,MGMiŻŚ_REJA24!E20,MGMiŻŚ_Sat4Envi!E20,GUS_GOSPOSTRATEG!E20,GUS_KSZBI!E20,GUS_PDS!E20,'ME_URE_sprawoz. przes. paliw.  '!E20,'MKiDN_Muzeum Sztuki w Łodzi '!E20,MKiDN_Zachęta!E20,'MKiDN_Bliżej Teatru'!E20,MKiDN_archiwumgov.pl!E20,'MKiDN_@SIA'!E20,'MKiDN_PlatfEduLekArch-Pola'!E20,MKiDN_digital_PWM_kontynuacja!E20,MKiDN_PWM_bez_digitalizacji!E20,MF_SZOPEN!E20,MEN_ZRK!E20)</f>
        <v>2.9</v>
      </c>
      <c r="F20" s="242">
        <f>SUM(MK_BDO!F20,MK_GIOŚ_PPMŚ!F20,MK_GIOŚ_INSPIRE!F20,'MON_Budowa wysokiej jakości  '!F20,'MON_Portal BiO'!F20,MNiSzW_PPPN!F20,MNiSzW_AMU!F20,MNiSzW_BINWIT!F20,MNiSzW_Herberium!F20,MNiSzW_Cyfr.archiwum_Arch.Krak!F20,MNiSzW_Eukaryota!F20,MNiSZW_PlatformaObslugi.Praktyk!F20,MNiSZW_Mod.Zintegr.SystemuNauk!F20,MNiSZW_ZSUN_II!F20,MNiSW_DRODB!F20,'MNiSW_e-CUDO'!F20,MNiSW_eczlowiek!F20,MNiSW_ePuszcza!F20,MNiSW_Leopoldina!F20,MNiSW_MostDanych!F20,MNiSW_OZwRCIN!F20,'MNiSW_Portal zarz.'!F20,MNiSW_repozytorium!F20,MNiSW_Ucyfrowienie!F20,MNiSW_Agro!F20,'MI_ZSI-ULC'!F20,MI_KREPTD!F20,'MI_KPD do inf.o podróżach multi'!F20,'MI_KPD do inf. o warunkach ruch'!F20,'MI_KSZRD TEN-T'!F20,'MI_Polska droga do automatyzacj'!F20,'MF_ZPUTFG '!F20,MF_EUREKA!F20,MRIRW_GIJHARS_EZD!F20,MRIRW_GIJHARS_GOV.PL!F20,MRIRW_GIJHARS_PUESC!F20,'MRiRW_Wojewódzkie ośrodki'!F20,'MRiRW_Jednostki doradztwa roln'!F20,'MRiRW_System monitoringu kontro'!F20,'GUS_Wrota Statystyki'!F20,MEN_WKSDO!F20,MEN_ORE!F20,'MŚ_E-usługa „Zagrożenia lasów” '!F20,'MŚ_LasWodaPowietrze '!F20,MŚ_PromocjaParkówNarodowych!F20,'MŚ_Inwazyjne gatunki'!F20,MŚ_InwentaryzacjaCennySiedlisk!F20,MSWiA_Dotacje_dla_mnijeszości!F20,MSWiA_SICPR2.0!F20,'MWSiA_GovNet i SŁR w KPRM'!F20,MSWiA_PSMUP!F20,MSWiA_SRB!F20,'MSWiA_e-Dowód'!F20,'MSWiA_e-Zdrowie'!F20,MSWiA_TETRA!F20,'MSWiA_CHMURA OBLICZ. POLICJI '!F20,MR_ZONE!F20,'MR_Konto przedsiębiorcy'!F20,MR_PEF2!F20,MR_UPRP_PUEP!F20,MR_UPRP_PORTOS!F20,'MR_GUM_e-CZAS'!F20,'MR_GUM_TRANS-TACHO'!F20,MR_GUM_MZP!F20,'MR_UZP_e-Zamówienia'!F20,'MR_GUGiK_Usługi IIP'!F20,'MR_GUGiK_Integracja PZGiK'!F20,MS_SDE3!F20,MS_Pomoc_prawna!F20,MS_KRM!F20,MS_Informat.postępowan.karnego!F20,'MS_iSDA 2.0'!F20,MS_KRZ!F20,MS_eKRS!F20,MS_IES!F20,MS_KRK2.0!F20,'MS_Wdrożenie rozwiązań '!F20,'MRPiPS_MonitoringPracy i Pobytu'!F20,MRPiPS_PFRON_Sodir!F20,MRPiPS_PFRON_Neo!F20,'MRPiPS_PFRON_e-PFRON'!F20,MRPiPS_PFRON_EGW_GW!F20,MRPiPS_PFRON_PlatAnalit!F20,MRPiPS_PFRON_Windykacja!F20,'MRPiPS_PFRON_iPFRON+'!F20,MRPiPS_PFRON_SOW!F20,MZ_SMKL!F20,'MZ_e-KRN+'!F20,'MZ_P1+KPK'!F20,MZ_eKrew!F20,MZ_Poltransplant!F20,'MZ_Poprawa jakości .......'!F20,'MZ_nowoczesne e-usługi'!F20,MZ_P2_P4!F20,MZ_InterScienceCloud!F20,MZ_PPM!F20,MZ_ProfiBaza!F20,'MZ-DigitalBrain'!F20,MKiDN_mLUMEN!F20,MKiDN_mPolona!F20,MKiDN_Patrimonium_II!F20,'MKiDN_Polona dla Bibliotek 2.0 '!F20,'MKiDN_Polona dla Naukowców'!F20,MKiDN_CAS!F20,MKiDN_FilmotekaNarodowa!F20,MKiDN_Hereditas!F20,MKiDN_www.muzeach!F20,MKiDN_TVP_Digi_Sport!F20,MKiDN_TVP_Digi_4K!F20,'MKiDN_e-Omnis'!F20,'MKiDN_Bliżej kultury'!F20,'MKiDN_DIGI TVP SA'!F20,'MKiDN_Cyfrowa rekonstrukcja'!F20,'MKiDN_Dziedzictwo chopinowskie'!F20,'MKiDN_Otwarte Narodowe'!F20,MKiDN_ADE!F20,MKiDN_ZOSiA!F20,MKiDN_Patrimonium!F20,'MKiDN_NID '!F20,'MKiDN_Dziedzictwo muzyki'!F20,'MKiDN_Digitalizacja PWM'!F20,MKiDN_WFDiF!F20,MC_KAP!F20,MC_eRPL!F20,MC_ZPA!F20,MC_SRPS!F20,MC_WIIP!F20,'MC_e-Doręczenia'!F20,MC_CPA!F20,'MC_Portal GOV.PL'!F20,'MC_e-usługi'!F20,MC_EZD!F20,MC_ProgramKompetencjiCyfrowych!F20,MC_mObywatel!F20,'MC_KRONIK@'!F20,MF_PUESC!F20,'MF_e-Urzą Skarboowy'!F20,MGMiŻŚ_SIPAM!F20,MGMiŻŚ_REJA24!F20,MGMiŻŚ_Sat4Envi!F20,GUS_GOSPOSTRATEG!F20,GUS_KSZBI!F20,GUS_PDS!F20,'ME_URE_sprawoz. przes. paliw.  '!F20,'MKiDN_Muzeum Sztuki w Łodzi '!F20,MKiDN_Zachęta!F20,'MKiDN_Bliżej Teatru'!F20,MKiDN_archiwumgov.pl!F20,'MKiDN_@SIA'!F20,'MKiDN_PlatfEduLekArch-Pola'!F20,MKiDN_digital_PWM_kontynuacja!F20,MKiDN_PWM_bez_digitalizacji!F20,MF_SZOPEN!F20,MEN_ZRK!F20)</f>
        <v>2.98</v>
      </c>
      <c r="G20" s="242">
        <f>SUM(MK_BDO!G20,MK_GIOŚ_PPMŚ!G20,MK_GIOŚ_INSPIRE!G20,'MON_Budowa wysokiej jakości  '!G20,'MON_Portal BiO'!G20,MNiSzW_PPPN!G20,MNiSzW_AMU!G20,MNiSzW_BINWIT!G20,MNiSzW_Herberium!G20,MNiSzW_Cyfr.archiwum_Arch.Krak!G20,MNiSzW_Eukaryota!G20,MNiSZW_PlatformaObslugi.Praktyk!G20,MNiSZW_Mod.Zintegr.SystemuNauk!G20,MNiSZW_ZSUN_II!G20,MNiSW_DRODB!G20,'MNiSW_e-CUDO'!G20,MNiSW_eczlowiek!G20,MNiSW_ePuszcza!G20,MNiSW_Leopoldina!G20,MNiSW_MostDanych!G20,MNiSW_OZwRCIN!G20,'MNiSW_Portal zarz.'!G20,MNiSW_repozytorium!G20,MNiSW_Ucyfrowienie!G20,MNiSW_Agro!G20,'MI_ZSI-ULC'!G20,MI_KREPTD!G20,'MI_KPD do inf.o podróżach multi'!G20,'MI_KPD do inf. o warunkach ruch'!G20,'MI_KSZRD TEN-T'!G20,'MI_Polska droga do automatyzacj'!G20,'MF_ZPUTFG '!G20,MF_EUREKA!G20,MRIRW_GIJHARS_EZD!G20,MRIRW_GIJHARS_GOV.PL!G20,MRIRW_GIJHARS_PUESC!G20,'MRiRW_Wojewódzkie ośrodki'!G20,'MRiRW_Jednostki doradztwa roln'!G20,'MRiRW_System monitoringu kontro'!G20,'GUS_Wrota Statystyki'!G20,MEN_WKSDO!G20,MEN_ORE!G20,'MŚ_E-usługa „Zagrożenia lasów” '!G20,'MŚ_LasWodaPowietrze '!G20,MŚ_PromocjaParkówNarodowych!G20,'MŚ_Inwazyjne gatunki'!G20,MŚ_InwentaryzacjaCennySiedlisk!G20,MSWiA_Dotacje_dla_mnijeszości!G20,MSWiA_SICPR2.0!G20,'MWSiA_GovNet i SŁR w KPRM'!G20,MSWiA_PSMUP!G20,MSWiA_SRB!G20,'MSWiA_e-Dowód'!G20,'MSWiA_e-Zdrowie'!G20,MSWiA_TETRA!G20,'MSWiA_CHMURA OBLICZ. POLICJI '!G20,MR_ZONE!G20,'MR_Konto przedsiębiorcy'!G20,MR_PEF2!G20,MR_UPRP_PUEP!G20,MR_UPRP_PORTOS!G20,'MR_GUM_e-CZAS'!G20,'MR_GUM_TRANS-TACHO'!G20,MR_GUM_MZP!G20,'MR_UZP_e-Zamówienia'!G20,'MR_GUGiK_Usługi IIP'!G20,'MR_GUGiK_Integracja PZGiK'!G20,MS_SDE3!G20,MS_Pomoc_prawna!G20,MS_KRM!G20,MS_Informat.postępowan.karnego!G20,'MS_iSDA 2.0'!G20,MS_KRZ!G20,MS_eKRS!G20,MS_IES!G20,MS_KRK2.0!G20,'MS_Wdrożenie rozwiązań '!G20,'MRPiPS_MonitoringPracy i Pobytu'!G20,MRPiPS_PFRON_Sodir!G20,MRPiPS_PFRON_Neo!G20,'MRPiPS_PFRON_e-PFRON'!G20,MRPiPS_PFRON_EGW_GW!G20,MRPiPS_PFRON_PlatAnalit!G20,MRPiPS_PFRON_Windykacja!G20,'MRPiPS_PFRON_iPFRON+'!G20,MRPiPS_PFRON_SOW!G20,MZ_SMKL!G20,'MZ_e-KRN+'!G20,'MZ_P1+KPK'!G20,MZ_eKrew!G20,MZ_Poltransplant!G20,'MZ_Poprawa jakości .......'!G20,'MZ_nowoczesne e-usługi'!G20,MZ_P2_P4!G20,MZ_InterScienceCloud!G20,MZ_PPM!G20,MZ_ProfiBaza!G20,'MZ-DigitalBrain'!G20,MKiDN_mLUMEN!G20,MKiDN_mPolona!G20,MKiDN_Patrimonium_II!G20,'MKiDN_Polona dla Bibliotek 2.0 '!G20,'MKiDN_Polona dla Naukowców'!G20,MKiDN_CAS!G20,MKiDN_FilmotekaNarodowa!G20,MKiDN_Hereditas!G20,MKiDN_www.muzeach!G20,MKiDN_TVP_Digi_Sport!G20,MKiDN_TVP_Digi_4K!G20,'MKiDN_e-Omnis'!G20,'MKiDN_Bliżej kultury'!G20,'MKiDN_DIGI TVP SA'!G20,'MKiDN_Cyfrowa rekonstrukcja'!G20,'MKiDN_Dziedzictwo chopinowskie'!G20,'MKiDN_Otwarte Narodowe'!G20,MKiDN_ADE!G20,MKiDN_ZOSiA!G20,MKiDN_Patrimonium!G20,'MKiDN_NID '!G20,'MKiDN_Dziedzictwo muzyki'!G20,'MKiDN_Digitalizacja PWM'!G20,MKiDN_WFDiF!G20,MC_KAP!G20,MC_eRPL!G20,MC_ZPA!G20,MC_SRPS!G20,MC_WIIP!G20,'MC_e-Doręczenia'!G20,MC_CPA!G20,'MC_Portal GOV.PL'!G20,'MC_e-usługi'!G20,MC_EZD!G20,MC_ProgramKompetencjiCyfrowych!G20,MC_mObywatel!G20,'MC_KRONIK@'!G20,MF_PUESC!G20,'MF_e-Urzą Skarboowy'!G20,MGMiŻŚ_SIPAM!G20,MGMiŻŚ_REJA24!G20,MGMiŻŚ_Sat4Envi!G20,GUS_GOSPOSTRATEG!G20,GUS_KSZBI!G20,GUS_PDS!G20,'ME_URE_sprawoz. przes. paliw.  '!G20,'MKiDN_Muzeum Sztuki w Łodzi '!G20,MKiDN_Zachęta!G20,'MKiDN_Bliżej Teatru'!G20,MKiDN_archiwumgov.pl!G20,'MKiDN_@SIA'!G20,'MKiDN_PlatfEduLekArch-Pola'!G20,MKiDN_digital_PWM_kontynuacja!G20,MKiDN_PWM_bez_digitalizacji!G20,MF_SZOPEN!G20,MEN_ZRK!G20)</f>
        <v>3.07</v>
      </c>
      <c r="H20" s="242">
        <f>SUM(MK_BDO!H20,MK_GIOŚ_PPMŚ!H20,MK_GIOŚ_INSPIRE!H20,'MON_Budowa wysokiej jakości  '!H20,'MON_Portal BiO'!H20,MNiSzW_PPPN!H20,MNiSzW_AMU!H20,MNiSzW_BINWIT!H20,MNiSzW_Herberium!H20,MNiSzW_Cyfr.archiwum_Arch.Krak!H20,MNiSzW_Eukaryota!H20,MNiSZW_PlatformaObslugi.Praktyk!H20,MNiSZW_Mod.Zintegr.SystemuNauk!H20,MNiSZW_ZSUN_II!H20,MNiSW_DRODB!H20,'MNiSW_e-CUDO'!H20,MNiSW_eczlowiek!H20,MNiSW_ePuszcza!H20,MNiSW_Leopoldina!H20,MNiSW_MostDanych!H20,MNiSW_OZwRCIN!H20,'MNiSW_Portal zarz.'!H20,MNiSW_repozytorium!H20,MNiSW_Ucyfrowienie!H20,MNiSW_Agro!H20,'MI_ZSI-ULC'!H20,MI_KREPTD!H20,'MI_KPD do inf.o podróżach multi'!H20,'MI_KPD do inf. o warunkach ruch'!H20,'MI_KSZRD TEN-T'!H20,'MI_Polska droga do automatyzacj'!H20,'MF_ZPUTFG '!H20,MF_EUREKA!H20,MRIRW_GIJHARS_EZD!H20,MRIRW_GIJHARS_GOV.PL!H20,MRIRW_GIJHARS_PUESC!H20,'MRiRW_Wojewódzkie ośrodki'!H20,'MRiRW_Jednostki doradztwa roln'!H20,'MRiRW_System monitoringu kontro'!H20,'GUS_Wrota Statystyki'!H20,MEN_WKSDO!H20,MEN_ORE!H20,'MŚ_E-usługa „Zagrożenia lasów” '!H20,'MŚ_LasWodaPowietrze '!H20,MŚ_PromocjaParkówNarodowych!H20,'MŚ_Inwazyjne gatunki'!H20,MŚ_InwentaryzacjaCennySiedlisk!H20,MSWiA_Dotacje_dla_mnijeszości!H20,MSWiA_SICPR2.0!H20,'MWSiA_GovNet i SŁR w KPRM'!H20,MSWiA_PSMUP!H20,MSWiA_SRB!H20,'MSWiA_e-Dowód'!H20,'MSWiA_e-Zdrowie'!H20,MSWiA_TETRA!H20,'MSWiA_CHMURA OBLICZ. POLICJI '!H20,MR_ZONE!H20,'MR_Konto przedsiębiorcy'!H20,MR_PEF2!H20,MR_UPRP_PUEP!H20,MR_UPRP_PORTOS!H20,'MR_GUM_e-CZAS'!H20,'MR_GUM_TRANS-TACHO'!H20,MR_GUM_MZP!H20,'MR_UZP_e-Zamówienia'!H20,'MR_GUGiK_Usługi IIP'!H20,'MR_GUGiK_Integracja PZGiK'!H20,MS_SDE3!H20,MS_Pomoc_prawna!H20,MS_KRM!H20,MS_Informat.postępowan.karnego!H20,'MS_iSDA 2.0'!H20,MS_KRZ!H20,MS_eKRS!H20,MS_IES!H20,MS_KRK2.0!H20,'MS_Wdrożenie rozwiązań '!H20,'MRPiPS_MonitoringPracy i Pobytu'!H20,MRPiPS_PFRON_Sodir!H20,MRPiPS_PFRON_Neo!H20,'MRPiPS_PFRON_e-PFRON'!H20,MRPiPS_PFRON_EGW_GW!H20,MRPiPS_PFRON_PlatAnalit!H20,MRPiPS_PFRON_Windykacja!H20,'MRPiPS_PFRON_iPFRON+'!H20,MRPiPS_PFRON_SOW!H20,MZ_SMKL!H20,'MZ_e-KRN+'!H20,'MZ_P1+KPK'!H20,MZ_eKrew!H20,MZ_Poltransplant!H20,'MZ_Poprawa jakości .......'!H20,'MZ_nowoczesne e-usługi'!H20,MZ_P2_P4!H20,MZ_InterScienceCloud!H20,MZ_PPM!H20,MZ_ProfiBaza!H20,'MZ-DigitalBrain'!H20,MKiDN_mLUMEN!H20,MKiDN_mPolona!H20,MKiDN_Patrimonium_II!H20,'MKiDN_Polona dla Bibliotek 2.0 '!H20,'MKiDN_Polona dla Naukowców'!H20,MKiDN_CAS!H20,MKiDN_FilmotekaNarodowa!H20,MKiDN_Hereditas!H20,MKiDN_www.muzeach!H20,MKiDN_TVP_Digi_Sport!H20,MKiDN_TVP_Digi_4K!H20,'MKiDN_e-Omnis'!H20,'MKiDN_Bliżej kultury'!H20,'MKiDN_DIGI TVP SA'!H20,'MKiDN_Cyfrowa rekonstrukcja'!H20,'MKiDN_Dziedzictwo chopinowskie'!H20,'MKiDN_Otwarte Narodowe'!H20,MKiDN_ADE!H20,MKiDN_ZOSiA!H20,MKiDN_Patrimonium!H20,'MKiDN_NID '!H20,'MKiDN_Dziedzictwo muzyki'!H20,'MKiDN_Digitalizacja PWM'!H20,MKiDN_WFDiF!H20,MC_KAP!H20,MC_eRPL!H20,MC_ZPA!H20,MC_SRPS!H20,MC_WIIP!H20,'MC_e-Doręczenia'!H20,MC_CPA!H20,'MC_Portal GOV.PL'!H20,'MC_e-usługi'!H20,MC_EZD!H20,MC_ProgramKompetencjiCyfrowych!H20,MC_mObywatel!H20,'MC_KRONIK@'!H20,MF_PUESC!H20,'MF_e-Urzą Skarboowy'!H20,MGMiŻŚ_SIPAM!H20,MGMiŻŚ_REJA24!H20,MGMiŻŚ_Sat4Envi!H20,GUS_GOSPOSTRATEG!H20,GUS_KSZBI!H20,GUS_PDS!H20,'ME_URE_sprawoz. przes. paliw.  '!H20,'MKiDN_Muzeum Sztuki w Łodzi '!H20,MKiDN_Zachęta!H20,'MKiDN_Bliżej Teatru'!H20,MKiDN_archiwumgov.pl!H20,'MKiDN_@SIA'!H20,'MKiDN_PlatfEduLekArch-Pola'!H20,MKiDN_digital_PWM_kontynuacja!H20,MKiDN_PWM_bez_digitalizacji!H20,MF_SZOPEN!H20,MEN_ZRK!H20)</f>
        <v>3.08</v>
      </c>
      <c r="I20" s="242">
        <f>SUM(MK_BDO!I20,MK_GIOŚ_PPMŚ!I20,MK_GIOŚ_INSPIRE!I20,'MON_Budowa wysokiej jakości  '!I20,'MON_Portal BiO'!I20,MNiSzW_PPPN!I20,MNiSzW_AMU!I20,MNiSzW_BINWIT!I20,MNiSzW_Herberium!I20,MNiSzW_Cyfr.archiwum_Arch.Krak!I20,MNiSzW_Eukaryota!I20,MNiSZW_PlatformaObslugi.Praktyk!I20,MNiSZW_Mod.Zintegr.SystemuNauk!I20,MNiSZW_ZSUN_II!I20,MNiSW_DRODB!I20,'MNiSW_e-CUDO'!I20,MNiSW_eczlowiek!I20,MNiSW_ePuszcza!I20,MNiSW_Leopoldina!I20,MNiSW_MostDanych!I20,MNiSW_OZwRCIN!I20,'MNiSW_Portal zarz.'!I20,MNiSW_repozytorium!I20,MNiSW_Ucyfrowienie!I20,MNiSW_Agro!I20,'MI_ZSI-ULC'!I20,MI_KREPTD!I20,'MI_KPD do inf.o podróżach multi'!I20,'MI_KPD do inf. o warunkach ruch'!I20,'MI_KSZRD TEN-T'!I20,'MI_Polska droga do automatyzacj'!I20,'MF_ZPUTFG '!I20,MF_EUREKA!I20,MRIRW_GIJHARS_EZD!I20,MRIRW_GIJHARS_GOV.PL!I20,MRIRW_GIJHARS_PUESC!I20,'MRiRW_Wojewódzkie ośrodki'!I20,'MRiRW_Jednostki doradztwa roln'!I20,'MRiRW_System monitoringu kontro'!I20,'GUS_Wrota Statystyki'!I20,MEN_WKSDO!I20,MEN_ORE!I20,'MŚ_E-usługa „Zagrożenia lasów” '!I20,'MŚ_LasWodaPowietrze '!I20,MŚ_PromocjaParkówNarodowych!I20,'MŚ_Inwazyjne gatunki'!I20,MŚ_InwentaryzacjaCennySiedlisk!I20,MSWiA_Dotacje_dla_mnijeszości!I20,MSWiA_SICPR2.0!I20,'MWSiA_GovNet i SŁR w KPRM'!I20,MSWiA_PSMUP!I20,MSWiA_SRB!I20,'MSWiA_e-Dowód'!I20,'MSWiA_e-Zdrowie'!I20,MSWiA_TETRA!I20,'MSWiA_CHMURA OBLICZ. POLICJI '!I20,MR_ZONE!I20,'MR_Konto przedsiębiorcy'!I20,MR_PEF2!I20,MR_UPRP_PUEP!I20,MR_UPRP_PORTOS!I20,'MR_GUM_e-CZAS'!I20,'MR_GUM_TRANS-TACHO'!I20,MR_GUM_MZP!I20,'MR_UZP_e-Zamówienia'!I20,'MR_GUGiK_Usługi IIP'!I20,'MR_GUGiK_Integracja PZGiK'!I20,MS_SDE3!I20,MS_Pomoc_prawna!I20,MS_KRM!I20,MS_Informat.postępowan.karnego!I20,'MS_iSDA 2.0'!I20,MS_KRZ!I20,MS_eKRS!I20,MS_IES!I20,MS_KRK2.0!I20,'MS_Wdrożenie rozwiązań '!I20,'MRPiPS_MonitoringPracy i Pobytu'!I20,MRPiPS_PFRON_Sodir!I20,MRPiPS_PFRON_Neo!I20,'MRPiPS_PFRON_e-PFRON'!I20,MRPiPS_PFRON_EGW_GW!I20,MRPiPS_PFRON_PlatAnalit!I20,MRPiPS_PFRON_Windykacja!I20,'MRPiPS_PFRON_iPFRON+'!I20,MRPiPS_PFRON_SOW!I20,MZ_SMKL!I20,'MZ_e-KRN+'!I20,'MZ_P1+KPK'!I20,MZ_eKrew!I20,MZ_Poltransplant!I20,'MZ_Poprawa jakości .......'!I20,'MZ_nowoczesne e-usługi'!I20,MZ_P2_P4!I20,MZ_InterScienceCloud!I20,MZ_PPM!I20,MZ_ProfiBaza!I20,'MZ-DigitalBrain'!I20,MKiDN_mLUMEN!I20,MKiDN_mPolona!I20,MKiDN_Patrimonium_II!I20,'MKiDN_Polona dla Bibliotek 2.0 '!I20,'MKiDN_Polona dla Naukowców'!I20,MKiDN_CAS!I20,MKiDN_FilmotekaNarodowa!I20,MKiDN_Hereditas!I20,MKiDN_www.muzeach!I20,MKiDN_TVP_Digi_Sport!I20,MKiDN_TVP_Digi_4K!I20,'MKiDN_e-Omnis'!I20,'MKiDN_Bliżej kultury'!I20,'MKiDN_DIGI TVP SA'!I20,'MKiDN_Cyfrowa rekonstrukcja'!I20,'MKiDN_Dziedzictwo chopinowskie'!I20,'MKiDN_Otwarte Narodowe'!I20,MKiDN_ADE!I20,MKiDN_ZOSiA!I20,MKiDN_Patrimonium!I20,'MKiDN_NID '!I20,'MKiDN_Dziedzictwo muzyki'!I20,'MKiDN_Digitalizacja PWM'!I20,MKiDN_WFDiF!I20,MC_KAP!I20,MC_eRPL!I20,MC_ZPA!I20,MC_SRPS!I20,MC_WIIP!I20,'MC_e-Doręczenia'!I20,MC_CPA!I20,'MC_Portal GOV.PL'!I20,'MC_e-usługi'!I20,MC_EZD!I20,MC_ProgramKompetencjiCyfrowych!I20,MC_mObywatel!I20,'MC_KRONIK@'!I20,MF_PUESC!I20,'MF_e-Urzą Skarboowy'!I20,MGMiŻŚ_SIPAM!I20,MGMiŻŚ_REJA24!I20,MGMiŻŚ_Sat4Envi!I20,GUS_GOSPOSTRATEG!I20,GUS_KSZBI!I20,GUS_PDS!I20,'ME_URE_sprawoz. przes. paliw.  '!I20,'MKiDN_Muzeum Sztuki w Łodzi '!I20,MKiDN_Zachęta!I20,'MKiDN_Bliżej Teatru'!I20,MKiDN_archiwumgov.pl!I20,'MKiDN_@SIA'!I20,'MKiDN_PlatfEduLekArch-Pola'!I20,MKiDN_digital_PWM_kontynuacja!I20,MKiDN_PWM_bez_digitalizacji!I20,MF_SZOPEN!I20,MEN_ZRK!I20)</f>
        <v>3.11</v>
      </c>
      <c r="J20" s="242">
        <f>SUM(MK_BDO!J20,MK_GIOŚ_PPMŚ!J20,MK_GIOŚ_INSPIRE!J20,'MON_Budowa wysokiej jakości  '!J20,'MON_Portal BiO'!J20,MNiSzW_PPPN!J20,MNiSzW_AMU!J20,MNiSzW_BINWIT!J20,MNiSzW_Herberium!J20,MNiSzW_Cyfr.archiwum_Arch.Krak!J20,MNiSzW_Eukaryota!J20,MNiSZW_PlatformaObslugi.Praktyk!J20,MNiSZW_Mod.Zintegr.SystemuNauk!J20,MNiSZW_ZSUN_II!J20,MNiSW_DRODB!J20,'MNiSW_e-CUDO'!J20,MNiSW_eczlowiek!J20,MNiSW_ePuszcza!J20,MNiSW_Leopoldina!J20,MNiSW_MostDanych!J20,MNiSW_OZwRCIN!J20,'MNiSW_Portal zarz.'!J20,MNiSW_repozytorium!J20,MNiSW_Ucyfrowienie!J20,MNiSW_Agro!J20,'MI_ZSI-ULC'!J20,MI_KREPTD!J20,'MI_KPD do inf.o podróżach multi'!J20,'MI_KPD do inf. o warunkach ruch'!J20,'MI_KSZRD TEN-T'!J20,'MI_Polska droga do automatyzacj'!J20,'MF_ZPUTFG '!J20,MF_EUREKA!J20,MRIRW_GIJHARS_EZD!J20,MRIRW_GIJHARS_GOV.PL!J20,MRIRW_GIJHARS_PUESC!J20,'MRiRW_Wojewódzkie ośrodki'!J20,'MRiRW_Jednostki doradztwa roln'!J20,'MRiRW_System monitoringu kontro'!J20,'GUS_Wrota Statystyki'!J20,MEN_WKSDO!J20,MEN_ORE!J20,'MŚ_E-usługa „Zagrożenia lasów” '!J20,'MŚ_LasWodaPowietrze '!J20,MŚ_PromocjaParkówNarodowych!J20,'MŚ_Inwazyjne gatunki'!J20,MŚ_InwentaryzacjaCennySiedlisk!J20,MSWiA_Dotacje_dla_mnijeszości!J20,MSWiA_SICPR2.0!J20,'MWSiA_GovNet i SŁR w KPRM'!J20,MSWiA_PSMUP!J20,MSWiA_SRB!J20,'MSWiA_e-Dowód'!J20,'MSWiA_e-Zdrowie'!J20,MSWiA_TETRA!J20,'MSWiA_CHMURA OBLICZ. POLICJI '!J20,MR_ZONE!J20,'MR_Konto przedsiębiorcy'!J20,MR_PEF2!J20,MR_UPRP_PUEP!J20,MR_UPRP_PORTOS!J20,'MR_GUM_e-CZAS'!J20,'MR_GUM_TRANS-TACHO'!J20,MR_GUM_MZP!J20,'MR_UZP_e-Zamówienia'!J20,'MR_GUGiK_Usługi IIP'!J20,'MR_GUGiK_Integracja PZGiK'!J20,MS_SDE3!J20,MS_Pomoc_prawna!J20,MS_KRM!J20,MS_Informat.postępowan.karnego!J20,'MS_iSDA 2.0'!J20,MS_KRZ!J20,MS_eKRS!J20,MS_IES!J20,MS_KRK2.0!J20,'MS_Wdrożenie rozwiązań '!J20,'MRPiPS_MonitoringPracy i Pobytu'!J20,MRPiPS_PFRON_Sodir!J20,MRPiPS_PFRON_Neo!J20,'MRPiPS_PFRON_e-PFRON'!J20,MRPiPS_PFRON_EGW_GW!J20,MRPiPS_PFRON_PlatAnalit!J20,MRPiPS_PFRON_Windykacja!J20,'MRPiPS_PFRON_iPFRON+'!J20,MRPiPS_PFRON_SOW!J20,MZ_SMKL!J20,'MZ_e-KRN+'!J20,'MZ_P1+KPK'!J20,MZ_eKrew!J20,MZ_Poltransplant!J20,'MZ_Poprawa jakości .......'!J20,'MZ_nowoczesne e-usługi'!J20,MZ_P2_P4!J20,MZ_InterScienceCloud!J20,MZ_PPM!J20,MZ_ProfiBaza!J20,'MZ-DigitalBrain'!J20,MKiDN_mLUMEN!J20,MKiDN_mPolona!J20,MKiDN_Patrimonium_II!J20,'MKiDN_Polona dla Bibliotek 2.0 '!J20,'MKiDN_Polona dla Naukowców'!J20,MKiDN_CAS!J20,MKiDN_FilmotekaNarodowa!J20,MKiDN_Hereditas!J20,MKiDN_www.muzeach!J20,MKiDN_TVP_Digi_Sport!J20,MKiDN_TVP_Digi_4K!J20,'MKiDN_e-Omnis'!J20,'MKiDN_Bliżej kultury'!J20,'MKiDN_DIGI TVP SA'!J20,'MKiDN_Cyfrowa rekonstrukcja'!J20,'MKiDN_Dziedzictwo chopinowskie'!J20,'MKiDN_Otwarte Narodowe'!J20,MKiDN_ADE!J20,MKiDN_ZOSiA!J20,MKiDN_Patrimonium!J20,'MKiDN_NID '!J20,'MKiDN_Dziedzictwo muzyki'!J20,'MKiDN_Digitalizacja PWM'!J20,MKiDN_WFDiF!J20,MC_KAP!J20,MC_eRPL!J20,MC_ZPA!J20,MC_SRPS!J20,MC_WIIP!J20,'MC_e-Doręczenia'!J20,MC_CPA!J20,'MC_Portal GOV.PL'!J20,'MC_e-usługi'!J20,MC_EZD!J20,MC_ProgramKompetencjiCyfrowych!J20,MC_mObywatel!J20,'MC_KRONIK@'!J20,MF_PUESC!J20,'MF_e-Urzą Skarboowy'!J20,MGMiŻŚ_SIPAM!J20,MGMiŻŚ_REJA24!J20,MGMiŻŚ_Sat4Envi!J20,GUS_GOSPOSTRATEG!J20,GUS_KSZBI!J20,GUS_PDS!J20,'ME_URE_sprawoz. przes. paliw.  '!J20,'MKiDN_Muzeum Sztuki w Łodzi '!J20,MKiDN_Zachęta!J20,'MKiDN_Bliżej Teatru'!J20,MKiDN_archiwumgov.pl!J20,'MKiDN_@SIA'!J20,'MKiDN_PlatfEduLekArch-Pola'!J20,MKiDN_digital_PWM_kontynuacja!J20,MKiDN_PWM_bez_digitalizacji!J20,MF_SZOPEN!J20,MEN_ZRK!J20)</f>
        <v>0</v>
      </c>
      <c r="K20" s="242">
        <f>SUM(MK_BDO!K20,MK_GIOŚ_PPMŚ!K20,MK_GIOŚ_INSPIRE!K20,'MON_Budowa wysokiej jakości  '!K20,'MON_Portal BiO'!K20,MNiSzW_PPPN!K20,MNiSzW_AMU!K20,MNiSzW_BINWIT!K20,MNiSzW_Herberium!K20,MNiSzW_Cyfr.archiwum_Arch.Krak!K20,MNiSzW_Eukaryota!K20,MNiSZW_PlatformaObslugi.Praktyk!K20,MNiSZW_Mod.Zintegr.SystemuNauk!K20,MNiSZW_ZSUN_II!K20,MNiSW_DRODB!K20,'MNiSW_e-CUDO'!K20,MNiSW_eczlowiek!K20,MNiSW_ePuszcza!K20,MNiSW_Leopoldina!K20,MNiSW_MostDanych!K20,MNiSW_OZwRCIN!K20,'MNiSW_Portal zarz.'!K20,MNiSW_repozytorium!K20,MNiSW_Ucyfrowienie!K20,MNiSW_Agro!K20,'MI_ZSI-ULC'!K20,MI_KREPTD!K20,'MI_KPD do inf.o podróżach multi'!K20,'MI_KPD do inf. o warunkach ruch'!K20,'MI_KSZRD TEN-T'!K20,'MI_Polska droga do automatyzacj'!K20,'MF_ZPUTFG '!K20,MF_EUREKA!K20,MRIRW_GIJHARS_EZD!K20,MRIRW_GIJHARS_GOV.PL!K20,MRIRW_GIJHARS_PUESC!K20,'MRiRW_Wojewódzkie ośrodki'!K20,'MRiRW_Jednostki doradztwa roln'!K20,'MRiRW_System monitoringu kontro'!K20,'GUS_Wrota Statystyki'!K20,MEN_WKSDO!K20,MEN_ORE!K20,'MŚ_E-usługa „Zagrożenia lasów” '!K20,'MŚ_LasWodaPowietrze '!K20,MŚ_PromocjaParkówNarodowych!K20,'MŚ_Inwazyjne gatunki'!K20,MŚ_InwentaryzacjaCennySiedlisk!K20,MSWiA_Dotacje_dla_mnijeszości!K20,MSWiA_SICPR2.0!K20,'MWSiA_GovNet i SŁR w KPRM'!K20,MSWiA_PSMUP!K20,MSWiA_SRB!K20,'MSWiA_e-Dowód'!K20,'MSWiA_e-Zdrowie'!K20,MSWiA_TETRA!K20,'MSWiA_CHMURA OBLICZ. POLICJI '!K20,MR_ZONE!K20,'MR_Konto przedsiębiorcy'!K20,MR_PEF2!K20,MR_UPRP_PUEP!K20,MR_UPRP_PORTOS!K20,'MR_GUM_e-CZAS'!K20,'MR_GUM_TRANS-TACHO'!K20,MR_GUM_MZP!K20,'MR_UZP_e-Zamówienia'!K20,'MR_GUGiK_Usługi IIP'!K20,'MR_GUGiK_Integracja PZGiK'!K20,MS_SDE3!K20,MS_Pomoc_prawna!K20,MS_KRM!K20,MS_Informat.postępowan.karnego!K20,'MS_iSDA 2.0'!K20,MS_KRZ!K20,MS_eKRS!K20,MS_IES!K20,MS_KRK2.0!K20,'MS_Wdrożenie rozwiązań '!K20,'MRPiPS_MonitoringPracy i Pobytu'!K20,MRPiPS_PFRON_Sodir!K20,MRPiPS_PFRON_Neo!K20,'MRPiPS_PFRON_e-PFRON'!K20,MRPiPS_PFRON_EGW_GW!K20,MRPiPS_PFRON_PlatAnalit!K20,MRPiPS_PFRON_Windykacja!K20,'MRPiPS_PFRON_iPFRON+'!K20,MRPiPS_PFRON_SOW!K20,MZ_SMKL!K20,'MZ_e-KRN+'!K20,'MZ_P1+KPK'!K20,MZ_eKrew!K20,MZ_Poltransplant!K20,'MZ_Poprawa jakości .......'!K20,'MZ_nowoczesne e-usługi'!K20,MZ_P2_P4!K20,MZ_InterScienceCloud!K20,MZ_PPM!K20,MZ_ProfiBaza!K20,'MZ-DigitalBrain'!K20,MKiDN_mLUMEN!K20,MKiDN_mPolona!K20,MKiDN_Patrimonium_II!K20,'MKiDN_Polona dla Bibliotek 2.0 '!K20,'MKiDN_Polona dla Naukowców'!K20,MKiDN_CAS!K20,MKiDN_FilmotekaNarodowa!K20,MKiDN_Hereditas!K20,MKiDN_www.muzeach!K20,MKiDN_TVP_Digi_Sport!K20,MKiDN_TVP_Digi_4K!K20,'MKiDN_e-Omnis'!K20,'MKiDN_Bliżej kultury'!K20,'MKiDN_DIGI TVP SA'!K20,'MKiDN_Cyfrowa rekonstrukcja'!K20,'MKiDN_Dziedzictwo chopinowskie'!K20,'MKiDN_Otwarte Narodowe'!K20,MKiDN_ADE!K20,MKiDN_ZOSiA!K20,MKiDN_Patrimonium!K20,'MKiDN_NID '!K20,'MKiDN_Dziedzictwo muzyki'!K20,'MKiDN_Digitalizacja PWM'!K20,MKiDN_WFDiF!K20,MC_KAP!K20,MC_eRPL!K20,MC_ZPA!K20,MC_SRPS!K20,MC_WIIP!K20,'MC_e-Doręczenia'!K20,MC_CPA!K20,'MC_Portal GOV.PL'!K20,'MC_e-usługi'!K20,MC_EZD!K20,MC_ProgramKompetencjiCyfrowych!K20,MC_mObywatel!K20,'MC_KRONIK@'!K20,MF_PUESC!K20,'MF_e-Urzą Skarboowy'!K20,MGMiŻŚ_SIPAM!K20,MGMiŻŚ_REJA24!K20,MGMiŻŚ_Sat4Envi!K20,GUS_GOSPOSTRATEG!K20,GUS_KSZBI!K20,GUS_PDS!K20,'ME_URE_sprawoz. przes. paliw.  '!K20,'MKiDN_Muzeum Sztuki w Łodzi '!K20,MKiDN_Zachęta!K20,'MKiDN_Bliżej Teatru'!K20,MKiDN_archiwumgov.pl!K20,'MKiDN_@SIA'!K20,'MKiDN_PlatfEduLekArch-Pola'!K20,MKiDN_digital_PWM_kontynuacja!K20,MKiDN_PWM_bez_digitalizacji!K20,MF_SZOPEN!K20,MEN_ZRK!K20)</f>
        <v>0</v>
      </c>
      <c r="L20" s="242">
        <f>SUM(MK_BDO!L20,MK_GIOŚ_PPMŚ!L20,MK_GIOŚ_INSPIRE!L20,'MON_Budowa wysokiej jakości  '!L20,'MON_Portal BiO'!L20,MNiSzW_PPPN!L20,MNiSzW_AMU!L20,MNiSzW_BINWIT!L20,MNiSzW_Herberium!L20,MNiSzW_Cyfr.archiwum_Arch.Krak!L20,MNiSzW_Eukaryota!L20,MNiSZW_PlatformaObslugi.Praktyk!L20,MNiSZW_Mod.Zintegr.SystemuNauk!L20,MNiSZW_ZSUN_II!L20,MNiSW_DRODB!L20,'MNiSW_e-CUDO'!L20,MNiSW_eczlowiek!L20,MNiSW_ePuszcza!L20,MNiSW_Leopoldina!L20,MNiSW_MostDanych!L20,MNiSW_OZwRCIN!L20,'MNiSW_Portal zarz.'!L20,MNiSW_repozytorium!L20,MNiSW_Ucyfrowienie!L20,MNiSW_Agro!L20,'MI_ZSI-ULC'!L20,MI_KREPTD!L20,'MI_KPD do inf.o podróżach multi'!L20,'MI_KPD do inf. o warunkach ruch'!L20,'MI_KSZRD TEN-T'!L20,'MI_Polska droga do automatyzacj'!L20,'MF_ZPUTFG '!L20,MF_EUREKA!L20,MRIRW_GIJHARS_EZD!L20,MRIRW_GIJHARS_GOV.PL!L20,MRIRW_GIJHARS_PUESC!L20,'MRiRW_Wojewódzkie ośrodki'!L20,'MRiRW_Jednostki doradztwa roln'!L20,'MRiRW_System monitoringu kontro'!L20,'GUS_Wrota Statystyki'!L20,MEN_WKSDO!L20,MEN_ORE!L20,'MŚ_E-usługa „Zagrożenia lasów” '!L20,'MŚ_LasWodaPowietrze '!L20,MŚ_PromocjaParkówNarodowych!L20,'MŚ_Inwazyjne gatunki'!L20,MŚ_InwentaryzacjaCennySiedlisk!L20,MSWiA_Dotacje_dla_mnijeszości!L20,MSWiA_SICPR2.0!L20,'MWSiA_GovNet i SŁR w KPRM'!L20,MSWiA_PSMUP!L20,MSWiA_SRB!L20,'MSWiA_e-Dowód'!L20,'MSWiA_e-Zdrowie'!L20,MSWiA_TETRA!L20,'MSWiA_CHMURA OBLICZ. POLICJI '!L20,MR_ZONE!L20,'MR_Konto przedsiębiorcy'!L20,MR_PEF2!L20,MR_UPRP_PUEP!L20,MR_UPRP_PORTOS!L20,'MR_GUM_e-CZAS'!L20,'MR_GUM_TRANS-TACHO'!L20,MR_GUM_MZP!L20,'MR_UZP_e-Zamówienia'!L20,'MR_GUGiK_Usługi IIP'!L20,'MR_GUGiK_Integracja PZGiK'!L20,MS_SDE3!L20,MS_Pomoc_prawna!L20,MS_KRM!L20,MS_Informat.postępowan.karnego!L20,'MS_iSDA 2.0'!L20,MS_KRZ!L20,MS_eKRS!L20,MS_IES!L20,MS_KRK2.0!L20,'MS_Wdrożenie rozwiązań '!L20,'MRPiPS_MonitoringPracy i Pobytu'!L20,MRPiPS_PFRON_Sodir!L20,MRPiPS_PFRON_Neo!L20,'MRPiPS_PFRON_e-PFRON'!L20,MRPiPS_PFRON_EGW_GW!L20,MRPiPS_PFRON_PlatAnalit!L20,MRPiPS_PFRON_Windykacja!L20,'MRPiPS_PFRON_iPFRON+'!L20,MRPiPS_PFRON_SOW!L20,MZ_SMKL!L20,'MZ_e-KRN+'!L20,'MZ_P1+KPK'!L20,MZ_eKrew!L20,MZ_Poltransplant!L20,'MZ_Poprawa jakości .......'!L20,'MZ_nowoczesne e-usługi'!L20,MZ_P2_P4!L20,MZ_InterScienceCloud!L20,MZ_PPM!L20,MZ_ProfiBaza!L20,'MZ-DigitalBrain'!L20,MKiDN_mLUMEN!L20,MKiDN_mPolona!L20,MKiDN_Patrimonium_II!L20,'MKiDN_Polona dla Bibliotek 2.0 '!L20,'MKiDN_Polona dla Naukowców'!L20,MKiDN_CAS!L20,MKiDN_FilmotekaNarodowa!L20,MKiDN_Hereditas!L20,MKiDN_www.muzeach!L20,MKiDN_TVP_Digi_Sport!L20,MKiDN_TVP_Digi_4K!L20,'MKiDN_e-Omnis'!L20,'MKiDN_Bliżej kultury'!L20,'MKiDN_DIGI TVP SA'!L20,'MKiDN_Cyfrowa rekonstrukcja'!L20,'MKiDN_Dziedzictwo chopinowskie'!L20,'MKiDN_Otwarte Narodowe'!L20,MKiDN_ADE!L20,MKiDN_ZOSiA!L20,MKiDN_Patrimonium!L20,'MKiDN_NID '!L20,'MKiDN_Dziedzictwo muzyki'!L20,'MKiDN_Digitalizacja PWM'!L20,MKiDN_WFDiF!L20,MC_KAP!L20,MC_eRPL!L20,MC_ZPA!L20,MC_SRPS!L20,MC_WIIP!L20,'MC_e-Doręczenia'!L20,MC_CPA!L20,'MC_Portal GOV.PL'!L20,'MC_e-usługi'!L20,MC_EZD!L20,MC_ProgramKompetencjiCyfrowych!L20,MC_mObywatel!L20,'MC_KRONIK@'!L20,MF_PUESC!L20,'MF_e-Urzą Skarboowy'!L20,MGMiŻŚ_SIPAM!L20,MGMiŻŚ_REJA24!L20,MGMiŻŚ_Sat4Envi!L20,GUS_GOSPOSTRATEG!L20,GUS_KSZBI!L20,GUS_PDS!L20,'ME_URE_sprawoz. przes. paliw.  '!L20,'MKiDN_Muzeum Sztuki w Łodzi '!L20,MKiDN_Zachęta!L20,'MKiDN_Bliżej Teatru'!L20,MKiDN_archiwumgov.pl!L20,'MKiDN_@SIA'!L20,'MKiDN_PlatfEduLekArch-Pola'!L20,MKiDN_digital_PWM_kontynuacja!L20,MKiDN_PWM_bez_digitalizacji!L20,MF_SZOPEN!L20,MEN_ZRK!L20)</f>
        <v>0</v>
      </c>
      <c r="M20" s="242">
        <f t="shared" si="0"/>
        <v>19.07</v>
      </c>
    </row>
    <row r="21" spans="1:13" ht="45" customHeight="1" x14ac:dyDescent="0.35">
      <c r="A21" s="14" t="s">
        <v>71</v>
      </c>
      <c r="B21" s="290" t="s">
        <v>478</v>
      </c>
      <c r="C21" s="290"/>
      <c r="D21" s="290"/>
      <c r="E21" s="290"/>
      <c r="F21" s="290"/>
      <c r="G21" s="290"/>
      <c r="H21" s="290"/>
      <c r="I21" s="290"/>
      <c r="J21" s="290"/>
      <c r="K21" s="290"/>
      <c r="L21" s="290"/>
      <c r="M21" s="290"/>
    </row>
    <row r="22" spans="1:13" ht="43.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29" x14ac:dyDescent="0.35">
      <c r="A28" s="297" t="s">
        <v>226</v>
      </c>
      <c r="B28" s="5" t="s">
        <v>20</v>
      </c>
      <c r="C28" s="56"/>
      <c r="D28" s="114"/>
      <c r="E28" s="114"/>
      <c r="F28" s="114"/>
      <c r="G28" s="114"/>
      <c r="H28" s="114"/>
      <c r="I28" s="293"/>
      <c r="J28" s="293"/>
    </row>
    <row r="29" spans="1:13" ht="43.5" x14ac:dyDescent="0.35">
      <c r="A29" s="298"/>
      <c r="B29" s="5" t="s">
        <v>21</v>
      </c>
      <c r="C29" s="114"/>
      <c r="D29" s="114"/>
      <c r="E29" s="114"/>
      <c r="F29" s="114"/>
      <c r="G29" s="114"/>
      <c r="H29" s="114"/>
      <c r="I29" s="293"/>
      <c r="J29" s="293"/>
    </row>
    <row r="30" spans="1:13" ht="58" x14ac:dyDescent="0.35">
      <c r="A30" s="298"/>
      <c r="B30" s="7" t="s">
        <v>22</v>
      </c>
      <c r="C30" s="114"/>
      <c r="D30" s="114"/>
      <c r="E30" s="114"/>
      <c r="F30" s="114"/>
      <c r="G30" s="114"/>
      <c r="H30" s="114"/>
      <c r="I30" s="293"/>
      <c r="J30" s="293"/>
    </row>
    <row r="31" spans="1:13" ht="145" x14ac:dyDescent="0.35">
      <c r="A31" s="299"/>
      <c r="B31" s="5" t="s">
        <v>198</v>
      </c>
      <c r="C31" s="102"/>
      <c r="D31" s="102"/>
      <c r="E31" s="102"/>
      <c r="F31" s="102"/>
      <c r="G31" s="102"/>
      <c r="H31" s="102"/>
      <c r="I31" s="293"/>
      <c r="J31" s="293"/>
    </row>
    <row r="32" spans="1:13" ht="29" x14ac:dyDescent="0.35">
      <c r="A32" s="290" t="s">
        <v>24</v>
      </c>
      <c r="B32" s="5" t="s">
        <v>20</v>
      </c>
      <c r="C32" s="300"/>
      <c r="D32" s="301"/>
      <c r="E32" s="301"/>
      <c r="F32" s="301"/>
      <c r="G32" s="301"/>
      <c r="H32" s="301"/>
      <c r="I32" s="301"/>
      <c r="J32" s="302"/>
    </row>
    <row r="33" spans="1:10" ht="43.5" x14ac:dyDescent="0.35">
      <c r="A33" s="290"/>
      <c r="B33" s="5" t="s">
        <v>21</v>
      </c>
      <c r="C33" s="303"/>
      <c r="D33" s="304"/>
      <c r="E33" s="304"/>
      <c r="F33" s="304"/>
      <c r="G33" s="304"/>
      <c r="H33" s="304"/>
      <c r="I33" s="304"/>
      <c r="J33" s="305"/>
    </row>
    <row r="34" spans="1:10" ht="58" x14ac:dyDescent="0.35">
      <c r="A34" s="290"/>
      <c r="B34" s="7" t="s">
        <v>25</v>
      </c>
      <c r="C34" s="306"/>
      <c r="D34" s="306"/>
      <c r="E34" s="306"/>
      <c r="F34" s="306"/>
      <c r="G34" s="306"/>
      <c r="H34" s="306"/>
      <c r="I34" s="306"/>
      <c r="J34" s="306"/>
    </row>
    <row r="35" spans="1:10" x14ac:dyDescent="0.35">
      <c r="A35" s="290"/>
      <c r="C35" s="307"/>
      <c r="D35" s="308"/>
      <c r="E35" s="308"/>
      <c r="F35" s="308"/>
      <c r="G35" s="308"/>
      <c r="H35" s="308"/>
      <c r="I35" s="308"/>
      <c r="J35" s="309"/>
    </row>
    <row r="36" spans="1:10" x14ac:dyDescent="0.35">
      <c r="A36" s="290" t="s">
        <v>26</v>
      </c>
      <c r="B36" s="5"/>
      <c r="C36" s="294"/>
      <c r="D36" s="295"/>
      <c r="E36" s="295"/>
      <c r="F36" s="295"/>
      <c r="G36" s="295"/>
      <c r="H36" s="295"/>
      <c r="I36" s="295"/>
      <c r="J36" s="296"/>
    </row>
    <row r="37" spans="1:10" x14ac:dyDescent="0.35">
      <c r="A37" s="290"/>
      <c r="B37" s="5"/>
      <c r="C37" s="294"/>
      <c r="D37" s="295"/>
      <c r="E37" s="295"/>
      <c r="F37" s="295"/>
      <c r="G37" s="295"/>
      <c r="H37" s="295"/>
      <c r="I37" s="295"/>
      <c r="J37" s="296"/>
    </row>
    <row r="38" spans="1:10" ht="43.5" x14ac:dyDescent="0.35">
      <c r="A38" s="55" t="s">
        <v>13</v>
      </c>
      <c r="B38" s="294"/>
      <c r="C38" s="295"/>
      <c r="D38" s="295"/>
      <c r="E38" s="295"/>
      <c r="F38" s="295"/>
      <c r="G38" s="295"/>
      <c r="H38" s="295"/>
      <c r="I38" s="295"/>
      <c r="J38" s="296"/>
    </row>
  </sheetData>
  <mergeCells count="23">
    <mergeCell ref="I28:J28"/>
    <mergeCell ref="A36:A37"/>
    <mergeCell ref="C36:J36"/>
    <mergeCell ref="C37:J37"/>
    <mergeCell ref="B38:J38"/>
    <mergeCell ref="A28:A31"/>
    <mergeCell ref="I29:J29"/>
    <mergeCell ref="I30:J30"/>
    <mergeCell ref="I31:J31"/>
    <mergeCell ref="A32:A35"/>
    <mergeCell ref="C32:J33"/>
    <mergeCell ref="C34:J34"/>
    <mergeCell ref="C35:J35"/>
    <mergeCell ref="B22:M22"/>
    <mergeCell ref="A25:J25"/>
    <mergeCell ref="A26:J26"/>
    <mergeCell ref="A27:B27"/>
    <mergeCell ref="I27:J27"/>
    <mergeCell ref="O4:S4"/>
    <mergeCell ref="A1:M1"/>
    <mergeCell ref="A2:A3"/>
    <mergeCell ref="B2:M2"/>
    <mergeCell ref="B21:M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05"/>
  <sheetViews>
    <sheetView topLeftCell="B1" zoomScale="85" zoomScaleNormal="85" workbookViewId="0">
      <selection activeCell="E4" sqref="E4:E11"/>
    </sheetView>
  </sheetViews>
  <sheetFormatPr defaultRowHeight="14.5" x14ac:dyDescent="0.35"/>
  <cols>
    <col min="1" max="1" width="21.81640625" style="220" customWidth="1"/>
    <col min="2" max="2" width="35.7265625" style="218" customWidth="1"/>
    <col min="3" max="3" width="18.7265625" style="219" customWidth="1"/>
    <col min="4" max="4" width="18.54296875" style="9" customWidth="1"/>
    <col min="5" max="5" width="16.26953125" style="9" customWidth="1"/>
    <col min="6" max="6" width="30.81640625" style="9" customWidth="1"/>
    <col min="7" max="7" width="8.7265625" style="9"/>
    <col min="8" max="9" width="9.1796875" style="110"/>
    <col min="10" max="10" width="8.7265625" style="110"/>
    <col min="11" max="15" width="9.1796875" style="110"/>
    <col min="16" max="16384" width="8.7265625" style="9"/>
  </cols>
  <sheetData>
    <row r="1" spans="1:18" x14ac:dyDescent="0.35">
      <c r="A1" s="347" t="s">
        <v>229</v>
      </c>
      <c r="B1" s="348"/>
      <c r="C1" s="348"/>
      <c r="D1" s="348"/>
      <c r="E1" s="348"/>
      <c r="F1" s="207"/>
    </row>
    <row r="2" spans="1:18" x14ac:dyDescent="0.35">
      <c r="A2" s="243" t="s">
        <v>231</v>
      </c>
      <c r="B2" s="244" t="s">
        <v>230</v>
      </c>
      <c r="C2" s="244"/>
      <c r="D2" s="244" t="s">
        <v>233</v>
      </c>
      <c r="E2" s="244"/>
      <c r="F2" s="208"/>
    </row>
    <row r="3" spans="1:18" ht="73" thickBot="1" x14ac:dyDescent="0.4">
      <c r="A3" s="245"/>
      <c r="B3" s="246"/>
      <c r="C3" s="246" t="s">
        <v>232</v>
      </c>
      <c r="D3" s="246"/>
      <c r="E3" s="247" t="s">
        <v>255</v>
      </c>
      <c r="F3" s="209"/>
      <c r="G3" s="9" t="s">
        <v>537</v>
      </c>
      <c r="H3" s="149" t="s">
        <v>235</v>
      </c>
      <c r="I3" s="110" t="s">
        <v>302</v>
      </c>
      <c r="K3" s="110" t="s">
        <v>303</v>
      </c>
      <c r="L3" s="110" t="s">
        <v>261</v>
      </c>
      <c r="M3" s="110" t="s">
        <v>272</v>
      </c>
      <c r="N3" s="110" t="s">
        <v>536</v>
      </c>
      <c r="O3" s="110" t="s">
        <v>254</v>
      </c>
      <c r="P3" s="110" t="s">
        <v>280</v>
      </c>
      <c r="Q3" s="110" t="s">
        <v>535</v>
      </c>
      <c r="R3" s="110" t="s">
        <v>253</v>
      </c>
    </row>
    <row r="4" spans="1:18" x14ac:dyDescent="0.35">
      <c r="A4" s="310" t="s">
        <v>234</v>
      </c>
      <c r="B4" s="336" t="s">
        <v>235</v>
      </c>
      <c r="C4" s="248">
        <v>27</v>
      </c>
      <c r="D4" s="233">
        <f>SUM(MC_KAP!M8,MC_eRPL!M8,MC_ZPA!M8,MC_SRPS!M8,MC_WIIP!P7,'MC_e-Doręczenia'!Q12,MC_CPA!M8,'MC_Portal GOV.PL'!M8,'MC_e-usługi'!M8,MC_EZD!M8,MC_ProgramKompetencjiCyfrowych!M8,MC_mObywatel!M8,'MC_KRONIK@'!M8,'MSWiA_e-Dowód'!AA15)</f>
        <v>630.15801499999998</v>
      </c>
      <c r="E4" s="349">
        <f>SUM(D4:D10)</f>
        <v>2043.7680150000003</v>
      </c>
      <c r="F4" s="352"/>
      <c r="H4" s="287">
        <f>SUM(D4,D7,D8,D9,D10,D14,D16,D17,D22,D23,D26,D30,D32,D37,D38,D41,D43,D44,D49,D52,D53,D56,D57,D61,D62,D63,D65,D68,D71,D73,D74,D75,D78,D79,D80,D81,D84,D90,D94,D98,D99,D44,D64,D82,D103)</f>
        <v>8188.4216388165614</v>
      </c>
      <c r="I4" s="210">
        <f>SUM(D5)</f>
        <v>7.2</v>
      </c>
      <c r="J4" s="210"/>
      <c r="K4" s="210">
        <f>SUM(D6)</f>
        <v>330.7</v>
      </c>
      <c r="L4" s="210">
        <f>SUM(D27)</f>
        <v>2.5309999999999997</v>
      </c>
      <c r="M4" s="210">
        <f>SUM(D31)</f>
        <v>443.15</v>
      </c>
      <c r="N4" s="110">
        <f>SUM(D19)</f>
        <v>8.3000000000000007</v>
      </c>
      <c r="O4" s="210">
        <f>SUM(D12,D20,D24,D28,D33,D39,D45,D54,D58,D66,D69,D76,D86,D91,D95,D100)</f>
        <v>2701.8920904700003</v>
      </c>
      <c r="P4" s="211">
        <f>SUM(D34,D47,D59,D85,D96)</f>
        <v>89.161997999999997</v>
      </c>
      <c r="Q4" s="211">
        <f>SUM(D92)</f>
        <v>52.043547699999998</v>
      </c>
      <c r="R4" s="211">
        <f>SUM(D101,D35)</f>
        <v>549.40600000000006</v>
      </c>
    </row>
    <row r="5" spans="1:18" ht="29" x14ac:dyDescent="0.35">
      <c r="A5" s="311"/>
      <c r="B5" s="338"/>
      <c r="C5" s="249" t="s">
        <v>302</v>
      </c>
      <c r="D5" s="250">
        <f>MC_WIIP!P9</f>
        <v>7.2</v>
      </c>
      <c r="E5" s="350"/>
      <c r="F5" s="353"/>
    </row>
    <row r="6" spans="1:18" ht="58" x14ac:dyDescent="0.35">
      <c r="A6" s="311"/>
      <c r="B6" s="338"/>
      <c r="C6" s="249" t="s">
        <v>303</v>
      </c>
      <c r="D6" s="250">
        <f>MC_WIIP!P8</f>
        <v>330.7</v>
      </c>
      <c r="E6" s="350"/>
      <c r="F6" s="353"/>
      <c r="H6" s="110" t="s">
        <v>713</v>
      </c>
      <c r="I6" s="210">
        <f>SUM(MF_SZOPEN!M5,MK_BDO!M5,MF_EUREKA!M5,MSWiA_SRB!M5,MS_KRZ!M5,MS_eKRS!M5,MKiDN_PWM_bez_digitalizacji!M5,)</f>
        <v>388.61000000000013</v>
      </c>
    </row>
    <row r="7" spans="1:18" x14ac:dyDescent="0.35">
      <c r="A7" s="311"/>
      <c r="B7" s="337"/>
      <c r="C7" s="251">
        <v>20</v>
      </c>
      <c r="D7" s="252">
        <f>'MC_e-Doręczenia'!Q13</f>
        <v>23.220000000000002</v>
      </c>
      <c r="E7" s="351"/>
      <c r="F7" s="354"/>
    </row>
    <row r="8" spans="1:18" x14ac:dyDescent="0.35">
      <c r="A8" s="311"/>
      <c r="B8" s="337"/>
      <c r="C8" s="251">
        <v>26</v>
      </c>
      <c r="D8" s="252">
        <f>'MC_e-Doręczenia'!Q15</f>
        <v>1037.98</v>
      </c>
      <c r="E8" s="351"/>
      <c r="F8" s="354"/>
    </row>
    <row r="9" spans="1:18" x14ac:dyDescent="0.35">
      <c r="A9" s="311"/>
      <c r="B9" s="337"/>
      <c r="C9" s="251">
        <v>76</v>
      </c>
      <c r="D9" s="252">
        <f>'MC_e-Doręczenia'!Q14</f>
        <v>13.88</v>
      </c>
      <c r="E9" s="351"/>
      <c r="F9" s="354"/>
    </row>
    <row r="10" spans="1:18" x14ac:dyDescent="0.35">
      <c r="A10" s="311"/>
      <c r="B10" s="337"/>
      <c r="C10" s="251" t="s">
        <v>236</v>
      </c>
      <c r="D10" s="252">
        <v>0.63</v>
      </c>
      <c r="E10" s="351"/>
      <c r="F10" s="354"/>
    </row>
    <row r="11" spans="1:18" x14ac:dyDescent="0.35">
      <c r="A11" s="311"/>
      <c r="B11" s="253"/>
      <c r="C11" s="251"/>
      <c r="D11" s="254"/>
      <c r="E11" s="351"/>
      <c r="F11" s="354"/>
    </row>
    <row r="12" spans="1:18" ht="15" thickBot="1" x14ac:dyDescent="0.4">
      <c r="A12" s="311"/>
      <c r="B12" s="255" t="s">
        <v>237</v>
      </c>
      <c r="C12" s="238"/>
      <c r="D12" s="237">
        <f>SUM(MC_KAP!M16,MC_eRPL!M16,MC_ZPA!M16,MC_SRPS!M16,MC_WIIP!M16,'MC_e-Doręczenia'!M16,MC_CPA!M16,'MC_Portal GOV.PL'!M16,'MC_e-usługi'!M16,MC_EZD!M16,MC_ProgramKompetencjiCyfrowych!M16,MC_mObywatel!M16,'MC_KRONIK@'!M16)</f>
        <v>459</v>
      </c>
      <c r="E12" s="238"/>
      <c r="F12" s="355"/>
    </row>
    <row r="13" spans="1:18" ht="15" thickBot="1" x14ac:dyDescent="0.4">
      <c r="A13" s="312"/>
      <c r="B13" s="240" t="s">
        <v>706</v>
      </c>
      <c r="C13" s="236"/>
      <c r="D13" s="235">
        <v>0</v>
      </c>
      <c r="E13" s="236"/>
      <c r="F13" s="230"/>
    </row>
    <row r="14" spans="1:18" ht="30" customHeight="1" x14ac:dyDescent="0.35">
      <c r="A14" s="313" t="s">
        <v>251</v>
      </c>
      <c r="B14" s="336" t="s">
        <v>235</v>
      </c>
      <c r="C14" s="343">
        <v>31</v>
      </c>
      <c r="D14" s="343">
        <f>'MRPiPS_MonitoringPracy i Pobytu'!P9</f>
        <v>1.2</v>
      </c>
      <c r="E14" s="327">
        <f>SUM(D14:D18)</f>
        <v>73.891000000000005</v>
      </c>
      <c r="F14" s="359"/>
    </row>
    <row r="15" spans="1:18" x14ac:dyDescent="0.35">
      <c r="A15" s="314"/>
      <c r="B15" s="337"/>
      <c r="C15" s="344"/>
      <c r="D15" s="344"/>
      <c r="E15" s="320"/>
      <c r="F15" s="360"/>
    </row>
    <row r="16" spans="1:18" x14ac:dyDescent="0.35">
      <c r="A16" s="314"/>
      <c r="B16" s="337"/>
      <c r="C16" s="251">
        <v>42</v>
      </c>
      <c r="D16" s="256">
        <f>'MRPiPS_MonitoringPracy i Pobytu'!P11</f>
        <v>2.2000000000000002</v>
      </c>
      <c r="E16" s="320"/>
      <c r="F16" s="360"/>
    </row>
    <row r="17" spans="1:6" x14ac:dyDescent="0.35">
      <c r="A17" s="314"/>
      <c r="B17" s="337"/>
      <c r="C17" s="251">
        <v>44</v>
      </c>
      <c r="D17" s="256">
        <f>SUM(MRPiPS_PFRON_Neo!M8,'MRPiPS_PFRON_e-PFRON'!M8,MRPiPS_PFRON_EGW_GW!M8,MRPiPS_PFRON_PlatAnalit!M8,MRPiPS_PFRON_Windykacja!M8,'MRPiPS_PFRON_iPFRON+'!M8,MRPiPS_PFRON_SOW!M8)</f>
        <v>70.491</v>
      </c>
      <c r="E17" s="320"/>
      <c r="F17" s="360"/>
    </row>
    <row r="18" spans="1:6" x14ac:dyDescent="0.35">
      <c r="A18" s="314"/>
      <c r="B18" s="337"/>
      <c r="C18" s="251"/>
      <c r="D18" s="254"/>
      <c r="E18" s="320"/>
      <c r="F18" s="360"/>
    </row>
    <row r="19" spans="1:6" x14ac:dyDescent="0.35">
      <c r="A19" s="314"/>
      <c r="B19" s="253" t="s">
        <v>238</v>
      </c>
      <c r="C19" s="254"/>
      <c r="D19" s="254">
        <f>'MRPiPS_MonitoringPracy i Pobytu'!P10</f>
        <v>8.3000000000000007</v>
      </c>
      <c r="E19" s="321"/>
      <c r="F19" s="360"/>
    </row>
    <row r="20" spans="1:6" ht="15" thickBot="1" x14ac:dyDescent="0.4">
      <c r="A20" s="314"/>
      <c r="B20" s="255" t="s">
        <v>237</v>
      </c>
      <c r="C20" s="238"/>
      <c r="D20" s="237">
        <f>'MRPiPS_MonitoringPracy i Pobytu'!M16</f>
        <v>11.9</v>
      </c>
      <c r="E20" s="238"/>
      <c r="F20" s="361"/>
    </row>
    <row r="21" spans="1:6" ht="15" thickBot="1" x14ac:dyDescent="0.4">
      <c r="A21" s="315"/>
      <c r="B21" s="240" t="s">
        <v>706</v>
      </c>
      <c r="C21" s="236"/>
      <c r="D21" s="235">
        <v>0</v>
      </c>
      <c r="E21" s="236"/>
      <c r="F21" s="227"/>
    </row>
    <row r="22" spans="1:6" ht="45" customHeight="1" x14ac:dyDescent="0.35">
      <c r="A22" s="313" t="s">
        <v>239</v>
      </c>
      <c r="B22" s="257" t="s">
        <v>235</v>
      </c>
      <c r="C22" s="248">
        <v>21</v>
      </c>
      <c r="D22" s="233">
        <f>SUM(MGMiŻŚ_SIPAM!M8,MGMiŻŚ_REJA24!M8)</f>
        <v>3.24</v>
      </c>
      <c r="E22" s="234">
        <f>SUM(D22:D23)</f>
        <v>16.009999999999998</v>
      </c>
      <c r="F22" s="212"/>
    </row>
    <row r="23" spans="1:6" ht="45" customHeight="1" x14ac:dyDescent="0.35">
      <c r="A23" s="314"/>
      <c r="B23" s="240"/>
      <c r="C23" s="236">
        <v>27</v>
      </c>
      <c r="D23" s="235">
        <f>MGMiŻŚ_Sat4Envi!M8</f>
        <v>12.77</v>
      </c>
      <c r="E23" s="236"/>
      <c r="F23" s="213"/>
    </row>
    <row r="24" spans="1:6" ht="15" thickBot="1" x14ac:dyDescent="0.4">
      <c r="A24" s="314"/>
      <c r="B24" s="255" t="s">
        <v>237</v>
      </c>
      <c r="C24" s="238"/>
      <c r="D24" s="258">
        <f>SUM(MGMiŻŚ_SIPAM!M16,MGMiŻŚ_REJA24!M16,MGMiŻŚ_Sat4Envi!M16)</f>
        <v>16.84</v>
      </c>
      <c r="E24" s="238"/>
      <c r="F24" s="214"/>
    </row>
    <row r="25" spans="1:6" ht="15" thickBot="1" x14ac:dyDescent="0.4">
      <c r="A25" s="315"/>
      <c r="B25" s="240" t="s">
        <v>706</v>
      </c>
      <c r="C25" s="236"/>
      <c r="D25" s="259">
        <v>0</v>
      </c>
      <c r="E25" s="236"/>
      <c r="F25" s="213"/>
    </row>
    <row r="26" spans="1:6" ht="45" customHeight="1" x14ac:dyDescent="0.35">
      <c r="A26" s="313" t="s">
        <v>240</v>
      </c>
      <c r="B26" s="327" t="s">
        <v>235</v>
      </c>
      <c r="C26" s="248">
        <v>24</v>
      </c>
      <c r="D26" s="233">
        <f>SUM('MKiDN_e-Omnis'!M8,'MKiDN_DIGI TVP SA'!M8,'MKiDN_Cyfrowa rekonstrukcja'!M8,'MKiDN_Dziedzictwo chopinowskie'!M8,'MKiDN_Otwarte Narodowe'!M8,MKiDN_ADE!M8,MKiDN_ZOSiA!M8,MKiDN_Patrimonium!M8,'MKiDN_NID '!M8,'MKiDN_Dziedzictwo muzyki'!M8,'MKiDN_Digitalizacja PWM'!M8,MKiDN_WFDiF!P11,'MKiDN_Bliżej kultury'!M8,MKiDN_mLUMEN!M8,MKiDN_mPolona!M8,MKiDN_Patrimonium_II!M8,'MKiDN_Polona dla Bibliotek 2.0 '!M8,'MKiDN_Polona dla Naukowców'!M8,MKiDN_CAS!M8,MKiDN_FilmotekaNarodowa!M8,MKiDN_Hereditas!M8,MKiDN_www.muzeach!M9,'MKiDN_Muzeum Sztuki w Łodzi '!M9,MKiDN_Zachęta!M9,'MKiDN_Bliżej Teatru'!M9,MKiDN_archiwumgov.pl!M9,'MKiDN_@SIA'!M9,'MKiDN_PlatfEduLekArch-Pola'!M9,MKiDN_digital_PWM_kontynuacja!M9,MKiDN_PWM_bez_digitalizacji!M9)</f>
        <v>395.67286112656222</v>
      </c>
      <c r="E26" s="345">
        <f>SUM(D26:D27)</f>
        <v>398.20386112656223</v>
      </c>
      <c r="F26" s="359"/>
    </row>
    <row r="27" spans="1:6" ht="45" customHeight="1" x14ac:dyDescent="0.35">
      <c r="A27" s="314"/>
      <c r="B27" s="321"/>
      <c r="C27" s="260" t="s">
        <v>261</v>
      </c>
      <c r="D27" s="235">
        <f>MKiDN_WFDiF!P10</f>
        <v>2.5309999999999997</v>
      </c>
      <c r="E27" s="346"/>
      <c r="F27" s="367"/>
    </row>
    <row r="28" spans="1:6" ht="56.25" customHeight="1" thickBot="1" x14ac:dyDescent="0.4">
      <c r="A28" s="314"/>
      <c r="B28" s="255" t="s">
        <v>237</v>
      </c>
      <c r="C28" s="238"/>
      <c r="D28" s="237">
        <f>SUM('MKiDN_e-Omnis'!M16,'MKiDN_DIGI TVP SA'!M16,'MKiDN_Cyfrowa rekonstrukcja'!M16,'MKiDN_Dziedzictwo chopinowskie'!M16,'MKiDN_Otwarte Narodowe'!M16,MKiDN_ADE!M16,MKiDN_ZOSiA!M16,MKiDN_Patrimonium!M16,'MKiDN_NID '!M16,'MKiDN_Dziedzictwo muzyki'!M16,'MKiDN_Digitalizacja PWM'!M16,MKiDN_WFDiF!M16,'MKiDN_Bliżej kultury'!M16,MKiDN_mLUMEN!M16,MKiDN_mPolona!M16,MKiDN_Patrimonium_II!M16,'MKiDN_Polona dla Bibliotek 2.0 '!M16,'MKiDN_Polona dla Naukowców'!M16,MKiDN_FilmotekaNarodowa!M16,MKiDN_Hereditas!M16,MKiDN_www.muzeach!M16,MKiDN_TVP_Digi_Sport!M16,MKiDN_TVP_Digi_4K!M16,'MKiDN_Muzeum Sztuki w Łodzi '!M16,MKiDN_Zachęta!M16,'MKiDN_Bliżej Teatru'!M16,MKiDN_archiwumgov.pl!M16,'MKiDN_@SIA'!M16,MKiDN_digital_PWM_kontynuacja!M16)</f>
        <v>362.48252099999996</v>
      </c>
      <c r="E28" s="238"/>
      <c r="F28" s="361"/>
    </row>
    <row r="29" spans="1:6" ht="56.25" customHeight="1" thickBot="1" x14ac:dyDescent="0.4">
      <c r="A29" s="315"/>
      <c r="B29" s="240" t="s">
        <v>708</v>
      </c>
      <c r="C29" s="236"/>
      <c r="D29" s="235">
        <f>MKiDN_PWM_bez_digitalizacji!M7</f>
        <v>7.24</v>
      </c>
      <c r="E29" s="236"/>
      <c r="F29" s="227"/>
    </row>
    <row r="30" spans="1:6" x14ac:dyDescent="0.35">
      <c r="A30" s="313" t="s">
        <v>241</v>
      </c>
      <c r="B30" s="257" t="s">
        <v>235</v>
      </c>
      <c r="C30" s="248">
        <v>46</v>
      </c>
      <c r="D30" s="233">
        <f>SUM('MZ_P1+KPK'!M8,MZ_eKrew!M8,MZ_Poltransplant!M8,'MZ_Poprawa jakości .......'!M8,'MZ_nowoczesne e-usługi'!M8,MZ_ProfiBaza!M8,'MZ_e-KRN+'!M8,'MZ-DigitalBrain'!M8,MZ_SMKL!M8)</f>
        <v>1117.1241899999998</v>
      </c>
      <c r="E30" s="331">
        <f>SUM(D30:D32)</f>
        <v>1606.5741899999996</v>
      </c>
      <c r="F30" s="359"/>
    </row>
    <row r="31" spans="1:6" ht="29" x14ac:dyDescent="0.35">
      <c r="A31" s="314"/>
      <c r="B31" s="261"/>
      <c r="C31" s="249" t="s">
        <v>272</v>
      </c>
      <c r="D31" s="262">
        <f>MZ_P2_P4!M8</f>
        <v>443.15</v>
      </c>
      <c r="E31" s="332"/>
      <c r="F31" s="365"/>
    </row>
    <row r="32" spans="1:6" x14ac:dyDescent="0.35">
      <c r="A32" s="314"/>
      <c r="B32" s="253"/>
      <c r="C32" s="251">
        <v>28</v>
      </c>
      <c r="D32" s="256">
        <f>SUM(MZ_InterScienceCloud!M8,MZ_PPM!M8,)</f>
        <v>46.299999999999976</v>
      </c>
      <c r="E32" s="333"/>
      <c r="F32" s="360"/>
    </row>
    <row r="33" spans="1:6" x14ac:dyDescent="0.35">
      <c r="A33" s="314"/>
      <c r="B33" s="253" t="s">
        <v>237</v>
      </c>
      <c r="C33" s="251"/>
      <c r="D33" s="256">
        <f>SUM('MZ_P1+KPK'!P16,MZ_eKrew!M16,MZ_Poltransplant!M16,'MZ_nowoczesne e-usługi'!M16,MZ_P2_P4!M16,MZ_ProfiBaza!M16,'MZ_e-KRN+'!M16,'MZ-DigitalBrain'!M16,MZ_SMKL!M16)</f>
        <v>285.92176799999993</v>
      </c>
      <c r="E33" s="251"/>
      <c r="F33" s="360"/>
    </row>
    <row r="34" spans="1:6" x14ac:dyDescent="0.35">
      <c r="A34" s="314"/>
      <c r="B34" s="263" t="s">
        <v>534</v>
      </c>
      <c r="C34" s="264"/>
      <c r="D34" s="265">
        <f>SUM('MZ_Poprawa jakości .......'!M16)</f>
        <v>8.01</v>
      </c>
      <c r="E34" s="264"/>
      <c r="F34" s="366"/>
    </row>
    <row r="35" spans="1:6" ht="15" thickBot="1" x14ac:dyDescent="0.4">
      <c r="A35" s="314"/>
      <c r="B35" s="255" t="s">
        <v>253</v>
      </c>
      <c r="C35" s="238"/>
      <c r="D35" s="258">
        <f>'MZ_P1+KPK'!P17</f>
        <v>2.2000000000000002</v>
      </c>
      <c r="E35" s="238"/>
      <c r="F35" s="361"/>
    </row>
    <row r="36" spans="1:6" ht="15" thickBot="1" x14ac:dyDescent="0.4">
      <c r="A36" s="315"/>
      <c r="B36" s="240" t="s">
        <v>706</v>
      </c>
      <c r="C36" s="236"/>
      <c r="D36" s="259">
        <v>0</v>
      </c>
      <c r="E36" s="236"/>
      <c r="F36" s="227"/>
    </row>
    <row r="37" spans="1:6" ht="30" customHeight="1" x14ac:dyDescent="0.35">
      <c r="A37" s="313" t="s">
        <v>242</v>
      </c>
      <c r="B37" s="336" t="s">
        <v>235</v>
      </c>
      <c r="C37" s="248">
        <v>28</v>
      </c>
      <c r="D37" s="266">
        <f>SUM('MON_Portal BiO'!M8)</f>
        <v>27.320000000000004</v>
      </c>
      <c r="E37" s="334">
        <f>SUM(D37:D38)</f>
        <v>71.341999999999999</v>
      </c>
      <c r="F37" s="212"/>
    </row>
    <row r="38" spans="1:6" x14ac:dyDescent="0.35">
      <c r="A38" s="314"/>
      <c r="B38" s="337"/>
      <c r="C38" s="251">
        <v>29</v>
      </c>
      <c r="D38" s="267">
        <f>'MON_Budowa wysokiej jakości  '!M8</f>
        <v>44.021999999999991</v>
      </c>
      <c r="E38" s="335"/>
      <c r="F38" s="215"/>
    </row>
    <row r="39" spans="1:6" ht="15" thickBot="1" x14ac:dyDescent="0.4">
      <c r="A39" s="314"/>
      <c r="B39" s="255" t="s">
        <v>237</v>
      </c>
      <c r="C39" s="238"/>
      <c r="D39" s="268">
        <f>SUM('MON_Budowa wysokiej jakości  '!M16,'MON_Portal BiO'!M16)</f>
        <v>64.76700000000001</v>
      </c>
      <c r="E39" s="238"/>
      <c r="F39" s="214"/>
    </row>
    <row r="40" spans="1:6" ht="15" thickBot="1" x14ac:dyDescent="0.4">
      <c r="A40" s="315"/>
      <c r="B40" s="240" t="s">
        <v>706</v>
      </c>
      <c r="C40" s="236"/>
      <c r="D40" s="269">
        <v>0</v>
      </c>
      <c r="E40" s="236"/>
      <c r="F40" s="213"/>
    </row>
    <row r="41" spans="1:6" ht="30" customHeight="1" x14ac:dyDescent="0.35">
      <c r="A41" s="313" t="s">
        <v>243</v>
      </c>
      <c r="B41" s="336" t="s">
        <v>235</v>
      </c>
      <c r="C41" s="343">
        <v>15</v>
      </c>
      <c r="D41" s="345">
        <f>SUM('MS_Wdrożenie rozwiązań '!P18,MS_KRM!M8)</f>
        <v>140</v>
      </c>
      <c r="E41" s="318">
        <f>SUM(D41:D44)</f>
        <v>818.43499999999995</v>
      </c>
      <c r="F41" s="359"/>
    </row>
    <row r="42" spans="1:6" ht="30" customHeight="1" x14ac:dyDescent="0.35">
      <c r="A42" s="314"/>
      <c r="B42" s="338"/>
      <c r="C42" s="344"/>
      <c r="D42" s="346"/>
      <c r="E42" s="319"/>
      <c r="F42" s="365"/>
    </row>
    <row r="43" spans="1:6" ht="30" customHeight="1" x14ac:dyDescent="0.35">
      <c r="A43" s="314"/>
      <c r="B43" s="338"/>
      <c r="C43" s="270">
        <v>88</v>
      </c>
      <c r="D43" s="262">
        <f>SUM('MS_iSDA 2.0'!M8,MS_Informat.postępowan.karnego!M8)</f>
        <v>239.83999999999997</v>
      </c>
      <c r="E43" s="320"/>
      <c r="F43" s="365"/>
    </row>
    <row r="44" spans="1:6" x14ac:dyDescent="0.35">
      <c r="A44" s="314"/>
      <c r="B44" s="337"/>
      <c r="C44" s="251">
        <v>37</v>
      </c>
      <c r="D44" s="256">
        <f>SUM(MS_KRK2.0!M8,'MS_Wdrożenie rozwiązań '!M8,MS_eKRS!M8,MS_KRZ!M8,MS_IES!M8,MS_SDE3!M8,MS_Pomoc_prawna!M8)</f>
        <v>438.59499999999991</v>
      </c>
      <c r="E44" s="321"/>
      <c r="F44" s="360"/>
    </row>
    <row r="45" spans="1:6" x14ac:dyDescent="0.35">
      <c r="A45" s="314"/>
      <c r="B45" s="271" t="s">
        <v>237</v>
      </c>
      <c r="C45" s="236" t="s">
        <v>254</v>
      </c>
      <c r="D45" s="235">
        <f>SUM('MS_iSDA 2.0'!M16,MS_IES!M16)</f>
        <v>131.70000000000002</v>
      </c>
      <c r="E45" s="272"/>
      <c r="F45" s="204"/>
    </row>
    <row r="46" spans="1:6" x14ac:dyDescent="0.35">
      <c r="A46" s="314"/>
      <c r="B46" s="271" t="s">
        <v>684</v>
      </c>
      <c r="C46" s="236"/>
      <c r="D46" s="235">
        <f>SUM(MS_Informat.postępowan.karnego!M16)</f>
        <v>123.24</v>
      </c>
      <c r="E46" s="272"/>
      <c r="F46" s="204"/>
    </row>
    <row r="47" spans="1:6" x14ac:dyDescent="0.35">
      <c r="A47" s="314"/>
      <c r="B47" s="271" t="s">
        <v>466</v>
      </c>
      <c r="C47" s="271" t="s">
        <v>280</v>
      </c>
      <c r="D47" s="235">
        <f>SUM(MS_KRK2.0!M16,MS_KRZ!M16,MS_eKRS!M16,MS_KRM!M16)</f>
        <v>39.448</v>
      </c>
      <c r="E47" s="272"/>
      <c r="F47" s="204"/>
    </row>
    <row r="48" spans="1:6" ht="15" thickBot="1" x14ac:dyDescent="0.4">
      <c r="A48" s="315"/>
      <c r="B48" s="271" t="s">
        <v>709</v>
      </c>
      <c r="C48" s="271"/>
      <c r="D48" s="235">
        <f>SUM(MS_KRZ!M4,MS_eKRS!M4)</f>
        <v>-126.23000000000002</v>
      </c>
      <c r="E48" s="272"/>
      <c r="F48" s="226"/>
    </row>
    <row r="49" spans="1:20" x14ac:dyDescent="0.35">
      <c r="A49" s="310" t="s">
        <v>681</v>
      </c>
      <c r="B49" s="316" t="s">
        <v>235</v>
      </c>
      <c r="C49" s="316">
        <v>50</v>
      </c>
      <c r="D49" s="341">
        <f>'ME_URE_sprawoz. przes. paliw.  '!M8</f>
        <v>15.260000000000002</v>
      </c>
      <c r="E49" s="341">
        <f>D49</f>
        <v>15.260000000000002</v>
      </c>
      <c r="F49" s="212"/>
      <c r="I49" s="210"/>
    </row>
    <row r="50" spans="1:20" ht="15" thickBot="1" x14ac:dyDescent="0.4">
      <c r="A50" s="311"/>
      <c r="B50" s="340"/>
      <c r="C50" s="340"/>
      <c r="D50" s="342"/>
      <c r="E50" s="342"/>
      <c r="F50" s="214"/>
      <c r="J50" s="210"/>
      <c r="K50" s="210"/>
    </row>
    <row r="51" spans="1:20" ht="15" thickBot="1" x14ac:dyDescent="0.4">
      <c r="A51" s="312"/>
      <c r="B51" s="271" t="s">
        <v>706</v>
      </c>
      <c r="C51" s="271"/>
      <c r="D51" s="273"/>
      <c r="E51" s="273"/>
      <c r="F51" s="213"/>
    </row>
    <row r="52" spans="1:20" x14ac:dyDescent="0.35">
      <c r="A52" s="310" t="s">
        <v>244</v>
      </c>
      <c r="B52" s="257" t="s">
        <v>5</v>
      </c>
      <c r="C52" s="248">
        <v>19</v>
      </c>
      <c r="D52" s="233">
        <f>SUM(MF_PUESC!M8,'MF_e-Urzą Skarboowy'!M8,MF_EUREKA!M8,MF_SZOPEN!M9)</f>
        <v>128.07</v>
      </c>
      <c r="E52" s="234">
        <f>SUM(D52:D53)</f>
        <v>129.06299999999999</v>
      </c>
      <c r="F52" s="362"/>
      <c r="P52" s="110"/>
      <c r="Q52" s="110"/>
      <c r="R52" s="110"/>
      <c r="S52" s="110"/>
      <c r="T52" s="110"/>
    </row>
    <row r="53" spans="1:20" x14ac:dyDescent="0.35">
      <c r="A53" s="311"/>
      <c r="B53" s="240"/>
      <c r="C53" s="236">
        <v>27</v>
      </c>
      <c r="D53" s="235">
        <f>SUM('MF_ZPUTFG '!M8)</f>
        <v>0.9930000000000001</v>
      </c>
      <c r="E53" s="236"/>
      <c r="F53" s="363"/>
      <c r="P53" s="110"/>
      <c r="Q53" s="110"/>
      <c r="R53" s="110"/>
      <c r="S53" s="110"/>
      <c r="T53" s="110"/>
    </row>
    <row r="54" spans="1:20" ht="15" thickBot="1" x14ac:dyDescent="0.4">
      <c r="A54" s="311"/>
      <c r="B54" s="255" t="s">
        <v>245</v>
      </c>
      <c r="C54" s="238" t="s">
        <v>254</v>
      </c>
      <c r="D54" s="237">
        <f>SUM(MF_PUESC!M16,'MF_e-Urzą Skarboowy'!M16,MF_SZOPEN!M16)</f>
        <v>306.96999999999997</v>
      </c>
      <c r="E54" s="238"/>
      <c r="F54" s="364"/>
      <c r="P54" s="110"/>
      <c r="Q54" s="110"/>
      <c r="R54" s="110"/>
      <c r="S54" s="110"/>
      <c r="T54" s="110"/>
    </row>
    <row r="55" spans="1:20" ht="15" thickBot="1" x14ac:dyDescent="0.4">
      <c r="A55" s="312"/>
      <c r="B55" s="240" t="s">
        <v>706</v>
      </c>
      <c r="C55" s="236"/>
      <c r="D55" s="235">
        <f>SUM(MF_SZOPEN!M5,MF_EUREKA!M5)</f>
        <v>494.58</v>
      </c>
      <c r="E55" s="236"/>
      <c r="F55" s="225"/>
      <c r="P55" s="110"/>
      <c r="Q55" s="110"/>
      <c r="R55" s="110"/>
      <c r="S55" s="110"/>
      <c r="T55" s="110"/>
    </row>
    <row r="56" spans="1:20" ht="30" customHeight="1" thickBot="1" x14ac:dyDescent="0.4">
      <c r="A56" s="313" t="s">
        <v>246</v>
      </c>
      <c r="B56" s="257" t="s">
        <v>5</v>
      </c>
      <c r="C56" s="248">
        <v>27</v>
      </c>
      <c r="D56" s="233">
        <f>SUM(MNiSzW_PPPN!M9,MNiSzW_AMU!M9,MNiSzW_BINWIT!M9,MNiSzW_Herberium!M9,MNiSzW_Cyfr.archiwum_Arch.Krak!M9,MNiSzW_Eukaryota!M9,MNiSW_DRODB!M9,MNiSW_eczlowiek!M9,MNiSW_ePuszcza!M9,MNiSW_Leopoldina!M9,MNiSW_MostDanych!M9,MNiSW_OZwRCIN!M9,'MNiSW_Portal zarz.'!M9,MNiSW_repozytorium!M9,MNiSW_Ucyfrowienie!M9,MNiSW_Agro!M9)</f>
        <v>32.31851039</v>
      </c>
      <c r="E56" s="234">
        <f>SUM(D56:D57)</f>
        <v>137.29094039</v>
      </c>
      <c r="F56" s="362"/>
    </row>
    <row r="57" spans="1:20" ht="30" customHeight="1" x14ac:dyDescent="0.35">
      <c r="A57" s="314"/>
      <c r="B57" s="257" t="s">
        <v>5</v>
      </c>
      <c r="C57" s="236">
        <v>28</v>
      </c>
      <c r="D57" s="235">
        <f>SUM(MNiSZW_PlatformaObslugi.Praktyk!M9,MNiSZW_Mod.Zintegr.SystemuNauk!M9,MNiSZW_ZSUN_II!M9,'MNiSW_e-CUDO'!M9)</f>
        <v>104.97243</v>
      </c>
      <c r="E57" s="236"/>
      <c r="F57" s="363"/>
    </row>
    <row r="58" spans="1:20" ht="30" customHeight="1" thickBot="1" x14ac:dyDescent="0.4">
      <c r="A58" s="314"/>
      <c r="B58" s="255" t="s">
        <v>245</v>
      </c>
      <c r="C58" s="236"/>
      <c r="D58" s="237">
        <f>SUM(MNiSZW_Mod.Zintegr.SystemuNauk!M16,MNiSW_DRODB!M16,MNiSW_eczlowiek!M16,MNiSW_ePuszcza!M16,MNiSW_Leopoldina!M16,MNiSW_MostDanych!M16,MNiSW_OZwRCIN!M16,'MNiSW_Portal zarz.'!M16,MNiSW_repozytorium!M16,MNiSW_Ucyfrowienie!M16,MNiSW_Agro!M16,MNiSZW_ZSUN_II!M16,MNiSzW_Eukaryota!M16,MNiSzW_Cyfr.archiwum_Arch.Krak!M16,MNiSzW_Herberium!M16,MNiSzW_BINWIT!M16,MNiSzW_AMU!M16,MNiSzW_PPPN!M16)</f>
        <v>171.23987947000001</v>
      </c>
      <c r="E58" s="236"/>
      <c r="F58" s="363"/>
    </row>
    <row r="59" spans="1:20" ht="15" thickBot="1" x14ac:dyDescent="0.4">
      <c r="A59" s="314"/>
      <c r="B59" s="255" t="s">
        <v>280</v>
      </c>
      <c r="C59" s="238"/>
      <c r="D59" s="237">
        <f>MNiSZW_PlatformaObslugi.Praktyk!M16</f>
        <v>0.70999800000000002</v>
      </c>
      <c r="E59" s="238"/>
      <c r="F59" s="364"/>
    </row>
    <row r="60" spans="1:20" ht="15" thickBot="1" x14ac:dyDescent="0.4">
      <c r="A60" s="315"/>
      <c r="B60" s="240" t="s">
        <v>706</v>
      </c>
      <c r="C60" s="236"/>
      <c r="D60" s="235">
        <v>0</v>
      </c>
      <c r="E60" s="236"/>
      <c r="F60" s="225"/>
    </row>
    <row r="61" spans="1:20" ht="45" customHeight="1" x14ac:dyDescent="0.35">
      <c r="A61" s="313" t="s">
        <v>247</v>
      </c>
      <c r="B61" s="316" t="s">
        <v>5</v>
      </c>
      <c r="C61" s="248">
        <v>32</v>
      </c>
      <c r="D61" s="254">
        <f>'MRiRW_System monitoringu kontro'!P15</f>
        <v>7.51</v>
      </c>
      <c r="E61" s="327">
        <f>SUM(D61:D65)</f>
        <v>25.693279999999994</v>
      </c>
      <c r="F61" s="356"/>
    </row>
    <row r="62" spans="1:20" ht="45" customHeight="1" x14ac:dyDescent="0.35">
      <c r="A62" s="314"/>
      <c r="B62" s="317"/>
      <c r="C62" s="236">
        <v>33</v>
      </c>
      <c r="D62" s="256">
        <f>SUM('MRiRW_Jednostki doradztwa roln'!M8,'MRiRW_Wojewódzkie ośrodki'!P15)</f>
        <v>7.07</v>
      </c>
      <c r="E62" s="320"/>
      <c r="F62" s="357"/>
    </row>
    <row r="63" spans="1:20" ht="45" customHeight="1" x14ac:dyDescent="0.35">
      <c r="A63" s="314"/>
      <c r="B63" s="317"/>
      <c r="C63" s="236">
        <v>27</v>
      </c>
      <c r="D63" s="256">
        <f>SUM('MRiRW_System monitoringu kontro'!P14,'MRiRW_Wojewódzkie ośrodki'!P14)</f>
        <v>7.1099999999999994</v>
      </c>
      <c r="E63" s="320"/>
      <c r="F63" s="357"/>
    </row>
    <row r="64" spans="1:20" ht="45" customHeight="1" x14ac:dyDescent="0.35">
      <c r="A64" s="314"/>
      <c r="B64" s="317"/>
      <c r="C64" s="236">
        <v>35</v>
      </c>
      <c r="D64" s="256">
        <f>SUM(MRIRW_GIJHARS_EZD!M8,MRIRW_GIJHARS_GOV.PL!M8,MRIRW_GIJHARS_PUESC!M8)</f>
        <v>0.42327999999999999</v>
      </c>
      <c r="E64" s="320"/>
      <c r="F64" s="357"/>
    </row>
    <row r="65" spans="1:6" ht="45" customHeight="1" x14ac:dyDescent="0.35">
      <c r="A65" s="314"/>
      <c r="B65" s="338"/>
      <c r="C65" s="236">
        <v>57</v>
      </c>
      <c r="D65" s="254">
        <f>'MRiRW_System monitoringu kontro'!P16</f>
        <v>3.58</v>
      </c>
      <c r="E65" s="321"/>
      <c r="F65" s="357"/>
    </row>
    <row r="66" spans="1:6" ht="15" thickBot="1" x14ac:dyDescent="0.4">
      <c r="A66" s="314"/>
      <c r="B66" s="255" t="s">
        <v>237</v>
      </c>
      <c r="C66" s="238" t="s">
        <v>254</v>
      </c>
      <c r="D66" s="237">
        <f>SUM('MRiRW_Wojewódzkie ośrodki'!M16,'MRiRW_System monitoringu kontro'!M16)</f>
        <v>60.871000000000002</v>
      </c>
      <c r="E66" s="246"/>
      <c r="F66" s="358"/>
    </row>
    <row r="67" spans="1:6" ht="15" thickBot="1" x14ac:dyDescent="0.4">
      <c r="A67" s="315"/>
      <c r="B67" s="240" t="s">
        <v>706</v>
      </c>
      <c r="C67" s="236"/>
      <c r="D67" s="235">
        <v>0</v>
      </c>
      <c r="E67" s="272"/>
      <c r="F67" s="224"/>
    </row>
    <row r="68" spans="1:6" ht="30" customHeight="1" x14ac:dyDescent="0.35">
      <c r="A68" s="313" t="s">
        <v>248</v>
      </c>
      <c r="B68" s="257" t="s">
        <v>5</v>
      </c>
      <c r="C68" s="248">
        <v>58</v>
      </c>
      <c r="D68" s="233">
        <f>SUM(GUS_GOSPOSTRATEG!M8,GUS_KSZBI!M8,GUS_PDS!M8,'GUS_Wrota Statystyki'!M8)</f>
        <v>24.894000000000002</v>
      </c>
      <c r="E68" s="234">
        <f>D68</f>
        <v>24.894000000000002</v>
      </c>
      <c r="F68" s="212"/>
    </row>
    <row r="69" spans="1:6" x14ac:dyDescent="0.35">
      <c r="A69" s="314"/>
      <c r="B69" s="263" t="s">
        <v>237</v>
      </c>
      <c r="C69" s="264"/>
      <c r="D69" s="265">
        <f>SUM(GUS_GOSPOSTRATEG!M16,GUS_KSZBI!M16,GUS_PDS!M16,'GUS_Wrota Statystyki'!M16)</f>
        <v>78.919999999999987</v>
      </c>
      <c r="E69" s="264"/>
      <c r="F69" s="216"/>
    </row>
    <row r="70" spans="1:6" ht="15" thickBot="1" x14ac:dyDescent="0.4">
      <c r="A70" s="315"/>
      <c r="B70" s="240" t="s">
        <v>706</v>
      </c>
      <c r="C70" s="236"/>
      <c r="D70" s="235"/>
      <c r="E70" s="236"/>
      <c r="F70" s="213"/>
    </row>
    <row r="71" spans="1:6" ht="30" customHeight="1" thickBot="1" x14ac:dyDescent="0.4">
      <c r="A71" s="313" t="s">
        <v>683</v>
      </c>
      <c r="B71" s="316" t="s">
        <v>235</v>
      </c>
      <c r="C71" s="248">
        <v>20</v>
      </c>
      <c r="D71" s="233">
        <f>SUM('MR_Konto przedsiębiorcy'!M8,MR_PEF2!M8)</f>
        <v>50.86</v>
      </c>
      <c r="E71" s="318">
        <f>SUM(D71:D75)</f>
        <v>207.726</v>
      </c>
      <c r="F71" s="328"/>
    </row>
    <row r="72" spans="1:6" ht="30" customHeight="1" thickBot="1" x14ac:dyDescent="0.4">
      <c r="A72" s="314"/>
      <c r="B72" s="317"/>
      <c r="C72" s="248">
        <v>18</v>
      </c>
      <c r="D72" s="233">
        <f>SUM(MR_ZONE!M8,'MR_GUGiK_Usługi IIP'!M8,'MR_GUGiK_Integracja PZGiK'!M8)</f>
        <v>92.627999999999986</v>
      </c>
      <c r="E72" s="319"/>
      <c r="F72" s="329"/>
    </row>
    <row r="73" spans="1:6" ht="30" customHeight="1" x14ac:dyDescent="0.35">
      <c r="A73" s="314"/>
      <c r="B73" s="317"/>
      <c r="C73" s="248">
        <v>49</v>
      </c>
      <c r="D73" s="233">
        <f>SUM('MR_UZP_e-Zamówienia'!M9)</f>
        <v>38.308</v>
      </c>
      <c r="E73" s="319"/>
      <c r="F73" s="329"/>
    </row>
    <row r="74" spans="1:6" ht="30" customHeight="1" x14ac:dyDescent="0.35">
      <c r="A74" s="314"/>
      <c r="B74" s="317"/>
      <c r="C74" s="251">
        <v>61</v>
      </c>
      <c r="D74" s="256">
        <f>SUM(MR_UPRP_PUEP!M8,MR_UPRP_PORTOS!M8)</f>
        <v>14.430000000000003</v>
      </c>
      <c r="E74" s="319"/>
      <c r="F74" s="329"/>
    </row>
    <row r="75" spans="1:6" ht="30" customHeight="1" x14ac:dyDescent="0.35">
      <c r="A75" s="314"/>
      <c r="B75" s="338"/>
      <c r="C75" s="251">
        <v>64</v>
      </c>
      <c r="D75" s="256">
        <f>SUM('MR_GUM_e-CZAS'!M8,'MR_GUM_TRANS-TACHO'!M8,MR_GUM_MZP!M8)</f>
        <v>11.499999999999998</v>
      </c>
      <c r="E75" s="339"/>
      <c r="F75" s="329"/>
    </row>
    <row r="76" spans="1:6" ht="15" thickBot="1" x14ac:dyDescent="0.4">
      <c r="A76" s="314"/>
      <c r="B76" s="263" t="s">
        <v>237</v>
      </c>
      <c r="C76" s="264"/>
      <c r="D76" s="265">
        <f>SUM('MR_UZP_e-Zamówienia'!M16,MR_UPRP_PUEP!M16,MR_UPRP_PORTOS!M16,'MR_GUM_e-CZAS'!M16,'MR_GUM_TRANS-TACHO'!M16,MR_GUM_MZP!M16,'MR_Konto przedsiębiorcy'!M16,MR_PEF2!M16,MR_ZONE!M16,'MR_GUGiK_Usługi IIP'!M16,'MR_GUGiK_Integracja PZGiK'!M16)</f>
        <v>513.11992199999997</v>
      </c>
      <c r="E76" s="274"/>
      <c r="F76" s="330"/>
    </row>
    <row r="77" spans="1:6" ht="15" thickBot="1" x14ac:dyDescent="0.4">
      <c r="A77" s="315"/>
      <c r="B77" s="240" t="s">
        <v>706</v>
      </c>
      <c r="C77" s="236"/>
      <c r="D77" s="235">
        <v>0</v>
      </c>
      <c r="E77" s="259"/>
      <c r="F77" s="223"/>
    </row>
    <row r="78" spans="1:6" ht="30" customHeight="1" x14ac:dyDescent="0.35">
      <c r="A78" s="313" t="s">
        <v>474</v>
      </c>
      <c r="B78" s="316" t="s">
        <v>235</v>
      </c>
      <c r="C78" s="248">
        <v>42</v>
      </c>
      <c r="D78" s="233">
        <f>SUM(MSWiA_TETRA!M8,'MSWiA_CHMURA OBLICZ. POLICJI '!M8,'MSWiA_e-Zdrowie'!M8,MSWiA_SRB!M8,'MSWiA_e-Dowód'!AA14)</f>
        <v>2340.1440000000002</v>
      </c>
      <c r="E78" s="233">
        <f>SUM(D78:D84)</f>
        <v>2522.4090000000006</v>
      </c>
      <c r="F78" s="328"/>
    </row>
    <row r="79" spans="1:6" ht="30" customHeight="1" x14ac:dyDescent="0.35">
      <c r="A79" s="314"/>
      <c r="B79" s="317"/>
      <c r="C79" s="236">
        <v>16</v>
      </c>
      <c r="D79" s="235">
        <f>SUM('MWSiA_GovNet i SŁR w KPRM'!P14)</f>
        <v>0</v>
      </c>
      <c r="E79" s="235"/>
      <c r="F79" s="329"/>
    </row>
    <row r="80" spans="1:6" ht="30" customHeight="1" x14ac:dyDescent="0.35">
      <c r="A80" s="314"/>
      <c r="B80" s="317"/>
      <c r="C80" s="236">
        <v>17</v>
      </c>
      <c r="D80" s="235">
        <f>SUM(MSWiA_PSMUP!P14,MSWiA_SICPR2.0!M8)</f>
        <v>7.347999999999999</v>
      </c>
      <c r="E80" s="235"/>
      <c r="F80" s="329"/>
    </row>
    <row r="81" spans="1:6" ht="30" customHeight="1" x14ac:dyDescent="0.35">
      <c r="A81" s="314"/>
      <c r="B81" s="317"/>
      <c r="C81" s="236">
        <v>58</v>
      </c>
      <c r="D81" s="235">
        <f>SUM(MSWiA_PSMUP!P15)</f>
        <v>6.9470000000000001</v>
      </c>
      <c r="E81" s="235"/>
      <c r="F81" s="329"/>
    </row>
    <row r="82" spans="1:6" ht="30" customHeight="1" x14ac:dyDescent="0.35">
      <c r="A82" s="314"/>
      <c r="B82" s="317"/>
      <c r="C82" s="236">
        <v>43</v>
      </c>
      <c r="D82" s="235">
        <f>SUM(MSWiA_Dotacje_dla_mnijeszości!M8)</f>
        <v>0.15</v>
      </c>
      <c r="E82" s="235"/>
      <c r="F82" s="329"/>
    </row>
    <row r="83" spans="1:6" ht="30" customHeight="1" x14ac:dyDescent="0.35">
      <c r="A83" s="314"/>
      <c r="B83" s="317"/>
      <c r="C83" s="236">
        <v>85</v>
      </c>
      <c r="D83" s="235">
        <f>SUM('MSWiA_e-Dowód'!AA16)</f>
        <v>160.82</v>
      </c>
      <c r="E83" s="235"/>
      <c r="F83" s="329"/>
    </row>
    <row r="84" spans="1:6" ht="30" customHeight="1" x14ac:dyDescent="0.35">
      <c r="A84" s="314"/>
      <c r="B84" s="317"/>
      <c r="C84" s="236" t="s">
        <v>531</v>
      </c>
      <c r="D84" s="235">
        <f>SUM('MWSiA_GovNet i SŁR w KPRM'!M8)</f>
        <v>7</v>
      </c>
      <c r="E84" s="235"/>
      <c r="F84" s="329"/>
    </row>
    <row r="85" spans="1:6" ht="30" customHeight="1" x14ac:dyDescent="0.35">
      <c r="A85" s="314"/>
      <c r="B85" s="240" t="s">
        <v>345</v>
      </c>
      <c r="C85" s="236" t="s">
        <v>280</v>
      </c>
      <c r="D85" s="235">
        <f>SUM(MSWiA_PSMUP!M16)</f>
        <v>23.044</v>
      </c>
      <c r="E85" s="235"/>
      <c r="F85" s="329"/>
    </row>
    <row r="86" spans="1:6" ht="15" thickBot="1" x14ac:dyDescent="0.4">
      <c r="A86" s="314"/>
      <c r="B86" s="255" t="s">
        <v>237</v>
      </c>
      <c r="C86" s="238" t="s">
        <v>254</v>
      </c>
      <c r="D86" s="237">
        <f>SUM('MSWiA_CHMURA OBLICZ. POLICJI '!M16,'MSWiA_e-Zdrowie'!M16,MSWiA_SICPR2.0!M16)</f>
        <v>199.27100000000002</v>
      </c>
      <c r="E86" s="258"/>
      <c r="F86" s="330"/>
    </row>
    <row r="87" spans="1:6" x14ac:dyDescent="0.35">
      <c r="A87" s="314"/>
      <c r="B87" s="240" t="s">
        <v>708</v>
      </c>
      <c r="C87" s="236"/>
      <c r="D87" s="241">
        <f>SUM(MSWiA_SRB!M7)</f>
        <v>2.38</v>
      </c>
      <c r="E87" s="259"/>
      <c r="F87" s="229"/>
    </row>
    <row r="88" spans="1:6" x14ac:dyDescent="0.35">
      <c r="A88" s="314"/>
      <c r="B88" s="240" t="s">
        <v>715</v>
      </c>
      <c r="C88" s="236"/>
      <c r="D88" s="241">
        <f>SUM(MSWiA_SRB!M6)</f>
        <v>0.30000000000000004</v>
      </c>
      <c r="E88" s="259"/>
      <c r="F88" s="232"/>
    </row>
    <row r="89" spans="1:6" ht="15" thickBot="1" x14ac:dyDescent="0.4">
      <c r="A89" s="315"/>
      <c r="B89" s="240" t="s">
        <v>714</v>
      </c>
      <c r="C89" s="236"/>
      <c r="D89" s="235">
        <f>SUM(MSWiA_SRB!M5)</f>
        <v>0.19999999999999998</v>
      </c>
      <c r="E89" s="259"/>
      <c r="F89" s="223"/>
    </row>
    <row r="90" spans="1:6" x14ac:dyDescent="0.35">
      <c r="A90" s="310" t="s">
        <v>475</v>
      </c>
      <c r="B90" s="257" t="s">
        <v>235</v>
      </c>
      <c r="C90" s="248">
        <v>41</v>
      </c>
      <c r="D90" s="233">
        <f>SUM(MŚ_PromocjaParkówNarodowych!M8,'MŚ_Inwazyjne gatunki'!M8,MŚ_InwentaryzacjaCennySiedlisk!M8,'MŚ_E-usługa „Zagrożenia lasów” '!M8,'MŚ_LasWodaPowietrze '!M8)</f>
        <v>15.902352299999999</v>
      </c>
      <c r="E90" s="233">
        <f>SUM(D90)</f>
        <v>15.902352299999999</v>
      </c>
      <c r="F90" s="324"/>
    </row>
    <row r="91" spans="1:6" x14ac:dyDescent="0.35">
      <c r="A91" s="311"/>
      <c r="B91" s="240" t="s">
        <v>245</v>
      </c>
      <c r="C91" s="236"/>
      <c r="D91" s="235">
        <f>SUM('MŚ_E-usługa „Zagrożenia lasów” '!M16,'MŚ_LasWodaPowietrze '!M16)</f>
        <v>18.36</v>
      </c>
      <c r="E91" s="235"/>
      <c r="F91" s="325"/>
    </row>
    <row r="92" spans="1:6" ht="15" thickBot="1" x14ac:dyDescent="0.4">
      <c r="A92" s="311"/>
      <c r="B92" s="263" t="s">
        <v>327</v>
      </c>
      <c r="C92" s="264" t="s">
        <v>328</v>
      </c>
      <c r="D92" s="265">
        <f>SUM(MŚ_PromocjaParkówNarodowych!M16,'MŚ_Inwazyjne gatunki'!M16,MŚ_InwentaryzacjaCennySiedlisk!M16)</f>
        <v>52.043547699999998</v>
      </c>
      <c r="E92" s="274"/>
      <c r="F92" s="326"/>
    </row>
    <row r="93" spans="1:6" ht="15" thickBot="1" x14ac:dyDescent="0.4">
      <c r="A93" s="312"/>
      <c r="B93" s="240" t="s">
        <v>706</v>
      </c>
      <c r="C93" s="236"/>
      <c r="D93" s="235"/>
      <c r="E93" s="259"/>
      <c r="F93" s="222"/>
    </row>
    <row r="94" spans="1:6" x14ac:dyDescent="0.35">
      <c r="A94" s="310" t="s">
        <v>476</v>
      </c>
      <c r="B94" s="257" t="s">
        <v>235</v>
      </c>
      <c r="C94" s="248">
        <v>30</v>
      </c>
      <c r="D94" s="233">
        <f>SUM(MEN_WKSDO!M9,MEN_ORE!M9,MEN_ZRK!M9)</f>
        <v>55.039000000000001</v>
      </c>
      <c r="E94" s="233">
        <f>SUM(D94)</f>
        <v>55.039000000000001</v>
      </c>
      <c r="F94" s="324"/>
    </row>
    <row r="95" spans="1:6" x14ac:dyDescent="0.35">
      <c r="A95" s="311"/>
      <c r="B95" s="253" t="s">
        <v>245</v>
      </c>
      <c r="C95" s="251" t="s">
        <v>254</v>
      </c>
      <c r="D95" s="256">
        <f>SUM(MEN_ORE!M16)</f>
        <v>2.8290000000000002</v>
      </c>
      <c r="E95" s="254"/>
      <c r="F95" s="325"/>
    </row>
    <row r="96" spans="1:6" ht="29" x14ac:dyDescent="0.35">
      <c r="A96" s="311"/>
      <c r="B96" s="275" t="s">
        <v>345</v>
      </c>
      <c r="C96" s="264" t="s">
        <v>280</v>
      </c>
      <c r="D96" s="265">
        <f>SUM(MEN_WKSDO!M16,MEN_ZRK!M16)</f>
        <v>17.95</v>
      </c>
      <c r="E96" s="274"/>
      <c r="F96" s="325"/>
    </row>
    <row r="97" spans="1:6" ht="15" thickBot="1" x14ac:dyDescent="0.4">
      <c r="A97" s="312"/>
      <c r="B97" s="276" t="s">
        <v>706</v>
      </c>
      <c r="C97" s="236"/>
      <c r="D97" s="235">
        <v>0</v>
      </c>
      <c r="E97" s="259"/>
      <c r="F97" s="222"/>
    </row>
    <row r="98" spans="1:6" x14ac:dyDescent="0.35">
      <c r="A98" s="310" t="s">
        <v>477</v>
      </c>
      <c r="B98" s="257" t="s">
        <v>235</v>
      </c>
      <c r="C98" s="248">
        <v>39</v>
      </c>
      <c r="D98" s="277">
        <f>SUM('MI_ZSI-ULC'!M8,MI_KREPTD!M8,'MI_KPD do inf. o warunkach ruch'!M8,'MI_KSZRD TEN-T'!M8)</f>
        <v>557.44799999999998</v>
      </c>
      <c r="E98" s="322">
        <f>SUM(D98:D99)</f>
        <v>565.67399999999998</v>
      </c>
      <c r="F98" s="212"/>
    </row>
    <row r="99" spans="1:6" x14ac:dyDescent="0.35">
      <c r="A99" s="311"/>
      <c r="B99" s="253" t="s">
        <v>429</v>
      </c>
      <c r="C99" s="251"/>
      <c r="D99" s="252">
        <f>SUM('MI_Polska droga do automatyzacj'!M8)</f>
        <v>8.2260000000000009</v>
      </c>
      <c r="E99" s="323"/>
      <c r="F99" s="215"/>
    </row>
    <row r="100" spans="1:6" x14ac:dyDescent="0.35">
      <c r="A100" s="311"/>
      <c r="B100" s="253" t="s">
        <v>245</v>
      </c>
      <c r="C100" s="251" t="s">
        <v>254</v>
      </c>
      <c r="D100" s="252">
        <f>SUM('MI_ZSI-ULC'!M16,MI_KREPTD!M16)</f>
        <v>17.700000000000003</v>
      </c>
      <c r="E100" s="254"/>
      <c r="F100" s="215"/>
    </row>
    <row r="101" spans="1:6" x14ac:dyDescent="0.35">
      <c r="A101" s="311"/>
      <c r="B101" s="263" t="s">
        <v>409</v>
      </c>
      <c r="C101" s="264" t="s">
        <v>253</v>
      </c>
      <c r="D101" s="278">
        <f>SUM('MI_KPD do inf.o podróżach multi'!M16,'MI_KPD do inf. o warunkach ruch'!M16,'MI_KSZRD TEN-T'!M16)</f>
        <v>547.20600000000002</v>
      </c>
      <c r="E101" s="274"/>
      <c r="F101" s="216"/>
    </row>
    <row r="102" spans="1:6" ht="15" thickBot="1" x14ac:dyDescent="0.4">
      <c r="A102" s="312"/>
      <c r="B102" s="240" t="s">
        <v>706</v>
      </c>
      <c r="C102" s="236"/>
      <c r="D102" s="279"/>
      <c r="E102" s="259"/>
      <c r="F102" s="213"/>
    </row>
    <row r="103" spans="1:6" x14ac:dyDescent="0.35">
      <c r="A103" s="280" t="s">
        <v>680</v>
      </c>
      <c r="B103" s="253" t="s">
        <v>5</v>
      </c>
      <c r="C103" s="251">
        <v>41</v>
      </c>
      <c r="D103" s="252">
        <f>SUM(MK_BDO!M8,MK_GIOŚ_PPMŚ!M8,MK_GIOŚ_INSPIRE!M8)</f>
        <v>59.679999999999993</v>
      </c>
      <c r="E103" s="256">
        <f>SUM(D103)</f>
        <v>59.679999999999993</v>
      </c>
      <c r="F103" s="215"/>
    </row>
    <row r="104" spans="1:6" ht="15" thickBot="1" x14ac:dyDescent="0.4">
      <c r="A104" s="281"/>
      <c r="B104" s="255" t="s">
        <v>707</v>
      </c>
      <c r="C104" s="238"/>
      <c r="D104" s="237">
        <f>SUM(MK_BDO!M5)</f>
        <v>28.36</v>
      </c>
      <c r="E104" s="258"/>
      <c r="F104" s="214"/>
    </row>
    <row r="105" spans="1:6" x14ac:dyDescent="0.35">
      <c r="A105" s="217"/>
    </row>
  </sheetData>
  <mergeCells count="55">
    <mergeCell ref="F4:F12"/>
    <mergeCell ref="F61:F66"/>
    <mergeCell ref="F14:F20"/>
    <mergeCell ref="F56:F59"/>
    <mergeCell ref="F52:F54"/>
    <mergeCell ref="F41:F44"/>
    <mergeCell ref="F30:F35"/>
    <mergeCell ref="F26:F28"/>
    <mergeCell ref="A4:A13"/>
    <mergeCell ref="A26:A29"/>
    <mergeCell ref="A22:A25"/>
    <mergeCell ref="A14:A21"/>
    <mergeCell ref="A1:E1"/>
    <mergeCell ref="C14:C15"/>
    <mergeCell ref="D14:D15"/>
    <mergeCell ref="E14:E19"/>
    <mergeCell ref="B14:B18"/>
    <mergeCell ref="B4:B10"/>
    <mergeCell ref="B26:B27"/>
    <mergeCell ref="E26:E27"/>
    <mergeCell ref="E4:E11"/>
    <mergeCell ref="E30:E32"/>
    <mergeCell ref="E37:E38"/>
    <mergeCell ref="B37:B38"/>
    <mergeCell ref="B41:B44"/>
    <mergeCell ref="B71:B75"/>
    <mergeCell ref="E71:E75"/>
    <mergeCell ref="B61:B65"/>
    <mergeCell ref="B49:B50"/>
    <mergeCell ref="C49:C50"/>
    <mergeCell ref="D49:D50"/>
    <mergeCell ref="E49:E50"/>
    <mergeCell ref="C41:C42"/>
    <mergeCell ref="D41:D42"/>
    <mergeCell ref="B78:B84"/>
    <mergeCell ref="E41:E44"/>
    <mergeCell ref="E98:E99"/>
    <mergeCell ref="F94:F96"/>
    <mergeCell ref="F90:F92"/>
    <mergeCell ref="E61:E65"/>
    <mergeCell ref="F78:F86"/>
    <mergeCell ref="F71:F76"/>
    <mergeCell ref="A71:A77"/>
    <mergeCell ref="A68:A70"/>
    <mergeCell ref="A61:A67"/>
    <mergeCell ref="A56:A60"/>
    <mergeCell ref="A98:A102"/>
    <mergeCell ref="A94:A97"/>
    <mergeCell ref="A90:A93"/>
    <mergeCell ref="A78:A89"/>
    <mergeCell ref="A52:A55"/>
    <mergeCell ref="A49:A51"/>
    <mergeCell ref="A41:A48"/>
    <mergeCell ref="A37:A40"/>
    <mergeCell ref="A30:A3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sqref="A1:XFD1048576"/>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71">
        <f>SUM(B5:B7)</f>
        <v>0</v>
      </c>
      <c r="C4" s="71">
        <f t="shared" ref="C4:L4" si="0">SUM(C5:C7)</f>
        <v>0</v>
      </c>
      <c r="D4" s="71">
        <f t="shared" si="0"/>
        <v>0</v>
      </c>
      <c r="E4" s="71">
        <f t="shared" si="0"/>
        <v>0</v>
      </c>
      <c r="F4" s="71">
        <f t="shared" si="0"/>
        <v>0</v>
      </c>
      <c r="G4" s="71">
        <f t="shared" si="0"/>
        <v>0</v>
      </c>
      <c r="H4" s="71">
        <f t="shared" si="0"/>
        <v>0</v>
      </c>
      <c r="I4" s="71">
        <f t="shared" si="0"/>
        <v>0</v>
      </c>
      <c r="J4" s="71">
        <f t="shared" si="0"/>
        <v>0</v>
      </c>
      <c r="K4" s="71">
        <f t="shared" si="0"/>
        <v>0</v>
      </c>
      <c r="L4" s="71">
        <f t="shared" si="0"/>
        <v>0</v>
      </c>
      <c r="M4" s="71">
        <f>SUM(B4:L4)</f>
        <v>0</v>
      </c>
    </row>
    <row r="5" spans="1:16" x14ac:dyDescent="0.35">
      <c r="A5" s="5" t="s">
        <v>5</v>
      </c>
      <c r="B5" s="71">
        <v>0</v>
      </c>
      <c r="C5" s="71">
        <v>0</v>
      </c>
      <c r="D5" s="71">
        <v>0</v>
      </c>
      <c r="E5" s="71">
        <v>0</v>
      </c>
      <c r="F5" s="71">
        <v>0</v>
      </c>
      <c r="G5" s="71">
        <v>0</v>
      </c>
      <c r="H5" s="71">
        <v>0</v>
      </c>
      <c r="I5" s="71">
        <v>0</v>
      </c>
      <c r="J5" s="71">
        <v>0</v>
      </c>
      <c r="K5" s="71">
        <v>0</v>
      </c>
      <c r="L5" s="71">
        <v>0</v>
      </c>
      <c r="M5" s="71">
        <f t="shared" ref="M5:M20" si="1">SUM(B5:L5)</f>
        <v>0</v>
      </c>
    </row>
    <row r="6" spans="1:16" x14ac:dyDescent="0.35">
      <c r="A6" s="5" t="s">
        <v>6</v>
      </c>
      <c r="B6" s="71">
        <v>0</v>
      </c>
      <c r="C6" s="71">
        <v>0</v>
      </c>
      <c r="D6" s="71">
        <v>0</v>
      </c>
      <c r="E6" s="71">
        <v>0</v>
      </c>
      <c r="F6" s="71">
        <v>0</v>
      </c>
      <c r="G6" s="71">
        <v>0</v>
      </c>
      <c r="H6" s="71">
        <v>0</v>
      </c>
      <c r="I6" s="71">
        <v>0</v>
      </c>
      <c r="J6" s="71">
        <v>0</v>
      </c>
      <c r="K6" s="71">
        <v>0</v>
      </c>
      <c r="L6" s="71">
        <v>0</v>
      </c>
      <c r="M6" s="71">
        <f t="shared" si="1"/>
        <v>0</v>
      </c>
    </row>
    <row r="7" spans="1:16" x14ac:dyDescent="0.35">
      <c r="A7" s="5" t="s">
        <v>7</v>
      </c>
      <c r="B7" s="71">
        <v>0</v>
      </c>
      <c r="C7" s="71">
        <v>0</v>
      </c>
      <c r="D7" s="71">
        <v>0</v>
      </c>
      <c r="E7" s="71">
        <v>0</v>
      </c>
      <c r="F7" s="71">
        <v>0</v>
      </c>
      <c r="G7" s="71">
        <v>0</v>
      </c>
      <c r="H7" s="71">
        <v>0</v>
      </c>
      <c r="I7" s="71">
        <v>0</v>
      </c>
      <c r="J7" s="71">
        <v>0</v>
      </c>
      <c r="K7" s="71">
        <v>0</v>
      </c>
      <c r="L7" s="71">
        <v>0</v>
      </c>
      <c r="M7" s="71">
        <f t="shared" si="1"/>
        <v>0</v>
      </c>
    </row>
    <row r="8" spans="1:16" x14ac:dyDescent="0.35">
      <c r="A8" s="3" t="s">
        <v>8</v>
      </c>
      <c r="B8" s="71">
        <f>SUM(B9:B11)</f>
        <v>0</v>
      </c>
      <c r="C8" s="71">
        <f t="shared" ref="C8:L8" si="2">SUM(C9:C11)</f>
        <v>0</v>
      </c>
      <c r="D8" s="71">
        <f t="shared" si="2"/>
        <v>0</v>
      </c>
      <c r="E8" s="71">
        <f t="shared" si="2"/>
        <v>0</v>
      </c>
      <c r="F8" s="71">
        <f t="shared" si="2"/>
        <v>0</v>
      </c>
      <c r="G8" s="71">
        <f t="shared" si="2"/>
        <v>0</v>
      </c>
      <c r="H8" s="71">
        <f t="shared" si="2"/>
        <v>0</v>
      </c>
      <c r="I8" s="71">
        <f t="shared" si="2"/>
        <v>0</v>
      </c>
      <c r="J8" s="71">
        <f t="shared" si="2"/>
        <v>0</v>
      </c>
      <c r="K8" s="71">
        <f t="shared" si="2"/>
        <v>0</v>
      </c>
      <c r="L8" s="71">
        <f t="shared" si="2"/>
        <v>0</v>
      </c>
      <c r="M8" s="71">
        <f t="shared" si="1"/>
        <v>0</v>
      </c>
    </row>
    <row r="9" spans="1:16" x14ac:dyDescent="0.35">
      <c r="A9" s="5" t="s">
        <v>5</v>
      </c>
      <c r="B9" s="71">
        <v>0</v>
      </c>
      <c r="C9" s="71">
        <v>0</v>
      </c>
      <c r="D9" s="71">
        <v>0</v>
      </c>
      <c r="E9" s="71">
        <v>0</v>
      </c>
      <c r="F9" s="71">
        <v>0</v>
      </c>
      <c r="G9" s="71">
        <v>0</v>
      </c>
      <c r="H9" s="71">
        <v>0</v>
      </c>
      <c r="I9" s="71">
        <v>0</v>
      </c>
      <c r="J9" s="71">
        <v>0</v>
      </c>
      <c r="K9" s="71">
        <v>0</v>
      </c>
      <c r="L9" s="71">
        <v>0</v>
      </c>
      <c r="M9" s="71">
        <f t="shared" si="1"/>
        <v>0</v>
      </c>
    </row>
    <row r="10" spans="1:16" x14ac:dyDescent="0.35">
      <c r="A10" s="5" t="s">
        <v>6</v>
      </c>
      <c r="B10" s="71">
        <v>0</v>
      </c>
      <c r="C10" s="71">
        <v>0</v>
      </c>
      <c r="D10" s="71">
        <v>0</v>
      </c>
      <c r="E10" s="71">
        <v>0</v>
      </c>
      <c r="F10" s="71">
        <v>0</v>
      </c>
      <c r="G10" s="71">
        <v>0</v>
      </c>
      <c r="H10" s="71">
        <v>0</v>
      </c>
      <c r="I10" s="71">
        <v>0</v>
      </c>
      <c r="J10" s="71">
        <v>0</v>
      </c>
      <c r="K10" s="71">
        <v>0</v>
      </c>
      <c r="L10" s="71">
        <v>0</v>
      </c>
      <c r="M10" s="71">
        <f t="shared" si="1"/>
        <v>0</v>
      </c>
    </row>
    <row r="11" spans="1:16" x14ac:dyDescent="0.35">
      <c r="A11" s="5" t="s">
        <v>7</v>
      </c>
      <c r="B11" s="71">
        <v>0</v>
      </c>
      <c r="C11" s="71">
        <v>0</v>
      </c>
      <c r="D11" s="71">
        <v>0</v>
      </c>
      <c r="E11" s="71">
        <v>0</v>
      </c>
      <c r="F11" s="71">
        <v>0</v>
      </c>
      <c r="G11" s="71">
        <v>0</v>
      </c>
      <c r="H11" s="71">
        <v>0</v>
      </c>
      <c r="I11" s="71">
        <v>0</v>
      </c>
      <c r="J11" s="71">
        <v>0</v>
      </c>
      <c r="K11" s="71">
        <v>0</v>
      </c>
      <c r="L11" s="71">
        <v>0</v>
      </c>
      <c r="M11" s="71">
        <f t="shared" si="1"/>
        <v>0</v>
      </c>
    </row>
    <row r="12" spans="1:16" x14ac:dyDescent="0.35">
      <c r="A12" s="3" t="s">
        <v>11</v>
      </c>
      <c r="B12" s="71">
        <f>SUM(B13:B15)</f>
        <v>0</v>
      </c>
      <c r="C12" s="71">
        <f t="shared" ref="C12:L12" si="3">SUM(C13:C15)</f>
        <v>0</v>
      </c>
      <c r="D12" s="71">
        <f t="shared" si="3"/>
        <v>0</v>
      </c>
      <c r="E12" s="71">
        <f t="shared" si="3"/>
        <v>0</v>
      </c>
      <c r="F12" s="71">
        <f t="shared" si="3"/>
        <v>0</v>
      </c>
      <c r="G12" s="71">
        <f t="shared" si="3"/>
        <v>0</v>
      </c>
      <c r="H12" s="71">
        <f t="shared" si="3"/>
        <v>0</v>
      </c>
      <c r="I12" s="71">
        <f t="shared" si="3"/>
        <v>0</v>
      </c>
      <c r="J12" s="71">
        <f t="shared" si="3"/>
        <v>0</v>
      </c>
      <c r="K12" s="71">
        <f t="shared" si="3"/>
        <v>0</v>
      </c>
      <c r="L12" s="71">
        <f t="shared" si="3"/>
        <v>0</v>
      </c>
      <c r="M12" s="71">
        <f t="shared" si="1"/>
        <v>0</v>
      </c>
    </row>
    <row r="13" spans="1:16" ht="15" thickBot="1" x14ac:dyDescent="0.4">
      <c r="A13" s="5" t="s">
        <v>5</v>
      </c>
      <c r="B13" s="71">
        <v>0</v>
      </c>
      <c r="C13" s="71">
        <v>0</v>
      </c>
      <c r="D13" s="71">
        <v>0</v>
      </c>
      <c r="E13" s="71">
        <v>0</v>
      </c>
      <c r="F13" s="71">
        <v>0</v>
      </c>
      <c r="G13" s="71">
        <v>0</v>
      </c>
      <c r="H13" s="71">
        <v>0</v>
      </c>
      <c r="I13" s="71">
        <v>0</v>
      </c>
      <c r="J13" s="71">
        <v>0</v>
      </c>
      <c r="K13" s="71">
        <v>0</v>
      </c>
      <c r="L13" s="71">
        <v>0</v>
      </c>
      <c r="M13" s="71">
        <f t="shared" si="1"/>
        <v>0</v>
      </c>
    </row>
    <row r="14" spans="1:16" ht="15" thickBot="1" x14ac:dyDescent="0.4">
      <c r="A14" s="5" t="s">
        <v>6</v>
      </c>
      <c r="B14" s="71">
        <v>0</v>
      </c>
      <c r="C14" s="71">
        <v>0</v>
      </c>
      <c r="D14" s="71">
        <v>0</v>
      </c>
      <c r="E14" s="71">
        <v>0</v>
      </c>
      <c r="F14" s="71">
        <v>0</v>
      </c>
      <c r="G14" s="71">
        <v>0</v>
      </c>
      <c r="H14" s="71">
        <v>0</v>
      </c>
      <c r="I14" s="71">
        <v>0</v>
      </c>
      <c r="J14" s="71">
        <v>0</v>
      </c>
      <c r="K14" s="71">
        <v>0</v>
      </c>
      <c r="L14" s="71">
        <v>0</v>
      </c>
      <c r="M14" s="71">
        <f t="shared" si="1"/>
        <v>0</v>
      </c>
      <c r="O14" s="67"/>
      <c r="P14" s="74"/>
    </row>
    <row r="15" spans="1:16" ht="15" thickBot="1" x14ac:dyDescent="0.4">
      <c r="A15" s="5" t="s">
        <v>7</v>
      </c>
      <c r="B15" s="71">
        <v>0</v>
      </c>
      <c r="C15" s="71">
        <v>0</v>
      </c>
      <c r="D15" s="71">
        <v>0</v>
      </c>
      <c r="E15" s="71">
        <v>0</v>
      </c>
      <c r="F15" s="71">
        <v>0</v>
      </c>
      <c r="G15" s="71">
        <v>0</v>
      </c>
      <c r="H15" s="71">
        <v>0</v>
      </c>
      <c r="I15" s="71">
        <v>0</v>
      </c>
      <c r="J15" s="71">
        <v>0</v>
      </c>
      <c r="K15" s="71">
        <v>0</v>
      </c>
      <c r="L15" s="71">
        <v>0</v>
      </c>
      <c r="M15" s="71">
        <f t="shared" si="1"/>
        <v>0</v>
      </c>
      <c r="O15" s="67"/>
      <c r="P15" s="74"/>
    </row>
    <row r="16" spans="1:16" ht="29" x14ac:dyDescent="0.35">
      <c r="A16" s="3" t="s">
        <v>9</v>
      </c>
      <c r="B16" s="71">
        <v>0</v>
      </c>
      <c r="C16" s="71">
        <v>0</v>
      </c>
      <c r="D16" s="71">
        <v>0</v>
      </c>
      <c r="E16" s="71">
        <v>0</v>
      </c>
      <c r="F16" s="71">
        <v>0</v>
      </c>
      <c r="G16" s="71">
        <v>0</v>
      </c>
      <c r="H16" s="71">
        <v>0</v>
      </c>
      <c r="I16" s="71">
        <v>0</v>
      </c>
      <c r="J16" s="71">
        <v>0</v>
      </c>
      <c r="K16" s="71">
        <v>0</v>
      </c>
      <c r="L16" s="71">
        <v>0</v>
      </c>
      <c r="M16" s="71">
        <f t="shared" si="1"/>
        <v>0</v>
      </c>
    </row>
    <row r="17" spans="1:13" x14ac:dyDescent="0.35">
      <c r="A17" s="3" t="s">
        <v>10</v>
      </c>
      <c r="B17" s="71">
        <f>SUM(B18:B20)</f>
        <v>0</v>
      </c>
      <c r="C17" s="71">
        <v>0</v>
      </c>
      <c r="D17" s="71">
        <v>0</v>
      </c>
      <c r="E17" s="71">
        <v>0</v>
      </c>
      <c r="F17" s="71">
        <v>0</v>
      </c>
      <c r="G17" s="71">
        <v>0</v>
      </c>
      <c r="H17" s="71">
        <v>0</v>
      </c>
      <c r="I17" s="71">
        <v>0</v>
      </c>
      <c r="J17" s="71">
        <v>0</v>
      </c>
      <c r="K17" s="71">
        <v>0</v>
      </c>
      <c r="L17" s="71">
        <v>0</v>
      </c>
      <c r="M17" s="71">
        <f t="shared" si="1"/>
        <v>0</v>
      </c>
    </row>
    <row r="18" spans="1:13" x14ac:dyDescent="0.35">
      <c r="A18" s="5" t="s">
        <v>5</v>
      </c>
      <c r="B18" s="71">
        <v>0</v>
      </c>
      <c r="C18" s="71">
        <v>0</v>
      </c>
      <c r="D18" s="71">
        <v>0</v>
      </c>
      <c r="E18" s="71">
        <v>0</v>
      </c>
      <c r="F18" s="71">
        <v>0</v>
      </c>
      <c r="G18" s="71">
        <v>0</v>
      </c>
      <c r="H18" s="71">
        <v>0</v>
      </c>
      <c r="I18" s="71">
        <v>0</v>
      </c>
      <c r="J18" s="71">
        <v>0</v>
      </c>
      <c r="K18" s="71">
        <v>0</v>
      </c>
      <c r="L18" s="71">
        <v>0</v>
      </c>
      <c r="M18" s="71">
        <f t="shared" si="1"/>
        <v>0</v>
      </c>
    </row>
    <row r="19" spans="1:13" x14ac:dyDescent="0.35">
      <c r="A19" s="5" t="s">
        <v>6</v>
      </c>
      <c r="B19" s="71">
        <v>0</v>
      </c>
      <c r="C19" s="71">
        <v>0</v>
      </c>
      <c r="D19" s="71">
        <v>0</v>
      </c>
      <c r="E19" s="71">
        <v>0</v>
      </c>
      <c r="F19" s="71">
        <v>0</v>
      </c>
      <c r="G19" s="71">
        <v>0</v>
      </c>
      <c r="H19" s="71">
        <v>0</v>
      </c>
      <c r="I19" s="71">
        <v>0</v>
      </c>
      <c r="J19" s="71">
        <v>0</v>
      </c>
      <c r="K19" s="71">
        <v>0</v>
      </c>
      <c r="L19" s="71">
        <v>0</v>
      </c>
      <c r="M19" s="71">
        <f t="shared" si="1"/>
        <v>0</v>
      </c>
    </row>
    <row r="20" spans="1:13" x14ac:dyDescent="0.35">
      <c r="A20" s="5" t="s">
        <v>7</v>
      </c>
      <c r="B20" s="71">
        <v>0</v>
      </c>
      <c r="C20" s="71">
        <v>0</v>
      </c>
      <c r="D20" s="71">
        <v>0</v>
      </c>
      <c r="E20" s="71">
        <v>0</v>
      </c>
      <c r="F20" s="71">
        <v>0</v>
      </c>
      <c r="G20" s="71">
        <v>0</v>
      </c>
      <c r="H20" s="71">
        <v>0</v>
      </c>
      <c r="I20" s="71">
        <v>0</v>
      </c>
      <c r="J20" s="71">
        <v>0</v>
      </c>
      <c r="K20" s="71">
        <v>0</v>
      </c>
      <c r="L20" s="71">
        <v>0</v>
      </c>
      <c r="M20" s="71">
        <f t="shared" si="1"/>
        <v>0</v>
      </c>
    </row>
    <row r="21" spans="1:13" x14ac:dyDescent="0.35">
      <c r="A21" s="5" t="s">
        <v>12</v>
      </c>
      <c r="B21" s="290"/>
      <c r="C21" s="290"/>
      <c r="D21" s="290"/>
      <c r="E21" s="290"/>
      <c r="F21" s="290"/>
      <c r="G21" s="290"/>
      <c r="H21" s="290"/>
      <c r="I21" s="290"/>
      <c r="J21" s="290"/>
      <c r="K21" s="290"/>
      <c r="L21" s="290"/>
      <c r="M21" s="290"/>
    </row>
    <row r="22" spans="1:13" ht="43.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70" t="s">
        <v>17</v>
      </c>
      <c r="B28" s="5" t="s">
        <v>20</v>
      </c>
      <c r="C28" s="70"/>
      <c r="D28" s="70"/>
      <c r="E28" s="70"/>
      <c r="F28" s="70"/>
      <c r="G28" s="70"/>
      <c r="H28" s="70"/>
      <c r="I28" s="290"/>
      <c r="J28" s="290"/>
    </row>
    <row r="29" spans="1:13" ht="87" x14ac:dyDescent="0.35">
      <c r="A29" s="70" t="s">
        <v>18</v>
      </c>
      <c r="B29" s="5" t="s">
        <v>21</v>
      </c>
      <c r="C29" s="70"/>
      <c r="D29" s="70"/>
      <c r="E29" s="70"/>
      <c r="F29" s="70"/>
      <c r="G29" s="70"/>
      <c r="H29" s="70"/>
      <c r="I29" s="294"/>
      <c r="J29" s="296"/>
    </row>
    <row r="30" spans="1:13" ht="87" x14ac:dyDescent="0.35">
      <c r="A30" s="70" t="s">
        <v>19</v>
      </c>
      <c r="B30" s="7" t="s">
        <v>22</v>
      </c>
      <c r="C30" s="70"/>
      <c r="D30" s="70"/>
      <c r="E30" s="70"/>
      <c r="F30" s="70"/>
      <c r="G30" s="70"/>
      <c r="H30" s="70"/>
      <c r="I30" s="290"/>
      <c r="J30" s="290"/>
    </row>
    <row r="31" spans="1:13" ht="29" x14ac:dyDescent="0.35">
      <c r="A31" s="8"/>
      <c r="B31" s="5" t="s">
        <v>23</v>
      </c>
      <c r="C31" s="70"/>
      <c r="D31" s="70"/>
      <c r="E31" s="70"/>
      <c r="F31" s="70"/>
      <c r="G31" s="70"/>
      <c r="H31" s="70"/>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70"/>
      <c r="D35" s="70"/>
      <c r="E35" s="70"/>
      <c r="F35" s="70"/>
      <c r="G35" s="70"/>
      <c r="H35" s="70"/>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70"/>
      <c r="D37" s="70"/>
      <c r="E37" s="70"/>
      <c r="F37" s="70"/>
      <c r="G37" s="70"/>
      <c r="H37" s="70"/>
      <c r="I37" s="290"/>
      <c r="J37" s="290"/>
    </row>
    <row r="38" spans="1:10" ht="43.5" x14ac:dyDescent="0.35">
      <c r="A38" s="70"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N23" sqref="N23"/>
    </sheetView>
  </sheetViews>
  <sheetFormatPr defaultRowHeight="14.5" x14ac:dyDescent="0.35"/>
  <cols>
    <col min="1" max="1" width="23" customWidth="1"/>
    <col min="2" max="2" width="21.7265625" customWidth="1"/>
    <col min="13" max="13" width="24.7265625" customWidth="1"/>
  </cols>
  <sheetData>
    <row r="1" spans="1:15" x14ac:dyDescent="0.35">
      <c r="A1" s="289" t="s">
        <v>0</v>
      </c>
      <c r="B1" s="289"/>
      <c r="C1" s="289"/>
      <c r="D1" s="289"/>
      <c r="E1" s="289"/>
      <c r="F1" s="289"/>
      <c r="G1" s="289"/>
      <c r="H1" s="289"/>
      <c r="I1" s="289"/>
      <c r="J1" s="289"/>
      <c r="K1" s="289"/>
      <c r="L1" s="289"/>
      <c r="M1" s="289"/>
    </row>
    <row r="2" spans="1:15" x14ac:dyDescent="0.35">
      <c r="A2" s="290" t="s">
        <v>1</v>
      </c>
      <c r="B2" s="291" t="s">
        <v>2</v>
      </c>
      <c r="C2" s="291"/>
      <c r="D2" s="291"/>
      <c r="E2" s="291"/>
      <c r="F2" s="291"/>
      <c r="G2" s="291"/>
      <c r="H2" s="291"/>
      <c r="I2" s="291"/>
      <c r="J2" s="291"/>
      <c r="K2" s="291"/>
      <c r="L2" s="291"/>
      <c r="M2" s="291"/>
    </row>
    <row r="3" spans="1:15" ht="11.25" customHeight="1" x14ac:dyDescent="0.35">
      <c r="A3" s="290"/>
      <c r="B3" s="1">
        <v>0</v>
      </c>
      <c r="C3" s="1">
        <v>1</v>
      </c>
      <c r="D3" s="1">
        <v>2</v>
      </c>
      <c r="E3" s="1">
        <v>3</v>
      </c>
      <c r="F3" s="1">
        <v>4</v>
      </c>
      <c r="G3" s="1">
        <v>5</v>
      </c>
      <c r="H3" s="1">
        <v>6</v>
      </c>
      <c r="I3" s="1">
        <v>7</v>
      </c>
      <c r="J3" s="1">
        <v>8</v>
      </c>
      <c r="K3" s="1">
        <v>9</v>
      </c>
      <c r="L3" s="1">
        <v>10</v>
      </c>
      <c r="M3" s="2" t="s">
        <v>3</v>
      </c>
    </row>
    <row r="4" spans="1:15" ht="20.25" customHeight="1"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5" ht="18" customHeight="1" x14ac:dyDescent="0.35">
      <c r="A5" s="5" t="s">
        <v>5</v>
      </c>
      <c r="B5" s="63">
        <v>0</v>
      </c>
      <c r="C5" s="63">
        <v>0</v>
      </c>
      <c r="D5" s="63">
        <v>0</v>
      </c>
      <c r="E5" s="63">
        <v>0</v>
      </c>
      <c r="F5" s="63">
        <v>0</v>
      </c>
      <c r="G5" s="63">
        <v>0</v>
      </c>
      <c r="H5" s="63">
        <v>0</v>
      </c>
      <c r="I5" s="63">
        <v>0</v>
      </c>
      <c r="J5" s="63">
        <v>0</v>
      </c>
      <c r="K5" s="63">
        <v>0</v>
      </c>
      <c r="L5" s="63">
        <v>0</v>
      </c>
      <c r="M5" s="63">
        <f t="shared" ref="M5:M20" si="1">SUM(B5:L5)</f>
        <v>0</v>
      </c>
    </row>
    <row r="6" spans="1:15" x14ac:dyDescent="0.35">
      <c r="A6" s="5" t="s">
        <v>6</v>
      </c>
      <c r="B6" s="63">
        <v>0</v>
      </c>
      <c r="C6" s="63">
        <v>0</v>
      </c>
      <c r="D6" s="63">
        <v>0</v>
      </c>
      <c r="E6" s="63">
        <v>0</v>
      </c>
      <c r="F6" s="63">
        <v>0</v>
      </c>
      <c r="G6" s="63">
        <v>0</v>
      </c>
      <c r="H6" s="63">
        <v>0</v>
      </c>
      <c r="I6" s="63">
        <v>0</v>
      </c>
      <c r="J6" s="63">
        <v>0</v>
      </c>
      <c r="K6" s="63">
        <v>0</v>
      </c>
      <c r="L6" s="63">
        <v>0</v>
      </c>
      <c r="M6" s="63">
        <f t="shared" si="1"/>
        <v>0</v>
      </c>
    </row>
    <row r="7" spans="1:15" ht="30" customHeight="1" x14ac:dyDescent="0.35">
      <c r="A7" s="5" t="s">
        <v>7</v>
      </c>
      <c r="B7" s="63">
        <v>0</v>
      </c>
      <c r="C7" s="63">
        <v>0</v>
      </c>
      <c r="D7" s="63">
        <v>0</v>
      </c>
      <c r="E7" s="63">
        <v>0</v>
      </c>
      <c r="F7" s="63">
        <v>0</v>
      </c>
      <c r="G7" s="63">
        <v>0</v>
      </c>
      <c r="H7" s="63">
        <v>0</v>
      </c>
      <c r="I7" s="63">
        <v>0</v>
      </c>
      <c r="J7" s="63">
        <v>0</v>
      </c>
      <c r="K7" s="63">
        <v>0</v>
      </c>
      <c r="L7" s="63">
        <v>0</v>
      </c>
      <c r="M7" s="63">
        <f t="shared" si="1"/>
        <v>0</v>
      </c>
    </row>
    <row r="8" spans="1:15" ht="31.5" customHeight="1" x14ac:dyDescent="0.35">
      <c r="A8" s="3" t="s">
        <v>8</v>
      </c>
      <c r="B8" s="63">
        <f>SUM(B9:B11)</f>
        <v>3</v>
      </c>
      <c r="C8" s="63">
        <f t="shared" ref="C8:L8" si="2">SUM(C9:C11)</f>
        <v>4</v>
      </c>
      <c r="D8" s="63">
        <f t="shared" si="2"/>
        <v>4</v>
      </c>
      <c r="E8" s="63">
        <f t="shared" si="2"/>
        <v>0</v>
      </c>
      <c r="F8" s="63">
        <f t="shared" si="2"/>
        <v>0</v>
      </c>
      <c r="G8" s="63">
        <f t="shared" si="2"/>
        <v>0</v>
      </c>
      <c r="H8" s="63">
        <f t="shared" si="2"/>
        <v>0</v>
      </c>
      <c r="I8" s="63">
        <f t="shared" si="2"/>
        <v>0</v>
      </c>
      <c r="J8" s="63">
        <f t="shared" si="2"/>
        <v>0</v>
      </c>
      <c r="K8" s="63">
        <f t="shared" si="2"/>
        <v>0</v>
      </c>
      <c r="L8" s="63">
        <f t="shared" si="2"/>
        <v>0</v>
      </c>
      <c r="M8" s="63">
        <f t="shared" si="1"/>
        <v>11</v>
      </c>
      <c r="N8" s="23"/>
    </row>
    <row r="9" spans="1:15" ht="20.25" customHeight="1" x14ac:dyDescent="0.35">
      <c r="A9" s="5" t="s">
        <v>5</v>
      </c>
      <c r="B9" s="63">
        <v>3</v>
      </c>
      <c r="C9" s="63">
        <v>4</v>
      </c>
      <c r="D9" s="63">
        <v>4</v>
      </c>
      <c r="E9" s="63">
        <v>0</v>
      </c>
      <c r="F9" s="63">
        <v>0</v>
      </c>
      <c r="G9" s="63">
        <v>0</v>
      </c>
      <c r="H9" s="63">
        <v>0</v>
      </c>
      <c r="I9" s="63">
        <v>0</v>
      </c>
      <c r="J9" s="63">
        <v>0</v>
      </c>
      <c r="K9" s="63">
        <v>0</v>
      </c>
      <c r="L9" s="63">
        <v>0</v>
      </c>
      <c r="M9" s="63">
        <f t="shared" si="1"/>
        <v>11</v>
      </c>
    </row>
    <row r="10" spans="1:15" x14ac:dyDescent="0.35">
      <c r="A10" s="5" t="s">
        <v>6</v>
      </c>
      <c r="B10" s="63">
        <v>0</v>
      </c>
      <c r="C10" s="63">
        <v>0</v>
      </c>
      <c r="D10" s="63">
        <v>0</v>
      </c>
      <c r="E10" s="63">
        <v>0</v>
      </c>
      <c r="F10" s="63">
        <v>0</v>
      </c>
      <c r="G10" s="63">
        <v>0</v>
      </c>
      <c r="H10" s="63">
        <v>0</v>
      </c>
      <c r="I10" s="63">
        <v>0</v>
      </c>
      <c r="J10" s="63">
        <v>0</v>
      </c>
      <c r="K10" s="63">
        <v>0</v>
      </c>
      <c r="L10" s="63">
        <v>0</v>
      </c>
      <c r="M10" s="63">
        <f t="shared" si="1"/>
        <v>0</v>
      </c>
    </row>
    <row r="11" spans="1:15" ht="40.5" customHeight="1" x14ac:dyDescent="0.35">
      <c r="A11" s="5" t="s">
        <v>7</v>
      </c>
      <c r="B11" s="63">
        <v>0</v>
      </c>
      <c r="C11" s="63">
        <v>0</v>
      </c>
      <c r="D11" s="63">
        <v>0</v>
      </c>
      <c r="E11" s="63">
        <v>0</v>
      </c>
      <c r="F11" s="63">
        <v>0</v>
      </c>
      <c r="G11" s="63">
        <v>0</v>
      </c>
      <c r="H11" s="63">
        <v>0</v>
      </c>
      <c r="I11" s="63">
        <v>0</v>
      </c>
      <c r="J11" s="63">
        <v>0</v>
      </c>
      <c r="K11" s="63">
        <v>0</v>
      </c>
      <c r="L11" s="63">
        <v>0</v>
      </c>
      <c r="M11" s="63">
        <f t="shared" si="1"/>
        <v>0</v>
      </c>
    </row>
    <row r="12" spans="1:15" ht="24" customHeight="1" x14ac:dyDescent="0.35">
      <c r="A12" s="3" t="s">
        <v>11</v>
      </c>
      <c r="B12" s="63">
        <f>SUM(B13:B15)</f>
        <v>-3</v>
      </c>
      <c r="C12" s="63">
        <f t="shared" ref="C12:L12" si="3">SUM(C13:C15)</f>
        <v>-4</v>
      </c>
      <c r="D12" s="63">
        <f t="shared" si="3"/>
        <v>-4</v>
      </c>
      <c r="E12" s="63">
        <f t="shared" si="3"/>
        <v>0</v>
      </c>
      <c r="F12" s="63">
        <f t="shared" si="3"/>
        <v>0</v>
      </c>
      <c r="G12" s="63">
        <f t="shared" si="3"/>
        <v>0</v>
      </c>
      <c r="H12" s="63">
        <f t="shared" si="3"/>
        <v>0</v>
      </c>
      <c r="I12" s="63">
        <f t="shared" si="3"/>
        <v>0</v>
      </c>
      <c r="J12" s="63">
        <f t="shared" si="3"/>
        <v>0</v>
      </c>
      <c r="K12" s="63">
        <f t="shared" si="3"/>
        <v>0</v>
      </c>
      <c r="L12" s="63">
        <f t="shared" si="3"/>
        <v>0</v>
      </c>
      <c r="M12" s="63">
        <f t="shared" si="1"/>
        <v>-11</v>
      </c>
      <c r="O12" s="23"/>
    </row>
    <row r="13" spans="1:15" ht="18" customHeight="1" x14ac:dyDescent="0.35">
      <c r="A13" s="5" t="s">
        <v>5</v>
      </c>
      <c r="B13" s="63">
        <v>-3</v>
      </c>
      <c r="C13" s="63">
        <v>-4</v>
      </c>
      <c r="D13" s="63">
        <v>-4</v>
      </c>
      <c r="E13" s="63">
        <v>0</v>
      </c>
      <c r="F13" s="63">
        <v>0</v>
      </c>
      <c r="G13" s="63">
        <v>0</v>
      </c>
      <c r="H13" s="63">
        <v>0</v>
      </c>
      <c r="I13" s="63">
        <v>0</v>
      </c>
      <c r="J13" s="63">
        <v>0</v>
      </c>
      <c r="K13" s="63">
        <v>0</v>
      </c>
      <c r="L13" s="63">
        <v>0</v>
      </c>
      <c r="M13" s="63">
        <f t="shared" si="1"/>
        <v>-11</v>
      </c>
    </row>
    <row r="14" spans="1:15" x14ac:dyDescent="0.35">
      <c r="A14" s="5" t="s">
        <v>6</v>
      </c>
      <c r="B14" s="63">
        <v>0</v>
      </c>
      <c r="C14" s="63">
        <v>0</v>
      </c>
      <c r="D14" s="63">
        <v>0</v>
      </c>
      <c r="E14" s="63">
        <v>0</v>
      </c>
      <c r="F14" s="63">
        <v>0</v>
      </c>
      <c r="G14" s="63">
        <v>0</v>
      </c>
      <c r="H14" s="63">
        <v>0</v>
      </c>
      <c r="I14" s="63">
        <v>0</v>
      </c>
      <c r="J14" s="63">
        <v>0</v>
      </c>
      <c r="K14" s="63">
        <v>0</v>
      </c>
      <c r="L14" s="63">
        <v>0</v>
      </c>
      <c r="M14" s="63">
        <f t="shared" si="1"/>
        <v>0</v>
      </c>
    </row>
    <row r="15" spans="1:15" ht="36" customHeight="1" x14ac:dyDescent="0.35">
      <c r="A15" s="5" t="s">
        <v>7</v>
      </c>
      <c r="B15" s="63">
        <v>0</v>
      </c>
      <c r="C15" s="63">
        <v>0</v>
      </c>
      <c r="D15" s="63">
        <v>0</v>
      </c>
      <c r="E15" s="63">
        <v>0</v>
      </c>
      <c r="F15" s="63">
        <v>0</v>
      </c>
      <c r="G15" s="63">
        <v>0</v>
      </c>
      <c r="H15" s="63">
        <v>0</v>
      </c>
      <c r="I15" s="63">
        <v>0</v>
      </c>
      <c r="J15" s="63">
        <v>0</v>
      </c>
      <c r="K15" s="63">
        <v>0</v>
      </c>
      <c r="L15" s="63">
        <v>0</v>
      </c>
      <c r="M15" s="63">
        <f t="shared" si="1"/>
        <v>0</v>
      </c>
    </row>
    <row r="16" spans="1:15" ht="60" customHeight="1" x14ac:dyDescent="0.35">
      <c r="A16" s="3" t="s">
        <v>9</v>
      </c>
      <c r="B16" s="63">
        <v>0</v>
      </c>
      <c r="C16" s="63">
        <v>0</v>
      </c>
      <c r="D16" s="63">
        <v>0</v>
      </c>
      <c r="E16" s="63">
        <v>0</v>
      </c>
      <c r="F16" s="63">
        <v>0</v>
      </c>
      <c r="G16" s="63">
        <v>0</v>
      </c>
      <c r="H16" s="63">
        <v>0</v>
      </c>
      <c r="I16" s="63">
        <v>0</v>
      </c>
      <c r="J16" s="63">
        <v>0</v>
      </c>
      <c r="K16" s="63">
        <v>0</v>
      </c>
      <c r="L16" s="63">
        <v>0</v>
      </c>
      <c r="M16" s="63">
        <f t="shared" si="1"/>
        <v>0</v>
      </c>
    </row>
    <row r="17" spans="1:13" ht="44.25" customHeight="1" x14ac:dyDescent="0.35">
      <c r="A17" s="3" t="s">
        <v>10</v>
      </c>
      <c r="B17" s="63">
        <f>SUM(B18:B20)</f>
        <v>0</v>
      </c>
      <c r="C17" s="63">
        <v>0</v>
      </c>
      <c r="D17" s="63">
        <v>0</v>
      </c>
      <c r="E17" s="63">
        <v>0</v>
      </c>
      <c r="F17" s="63">
        <v>0</v>
      </c>
      <c r="G17" s="63">
        <v>0</v>
      </c>
      <c r="H17" s="63">
        <v>0</v>
      </c>
      <c r="I17" s="63">
        <v>0</v>
      </c>
      <c r="J17" s="63">
        <v>0</v>
      </c>
      <c r="K17" s="63">
        <v>0</v>
      </c>
      <c r="L17" s="63">
        <v>0</v>
      </c>
      <c r="M17" s="63">
        <f t="shared" si="1"/>
        <v>0</v>
      </c>
    </row>
    <row r="18" spans="1:13" ht="21" customHeight="1"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32.25" customHeight="1" x14ac:dyDescent="0.35">
      <c r="A20" s="5" t="s">
        <v>7</v>
      </c>
      <c r="B20" s="63">
        <v>0</v>
      </c>
      <c r="C20" s="63">
        <v>0</v>
      </c>
      <c r="D20" s="63">
        <v>0</v>
      </c>
      <c r="E20" s="63">
        <v>0</v>
      </c>
      <c r="F20" s="63">
        <v>0</v>
      </c>
      <c r="G20" s="63">
        <v>0</v>
      </c>
      <c r="H20" s="63">
        <v>0</v>
      </c>
      <c r="I20" s="63">
        <v>0</v>
      </c>
      <c r="J20" s="63">
        <v>0</v>
      </c>
      <c r="K20" s="63">
        <v>0</v>
      </c>
      <c r="L20" s="63">
        <v>0</v>
      </c>
      <c r="M20" s="63">
        <f t="shared" si="1"/>
        <v>0</v>
      </c>
    </row>
    <row r="21" spans="1:13" ht="31.5" customHeight="1" x14ac:dyDescent="0.35">
      <c r="A21" s="5" t="s">
        <v>12</v>
      </c>
      <c r="B21" s="290" t="s">
        <v>101</v>
      </c>
      <c r="C21" s="290"/>
      <c r="D21" s="290"/>
      <c r="E21" s="290"/>
      <c r="F21" s="290"/>
      <c r="G21" s="290"/>
      <c r="H21" s="290"/>
      <c r="I21" s="290"/>
      <c r="J21" s="290"/>
      <c r="K21" s="290"/>
      <c r="L21" s="290"/>
      <c r="M21" s="290"/>
    </row>
    <row r="22" spans="1:13" ht="108" customHeight="1" x14ac:dyDescent="0.35">
      <c r="A22" s="5" t="s">
        <v>13</v>
      </c>
      <c r="B22" s="290" t="s">
        <v>102</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x14ac:dyDescent="0.35">
      <c r="A28" s="20" t="s">
        <v>17</v>
      </c>
      <c r="B28" s="5" t="s">
        <v>20</v>
      </c>
      <c r="C28" s="20"/>
      <c r="D28" s="20"/>
      <c r="E28" s="20"/>
      <c r="F28" s="20"/>
      <c r="G28" s="20"/>
      <c r="H28" s="20"/>
      <c r="I28" s="290"/>
      <c r="J28" s="290"/>
    </row>
    <row r="29" spans="1:13" ht="29" x14ac:dyDescent="0.35">
      <c r="A29" s="20" t="s">
        <v>18</v>
      </c>
      <c r="B29" s="5" t="s">
        <v>21</v>
      </c>
      <c r="C29" s="20"/>
      <c r="D29" s="20"/>
      <c r="E29" s="20"/>
      <c r="F29" s="20"/>
      <c r="G29" s="20"/>
      <c r="H29" s="20"/>
      <c r="I29" s="294"/>
      <c r="J29" s="296"/>
    </row>
    <row r="30" spans="1:13" ht="29" x14ac:dyDescent="0.35">
      <c r="A30" s="20" t="s">
        <v>19</v>
      </c>
      <c r="B30" s="7" t="s">
        <v>22</v>
      </c>
      <c r="C30" s="20"/>
      <c r="D30" s="20"/>
      <c r="E30" s="20"/>
      <c r="F30" s="20"/>
      <c r="G30" s="20"/>
      <c r="H30" s="20"/>
      <c r="I30" s="290"/>
      <c r="J30" s="290"/>
    </row>
    <row r="31" spans="1:13" x14ac:dyDescent="0.35">
      <c r="A31" s="8"/>
      <c r="B31" s="5" t="s">
        <v>23</v>
      </c>
      <c r="C31" s="20"/>
      <c r="D31" s="20"/>
      <c r="E31" s="20"/>
      <c r="F31" s="20"/>
      <c r="G31" s="20"/>
      <c r="H31" s="20"/>
      <c r="I31" s="290"/>
      <c r="J31" s="290"/>
    </row>
    <row r="32" spans="1:13" ht="80.25" customHeight="1" x14ac:dyDescent="0.35">
      <c r="A32" s="290" t="s">
        <v>24</v>
      </c>
      <c r="B32" s="5" t="s">
        <v>20</v>
      </c>
      <c r="C32" s="290" t="s">
        <v>103</v>
      </c>
      <c r="D32" s="290"/>
      <c r="E32" s="290"/>
      <c r="F32" s="290"/>
      <c r="G32" s="290"/>
      <c r="H32" s="290"/>
      <c r="I32" s="290"/>
      <c r="J32" s="290"/>
    </row>
    <row r="33" spans="1:10" ht="79.5" customHeight="1" x14ac:dyDescent="0.35">
      <c r="A33" s="290"/>
      <c r="B33" s="5" t="s">
        <v>21</v>
      </c>
      <c r="C33" s="290" t="s">
        <v>103</v>
      </c>
      <c r="D33" s="290"/>
      <c r="E33" s="290"/>
      <c r="F33" s="290"/>
      <c r="G33" s="290"/>
      <c r="H33" s="290"/>
      <c r="I33" s="290"/>
      <c r="J33" s="290"/>
    </row>
    <row r="34" spans="1:10" ht="29" x14ac:dyDescent="0.35">
      <c r="A34" s="290"/>
      <c r="B34" s="7" t="s">
        <v>25</v>
      </c>
      <c r="C34" s="290" t="s">
        <v>104</v>
      </c>
      <c r="D34" s="290"/>
      <c r="E34" s="290"/>
      <c r="F34" s="290"/>
      <c r="G34" s="290"/>
      <c r="H34" s="290"/>
      <c r="I34" s="290"/>
      <c r="J34" s="290"/>
    </row>
    <row r="35" spans="1:10" x14ac:dyDescent="0.35">
      <c r="A35" s="290"/>
      <c r="B35" s="5" t="s">
        <v>23</v>
      </c>
      <c r="C35" s="20"/>
      <c r="D35" s="20"/>
      <c r="E35" s="20"/>
      <c r="F35" s="20"/>
      <c r="G35" s="20"/>
      <c r="H35" s="20"/>
      <c r="I35" s="290"/>
      <c r="J35" s="290"/>
    </row>
    <row r="36" spans="1:10" ht="29" x14ac:dyDescent="0.35">
      <c r="A36" s="290" t="s">
        <v>26</v>
      </c>
      <c r="B36" s="5" t="s">
        <v>22</v>
      </c>
      <c r="C36" s="294"/>
      <c r="D36" s="295"/>
      <c r="E36" s="295"/>
      <c r="F36" s="295"/>
      <c r="G36" s="295"/>
      <c r="H36" s="295"/>
      <c r="I36" s="295"/>
      <c r="J36" s="296"/>
    </row>
    <row r="37" spans="1:10" x14ac:dyDescent="0.35">
      <c r="A37" s="290"/>
      <c r="B37" s="5" t="s">
        <v>23</v>
      </c>
      <c r="C37" s="20"/>
      <c r="D37" s="20"/>
      <c r="E37" s="20"/>
      <c r="F37" s="20"/>
      <c r="G37" s="20"/>
      <c r="H37" s="20"/>
      <c r="I37" s="290"/>
      <c r="J37" s="290"/>
    </row>
    <row r="38" spans="1:10" ht="58" x14ac:dyDescent="0.35">
      <c r="A38" s="20"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N23" sqref="N23"/>
    </sheetView>
  </sheetViews>
  <sheetFormatPr defaultRowHeight="14.5" x14ac:dyDescent="0.35"/>
  <cols>
    <col min="1" max="1" width="27.453125" customWidth="1"/>
    <col min="13" max="13" width="22.26953125" customWidth="1"/>
  </cols>
  <sheetData>
    <row r="1" spans="1:16" x14ac:dyDescent="0.35">
      <c r="A1" s="289" t="s">
        <v>0</v>
      </c>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ht="22.5" customHeight="1"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6" ht="19.5" customHeight="1" x14ac:dyDescent="0.35">
      <c r="A5" s="5" t="s">
        <v>5</v>
      </c>
      <c r="B5" s="63">
        <v>0</v>
      </c>
      <c r="C5" s="63">
        <v>0</v>
      </c>
      <c r="D5" s="63">
        <v>0</v>
      </c>
      <c r="E5" s="63">
        <v>0</v>
      </c>
      <c r="F5" s="63">
        <v>0</v>
      </c>
      <c r="G5" s="63">
        <v>0</v>
      </c>
      <c r="H5" s="63">
        <v>0</v>
      </c>
      <c r="I5" s="63">
        <v>0</v>
      </c>
      <c r="J5" s="63">
        <v>0</v>
      </c>
      <c r="K5" s="63">
        <v>0</v>
      </c>
      <c r="L5" s="63">
        <v>0</v>
      </c>
      <c r="M5" s="63">
        <f t="shared" ref="M5:M20" si="1">SUM(B5:L5)</f>
        <v>0</v>
      </c>
    </row>
    <row r="6" spans="1:16" x14ac:dyDescent="0.35">
      <c r="A6" s="5" t="s">
        <v>6</v>
      </c>
      <c r="B6" s="63">
        <v>0</v>
      </c>
      <c r="C6" s="63">
        <v>0</v>
      </c>
      <c r="D6" s="63">
        <v>0</v>
      </c>
      <c r="E6" s="63">
        <v>0</v>
      </c>
      <c r="F6" s="63">
        <v>0</v>
      </c>
      <c r="G6" s="63">
        <v>0</v>
      </c>
      <c r="H6" s="63">
        <v>0</v>
      </c>
      <c r="I6" s="63">
        <v>0</v>
      </c>
      <c r="J6" s="63">
        <v>0</v>
      </c>
      <c r="K6" s="63">
        <v>0</v>
      </c>
      <c r="L6" s="63">
        <v>0</v>
      </c>
      <c r="M6" s="63">
        <f t="shared" si="1"/>
        <v>0</v>
      </c>
    </row>
    <row r="7" spans="1:16" ht="36" customHeight="1" x14ac:dyDescent="0.35">
      <c r="A7" s="5" t="s">
        <v>7</v>
      </c>
      <c r="B7" s="63">
        <v>0</v>
      </c>
      <c r="C7" s="63">
        <v>0</v>
      </c>
      <c r="D7" s="63">
        <v>0</v>
      </c>
      <c r="E7" s="63">
        <v>0</v>
      </c>
      <c r="F7" s="63">
        <v>0</v>
      </c>
      <c r="G7" s="63">
        <v>0</v>
      </c>
      <c r="H7" s="63">
        <v>0</v>
      </c>
      <c r="I7" s="63">
        <v>0</v>
      </c>
      <c r="J7" s="63">
        <v>0</v>
      </c>
      <c r="K7" s="63">
        <v>0</v>
      </c>
      <c r="L7" s="63">
        <v>0</v>
      </c>
      <c r="M7" s="63">
        <f t="shared" si="1"/>
        <v>0</v>
      </c>
    </row>
    <row r="8" spans="1:16" ht="25.5" customHeight="1" x14ac:dyDescent="0.35">
      <c r="A8" s="3" t="s">
        <v>8</v>
      </c>
      <c r="B8" s="13">
        <f>SUM(B9:B11)</f>
        <v>0.246</v>
      </c>
      <c r="C8" s="13">
        <f t="shared" ref="C8:L8" si="2">SUM(C9:C11)</f>
        <v>1</v>
      </c>
      <c r="D8" s="13">
        <f t="shared" si="2"/>
        <v>1</v>
      </c>
      <c r="E8" s="13">
        <f t="shared" si="2"/>
        <v>0</v>
      </c>
      <c r="F8" s="13">
        <f t="shared" si="2"/>
        <v>0</v>
      </c>
      <c r="G8" s="13">
        <f t="shared" si="2"/>
        <v>0</v>
      </c>
      <c r="H8" s="13">
        <f t="shared" si="2"/>
        <v>0</v>
      </c>
      <c r="I8" s="13">
        <f t="shared" si="2"/>
        <v>0</v>
      </c>
      <c r="J8" s="13">
        <f t="shared" si="2"/>
        <v>0</v>
      </c>
      <c r="K8" s="13">
        <f t="shared" si="2"/>
        <v>0</v>
      </c>
      <c r="L8" s="13">
        <f t="shared" si="2"/>
        <v>0</v>
      </c>
      <c r="M8" s="63">
        <f t="shared" si="1"/>
        <v>2.246</v>
      </c>
    </row>
    <row r="9" spans="1:16" ht="24" customHeight="1" x14ac:dyDescent="0.35">
      <c r="A9" s="5" t="s">
        <v>5</v>
      </c>
      <c r="B9" s="13">
        <v>0.246</v>
      </c>
      <c r="C9" s="13">
        <v>1</v>
      </c>
      <c r="D9" s="13">
        <v>1</v>
      </c>
      <c r="E9" s="13">
        <v>0</v>
      </c>
      <c r="F9" s="13">
        <v>0</v>
      </c>
      <c r="G9" s="13">
        <v>0</v>
      </c>
      <c r="H9" s="13">
        <v>0</v>
      </c>
      <c r="I9" s="13">
        <v>0</v>
      </c>
      <c r="J9" s="13">
        <v>0</v>
      </c>
      <c r="K9" s="13">
        <v>0</v>
      </c>
      <c r="L9" s="13">
        <v>0</v>
      </c>
      <c r="M9" s="63">
        <f t="shared" si="1"/>
        <v>2.246</v>
      </c>
    </row>
    <row r="10" spans="1:16" x14ac:dyDescent="0.35">
      <c r="A10" s="5" t="s">
        <v>6</v>
      </c>
      <c r="B10" s="20">
        <v>0</v>
      </c>
      <c r="C10" s="13">
        <v>0</v>
      </c>
      <c r="D10" s="13">
        <v>0</v>
      </c>
      <c r="E10" s="13">
        <v>0</v>
      </c>
      <c r="F10" s="13">
        <v>0</v>
      </c>
      <c r="G10" s="13">
        <v>0</v>
      </c>
      <c r="H10" s="13">
        <v>0</v>
      </c>
      <c r="I10" s="13">
        <v>0</v>
      </c>
      <c r="J10" s="13">
        <v>0</v>
      </c>
      <c r="K10" s="13">
        <v>0</v>
      </c>
      <c r="L10" s="13">
        <v>0</v>
      </c>
      <c r="M10" s="63">
        <f t="shared" si="1"/>
        <v>0</v>
      </c>
    </row>
    <row r="11" spans="1:16" ht="33.75" customHeight="1" x14ac:dyDescent="0.35">
      <c r="A11" s="5" t="s">
        <v>7</v>
      </c>
      <c r="B11" s="24">
        <v>0</v>
      </c>
      <c r="C11" s="13">
        <v>0</v>
      </c>
      <c r="D11" s="13">
        <v>0</v>
      </c>
      <c r="E11" s="13">
        <v>0</v>
      </c>
      <c r="F11" s="13">
        <v>0</v>
      </c>
      <c r="G11" s="13">
        <v>0</v>
      </c>
      <c r="H11" s="13">
        <v>0</v>
      </c>
      <c r="I11" s="13">
        <v>0</v>
      </c>
      <c r="J11" s="13">
        <v>0</v>
      </c>
      <c r="K11" s="13">
        <v>0</v>
      </c>
      <c r="L11" s="13">
        <v>0</v>
      </c>
      <c r="M11" s="63">
        <f t="shared" si="1"/>
        <v>0</v>
      </c>
    </row>
    <row r="12" spans="1:16" ht="21" customHeight="1" x14ac:dyDescent="0.35">
      <c r="A12" s="3" t="s">
        <v>11</v>
      </c>
      <c r="B12" s="13">
        <f>SUM(B13:B15)</f>
        <v>-0.245</v>
      </c>
      <c r="C12" s="13">
        <f t="shared" ref="C12:L12" si="3">SUM(C13:C15)</f>
        <v>-1</v>
      </c>
      <c r="D12" s="13">
        <f t="shared" si="3"/>
        <v>-1</v>
      </c>
      <c r="E12" s="13">
        <f t="shared" si="3"/>
        <v>0</v>
      </c>
      <c r="F12" s="13">
        <f t="shared" si="3"/>
        <v>0</v>
      </c>
      <c r="G12" s="13">
        <f t="shared" si="3"/>
        <v>0</v>
      </c>
      <c r="H12" s="13">
        <f t="shared" si="3"/>
        <v>0</v>
      </c>
      <c r="I12" s="13">
        <f t="shared" si="3"/>
        <v>0</v>
      </c>
      <c r="J12" s="13">
        <f t="shared" si="3"/>
        <v>0</v>
      </c>
      <c r="K12" s="13">
        <f t="shared" si="3"/>
        <v>0</v>
      </c>
      <c r="L12" s="13">
        <f t="shared" si="3"/>
        <v>0</v>
      </c>
      <c r="M12" s="63">
        <f t="shared" si="1"/>
        <v>-2.2450000000000001</v>
      </c>
    </row>
    <row r="13" spans="1:16" ht="18.75" customHeight="1" x14ac:dyDescent="0.35">
      <c r="A13" s="5" t="s">
        <v>5</v>
      </c>
      <c r="B13" s="13">
        <v>-0.245</v>
      </c>
      <c r="C13" s="13">
        <v>-1</v>
      </c>
      <c r="D13" s="13">
        <v>-1</v>
      </c>
      <c r="E13" s="13">
        <v>0</v>
      </c>
      <c r="F13" s="13">
        <v>0</v>
      </c>
      <c r="G13" s="13">
        <v>0</v>
      </c>
      <c r="H13" s="13">
        <v>0</v>
      </c>
      <c r="I13" s="13">
        <v>0</v>
      </c>
      <c r="J13" s="13">
        <v>0</v>
      </c>
      <c r="K13" s="13">
        <v>0</v>
      </c>
      <c r="L13" s="13">
        <v>0</v>
      </c>
      <c r="M13" s="63">
        <f t="shared" si="1"/>
        <v>-2.2450000000000001</v>
      </c>
    </row>
    <row r="14" spans="1:16" x14ac:dyDescent="0.35">
      <c r="A14" s="5" t="s">
        <v>6</v>
      </c>
      <c r="B14" s="13">
        <v>0</v>
      </c>
      <c r="C14" s="13">
        <v>0</v>
      </c>
      <c r="D14" s="13">
        <v>0</v>
      </c>
      <c r="E14" s="13">
        <v>0</v>
      </c>
      <c r="F14" s="13">
        <v>0</v>
      </c>
      <c r="G14" s="13">
        <v>0</v>
      </c>
      <c r="H14" s="13">
        <v>0</v>
      </c>
      <c r="I14" s="13">
        <v>0</v>
      </c>
      <c r="J14" s="13">
        <v>0</v>
      </c>
      <c r="K14" s="13">
        <v>0</v>
      </c>
      <c r="L14" s="13">
        <v>0</v>
      </c>
      <c r="M14" s="63">
        <f t="shared" si="1"/>
        <v>0</v>
      </c>
    </row>
    <row r="15" spans="1:16" ht="30" customHeight="1" x14ac:dyDescent="0.35">
      <c r="A15" s="5" t="s">
        <v>7</v>
      </c>
      <c r="B15" s="13">
        <v>0</v>
      </c>
      <c r="C15" s="13">
        <v>0</v>
      </c>
      <c r="D15" s="13">
        <v>0</v>
      </c>
      <c r="E15" s="13">
        <v>0</v>
      </c>
      <c r="F15" s="13">
        <v>0</v>
      </c>
      <c r="G15" s="13">
        <v>0</v>
      </c>
      <c r="H15" s="13">
        <v>0</v>
      </c>
      <c r="I15" s="13">
        <v>0</v>
      </c>
      <c r="J15" s="13">
        <v>0</v>
      </c>
      <c r="K15" s="13">
        <v>0</v>
      </c>
      <c r="L15" s="13">
        <v>0</v>
      </c>
      <c r="M15" s="63">
        <f t="shared" si="1"/>
        <v>0</v>
      </c>
    </row>
    <row r="16" spans="1:16" ht="54.75" customHeight="1" x14ac:dyDescent="0.35">
      <c r="A16" s="3" t="s">
        <v>9</v>
      </c>
      <c r="B16" s="13">
        <v>1</v>
      </c>
      <c r="C16" s="13">
        <v>7</v>
      </c>
      <c r="D16" s="13">
        <v>6</v>
      </c>
      <c r="E16" s="13">
        <v>0</v>
      </c>
      <c r="F16" s="13">
        <v>0</v>
      </c>
      <c r="G16" s="13">
        <v>0</v>
      </c>
      <c r="H16" s="13">
        <v>0</v>
      </c>
      <c r="I16" s="13">
        <v>0</v>
      </c>
      <c r="J16" s="13">
        <v>0</v>
      </c>
      <c r="K16" s="13">
        <v>0</v>
      </c>
      <c r="L16" s="13">
        <v>0</v>
      </c>
      <c r="M16" s="63">
        <f t="shared" si="1"/>
        <v>14</v>
      </c>
      <c r="P16" s="23"/>
    </row>
    <row r="17" spans="1:13" ht="41.25" customHeight="1" x14ac:dyDescent="0.35">
      <c r="A17" s="3" t="s">
        <v>10</v>
      </c>
      <c r="B17" s="63">
        <f>SUM(B18:B20)</f>
        <v>0</v>
      </c>
      <c r="C17" s="63">
        <v>0</v>
      </c>
      <c r="D17" s="63">
        <v>0</v>
      </c>
      <c r="E17" s="63">
        <v>0</v>
      </c>
      <c r="F17" s="63">
        <v>0</v>
      </c>
      <c r="G17" s="63">
        <v>0</v>
      </c>
      <c r="H17" s="63">
        <v>0</v>
      </c>
      <c r="I17" s="63">
        <v>0</v>
      </c>
      <c r="J17" s="63">
        <v>0</v>
      </c>
      <c r="K17" s="63">
        <v>0</v>
      </c>
      <c r="L17" s="63">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7" customHeight="1" x14ac:dyDescent="0.35">
      <c r="A20" s="5" t="s">
        <v>7</v>
      </c>
      <c r="B20" s="63">
        <v>0</v>
      </c>
      <c r="C20" s="63">
        <v>0</v>
      </c>
      <c r="D20" s="63">
        <v>0</v>
      </c>
      <c r="E20" s="63">
        <v>0</v>
      </c>
      <c r="F20" s="63">
        <v>0</v>
      </c>
      <c r="G20" s="63">
        <v>0</v>
      </c>
      <c r="H20" s="63">
        <v>0</v>
      </c>
      <c r="I20" s="63">
        <v>0</v>
      </c>
      <c r="J20" s="63">
        <v>0</v>
      </c>
      <c r="K20" s="63">
        <v>0</v>
      </c>
      <c r="L20" s="63">
        <v>0</v>
      </c>
      <c r="M20" s="63">
        <f t="shared" si="1"/>
        <v>0</v>
      </c>
    </row>
    <row r="21" spans="1:13" x14ac:dyDescent="0.35">
      <c r="A21" s="5" t="s">
        <v>12</v>
      </c>
      <c r="B21" s="290" t="s">
        <v>256</v>
      </c>
      <c r="C21" s="290"/>
      <c r="D21" s="290"/>
      <c r="E21" s="290"/>
      <c r="F21" s="290"/>
      <c r="G21" s="290"/>
      <c r="H21" s="290"/>
      <c r="I21" s="290"/>
      <c r="J21" s="290"/>
      <c r="K21" s="290"/>
      <c r="L21" s="290"/>
      <c r="M21" s="290"/>
    </row>
    <row r="22" spans="1:13" ht="43.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20" t="s">
        <v>17</v>
      </c>
      <c r="B28" s="5" t="s">
        <v>20</v>
      </c>
      <c r="C28" s="20"/>
      <c r="D28" s="20"/>
      <c r="E28" s="20"/>
      <c r="F28" s="20"/>
      <c r="G28" s="20"/>
      <c r="H28" s="20"/>
      <c r="I28" s="290"/>
      <c r="J28" s="290"/>
    </row>
    <row r="29" spans="1:13" ht="87" x14ac:dyDescent="0.35">
      <c r="A29" s="20" t="s">
        <v>18</v>
      </c>
      <c r="B29" s="5" t="s">
        <v>21</v>
      </c>
      <c r="C29" s="20"/>
      <c r="D29" s="20"/>
      <c r="E29" s="20"/>
      <c r="F29" s="20"/>
      <c r="G29" s="20"/>
      <c r="H29" s="20"/>
      <c r="I29" s="294"/>
      <c r="J29" s="296"/>
    </row>
    <row r="30" spans="1:13" ht="87" x14ac:dyDescent="0.35">
      <c r="A30" s="20" t="s">
        <v>19</v>
      </c>
      <c r="B30" s="7" t="s">
        <v>22</v>
      </c>
      <c r="C30" s="20"/>
      <c r="D30" s="20"/>
      <c r="E30" s="20"/>
      <c r="F30" s="20"/>
      <c r="G30" s="20"/>
      <c r="H30" s="20"/>
      <c r="I30" s="290"/>
      <c r="J30" s="290"/>
    </row>
    <row r="31" spans="1:13" ht="29" x14ac:dyDescent="0.35">
      <c r="A31" s="8"/>
      <c r="B31" s="5" t="s">
        <v>23</v>
      </c>
      <c r="C31" s="20"/>
      <c r="D31" s="20"/>
      <c r="E31" s="20"/>
      <c r="F31" s="20"/>
      <c r="G31" s="20"/>
      <c r="H31" s="20"/>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20"/>
      <c r="D35" s="20"/>
      <c r="E35" s="20"/>
      <c r="F35" s="20"/>
      <c r="G35" s="20"/>
      <c r="H35" s="20"/>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20"/>
      <c r="D37" s="20"/>
      <c r="E37" s="20"/>
      <c r="F37" s="20"/>
      <c r="G37" s="20"/>
      <c r="H37" s="20"/>
      <c r="I37" s="290"/>
      <c r="J37" s="290"/>
    </row>
    <row r="38" spans="1:10" ht="43.5" x14ac:dyDescent="0.35">
      <c r="A38" s="20"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N23" sqref="N23"/>
    </sheetView>
  </sheetViews>
  <sheetFormatPr defaultRowHeight="14.5" x14ac:dyDescent="0.35"/>
  <cols>
    <col min="1" max="1" width="25.7265625" customWidth="1"/>
    <col min="2" max="3" width="9.1796875" customWidth="1"/>
    <col min="13" max="13" width="19.7265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ht="31.5" customHeight="1"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3" ht="23.25" customHeight="1" x14ac:dyDescent="0.35">
      <c r="A5" s="5" t="s">
        <v>5</v>
      </c>
      <c r="B5" s="63">
        <v>0</v>
      </c>
      <c r="C5" s="63">
        <v>0</v>
      </c>
      <c r="D5" s="63">
        <v>0</v>
      </c>
      <c r="E5" s="63">
        <v>0</v>
      </c>
      <c r="F5" s="63">
        <v>0</v>
      </c>
      <c r="G5" s="63">
        <v>0</v>
      </c>
      <c r="H5" s="63">
        <v>0</v>
      </c>
      <c r="I5" s="63">
        <v>0</v>
      </c>
      <c r="J5" s="63">
        <v>0</v>
      </c>
      <c r="K5" s="63">
        <v>0</v>
      </c>
      <c r="L5" s="63">
        <v>0</v>
      </c>
      <c r="M5" s="63">
        <f t="shared" ref="M5:M20" si="1">SUM(B5:L5)</f>
        <v>0</v>
      </c>
    </row>
    <row r="6" spans="1:13" x14ac:dyDescent="0.35">
      <c r="A6" s="5" t="s">
        <v>6</v>
      </c>
      <c r="B6" s="63">
        <v>0</v>
      </c>
      <c r="C6" s="63">
        <v>0</v>
      </c>
      <c r="D6" s="63">
        <v>0</v>
      </c>
      <c r="E6" s="63">
        <v>0</v>
      </c>
      <c r="F6" s="63">
        <v>0</v>
      </c>
      <c r="G6" s="63">
        <v>0</v>
      </c>
      <c r="H6" s="63">
        <v>0</v>
      </c>
      <c r="I6" s="63">
        <v>0</v>
      </c>
      <c r="J6" s="63">
        <v>0</v>
      </c>
      <c r="K6" s="63">
        <v>0</v>
      </c>
      <c r="L6" s="63">
        <v>0</v>
      </c>
      <c r="M6" s="63">
        <f t="shared" si="1"/>
        <v>0</v>
      </c>
    </row>
    <row r="7" spans="1:13" ht="51" customHeight="1" x14ac:dyDescent="0.35">
      <c r="A7" s="5" t="s">
        <v>7</v>
      </c>
      <c r="B7" s="63">
        <v>0</v>
      </c>
      <c r="C7" s="63">
        <v>0</v>
      </c>
      <c r="D7" s="63">
        <v>0</v>
      </c>
      <c r="E7" s="63">
        <v>0</v>
      </c>
      <c r="F7" s="63">
        <v>0</v>
      </c>
      <c r="G7" s="63">
        <v>0</v>
      </c>
      <c r="H7" s="63">
        <v>0</v>
      </c>
      <c r="I7" s="63">
        <v>0</v>
      </c>
      <c r="J7" s="63">
        <v>0</v>
      </c>
      <c r="K7" s="63">
        <v>0</v>
      </c>
      <c r="L7" s="63">
        <v>0</v>
      </c>
      <c r="M7" s="63">
        <f t="shared" si="1"/>
        <v>0</v>
      </c>
    </row>
    <row r="8" spans="1:13" ht="32.25" customHeight="1" x14ac:dyDescent="0.35">
      <c r="A8" s="3" t="s">
        <v>8</v>
      </c>
      <c r="B8" s="13">
        <f>SUM(B9:B11)</f>
        <v>1</v>
      </c>
      <c r="C8" s="13">
        <f t="shared" ref="C8:L8" si="2">SUM(C9:C11)</f>
        <v>4</v>
      </c>
      <c r="D8" s="13">
        <f t="shared" si="2"/>
        <v>0.308</v>
      </c>
      <c r="E8" s="13">
        <f t="shared" si="2"/>
        <v>0</v>
      </c>
      <c r="F8" s="13">
        <f t="shared" si="2"/>
        <v>0</v>
      </c>
      <c r="G8" s="13">
        <f t="shared" si="2"/>
        <v>0</v>
      </c>
      <c r="H8" s="13">
        <f t="shared" si="2"/>
        <v>0</v>
      </c>
      <c r="I8" s="13">
        <f t="shared" si="2"/>
        <v>0</v>
      </c>
      <c r="J8" s="13">
        <f t="shared" si="2"/>
        <v>0</v>
      </c>
      <c r="K8" s="13">
        <f t="shared" si="2"/>
        <v>0</v>
      </c>
      <c r="L8" s="13">
        <f t="shared" si="2"/>
        <v>0</v>
      </c>
      <c r="M8" s="63">
        <f t="shared" si="1"/>
        <v>5.3079999999999998</v>
      </c>
    </row>
    <row r="9" spans="1:13" ht="18" customHeight="1" x14ac:dyDescent="0.35">
      <c r="A9" s="5" t="s">
        <v>5</v>
      </c>
      <c r="B9" s="13">
        <v>1</v>
      </c>
      <c r="C9" s="13">
        <v>4</v>
      </c>
      <c r="D9" s="13">
        <v>0.308</v>
      </c>
      <c r="E9" s="13">
        <v>0</v>
      </c>
      <c r="F9" s="13">
        <v>0</v>
      </c>
      <c r="G9" s="13">
        <v>0</v>
      </c>
      <c r="H9" s="13">
        <v>0</v>
      </c>
      <c r="I9" s="13">
        <v>0</v>
      </c>
      <c r="J9" s="13">
        <v>0</v>
      </c>
      <c r="K9" s="13">
        <v>0</v>
      </c>
      <c r="L9" s="13">
        <v>0</v>
      </c>
      <c r="M9" s="63">
        <f t="shared" si="1"/>
        <v>5.3079999999999998</v>
      </c>
    </row>
    <row r="10" spans="1:13" x14ac:dyDescent="0.35">
      <c r="A10" s="5" t="s">
        <v>6</v>
      </c>
      <c r="B10" s="24">
        <v>0</v>
      </c>
      <c r="C10" s="13">
        <v>0</v>
      </c>
      <c r="D10" s="13">
        <v>0</v>
      </c>
      <c r="E10" s="13">
        <v>0</v>
      </c>
      <c r="F10" s="13">
        <v>0</v>
      </c>
      <c r="G10" s="13">
        <v>0</v>
      </c>
      <c r="H10" s="13">
        <v>0</v>
      </c>
      <c r="I10" s="13">
        <v>0</v>
      </c>
      <c r="J10" s="13">
        <v>0</v>
      </c>
      <c r="K10" s="13">
        <v>0</v>
      </c>
      <c r="L10" s="13">
        <v>0</v>
      </c>
      <c r="M10" s="63">
        <f t="shared" si="1"/>
        <v>0</v>
      </c>
    </row>
    <row r="11" spans="1:13" ht="42" customHeight="1" x14ac:dyDescent="0.35">
      <c r="A11" s="5" t="s">
        <v>7</v>
      </c>
      <c r="B11" s="24">
        <v>0</v>
      </c>
      <c r="C11" s="13">
        <v>0</v>
      </c>
      <c r="D11" s="13">
        <v>0</v>
      </c>
      <c r="E11" s="13">
        <v>0</v>
      </c>
      <c r="F11" s="13">
        <v>0</v>
      </c>
      <c r="G11" s="13">
        <v>0</v>
      </c>
      <c r="H11" s="13">
        <v>0</v>
      </c>
      <c r="I11" s="13">
        <v>0</v>
      </c>
      <c r="J11" s="13">
        <v>0</v>
      </c>
      <c r="K11" s="13">
        <v>0</v>
      </c>
      <c r="L11" s="13">
        <v>0</v>
      </c>
      <c r="M11" s="63">
        <f t="shared" si="1"/>
        <v>0</v>
      </c>
    </row>
    <row r="12" spans="1:13" x14ac:dyDescent="0.35">
      <c r="A12" s="3" t="s">
        <v>11</v>
      </c>
      <c r="B12" s="13">
        <v>-1</v>
      </c>
      <c r="C12" s="13">
        <v>-4</v>
      </c>
      <c r="D12" s="13">
        <v>-0.308</v>
      </c>
      <c r="E12" s="13">
        <f t="shared" ref="E12:L12" si="3">SUM(E13:E15)</f>
        <v>0</v>
      </c>
      <c r="F12" s="13">
        <f t="shared" si="3"/>
        <v>0</v>
      </c>
      <c r="G12" s="13">
        <f t="shared" si="3"/>
        <v>0</v>
      </c>
      <c r="H12" s="13">
        <f t="shared" si="3"/>
        <v>0</v>
      </c>
      <c r="I12" s="13">
        <f t="shared" si="3"/>
        <v>0</v>
      </c>
      <c r="J12" s="13">
        <f t="shared" si="3"/>
        <v>0</v>
      </c>
      <c r="K12" s="13">
        <f t="shared" si="3"/>
        <v>0</v>
      </c>
      <c r="L12" s="13">
        <f t="shared" si="3"/>
        <v>0</v>
      </c>
      <c r="M12" s="63">
        <f t="shared" si="1"/>
        <v>-5.3079999999999998</v>
      </c>
    </row>
    <row r="13" spans="1:13" x14ac:dyDescent="0.35">
      <c r="A13" s="5" t="s">
        <v>5</v>
      </c>
      <c r="B13" s="13">
        <v>-1</v>
      </c>
      <c r="C13" s="13">
        <v>-4</v>
      </c>
      <c r="D13" s="13">
        <v>-0.31</v>
      </c>
      <c r="E13" s="13">
        <v>0</v>
      </c>
      <c r="F13" s="13">
        <v>0</v>
      </c>
      <c r="G13" s="13">
        <v>0</v>
      </c>
      <c r="H13" s="13">
        <v>0</v>
      </c>
      <c r="I13" s="13">
        <v>0</v>
      </c>
      <c r="J13" s="13">
        <v>0</v>
      </c>
      <c r="K13" s="13">
        <v>0</v>
      </c>
      <c r="L13" s="13">
        <v>0</v>
      </c>
      <c r="M13" s="63">
        <f t="shared" si="1"/>
        <v>-5.31</v>
      </c>
    </row>
    <row r="14" spans="1:13" x14ac:dyDescent="0.35">
      <c r="A14" s="5" t="s">
        <v>6</v>
      </c>
      <c r="B14" s="13">
        <v>0</v>
      </c>
      <c r="C14" s="13">
        <v>0</v>
      </c>
      <c r="D14" s="13">
        <v>0</v>
      </c>
      <c r="E14" s="13">
        <v>0</v>
      </c>
      <c r="F14" s="13">
        <v>0</v>
      </c>
      <c r="G14" s="13">
        <v>0</v>
      </c>
      <c r="H14" s="13">
        <v>0</v>
      </c>
      <c r="I14" s="13">
        <v>0</v>
      </c>
      <c r="J14" s="13">
        <v>0</v>
      </c>
      <c r="K14" s="13">
        <v>0</v>
      </c>
      <c r="L14" s="13">
        <v>0</v>
      </c>
      <c r="M14" s="63">
        <f t="shared" si="1"/>
        <v>0</v>
      </c>
    </row>
    <row r="15" spans="1:13" ht="57.75" customHeight="1" x14ac:dyDescent="0.35">
      <c r="A15" s="5" t="s">
        <v>7</v>
      </c>
      <c r="B15" s="13">
        <v>0</v>
      </c>
      <c r="C15" s="13">
        <v>0</v>
      </c>
      <c r="D15" s="13">
        <v>0</v>
      </c>
      <c r="E15" s="13">
        <v>0</v>
      </c>
      <c r="F15" s="13">
        <v>0</v>
      </c>
      <c r="G15" s="13">
        <v>0</v>
      </c>
      <c r="H15" s="13">
        <v>0</v>
      </c>
      <c r="I15" s="13">
        <v>0</v>
      </c>
      <c r="J15" s="13">
        <v>0</v>
      </c>
      <c r="K15" s="13">
        <v>0</v>
      </c>
      <c r="L15" s="13">
        <v>0</v>
      </c>
      <c r="M15" s="63">
        <f t="shared" si="1"/>
        <v>0</v>
      </c>
    </row>
    <row r="16" spans="1:13" ht="43.5" x14ac:dyDescent="0.35">
      <c r="A16" s="3" t="s">
        <v>9</v>
      </c>
      <c r="B16" s="13">
        <v>6</v>
      </c>
      <c r="C16" s="13">
        <v>22</v>
      </c>
      <c r="D16" s="13">
        <v>2</v>
      </c>
      <c r="E16" s="13">
        <v>0</v>
      </c>
      <c r="F16" s="13">
        <v>0</v>
      </c>
      <c r="G16" s="13">
        <v>0</v>
      </c>
      <c r="H16" s="13">
        <v>0</v>
      </c>
      <c r="I16" s="13">
        <v>0</v>
      </c>
      <c r="J16" s="13">
        <v>0</v>
      </c>
      <c r="K16" s="13">
        <v>0</v>
      </c>
      <c r="L16" s="13">
        <v>0</v>
      </c>
      <c r="M16" s="63">
        <f t="shared" si="1"/>
        <v>30</v>
      </c>
    </row>
    <row r="17" spans="1:13" ht="29" x14ac:dyDescent="0.35">
      <c r="A17" s="3" t="s">
        <v>10</v>
      </c>
      <c r="B17" s="63">
        <f>SUM(B18:B20)</f>
        <v>0</v>
      </c>
      <c r="C17" s="63">
        <v>0</v>
      </c>
      <c r="D17" s="63">
        <v>0</v>
      </c>
      <c r="E17" s="63">
        <v>0</v>
      </c>
      <c r="F17" s="63">
        <v>0</v>
      </c>
      <c r="G17" s="63">
        <v>0</v>
      </c>
      <c r="H17" s="63">
        <v>0</v>
      </c>
      <c r="I17" s="63">
        <v>0</v>
      </c>
      <c r="J17" s="63">
        <v>0</v>
      </c>
      <c r="K17" s="63">
        <v>0</v>
      </c>
      <c r="L17" s="63">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ht="39" customHeight="1" x14ac:dyDescent="0.35">
      <c r="A21" s="5" t="s">
        <v>12</v>
      </c>
      <c r="B21" s="290" t="s">
        <v>107</v>
      </c>
      <c r="C21" s="290"/>
      <c r="D21" s="290"/>
      <c r="E21" s="290"/>
      <c r="F21" s="290"/>
      <c r="G21" s="290"/>
      <c r="H21" s="290"/>
      <c r="I21" s="290"/>
      <c r="J21" s="290"/>
      <c r="K21" s="290"/>
      <c r="L21" s="290"/>
      <c r="M21" s="290"/>
    </row>
    <row r="22" spans="1:13" ht="90" customHeight="1" x14ac:dyDescent="0.35">
      <c r="A22" s="5" t="s">
        <v>13</v>
      </c>
      <c r="B22" s="290" t="s">
        <v>227</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24" t="s">
        <v>17</v>
      </c>
      <c r="B28" s="5" t="s">
        <v>20</v>
      </c>
      <c r="C28" s="24"/>
      <c r="D28" s="24"/>
      <c r="E28" s="24"/>
      <c r="F28" s="24"/>
      <c r="G28" s="24"/>
      <c r="H28" s="24"/>
      <c r="I28" s="290"/>
      <c r="J28" s="290"/>
    </row>
    <row r="29" spans="1:13" ht="87" x14ac:dyDescent="0.35">
      <c r="A29" s="24" t="s">
        <v>18</v>
      </c>
      <c r="B29" s="5" t="s">
        <v>21</v>
      </c>
      <c r="C29" s="24"/>
      <c r="D29" s="24"/>
      <c r="E29" s="24"/>
      <c r="F29" s="24"/>
      <c r="G29" s="24"/>
      <c r="H29" s="24"/>
      <c r="I29" s="294"/>
      <c r="J29" s="296"/>
    </row>
    <row r="30" spans="1:13" ht="87" x14ac:dyDescent="0.35">
      <c r="A30" s="24" t="s">
        <v>19</v>
      </c>
      <c r="B30" s="7" t="s">
        <v>22</v>
      </c>
      <c r="C30" s="24"/>
      <c r="D30" s="24"/>
      <c r="E30" s="24"/>
      <c r="F30" s="24"/>
      <c r="G30" s="24"/>
      <c r="H30" s="24"/>
      <c r="I30" s="290"/>
      <c r="J30" s="290"/>
    </row>
    <row r="31" spans="1:13" ht="29" x14ac:dyDescent="0.35">
      <c r="A31" s="8"/>
      <c r="B31" s="5" t="s">
        <v>23</v>
      </c>
      <c r="C31" s="24"/>
      <c r="D31" s="24"/>
      <c r="E31" s="24"/>
      <c r="F31" s="24"/>
      <c r="G31" s="24"/>
      <c r="H31" s="24"/>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24"/>
      <c r="D35" s="24"/>
      <c r="E35" s="24"/>
      <c r="F35" s="24"/>
      <c r="G35" s="24"/>
      <c r="H35" s="24"/>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24"/>
      <c r="D37" s="24"/>
      <c r="E37" s="24"/>
      <c r="F37" s="24"/>
      <c r="G37" s="24"/>
      <c r="H37" s="24"/>
      <c r="I37" s="290"/>
      <c r="J37" s="290"/>
    </row>
    <row r="38" spans="1:10" ht="43.5" x14ac:dyDescent="0.35">
      <c r="A38" s="24"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N23" sqref="N23"/>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08">
        <f>SUM(B5:B7)</f>
        <v>0</v>
      </c>
      <c r="C4" s="108">
        <f t="shared" ref="C4:L4" si="0">SUM(C5:C7)</f>
        <v>0</v>
      </c>
      <c r="D4" s="108">
        <f t="shared" si="0"/>
        <v>0</v>
      </c>
      <c r="E4" s="108">
        <f t="shared" si="0"/>
        <v>0</v>
      </c>
      <c r="F4" s="108">
        <f t="shared" si="0"/>
        <v>0</v>
      </c>
      <c r="G4" s="108">
        <f t="shared" si="0"/>
        <v>0</v>
      </c>
      <c r="H4" s="108">
        <f t="shared" si="0"/>
        <v>0</v>
      </c>
      <c r="I4" s="108">
        <f t="shared" si="0"/>
        <v>0</v>
      </c>
      <c r="J4" s="108">
        <f t="shared" si="0"/>
        <v>0</v>
      </c>
      <c r="K4" s="108">
        <f t="shared" si="0"/>
        <v>0</v>
      </c>
      <c r="L4" s="108">
        <f t="shared" si="0"/>
        <v>0</v>
      </c>
      <c r="M4" s="108">
        <f>SUM(B4:L4)</f>
        <v>0</v>
      </c>
    </row>
    <row r="5" spans="1:16" x14ac:dyDescent="0.35">
      <c r="A5" s="5" t="s">
        <v>5</v>
      </c>
      <c r="B5" s="108">
        <v>0</v>
      </c>
      <c r="C5" s="108">
        <v>0</v>
      </c>
      <c r="D5" s="108">
        <v>0</v>
      </c>
      <c r="E5" s="108">
        <v>0</v>
      </c>
      <c r="F5" s="108">
        <v>0</v>
      </c>
      <c r="G5" s="108">
        <v>0</v>
      </c>
      <c r="H5" s="108">
        <v>0</v>
      </c>
      <c r="I5" s="108">
        <v>0</v>
      </c>
      <c r="J5" s="108">
        <v>0</v>
      </c>
      <c r="K5" s="108">
        <v>0</v>
      </c>
      <c r="L5" s="108">
        <v>0</v>
      </c>
      <c r="M5" s="108">
        <f t="shared" ref="M5:M20" si="1">SUM(B5:L5)</f>
        <v>0</v>
      </c>
    </row>
    <row r="6" spans="1:16" x14ac:dyDescent="0.35">
      <c r="A6" s="5" t="s">
        <v>6</v>
      </c>
      <c r="B6" s="108">
        <v>0</v>
      </c>
      <c r="C6" s="108">
        <v>0</v>
      </c>
      <c r="D6" s="108">
        <v>0</v>
      </c>
      <c r="E6" s="108">
        <v>0</v>
      </c>
      <c r="F6" s="108">
        <v>0</v>
      </c>
      <c r="G6" s="108">
        <v>0</v>
      </c>
      <c r="H6" s="108">
        <v>0</v>
      </c>
      <c r="I6" s="108">
        <v>0</v>
      </c>
      <c r="J6" s="108">
        <v>0</v>
      </c>
      <c r="K6" s="108">
        <v>0</v>
      </c>
      <c r="L6" s="108">
        <v>0</v>
      </c>
      <c r="M6" s="108">
        <f t="shared" si="1"/>
        <v>0</v>
      </c>
    </row>
    <row r="7" spans="1:16" x14ac:dyDescent="0.35">
      <c r="A7" s="5" t="s">
        <v>7</v>
      </c>
      <c r="B7" s="108">
        <v>0</v>
      </c>
      <c r="C7" s="108">
        <v>0</v>
      </c>
      <c r="D7" s="108">
        <v>0</v>
      </c>
      <c r="E7" s="108">
        <v>0</v>
      </c>
      <c r="F7" s="108">
        <v>0</v>
      </c>
      <c r="G7" s="108">
        <v>0</v>
      </c>
      <c r="H7" s="108">
        <v>0</v>
      </c>
      <c r="I7" s="108">
        <v>0</v>
      </c>
      <c r="J7" s="108">
        <v>0</v>
      </c>
      <c r="K7" s="108">
        <v>0</v>
      </c>
      <c r="L7" s="108">
        <v>0</v>
      </c>
      <c r="M7" s="108">
        <f t="shared" si="1"/>
        <v>0</v>
      </c>
    </row>
    <row r="8" spans="1:16" x14ac:dyDescent="0.35">
      <c r="A8" s="3" t="s">
        <v>8</v>
      </c>
      <c r="B8" s="108">
        <f>SUM(B9:B11)</f>
        <v>0.04</v>
      </c>
      <c r="C8" s="108">
        <f t="shared" ref="C8:L8" si="2">SUM(C9:C11)</f>
        <v>2</v>
      </c>
      <c r="D8" s="108">
        <f t="shared" si="2"/>
        <v>2.65</v>
      </c>
      <c r="E8" s="108">
        <f t="shared" si="2"/>
        <v>1.65</v>
      </c>
      <c r="F8" s="108">
        <f t="shared" si="2"/>
        <v>0</v>
      </c>
      <c r="G8" s="108">
        <f t="shared" si="2"/>
        <v>0</v>
      </c>
      <c r="H8" s="108">
        <f t="shared" si="2"/>
        <v>0</v>
      </c>
      <c r="I8" s="108">
        <f t="shared" si="2"/>
        <v>0</v>
      </c>
      <c r="J8" s="108">
        <f t="shared" si="2"/>
        <v>0</v>
      </c>
      <c r="K8" s="108">
        <f t="shared" si="2"/>
        <v>0</v>
      </c>
      <c r="L8" s="108">
        <f t="shared" si="2"/>
        <v>0</v>
      </c>
      <c r="M8" s="108">
        <f t="shared" si="1"/>
        <v>6.34</v>
      </c>
    </row>
    <row r="9" spans="1:16" x14ac:dyDescent="0.35">
      <c r="A9" s="5" t="s">
        <v>5</v>
      </c>
      <c r="B9" s="108">
        <v>0.04</v>
      </c>
      <c r="C9" s="108">
        <v>2</v>
      </c>
      <c r="D9" s="108">
        <v>2.65</v>
      </c>
      <c r="E9" s="108">
        <v>1.65</v>
      </c>
      <c r="F9" s="108">
        <v>0</v>
      </c>
      <c r="G9" s="108">
        <v>0</v>
      </c>
      <c r="H9" s="108">
        <v>0</v>
      </c>
      <c r="I9" s="108">
        <v>0</v>
      </c>
      <c r="J9" s="108">
        <v>0</v>
      </c>
      <c r="K9" s="108">
        <v>0</v>
      </c>
      <c r="L9" s="108">
        <v>0</v>
      </c>
      <c r="M9" s="108">
        <f t="shared" si="1"/>
        <v>6.34</v>
      </c>
    </row>
    <row r="10" spans="1:16" x14ac:dyDescent="0.35">
      <c r="A10" s="5" t="s">
        <v>6</v>
      </c>
      <c r="B10" s="108">
        <v>0</v>
      </c>
      <c r="C10" s="108">
        <v>0</v>
      </c>
      <c r="D10" s="108">
        <v>0</v>
      </c>
      <c r="E10" s="108">
        <v>0</v>
      </c>
      <c r="F10" s="108">
        <v>0</v>
      </c>
      <c r="G10" s="108">
        <v>0</v>
      </c>
      <c r="H10" s="108">
        <v>0</v>
      </c>
      <c r="I10" s="108">
        <v>0</v>
      </c>
      <c r="J10" s="108">
        <v>0</v>
      </c>
      <c r="K10" s="108">
        <v>0</v>
      </c>
      <c r="L10" s="108">
        <v>0</v>
      </c>
      <c r="M10" s="108">
        <f t="shared" si="1"/>
        <v>0</v>
      </c>
    </row>
    <row r="11" spans="1:16" x14ac:dyDescent="0.35">
      <c r="A11" s="5" t="s">
        <v>7</v>
      </c>
      <c r="B11" s="108">
        <v>0</v>
      </c>
      <c r="C11" s="108">
        <v>0</v>
      </c>
      <c r="D11" s="108">
        <v>0</v>
      </c>
      <c r="E11" s="108">
        <v>0</v>
      </c>
      <c r="F11" s="108">
        <v>0</v>
      </c>
      <c r="G11" s="108">
        <v>0</v>
      </c>
      <c r="H11" s="108">
        <v>0</v>
      </c>
      <c r="I11" s="108">
        <v>0</v>
      </c>
      <c r="J11" s="108">
        <v>0</v>
      </c>
      <c r="K11" s="108">
        <v>0</v>
      </c>
      <c r="L11" s="108">
        <v>0</v>
      </c>
      <c r="M11" s="108">
        <f t="shared" si="1"/>
        <v>0</v>
      </c>
    </row>
    <row r="12" spans="1:16" x14ac:dyDescent="0.35">
      <c r="A12" s="3" t="s">
        <v>11</v>
      </c>
      <c r="B12" s="108">
        <f>SUM(B13:B15)</f>
        <v>-0.04</v>
      </c>
      <c r="C12" s="108">
        <f t="shared" ref="C12:L12" si="3">SUM(C13:C15)</f>
        <v>-2</v>
      </c>
      <c r="D12" s="108">
        <f t="shared" si="3"/>
        <v>-2.65</v>
      </c>
      <c r="E12" s="108">
        <f t="shared" si="3"/>
        <v>-1.65</v>
      </c>
      <c r="F12" s="108">
        <f t="shared" si="3"/>
        <v>0</v>
      </c>
      <c r="G12" s="108">
        <f t="shared" si="3"/>
        <v>0</v>
      </c>
      <c r="H12" s="108">
        <f t="shared" si="3"/>
        <v>0</v>
      </c>
      <c r="I12" s="108">
        <f t="shared" si="3"/>
        <v>0</v>
      </c>
      <c r="J12" s="108">
        <f t="shared" si="3"/>
        <v>0</v>
      </c>
      <c r="K12" s="108">
        <f t="shared" si="3"/>
        <v>0</v>
      </c>
      <c r="L12" s="108">
        <f t="shared" si="3"/>
        <v>0</v>
      </c>
      <c r="M12" s="108">
        <f t="shared" si="1"/>
        <v>-6.34</v>
      </c>
    </row>
    <row r="13" spans="1:16" ht="15" thickBot="1" x14ac:dyDescent="0.4">
      <c r="A13" s="5" t="s">
        <v>5</v>
      </c>
      <c r="B13" s="108">
        <v>-0.04</v>
      </c>
      <c r="C13" s="108">
        <v>-2</v>
      </c>
      <c r="D13" s="108">
        <v>-2.65</v>
      </c>
      <c r="E13" s="108">
        <v>-1.65</v>
      </c>
      <c r="F13" s="108">
        <v>0</v>
      </c>
      <c r="G13" s="108">
        <v>0</v>
      </c>
      <c r="H13" s="108">
        <v>0</v>
      </c>
      <c r="I13" s="108">
        <v>0</v>
      </c>
      <c r="J13" s="108">
        <v>0</v>
      </c>
      <c r="K13" s="108">
        <v>0</v>
      </c>
      <c r="L13" s="108">
        <v>0</v>
      </c>
      <c r="M13" s="108">
        <f t="shared" si="1"/>
        <v>-6.34</v>
      </c>
    </row>
    <row r="14" spans="1:16" ht="15" thickBot="1" x14ac:dyDescent="0.4">
      <c r="A14" s="5" t="s">
        <v>6</v>
      </c>
      <c r="B14" s="108">
        <v>0</v>
      </c>
      <c r="C14" s="108">
        <v>0</v>
      </c>
      <c r="D14" s="108">
        <v>0</v>
      </c>
      <c r="E14" s="108">
        <v>0</v>
      </c>
      <c r="F14" s="108">
        <v>0</v>
      </c>
      <c r="G14" s="108">
        <v>0</v>
      </c>
      <c r="H14" s="108">
        <v>0</v>
      </c>
      <c r="I14" s="108">
        <v>0</v>
      </c>
      <c r="J14" s="108">
        <v>0</v>
      </c>
      <c r="K14" s="108">
        <v>0</v>
      </c>
      <c r="L14" s="108">
        <v>0</v>
      </c>
      <c r="M14" s="108">
        <f t="shared" si="1"/>
        <v>0</v>
      </c>
      <c r="O14" s="67"/>
      <c r="P14" s="74"/>
    </row>
    <row r="15" spans="1:16" ht="15" thickBot="1" x14ac:dyDescent="0.4">
      <c r="A15" s="5" t="s">
        <v>7</v>
      </c>
      <c r="B15" s="108">
        <v>0</v>
      </c>
      <c r="C15" s="108">
        <v>0</v>
      </c>
      <c r="D15" s="108">
        <v>0</v>
      </c>
      <c r="E15" s="108">
        <v>0</v>
      </c>
      <c r="F15" s="108">
        <v>0</v>
      </c>
      <c r="G15" s="108">
        <v>0</v>
      </c>
      <c r="H15" s="108">
        <v>0</v>
      </c>
      <c r="I15" s="108">
        <v>0</v>
      </c>
      <c r="J15" s="108">
        <v>0</v>
      </c>
      <c r="K15" s="108">
        <v>0</v>
      </c>
      <c r="L15" s="108">
        <v>0</v>
      </c>
      <c r="M15" s="108">
        <f t="shared" si="1"/>
        <v>0</v>
      </c>
      <c r="O15" s="67"/>
      <c r="P15" s="74"/>
    </row>
    <row r="16" spans="1:16" ht="29" x14ac:dyDescent="0.35">
      <c r="A16" s="3" t="s">
        <v>9</v>
      </c>
      <c r="B16" s="108">
        <v>0.2</v>
      </c>
      <c r="C16" s="108">
        <v>11.03</v>
      </c>
      <c r="D16" s="108">
        <v>14.61</v>
      </c>
      <c r="E16" s="108">
        <v>9.08</v>
      </c>
      <c r="F16" s="108">
        <v>0</v>
      </c>
      <c r="G16" s="108">
        <v>0</v>
      </c>
      <c r="H16" s="108">
        <v>0</v>
      </c>
      <c r="I16" s="108">
        <v>0</v>
      </c>
      <c r="J16" s="108">
        <v>0</v>
      </c>
      <c r="K16" s="108">
        <v>0</v>
      </c>
      <c r="L16" s="108">
        <v>0</v>
      </c>
      <c r="M16" s="108">
        <f t="shared" si="1"/>
        <v>34.919999999999995</v>
      </c>
    </row>
    <row r="17" spans="1:13" x14ac:dyDescent="0.35">
      <c r="A17" s="3" t="s">
        <v>10</v>
      </c>
      <c r="B17" s="108">
        <f>SUM(B18:B20)</f>
        <v>0</v>
      </c>
      <c r="C17" s="108">
        <v>0</v>
      </c>
      <c r="D17" s="108">
        <v>0</v>
      </c>
      <c r="E17" s="108">
        <v>0</v>
      </c>
      <c r="F17" s="108">
        <v>0</v>
      </c>
      <c r="G17" s="108">
        <v>0</v>
      </c>
      <c r="H17" s="108">
        <v>0</v>
      </c>
      <c r="I17" s="108">
        <v>0</v>
      </c>
      <c r="J17" s="108">
        <v>0</v>
      </c>
      <c r="K17" s="108">
        <v>0</v>
      </c>
      <c r="L17" s="108">
        <v>0</v>
      </c>
      <c r="M17" s="108">
        <f t="shared" si="1"/>
        <v>0</v>
      </c>
    </row>
    <row r="18" spans="1:13" x14ac:dyDescent="0.35">
      <c r="A18" s="5" t="s">
        <v>5</v>
      </c>
      <c r="B18" s="108">
        <v>0</v>
      </c>
      <c r="C18" s="108">
        <v>0</v>
      </c>
      <c r="D18" s="108">
        <v>0</v>
      </c>
      <c r="E18" s="108">
        <v>0</v>
      </c>
      <c r="F18" s="108">
        <v>0</v>
      </c>
      <c r="G18" s="108">
        <v>0</v>
      </c>
      <c r="H18" s="108">
        <v>0</v>
      </c>
      <c r="I18" s="108">
        <v>0</v>
      </c>
      <c r="J18" s="108">
        <v>0</v>
      </c>
      <c r="K18" s="108">
        <v>0</v>
      </c>
      <c r="L18" s="108">
        <v>0</v>
      </c>
      <c r="M18" s="108">
        <f t="shared" si="1"/>
        <v>0</v>
      </c>
    </row>
    <row r="19" spans="1:13" x14ac:dyDescent="0.35">
      <c r="A19" s="5" t="s">
        <v>6</v>
      </c>
      <c r="B19" s="108">
        <v>0</v>
      </c>
      <c r="C19" s="108">
        <v>0</v>
      </c>
      <c r="D19" s="108">
        <v>0</v>
      </c>
      <c r="E19" s="108">
        <v>0</v>
      </c>
      <c r="F19" s="108">
        <v>0</v>
      </c>
      <c r="G19" s="108">
        <v>0</v>
      </c>
      <c r="H19" s="108">
        <v>0</v>
      </c>
      <c r="I19" s="108">
        <v>0</v>
      </c>
      <c r="J19" s="108">
        <v>0</v>
      </c>
      <c r="K19" s="108">
        <v>0</v>
      </c>
      <c r="L19" s="108">
        <v>0</v>
      </c>
      <c r="M19" s="108">
        <f t="shared" si="1"/>
        <v>0</v>
      </c>
    </row>
    <row r="20" spans="1:13" x14ac:dyDescent="0.35">
      <c r="A20" s="5" t="s">
        <v>7</v>
      </c>
      <c r="B20" s="108">
        <v>0</v>
      </c>
      <c r="C20" s="108">
        <v>0</v>
      </c>
      <c r="D20" s="108">
        <v>0</v>
      </c>
      <c r="E20" s="108">
        <v>0</v>
      </c>
      <c r="F20" s="108">
        <v>0</v>
      </c>
      <c r="G20" s="108">
        <v>0</v>
      </c>
      <c r="H20" s="108">
        <v>0</v>
      </c>
      <c r="I20" s="108">
        <v>0</v>
      </c>
      <c r="J20" s="108">
        <v>0</v>
      </c>
      <c r="K20" s="108">
        <v>0</v>
      </c>
      <c r="L20" s="108">
        <v>0</v>
      </c>
      <c r="M20" s="108">
        <f t="shared" si="1"/>
        <v>0</v>
      </c>
    </row>
    <row r="21" spans="1:13" x14ac:dyDescent="0.35">
      <c r="A21" s="5" t="s">
        <v>12</v>
      </c>
      <c r="B21" s="290" t="s">
        <v>346</v>
      </c>
      <c r="C21" s="290"/>
      <c r="D21" s="290"/>
      <c r="E21" s="290"/>
      <c r="F21" s="290"/>
      <c r="G21" s="290"/>
      <c r="H21" s="290"/>
      <c r="I21" s="290"/>
      <c r="J21" s="290"/>
      <c r="K21" s="290"/>
      <c r="L21" s="290"/>
      <c r="M21" s="290"/>
    </row>
    <row r="22" spans="1:13" ht="43.5" x14ac:dyDescent="0.35">
      <c r="A22" s="5" t="s">
        <v>13</v>
      </c>
      <c r="B22" s="290" t="s">
        <v>347</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09" t="s">
        <v>17</v>
      </c>
      <c r="B28" s="5" t="s">
        <v>20</v>
      </c>
      <c r="C28" s="109"/>
      <c r="D28" s="109"/>
      <c r="E28" s="109"/>
      <c r="F28" s="109"/>
      <c r="G28" s="109"/>
      <c r="H28" s="109"/>
      <c r="I28" s="290"/>
      <c r="J28" s="290"/>
    </row>
    <row r="29" spans="1:13" ht="87" x14ac:dyDescent="0.35">
      <c r="A29" s="109" t="s">
        <v>18</v>
      </c>
      <c r="B29" s="5" t="s">
        <v>21</v>
      </c>
      <c r="C29" s="109"/>
      <c r="D29" s="109"/>
      <c r="E29" s="109"/>
      <c r="F29" s="109"/>
      <c r="G29" s="109"/>
      <c r="H29" s="109"/>
      <c r="I29" s="294"/>
      <c r="J29" s="296"/>
    </row>
    <row r="30" spans="1:13" ht="87" x14ac:dyDescent="0.35">
      <c r="A30" s="109" t="s">
        <v>19</v>
      </c>
      <c r="B30" s="7" t="s">
        <v>22</v>
      </c>
      <c r="C30" s="109"/>
      <c r="D30" s="109"/>
      <c r="E30" s="109"/>
      <c r="F30" s="109"/>
      <c r="G30" s="109"/>
      <c r="H30" s="109"/>
      <c r="I30" s="290"/>
      <c r="J30" s="290"/>
    </row>
    <row r="31" spans="1:13" ht="29" x14ac:dyDescent="0.35">
      <c r="A31" s="8"/>
      <c r="B31" s="5" t="s">
        <v>23</v>
      </c>
      <c r="C31" s="109"/>
      <c r="D31" s="109"/>
      <c r="E31" s="109"/>
      <c r="F31" s="109"/>
      <c r="G31" s="109"/>
      <c r="H31" s="109"/>
      <c r="I31" s="290"/>
      <c r="J31" s="290"/>
    </row>
    <row r="32" spans="1:13" ht="43.5" x14ac:dyDescent="0.35">
      <c r="A32" s="290" t="s">
        <v>24</v>
      </c>
      <c r="B32" s="5" t="s">
        <v>20</v>
      </c>
      <c r="C32" s="290" t="s">
        <v>348</v>
      </c>
      <c r="D32" s="290"/>
      <c r="E32" s="290"/>
      <c r="F32" s="290"/>
      <c r="G32" s="290"/>
      <c r="H32" s="290"/>
      <c r="I32" s="290"/>
      <c r="J32" s="290"/>
    </row>
    <row r="33" spans="1:10" ht="87" x14ac:dyDescent="0.35">
      <c r="A33" s="290"/>
      <c r="B33" s="5" t="s">
        <v>21</v>
      </c>
      <c r="C33" s="290" t="s">
        <v>348</v>
      </c>
      <c r="D33" s="290"/>
      <c r="E33" s="290"/>
      <c r="F33" s="290"/>
      <c r="G33" s="290"/>
      <c r="H33" s="290"/>
      <c r="I33" s="290"/>
      <c r="J33" s="290"/>
    </row>
    <row r="34" spans="1:10" ht="87" x14ac:dyDescent="0.35">
      <c r="A34" s="290"/>
      <c r="B34" s="7" t="s">
        <v>25</v>
      </c>
      <c r="C34" s="290" t="s">
        <v>348</v>
      </c>
      <c r="D34" s="290"/>
      <c r="E34" s="290"/>
      <c r="F34" s="290"/>
      <c r="G34" s="290"/>
      <c r="H34" s="290"/>
      <c r="I34" s="290"/>
      <c r="J34" s="290"/>
    </row>
    <row r="35" spans="1:10" ht="29" x14ac:dyDescent="0.35">
      <c r="A35" s="290"/>
      <c r="B35" s="5" t="s">
        <v>23</v>
      </c>
      <c r="C35" s="109"/>
      <c r="D35" s="109"/>
      <c r="E35" s="109"/>
      <c r="F35" s="109"/>
      <c r="G35" s="109"/>
      <c r="H35" s="109"/>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09"/>
      <c r="D37" s="109"/>
      <c r="E37" s="109"/>
      <c r="F37" s="109"/>
      <c r="G37" s="109"/>
      <c r="H37" s="109"/>
      <c r="I37" s="290"/>
      <c r="J37" s="290"/>
    </row>
    <row r="38" spans="1:10" ht="43.5" x14ac:dyDescent="0.35">
      <c r="A38" s="109"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P20" sqref="P20"/>
    </sheetView>
  </sheetViews>
  <sheetFormatPr defaultRowHeight="14.5" x14ac:dyDescent="0.35"/>
  <cols>
    <col min="1" max="1" width="33.7265625" customWidth="1"/>
    <col min="15" max="15" width="17.179687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84">
        <f>SUM(B5:B7)</f>
        <v>0</v>
      </c>
      <c r="C4" s="84">
        <f t="shared" ref="C4:L4" si="0">SUM(C5:C7)</f>
        <v>0</v>
      </c>
      <c r="D4" s="84">
        <f t="shared" si="0"/>
        <v>0</v>
      </c>
      <c r="E4" s="84">
        <f t="shared" si="0"/>
        <v>0</v>
      </c>
      <c r="F4" s="84">
        <f t="shared" si="0"/>
        <v>0</v>
      </c>
      <c r="G4" s="84">
        <f t="shared" si="0"/>
        <v>0</v>
      </c>
      <c r="H4" s="84">
        <f t="shared" si="0"/>
        <v>0</v>
      </c>
      <c r="I4" s="84">
        <f t="shared" si="0"/>
        <v>0</v>
      </c>
      <c r="J4" s="84">
        <f t="shared" si="0"/>
        <v>0</v>
      </c>
      <c r="K4" s="84">
        <f t="shared" si="0"/>
        <v>0</v>
      </c>
      <c r="L4" s="84">
        <f t="shared" si="0"/>
        <v>0</v>
      </c>
      <c r="M4" s="84">
        <f>SUM(B4:L4)</f>
        <v>0</v>
      </c>
    </row>
    <row r="5" spans="1:16" x14ac:dyDescent="0.35">
      <c r="A5" s="5" t="s">
        <v>5</v>
      </c>
      <c r="B5" s="84">
        <v>0</v>
      </c>
      <c r="C5" s="84">
        <v>0</v>
      </c>
      <c r="D5" s="84">
        <v>0</v>
      </c>
      <c r="E5" s="84">
        <v>0</v>
      </c>
      <c r="F5" s="84">
        <v>0</v>
      </c>
      <c r="G5" s="84">
        <v>0</v>
      </c>
      <c r="H5" s="84">
        <v>0</v>
      </c>
      <c r="I5" s="84">
        <v>0</v>
      </c>
      <c r="J5" s="84">
        <v>0</v>
      </c>
      <c r="K5" s="84">
        <v>0</v>
      </c>
      <c r="L5" s="84">
        <v>0</v>
      </c>
      <c r="M5" s="84">
        <f t="shared" ref="M5:M20" si="1">SUM(B5:L5)</f>
        <v>0</v>
      </c>
    </row>
    <row r="6" spans="1:16" x14ac:dyDescent="0.35">
      <c r="A6" s="5" t="s">
        <v>6</v>
      </c>
      <c r="B6" s="84">
        <v>0</v>
      </c>
      <c r="C6" s="84">
        <v>0</v>
      </c>
      <c r="D6" s="84">
        <v>0</v>
      </c>
      <c r="E6" s="84">
        <v>0</v>
      </c>
      <c r="F6" s="84">
        <v>0</v>
      </c>
      <c r="G6" s="84">
        <v>0</v>
      </c>
      <c r="H6" s="84">
        <v>0</v>
      </c>
      <c r="I6" s="84">
        <v>0</v>
      </c>
      <c r="J6" s="84">
        <v>0</v>
      </c>
      <c r="K6" s="84">
        <v>0</v>
      </c>
      <c r="L6" s="84">
        <v>0</v>
      </c>
      <c r="M6" s="84">
        <f t="shared" si="1"/>
        <v>0</v>
      </c>
    </row>
    <row r="7" spans="1:16" x14ac:dyDescent="0.35">
      <c r="A7" s="5" t="s">
        <v>7</v>
      </c>
      <c r="B7" s="84">
        <v>0</v>
      </c>
      <c r="C7" s="84">
        <v>0</v>
      </c>
      <c r="D7" s="84">
        <v>0</v>
      </c>
      <c r="E7" s="84">
        <v>0</v>
      </c>
      <c r="F7" s="84">
        <v>0</v>
      </c>
      <c r="G7" s="84">
        <v>0</v>
      </c>
      <c r="H7" s="84">
        <v>0</v>
      </c>
      <c r="I7" s="84">
        <v>0</v>
      </c>
      <c r="J7" s="84">
        <v>0</v>
      </c>
      <c r="K7" s="84">
        <v>0</v>
      </c>
      <c r="L7" s="84">
        <v>0</v>
      </c>
      <c r="M7" s="84">
        <f t="shared" si="1"/>
        <v>0</v>
      </c>
    </row>
    <row r="8" spans="1:16" x14ac:dyDescent="0.35">
      <c r="A8" s="3" t="s">
        <v>8</v>
      </c>
      <c r="B8" s="84">
        <f>SUM(B9:B11)</f>
        <v>0.2</v>
      </c>
      <c r="C8" s="84">
        <f t="shared" ref="C8:L8" si="2">SUM(C9:C11)</f>
        <v>2.2000000000000002</v>
      </c>
      <c r="D8" s="84">
        <f t="shared" si="2"/>
        <v>2.2000000000000002</v>
      </c>
      <c r="E8" s="84">
        <f t="shared" si="2"/>
        <v>3.7</v>
      </c>
      <c r="F8" s="84">
        <f t="shared" si="2"/>
        <v>7.8</v>
      </c>
      <c r="G8" s="84">
        <f t="shared" si="2"/>
        <v>7.8</v>
      </c>
      <c r="H8" s="84">
        <f t="shared" si="2"/>
        <v>7.8</v>
      </c>
      <c r="I8" s="84">
        <f t="shared" si="2"/>
        <v>7.8</v>
      </c>
      <c r="J8" s="84">
        <f t="shared" si="2"/>
        <v>7.8</v>
      </c>
      <c r="K8" s="84">
        <f t="shared" si="2"/>
        <v>7.8</v>
      </c>
      <c r="L8" s="84">
        <f t="shared" si="2"/>
        <v>7.8</v>
      </c>
      <c r="M8" s="84">
        <f t="shared" si="1"/>
        <v>62.899999999999991</v>
      </c>
    </row>
    <row r="9" spans="1:16" x14ac:dyDescent="0.35">
      <c r="A9" s="5" t="s">
        <v>5</v>
      </c>
      <c r="B9" s="84">
        <v>0.2</v>
      </c>
      <c r="C9" s="84">
        <v>2.2000000000000002</v>
      </c>
      <c r="D9" s="84">
        <v>2.2000000000000002</v>
      </c>
      <c r="E9" s="84">
        <v>3.7</v>
      </c>
      <c r="F9" s="84">
        <v>7.8</v>
      </c>
      <c r="G9" s="84">
        <v>7.8</v>
      </c>
      <c r="H9" s="84">
        <v>7.8</v>
      </c>
      <c r="I9" s="84">
        <v>7.8</v>
      </c>
      <c r="J9" s="84">
        <v>7.8</v>
      </c>
      <c r="K9" s="84">
        <v>7.8</v>
      </c>
      <c r="L9" s="84">
        <v>7.8</v>
      </c>
      <c r="M9" s="84">
        <f t="shared" si="1"/>
        <v>62.899999999999991</v>
      </c>
    </row>
    <row r="10" spans="1:16" x14ac:dyDescent="0.35">
      <c r="A10" s="5" t="s">
        <v>6</v>
      </c>
      <c r="B10" s="84">
        <v>0</v>
      </c>
      <c r="C10" s="84">
        <v>0</v>
      </c>
      <c r="D10" s="84">
        <v>0</v>
      </c>
      <c r="E10" s="84">
        <v>0</v>
      </c>
      <c r="F10" s="84">
        <v>0</v>
      </c>
      <c r="G10" s="84">
        <v>0</v>
      </c>
      <c r="H10" s="84">
        <v>0</v>
      </c>
      <c r="I10" s="84">
        <v>0</v>
      </c>
      <c r="J10" s="84">
        <v>0</v>
      </c>
      <c r="K10" s="84">
        <v>0</v>
      </c>
      <c r="L10" s="84">
        <v>0</v>
      </c>
      <c r="M10" s="84">
        <f t="shared" si="1"/>
        <v>0</v>
      </c>
    </row>
    <row r="11" spans="1:16" x14ac:dyDescent="0.35">
      <c r="A11" s="5" t="s">
        <v>7</v>
      </c>
      <c r="B11" s="84">
        <v>0</v>
      </c>
      <c r="C11" s="84">
        <v>0</v>
      </c>
      <c r="D11" s="84">
        <v>0</v>
      </c>
      <c r="E11" s="84">
        <v>0</v>
      </c>
      <c r="F11" s="84">
        <v>0</v>
      </c>
      <c r="G11" s="84">
        <v>0</v>
      </c>
      <c r="H11" s="84">
        <v>0</v>
      </c>
      <c r="I11" s="84">
        <v>0</v>
      </c>
      <c r="J11" s="84">
        <v>0</v>
      </c>
      <c r="K11" s="84">
        <v>0</v>
      </c>
      <c r="L11" s="84">
        <v>0</v>
      </c>
      <c r="M11" s="84">
        <f t="shared" si="1"/>
        <v>0</v>
      </c>
    </row>
    <row r="12" spans="1:16" x14ac:dyDescent="0.35">
      <c r="A12" s="3" t="s">
        <v>11</v>
      </c>
      <c r="B12" s="84">
        <f>SUM(B13:B15)</f>
        <v>-0.2</v>
      </c>
      <c r="C12" s="84">
        <f t="shared" ref="C12:L12" si="3">SUM(C13:C15)</f>
        <v>-2.2000000000000002</v>
      </c>
      <c r="D12" s="84">
        <f t="shared" si="3"/>
        <v>-2.2000000000000002</v>
      </c>
      <c r="E12" s="84">
        <f t="shared" si="3"/>
        <v>-3.7</v>
      </c>
      <c r="F12" s="84">
        <f t="shared" si="3"/>
        <v>-7.8</v>
      </c>
      <c r="G12" s="84">
        <f t="shared" si="3"/>
        <v>-7.8</v>
      </c>
      <c r="H12" s="84">
        <f t="shared" si="3"/>
        <v>-7.8</v>
      </c>
      <c r="I12" s="84">
        <f t="shared" si="3"/>
        <v>-7.8</v>
      </c>
      <c r="J12" s="84">
        <f t="shared" si="3"/>
        <v>-7.8</v>
      </c>
      <c r="K12" s="84">
        <f t="shared" si="3"/>
        <v>-7.8</v>
      </c>
      <c r="L12" s="84">
        <f t="shared" si="3"/>
        <v>-7.8</v>
      </c>
      <c r="M12" s="84">
        <f t="shared" si="1"/>
        <v>-62.899999999999991</v>
      </c>
    </row>
    <row r="13" spans="1:16" ht="15" thickBot="1" x14ac:dyDescent="0.4">
      <c r="A13" s="5" t="s">
        <v>5</v>
      </c>
      <c r="B13" s="84">
        <v>-0.2</v>
      </c>
      <c r="C13" s="84">
        <v>-2.2000000000000002</v>
      </c>
      <c r="D13" s="84">
        <v>-2.2000000000000002</v>
      </c>
      <c r="E13" s="84">
        <v>-3.7</v>
      </c>
      <c r="F13" s="84">
        <v>-7.8</v>
      </c>
      <c r="G13" s="84">
        <v>-7.8</v>
      </c>
      <c r="H13" s="84">
        <v>-7.8</v>
      </c>
      <c r="I13" s="84">
        <v>-7.8</v>
      </c>
      <c r="J13" s="84">
        <v>-7.8</v>
      </c>
      <c r="K13" s="84">
        <v>-7.8</v>
      </c>
      <c r="L13" s="84">
        <v>-7.8</v>
      </c>
      <c r="M13" s="84">
        <f t="shared" si="1"/>
        <v>-62.899999999999991</v>
      </c>
    </row>
    <row r="14" spans="1:16" ht="15" thickBot="1" x14ac:dyDescent="0.4">
      <c r="A14" s="5" t="s">
        <v>6</v>
      </c>
      <c r="B14" s="84">
        <v>0</v>
      </c>
      <c r="C14" s="84">
        <v>0</v>
      </c>
      <c r="D14" s="84">
        <v>0</v>
      </c>
      <c r="E14" s="84">
        <v>0</v>
      </c>
      <c r="F14" s="84">
        <v>0</v>
      </c>
      <c r="G14" s="84">
        <v>0</v>
      </c>
      <c r="H14" s="84">
        <v>0</v>
      </c>
      <c r="I14" s="84">
        <v>0</v>
      </c>
      <c r="J14" s="84">
        <v>0</v>
      </c>
      <c r="K14" s="84">
        <v>0</v>
      </c>
      <c r="L14" s="84">
        <v>0</v>
      </c>
      <c r="M14" s="84">
        <f t="shared" si="1"/>
        <v>0</v>
      </c>
      <c r="O14" s="67"/>
      <c r="P14" s="74"/>
    </row>
    <row r="15" spans="1:16" ht="15" thickBot="1" x14ac:dyDescent="0.4">
      <c r="A15" s="5" t="s">
        <v>7</v>
      </c>
      <c r="B15" s="84">
        <v>0</v>
      </c>
      <c r="C15" s="84">
        <v>0</v>
      </c>
      <c r="D15" s="84">
        <v>0</v>
      </c>
      <c r="E15" s="84">
        <v>0</v>
      </c>
      <c r="F15" s="84">
        <v>0</v>
      </c>
      <c r="G15" s="84">
        <v>0</v>
      </c>
      <c r="H15" s="84">
        <v>0</v>
      </c>
      <c r="I15" s="84">
        <v>0</v>
      </c>
      <c r="J15" s="84">
        <v>0</v>
      </c>
      <c r="K15" s="84">
        <v>0</v>
      </c>
      <c r="L15" s="84">
        <v>0</v>
      </c>
      <c r="M15" s="84">
        <f t="shared" si="1"/>
        <v>0</v>
      </c>
      <c r="O15" s="67"/>
      <c r="P15" s="74"/>
    </row>
    <row r="16" spans="1:16" ht="29" x14ac:dyDescent="0.35">
      <c r="A16" s="3" t="s">
        <v>9</v>
      </c>
      <c r="B16" s="84">
        <v>1.2</v>
      </c>
      <c r="C16" s="84">
        <v>12.2</v>
      </c>
      <c r="D16" s="84">
        <v>12.7</v>
      </c>
      <c r="E16" s="84">
        <v>11.8</v>
      </c>
      <c r="F16" s="84">
        <v>0</v>
      </c>
      <c r="G16" s="84">
        <v>0</v>
      </c>
      <c r="H16" s="84">
        <v>0</v>
      </c>
      <c r="I16" s="84">
        <v>0</v>
      </c>
      <c r="J16" s="84">
        <v>0</v>
      </c>
      <c r="K16" s="84">
        <v>0</v>
      </c>
      <c r="L16" s="84">
        <v>0</v>
      </c>
      <c r="M16" s="84">
        <f t="shared" si="1"/>
        <v>37.9</v>
      </c>
    </row>
    <row r="17" spans="1:16" x14ac:dyDescent="0.35">
      <c r="A17" s="3" t="s">
        <v>10</v>
      </c>
      <c r="B17" s="84">
        <f>SUM(B18:B20)</f>
        <v>0</v>
      </c>
      <c r="C17" s="84">
        <v>0</v>
      </c>
      <c r="D17" s="84">
        <v>0</v>
      </c>
      <c r="E17" s="84">
        <v>0</v>
      </c>
      <c r="F17" s="84">
        <v>0</v>
      </c>
      <c r="G17" s="84">
        <v>0</v>
      </c>
      <c r="H17" s="84">
        <v>0</v>
      </c>
      <c r="I17" s="84">
        <v>0</v>
      </c>
      <c r="J17" s="84">
        <v>0</v>
      </c>
      <c r="K17" s="84">
        <v>0</v>
      </c>
      <c r="L17" s="84">
        <v>0</v>
      </c>
      <c r="M17" s="84">
        <f t="shared" si="1"/>
        <v>0</v>
      </c>
    </row>
    <row r="18" spans="1:16" x14ac:dyDescent="0.35">
      <c r="A18" s="5" t="s">
        <v>5</v>
      </c>
      <c r="B18" s="84">
        <v>0</v>
      </c>
      <c r="C18" s="84">
        <v>0</v>
      </c>
      <c r="D18" s="84">
        <v>0</v>
      </c>
      <c r="E18" s="84">
        <v>0</v>
      </c>
      <c r="F18" s="84">
        <v>0</v>
      </c>
      <c r="G18" s="84">
        <v>0</v>
      </c>
      <c r="H18" s="84">
        <v>0</v>
      </c>
      <c r="I18" s="84">
        <v>0</v>
      </c>
      <c r="J18" s="84">
        <v>0</v>
      </c>
      <c r="K18" s="84">
        <v>0</v>
      </c>
      <c r="L18" s="84">
        <v>0</v>
      </c>
      <c r="M18" s="84">
        <f t="shared" si="1"/>
        <v>0</v>
      </c>
    </row>
    <row r="19" spans="1:16" x14ac:dyDescent="0.35">
      <c r="A19" s="5" t="s">
        <v>6</v>
      </c>
      <c r="B19" s="84">
        <v>0</v>
      </c>
      <c r="C19" s="84">
        <v>0</v>
      </c>
      <c r="D19" s="84">
        <v>0</v>
      </c>
      <c r="E19" s="84">
        <v>0</v>
      </c>
      <c r="F19" s="84">
        <v>0</v>
      </c>
      <c r="G19" s="84">
        <v>0</v>
      </c>
      <c r="H19" s="84">
        <v>0</v>
      </c>
      <c r="I19" s="84">
        <v>0</v>
      </c>
      <c r="J19" s="84">
        <v>0</v>
      </c>
      <c r="K19" s="84">
        <v>0</v>
      </c>
      <c r="L19" s="84">
        <v>0</v>
      </c>
      <c r="M19" s="84">
        <f t="shared" si="1"/>
        <v>0</v>
      </c>
    </row>
    <row r="20" spans="1:16" ht="33" customHeight="1" x14ac:dyDescent="0.35">
      <c r="A20" s="5" t="s">
        <v>7</v>
      </c>
      <c r="B20" s="84">
        <v>0</v>
      </c>
      <c r="C20" s="84">
        <v>0</v>
      </c>
      <c r="D20" s="84">
        <v>0</v>
      </c>
      <c r="E20" s="84">
        <v>0</v>
      </c>
      <c r="F20" s="84">
        <v>0</v>
      </c>
      <c r="G20" s="84">
        <v>0</v>
      </c>
      <c r="H20" s="84">
        <v>0</v>
      </c>
      <c r="I20" s="84">
        <v>0</v>
      </c>
      <c r="J20" s="84">
        <v>0</v>
      </c>
      <c r="K20" s="84">
        <v>0</v>
      </c>
      <c r="L20" s="84">
        <v>0</v>
      </c>
      <c r="M20" s="84">
        <f t="shared" si="1"/>
        <v>0</v>
      </c>
      <c r="O20" s="38" t="s">
        <v>319</v>
      </c>
      <c r="P20" s="23">
        <f>SUM(M17,MC_eRPL!M17,MC_ZPA!M17,MC_SRPS!M17,MC_WIIP!M17,'MC_e-Doręczenia'!M17,MC_CPA!M17,'MC_Portal GOV.PL'!M17,'MC_e-usługi'!M17,MC_EZD!M17,MC_ProgramKompetencjiCyfrowych!M17,MC_mObywatel!M17,'MC_KRONIK@'!M17)</f>
        <v>2220.0500000000002</v>
      </c>
    </row>
    <row r="21" spans="1:16" ht="57" customHeight="1" x14ac:dyDescent="0.35">
      <c r="A21" s="5" t="s">
        <v>12</v>
      </c>
      <c r="B21" s="290" t="s">
        <v>283</v>
      </c>
      <c r="C21" s="290"/>
      <c r="D21" s="290"/>
      <c r="E21" s="290"/>
      <c r="F21" s="290"/>
      <c r="G21" s="290"/>
      <c r="H21" s="290"/>
      <c r="I21" s="290"/>
      <c r="J21" s="290"/>
      <c r="K21" s="290"/>
      <c r="L21" s="290"/>
      <c r="M21" s="290"/>
    </row>
    <row r="22" spans="1:16" ht="61.5" customHeight="1" x14ac:dyDescent="0.35">
      <c r="A22" s="5" t="s">
        <v>13</v>
      </c>
      <c r="B22" s="290" t="s">
        <v>290</v>
      </c>
      <c r="C22" s="290"/>
      <c r="D22" s="290"/>
      <c r="E22" s="290"/>
      <c r="F22" s="290"/>
      <c r="G22" s="290"/>
      <c r="H22" s="290"/>
      <c r="I22" s="290"/>
      <c r="J22" s="290"/>
      <c r="K22" s="290"/>
      <c r="L22" s="290"/>
      <c r="M22" s="290"/>
    </row>
    <row r="25" spans="1:16" x14ac:dyDescent="0.35">
      <c r="A25" s="289" t="s">
        <v>14</v>
      </c>
      <c r="B25" s="289"/>
      <c r="C25" s="289"/>
      <c r="D25" s="289"/>
      <c r="E25" s="289"/>
      <c r="F25" s="289"/>
      <c r="G25" s="289"/>
      <c r="H25" s="289"/>
      <c r="I25" s="289"/>
      <c r="J25" s="289"/>
    </row>
    <row r="26" spans="1:16" x14ac:dyDescent="0.35">
      <c r="A26" s="291" t="s">
        <v>15</v>
      </c>
      <c r="B26" s="291"/>
      <c r="C26" s="291"/>
      <c r="D26" s="291"/>
      <c r="E26" s="291"/>
      <c r="F26" s="291"/>
      <c r="G26" s="291"/>
      <c r="H26" s="291"/>
      <c r="I26" s="291"/>
      <c r="J26" s="291"/>
    </row>
    <row r="27" spans="1:16" x14ac:dyDescent="0.35">
      <c r="A27" s="290" t="s">
        <v>16</v>
      </c>
      <c r="B27" s="290"/>
      <c r="C27" s="6">
        <v>0</v>
      </c>
      <c r="D27" s="5">
        <v>1</v>
      </c>
      <c r="E27" s="5">
        <v>2</v>
      </c>
      <c r="F27" s="5">
        <v>3</v>
      </c>
      <c r="G27" s="5">
        <v>5</v>
      </c>
      <c r="H27" s="5">
        <v>10</v>
      </c>
      <c r="I27" s="292" t="s">
        <v>3</v>
      </c>
      <c r="J27" s="292"/>
    </row>
    <row r="28" spans="1:16" ht="43.5" x14ac:dyDescent="0.35">
      <c r="A28" s="83" t="s">
        <v>17</v>
      </c>
      <c r="B28" s="5" t="s">
        <v>20</v>
      </c>
      <c r="C28" s="83"/>
      <c r="D28" s="83"/>
      <c r="E28" s="83"/>
      <c r="F28" s="83"/>
      <c r="G28" s="83"/>
      <c r="H28" s="83"/>
      <c r="I28" s="290"/>
      <c r="J28" s="290"/>
    </row>
    <row r="29" spans="1:16" ht="87" x14ac:dyDescent="0.35">
      <c r="A29" s="83" t="s">
        <v>18</v>
      </c>
      <c r="B29" s="5" t="s">
        <v>21</v>
      </c>
      <c r="C29" s="83"/>
      <c r="D29" s="83"/>
      <c r="E29" s="83"/>
      <c r="F29" s="83"/>
      <c r="G29" s="83"/>
      <c r="H29" s="83"/>
      <c r="I29" s="294"/>
      <c r="J29" s="296"/>
    </row>
    <row r="30" spans="1:16" ht="87" x14ac:dyDescent="0.35">
      <c r="A30" s="83" t="s">
        <v>19</v>
      </c>
      <c r="B30" s="7" t="s">
        <v>22</v>
      </c>
      <c r="C30" s="83"/>
      <c r="D30" s="83"/>
      <c r="E30" s="83"/>
      <c r="F30" s="83"/>
      <c r="G30" s="83"/>
      <c r="H30" s="83"/>
      <c r="I30" s="290"/>
      <c r="J30" s="290"/>
    </row>
    <row r="31" spans="1:16" ht="29" x14ac:dyDescent="0.35">
      <c r="A31" s="8"/>
      <c r="B31" s="5" t="s">
        <v>23</v>
      </c>
      <c r="C31" s="83"/>
      <c r="D31" s="83"/>
      <c r="E31" s="83"/>
      <c r="F31" s="83"/>
      <c r="G31" s="83"/>
      <c r="H31" s="83"/>
      <c r="I31" s="290"/>
      <c r="J31" s="290"/>
    </row>
    <row r="32" spans="1:16" ht="43.5" x14ac:dyDescent="0.35">
      <c r="A32" s="290" t="s">
        <v>24</v>
      </c>
      <c r="B32" s="5" t="s">
        <v>20</v>
      </c>
      <c r="C32" s="290" t="s">
        <v>284</v>
      </c>
      <c r="D32" s="290"/>
      <c r="E32" s="290"/>
      <c r="F32" s="290"/>
      <c r="G32" s="290"/>
      <c r="H32" s="290"/>
      <c r="I32" s="290"/>
      <c r="J32" s="290"/>
    </row>
    <row r="33" spans="1:10" ht="87" x14ac:dyDescent="0.35">
      <c r="A33" s="290"/>
      <c r="B33" s="5" t="s">
        <v>21</v>
      </c>
      <c r="C33" s="290" t="s">
        <v>285</v>
      </c>
      <c r="D33" s="290"/>
      <c r="E33" s="290"/>
      <c r="F33" s="290"/>
      <c r="G33" s="290"/>
      <c r="H33" s="290"/>
      <c r="I33" s="290"/>
      <c r="J33" s="290"/>
    </row>
    <row r="34" spans="1:10" ht="87" x14ac:dyDescent="0.35">
      <c r="A34" s="290"/>
      <c r="B34" s="7" t="s">
        <v>25</v>
      </c>
      <c r="C34" s="290" t="s">
        <v>286</v>
      </c>
      <c r="D34" s="290"/>
      <c r="E34" s="290"/>
      <c r="F34" s="290"/>
      <c r="G34" s="290"/>
      <c r="H34" s="290"/>
      <c r="I34" s="290"/>
      <c r="J34" s="290"/>
    </row>
    <row r="35" spans="1:10" ht="29" x14ac:dyDescent="0.35">
      <c r="A35" s="290"/>
      <c r="B35" s="5" t="s">
        <v>23</v>
      </c>
      <c r="C35" s="83"/>
      <c r="D35" s="83"/>
      <c r="E35" s="83"/>
      <c r="F35" s="83"/>
      <c r="G35" s="83"/>
      <c r="H35" s="83"/>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83"/>
      <c r="D37" s="83"/>
      <c r="E37" s="83"/>
      <c r="F37" s="83"/>
      <c r="G37" s="83"/>
      <c r="H37" s="83"/>
      <c r="I37" s="290"/>
      <c r="J37" s="290"/>
    </row>
    <row r="38" spans="1:10" ht="43.5" x14ac:dyDescent="0.35">
      <c r="A38" s="83"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P20" sqref="P20"/>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84">
        <f>SUM(B5:B7)</f>
        <v>0</v>
      </c>
      <c r="C4" s="84">
        <f t="shared" ref="C4:L4" si="0">SUM(C5:C7)</f>
        <v>0</v>
      </c>
      <c r="D4" s="84">
        <f t="shared" si="0"/>
        <v>0</v>
      </c>
      <c r="E4" s="84">
        <f t="shared" si="0"/>
        <v>0</v>
      </c>
      <c r="F4" s="84">
        <f t="shared" si="0"/>
        <v>0</v>
      </c>
      <c r="G4" s="84">
        <f t="shared" si="0"/>
        <v>0</v>
      </c>
      <c r="H4" s="84">
        <f t="shared" si="0"/>
        <v>0</v>
      </c>
      <c r="I4" s="84">
        <f t="shared" si="0"/>
        <v>0</v>
      </c>
      <c r="J4" s="84">
        <f t="shared" si="0"/>
        <v>0</v>
      </c>
      <c r="K4" s="84">
        <f t="shared" si="0"/>
        <v>0</v>
      </c>
      <c r="L4" s="84">
        <f t="shared" si="0"/>
        <v>0</v>
      </c>
      <c r="M4" s="84">
        <f>SUM(B4:L4)</f>
        <v>0</v>
      </c>
    </row>
    <row r="5" spans="1:16" x14ac:dyDescent="0.35">
      <c r="A5" s="5" t="s">
        <v>5</v>
      </c>
      <c r="B5" s="84">
        <v>0</v>
      </c>
      <c r="C5" s="84">
        <v>0</v>
      </c>
      <c r="D5" s="84">
        <v>0</v>
      </c>
      <c r="E5" s="84">
        <v>0</v>
      </c>
      <c r="F5" s="84">
        <v>0</v>
      </c>
      <c r="G5" s="84">
        <v>0</v>
      </c>
      <c r="H5" s="84">
        <v>0</v>
      </c>
      <c r="I5" s="84">
        <v>0</v>
      </c>
      <c r="J5" s="84">
        <v>0</v>
      </c>
      <c r="K5" s="84">
        <v>0</v>
      </c>
      <c r="L5" s="84">
        <v>0</v>
      </c>
      <c r="M5" s="84">
        <f t="shared" ref="M5:M20" si="1">SUM(B5:L5)</f>
        <v>0</v>
      </c>
    </row>
    <row r="6" spans="1:16" x14ac:dyDescent="0.35">
      <c r="A6" s="5" t="s">
        <v>6</v>
      </c>
      <c r="B6" s="84">
        <v>0</v>
      </c>
      <c r="C6" s="84">
        <v>0</v>
      </c>
      <c r="D6" s="84">
        <v>0</v>
      </c>
      <c r="E6" s="84">
        <v>0</v>
      </c>
      <c r="F6" s="84">
        <v>0</v>
      </c>
      <c r="G6" s="84">
        <v>0</v>
      </c>
      <c r="H6" s="84">
        <v>0</v>
      </c>
      <c r="I6" s="84">
        <v>0</v>
      </c>
      <c r="J6" s="84">
        <v>0</v>
      </c>
      <c r="K6" s="84">
        <v>0</v>
      </c>
      <c r="L6" s="84">
        <v>0</v>
      </c>
      <c r="M6" s="84">
        <f t="shared" si="1"/>
        <v>0</v>
      </c>
    </row>
    <row r="7" spans="1:16" x14ac:dyDescent="0.35">
      <c r="A7" s="5" t="s">
        <v>7</v>
      </c>
      <c r="B7" s="84">
        <v>0</v>
      </c>
      <c r="C7" s="84">
        <v>0</v>
      </c>
      <c r="D7" s="84">
        <v>0</v>
      </c>
      <c r="E7" s="84">
        <v>0</v>
      </c>
      <c r="F7" s="84">
        <v>0</v>
      </c>
      <c r="G7" s="84">
        <v>0</v>
      </c>
      <c r="H7" s="84">
        <v>0</v>
      </c>
      <c r="I7" s="84">
        <v>0</v>
      </c>
      <c r="J7" s="84">
        <v>0</v>
      </c>
      <c r="K7" s="84">
        <v>0</v>
      </c>
      <c r="L7" s="84">
        <v>0</v>
      </c>
      <c r="M7" s="84">
        <f t="shared" si="1"/>
        <v>0</v>
      </c>
    </row>
    <row r="8" spans="1:16" x14ac:dyDescent="0.35">
      <c r="A8" s="3" t="s">
        <v>8</v>
      </c>
      <c r="B8" s="84">
        <f>SUM(B9:B11)</f>
        <v>0.54</v>
      </c>
      <c r="C8" s="84">
        <f t="shared" ref="C8:L8" si="2">SUM(C9:C11)</f>
        <v>1.61</v>
      </c>
      <c r="D8" s="84">
        <f t="shared" si="2"/>
        <v>1.6</v>
      </c>
      <c r="E8" s="84">
        <f t="shared" si="2"/>
        <v>1.6</v>
      </c>
      <c r="F8" s="84">
        <f t="shared" si="2"/>
        <v>0.42</v>
      </c>
      <c r="G8" s="84">
        <f t="shared" si="2"/>
        <v>0.42</v>
      </c>
      <c r="H8" s="84">
        <f t="shared" si="2"/>
        <v>0.42</v>
      </c>
      <c r="I8" s="84">
        <f t="shared" si="2"/>
        <v>0.42</v>
      </c>
      <c r="J8" s="84">
        <f t="shared" si="2"/>
        <v>0.42</v>
      </c>
      <c r="K8" s="84">
        <f t="shared" si="2"/>
        <v>0.42</v>
      </c>
      <c r="L8" s="84">
        <f t="shared" si="2"/>
        <v>0.42</v>
      </c>
      <c r="M8" s="84">
        <f t="shared" si="1"/>
        <v>8.2900000000000009</v>
      </c>
    </row>
    <row r="9" spans="1:16" x14ac:dyDescent="0.35">
      <c r="A9" s="5" t="s">
        <v>5</v>
      </c>
      <c r="B9" s="84">
        <v>0.54</v>
      </c>
      <c r="C9" s="84">
        <v>1.61</v>
      </c>
      <c r="D9" s="84">
        <v>1.6</v>
      </c>
      <c r="E9" s="84">
        <v>1.6</v>
      </c>
      <c r="F9" s="84">
        <v>0.42</v>
      </c>
      <c r="G9" s="84">
        <v>0.42</v>
      </c>
      <c r="H9" s="84">
        <v>0.42</v>
      </c>
      <c r="I9" s="84">
        <v>0.42</v>
      </c>
      <c r="J9" s="84">
        <v>0.42</v>
      </c>
      <c r="K9" s="84">
        <v>0.42</v>
      </c>
      <c r="L9" s="84">
        <v>0.42</v>
      </c>
      <c r="M9" s="84">
        <f t="shared" si="1"/>
        <v>8.2900000000000009</v>
      </c>
    </row>
    <row r="10" spans="1:16" x14ac:dyDescent="0.35">
      <c r="A10" s="5" t="s">
        <v>6</v>
      </c>
      <c r="B10" s="84">
        <v>0</v>
      </c>
      <c r="C10" s="84">
        <v>0</v>
      </c>
      <c r="D10" s="84">
        <v>0</v>
      </c>
      <c r="E10" s="84">
        <v>0</v>
      </c>
      <c r="F10" s="84">
        <v>0</v>
      </c>
      <c r="G10" s="84">
        <v>0</v>
      </c>
      <c r="H10" s="84">
        <v>0</v>
      </c>
      <c r="I10" s="84">
        <v>0</v>
      </c>
      <c r="J10" s="84">
        <v>0</v>
      </c>
      <c r="K10" s="84">
        <v>0</v>
      </c>
      <c r="L10" s="84">
        <v>0</v>
      </c>
      <c r="M10" s="84">
        <f t="shared" si="1"/>
        <v>0</v>
      </c>
    </row>
    <row r="11" spans="1:16" x14ac:dyDescent="0.35">
      <c r="A11" s="5" t="s">
        <v>7</v>
      </c>
      <c r="B11" s="84">
        <v>0</v>
      </c>
      <c r="C11" s="84">
        <v>0</v>
      </c>
      <c r="D11" s="84">
        <v>0</v>
      </c>
      <c r="E11" s="84">
        <v>0</v>
      </c>
      <c r="F11" s="84">
        <v>0</v>
      </c>
      <c r="G11" s="84">
        <v>0</v>
      </c>
      <c r="H11" s="84">
        <v>0</v>
      </c>
      <c r="I11" s="84">
        <v>0</v>
      </c>
      <c r="J11" s="84">
        <v>0</v>
      </c>
      <c r="K11" s="84">
        <v>0</v>
      </c>
      <c r="L11" s="84">
        <v>0</v>
      </c>
      <c r="M11" s="84">
        <f t="shared" si="1"/>
        <v>0</v>
      </c>
    </row>
    <row r="12" spans="1:16" x14ac:dyDescent="0.35">
      <c r="A12" s="3" t="s">
        <v>11</v>
      </c>
      <c r="B12" s="84">
        <f>SUM(B13:B15)</f>
        <v>-0.54</v>
      </c>
      <c r="C12" s="84">
        <f t="shared" ref="C12:L12" si="3">SUM(C13:C15)</f>
        <v>-1.61</v>
      </c>
      <c r="D12" s="84">
        <f t="shared" si="3"/>
        <v>-1.6</v>
      </c>
      <c r="E12" s="84">
        <f t="shared" si="3"/>
        <v>-1.6</v>
      </c>
      <c r="F12" s="84">
        <f t="shared" si="3"/>
        <v>-0.42</v>
      </c>
      <c r="G12" s="84">
        <f t="shared" si="3"/>
        <v>-0.42</v>
      </c>
      <c r="H12" s="84">
        <f t="shared" si="3"/>
        <v>-0.42</v>
      </c>
      <c r="I12" s="84">
        <f t="shared" si="3"/>
        <v>-0.42</v>
      </c>
      <c r="J12" s="84">
        <f t="shared" si="3"/>
        <v>-0.42</v>
      </c>
      <c r="K12" s="84">
        <f t="shared" si="3"/>
        <v>-0.42</v>
      </c>
      <c r="L12" s="84">
        <f t="shared" si="3"/>
        <v>-0.42</v>
      </c>
      <c r="M12" s="84">
        <f t="shared" si="1"/>
        <v>-8.2900000000000009</v>
      </c>
    </row>
    <row r="13" spans="1:16" ht="15" thickBot="1" x14ac:dyDescent="0.4">
      <c r="A13" s="5" t="s">
        <v>5</v>
      </c>
      <c r="B13" s="84">
        <v>-0.54</v>
      </c>
      <c r="C13" s="84">
        <v>-1.61</v>
      </c>
      <c r="D13" s="84">
        <v>-1.6</v>
      </c>
      <c r="E13" s="84">
        <v>-1.6</v>
      </c>
      <c r="F13" s="84">
        <v>-0.42</v>
      </c>
      <c r="G13" s="84">
        <v>-0.42</v>
      </c>
      <c r="H13" s="84">
        <v>-0.42</v>
      </c>
      <c r="I13" s="84">
        <v>-0.42</v>
      </c>
      <c r="J13" s="84">
        <v>-0.42</v>
      </c>
      <c r="K13" s="84">
        <v>-0.42</v>
      </c>
      <c r="L13" s="84">
        <v>-0.42</v>
      </c>
      <c r="M13" s="84">
        <f t="shared" si="1"/>
        <v>-8.2900000000000009</v>
      </c>
    </row>
    <row r="14" spans="1:16" ht="15" thickBot="1" x14ac:dyDescent="0.4">
      <c r="A14" s="5" t="s">
        <v>6</v>
      </c>
      <c r="B14" s="84">
        <v>0</v>
      </c>
      <c r="C14" s="84">
        <v>0</v>
      </c>
      <c r="D14" s="84">
        <v>0</v>
      </c>
      <c r="E14" s="84">
        <v>0</v>
      </c>
      <c r="F14" s="84">
        <v>0</v>
      </c>
      <c r="G14" s="84">
        <v>0</v>
      </c>
      <c r="H14" s="84">
        <v>0</v>
      </c>
      <c r="I14" s="84">
        <v>0</v>
      </c>
      <c r="J14" s="84">
        <v>0</v>
      </c>
      <c r="K14" s="84">
        <v>0</v>
      </c>
      <c r="L14" s="84">
        <v>0</v>
      </c>
      <c r="M14" s="84">
        <f t="shared" si="1"/>
        <v>0</v>
      </c>
      <c r="O14" s="67"/>
      <c r="P14" s="74"/>
    </row>
    <row r="15" spans="1:16" ht="15" thickBot="1" x14ac:dyDescent="0.4">
      <c r="A15" s="5" t="s">
        <v>7</v>
      </c>
      <c r="B15" s="84">
        <v>0</v>
      </c>
      <c r="C15" s="84">
        <v>0</v>
      </c>
      <c r="D15" s="84">
        <v>0</v>
      </c>
      <c r="E15" s="84">
        <v>0</v>
      </c>
      <c r="F15" s="84">
        <v>0</v>
      </c>
      <c r="G15" s="84">
        <v>0</v>
      </c>
      <c r="H15" s="84">
        <v>0</v>
      </c>
      <c r="I15" s="84">
        <v>0</v>
      </c>
      <c r="J15" s="84">
        <v>0</v>
      </c>
      <c r="K15" s="84">
        <v>0</v>
      </c>
      <c r="L15" s="84">
        <v>0</v>
      </c>
      <c r="M15" s="84">
        <f t="shared" si="1"/>
        <v>0</v>
      </c>
      <c r="O15" s="67"/>
      <c r="P15" s="74"/>
    </row>
    <row r="16" spans="1:16" ht="29" x14ac:dyDescent="0.35">
      <c r="A16" s="3" t="s">
        <v>9</v>
      </c>
      <c r="B16" s="84">
        <v>0</v>
      </c>
      <c r="C16" s="84">
        <v>0</v>
      </c>
      <c r="D16" s="84">
        <v>0</v>
      </c>
      <c r="E16" s="84">
        <v>0</v>
      </c>
      <c r="F16" s="84">
        <v>0</v>
      </c>
      <c r="G16" s="84">
        <v>0</v>
      </c>
      <c r="H16" s="84">
        <v>0</v>
      </c>
      <c r="I16" s="84">
        <v>0</v>
      </c>
      <c r="J16" s="84">
        <v>0</v>
      </c>
      <c r="K16" s="84">
        <v>0</v>
      </c>
      <c r="L16" s="84">
        <v>0</v>
      </c>
      <c r="M16" s="84">
        <f t="shared" si="1"/>
        <v>0</v>
      </c>
    </row>
    <row r="17" spans="1:13" x14ac:dyDescent="0.35">
      <c r="A17" s="3" t="s">
        <v>10</v>
      </c>
      <c r="B17" s="84">
        <f>SUM(B18:B20)</f>
        <v>0</v>
      </c>
      <c r="C17" s="84">
        <v>0</v>
      </c>
      <c r="D17" s="84">
        <v>0</v>
      </c>
      <c r="E17" s="84">
        <v>0</v>
      </c>
      <c r="F17" s="84">
        <v>0</v>
      </c>
      <c r="G17" s="84">
        <v>0</v>
      </c>
      <c r="H17" s="84">
        <v>0</v>
      </c>
      <c r="I17" s="84">
        <v>0</v>
      </c>
      <c r="J17" s="84">
        <v>0</v>
      </c>
      <c r="K17" s="84">
        <v>0</v>
      </c>
      <c r="L17" s="84">
        <v>0</v>
      </c>
      <c r="M17" s="84">
        <f t="shared" si="1"/>
        <v>0</v>
      </c>
    </row>
    <row r="18" spans="1:13" x14ac:dyDescent="0.35">
      <c r="A18" s="5" t="s">
        <v>5</v>
      </c>
      <c r="B18" s="84">
        <v>0</v>
      </c>
      <c r="C18" s="84">
        <v>0</v>
      </c>
      <c r="D18" s="84">
        <v>0</v>
      </c>
      <c r="E18" s="84">
        <v>0</v>
      </c>
      <c r="F18" s="84">
        <v>0</v>
      </c>
      <c r="G18" s="84">
        <v>0</v>
      </c>
      <c r="H18" s="84">
        <v>0</v>
      </c>
      <c r="I18" s="84">
        <v>0</v>
      </c>
      <c r="J18" s="84">
        <v>0</v>
      </c>
      <c r="K18" s="84">
        <v>0</v>
      </c>
      <c r="L18" s="84">
        <v>0</v>
      </c>
      <c r="M18" s="84">
        <f t="shared" si="1"/>
        <v>0</v>
      </c>
    </row>
    <row r="19" spans="1:13" x14ac:dyDescent="0.35">
      <c r="A19" s="5" t="s">
        <v>6</v>
      </c>
      <c r="B19" s="84">
        <v>0</v>
      </c>
      <c r="C19" s="84">
        <v>0</v>
      </c>
      <c r="D19" s="84">
        <v>0</v>
      </c>
      <c r="E19" s="84">
        <v>0</v>
      </c>
      <c r="F19" s="84">
        <v>0</v>
      </c>
      <c r="G19" s="84">
        <v>0</v>
      </c>
      <c r="H19" s="84">
        <v>0</v>
      </c>
      <c r="I19" s="84">
        <v>0</v>
      </c>
      <c r="J19" s="84">
        <v>0</v>
      </c>
      <c r="K19" s="84">
        <v>0</v>
      </c>
      <c r="L19" s="84">
        <v>0</v>
      </c>
      <c r="M19" s="84">
        <f t="shared" si="1"/>
        <v>0</v>
      </c>
    </row>
    <row r="20" spans="1:13" x14ac:dyDescent="0.35">
      <c r="A20" s="5" t="s">
        <v>7</v>
      </c>
      <c r="B20" s="84">
        <v>0</v>
      </c>
      <c r="C20" s="84">
        <v>0</v>
      </c>
      <c r="D20" s="84">
        <v>0</v>
      </c>
      <c r="E20" s="84">
        <v>0</v>
      </c>
      <c r="F20" s="84">
        <v>0</v>
      </c>
      <c r="G20" s="84">
        <v>0</v>
      </c>
      <c r="H20" s="84">
        <v>0</v>
      </c>
      <c r="I20" s="84">
        <v>0</v>
      </c>
      <c r="J20" s="84">
        <v>0</v>
      </c>
      <c r="K20" s="84">
        <v>0</v>
      </c>
      <c r="L20" s="84">
        <v>0</v>
      </c>
      <c r="M20" s="84">
        <f t="shared" si="1"/>
        <v>0</v>
      </c>
    </row>
    <row r="21" spans="1:13" ht="120" customHeight="1" x14ac:dyDescent="0.35">
      <c r="A21" s="5" t="s">
        <v>12</v>
      </c>
      <c r="B21" s="290" t="s">
        <v>288</v>
      </c>
      <c r="C21" s="290"/>
      <c r="D21" s="290"/>
      <c r="E21" s="290"/>
      <c r="F21" s="290"/>
      <c r="G21" s="290"/>
      <c r="H21" s="290"/>
      <c r="I21" s="290"/>
      <c r="J21" s="290"/>
      <c r="K21" s="290"/>
      <c r="L21" s="290"/>
      <c r="M21" s="290"/>
    </row>
    <row r="22" spans="1:13" ht="209.25" customHeight="1" x14ac:dyDescent="0.35">
      <c r="A22" s="5" t="s">
        <v>13</v>
      </c>
      <c r="B22" s="290" t="s">
        <v>289</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83" t="s">
        <v>17</v>
      </c>
      <c r="B28" s="5" t="s">
        <v>20</v>
      </c>
      <c r="C28" s="83"/>
      <c r="D28" s="83"/>
      <c r="E28" s="83"/>
      <c r="F28" s="83"/>
      <c r="G28" s="83"/>
      <c r="H28" s="83"/>
      <c r="I28" s="290"/>
      <c r="J28" s="290"/>
    </row>
    <row r="29" spans="1:13" ht="87" x14ac:dyDescent="0.35">
      <c r="A29" s="83" t="s">
        <v>18</v>
      </c>
      <c r="B29" s="5" t="s">
        <v>21</v>
      </c>
      <c r="C29" s="83"/>
      <c r="D29" s="83"/>
      <c r="E29" s="83"/>
      <c r="F29" s="83"/>
      <c r="G29" s="83"/>
      <c r="H29" s="83"/>
      <c r="I29" s="294"/>
      <c r="J29" s="296"/>
    </row>
    <row r="30" spans="1:13" ht="87" x14ac:dyDescent="0.35">
      <c r="A30" s="83" t="s">
        <v>19</v>
      </c>
      <c r="B30" s="7" t="s">
        <v>22</v>
      </c>
      <c r="C30" s="83"/>
      <c r="D30" s="83"/>
      <c r="E30" s="83"/>
      <c r="F30" s="83"/>
      <c r="G30" s="83"/>
      <c r="H30" s="83"/>
      <c r="I30" s="290"/>
      <c r="J30" s="290"/>
    </row>
    <row r="31" spans="1:13" ht="29" x14ac:dyDescent="0.35">
      <c r="A31" s="8"/>
      <c r="B31" s="5" t="s">
        <v>23</v>
      </c>
      <c r="C31" s="83"/>
      <c r="D31" s="83"/>
      <c r="E31" s="83"/>
      <c r="F31" s="83"/>
      <c r="G31" s="83"/>
      <c r="H31" s="83"/>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83"/>
      <c r="D35" s="83"/>
      <c r="E35" s="83"/>
      <c r="F35" s="83"/>
      <c r="G35" s="83"/>
      <c r="H35" s="83"/>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83"/>
      <c r="D37" s="83"/>
      <c r="E37" s="83"/>
      <c r="F37" s="83"/>
      <c r="G37" s="83"/>
      <c r="H37" s="83"/>
      <c r="I37" s="290"/>
      <c r="J37" s="290"/>
    </row>
    <row r="38" spans="1:10" ht="43.5" x14ac:dyDescent="0.35">
      <c r="A38" s="83"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00B050"/>
  </sheetPr>
  <dimension ref="A1:P38"/>
  <sheetViews>
    <sheetView zoomScale="70" zoomScaleNormal="70" workbookViewId="0">
      <selection activeCell="P20" sqref="P20"/>
    </sheetView>
  </sheetViews>
  <sheetFormatPr defaultRowHeight="14.5" x14ac:dyDescent="0.35"/>
  <cols>
    <col min="1" max="1" width="32" customWidth="1"/>
    <col min="2" max="2" width="20.1796875" customWidth="1"/>
    <col min="3" max="3" width="12.54296875" customWidth="1"/>
    <col min="4" max="4" width="13.7265625" customWidth="1"/>
    <col min="5" max="5" width="14.54296875" customWidth="1"/>
    <col min="6" max="6" width="15.81640625" customWidth="1"/>
    <col min="7" max="7" width="16.81640625" customWidth="1"/>
    <col min="8" max="8" width="16.1796875" customWidth="1"/>
    <col min="9" max="9" width="16.26953125" customWidth="1"/>
    <col min="10" max="10" width="14.26953125" customWidth="1"/>
    <col min="11" max="11" width="15" customWidth="1"/>
    <col min="12" max="12" width="13.1796875" customWidth="1"/>
    <col min="13" max="13" width="22.1796875" customWidth="1"/>
  </cols>
  <sheetData>
    <row r="1" spans="1:16" x14ac:dyDescent="0.35">
      <c r="A1" s="289" t="s">
        <v>0</v>
      </c>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6" x14ac:dyDescent="0.35">
      <c r="A5" s="5" t="s">
        <v>5</v>
      </c>
      <c r="B5" s="63">
        <v>0</v>
      </c>
      <c r="C5" s="63">
        <v>0</v>
      </c>
      <c r="D5" s="63">
        <v>0</v>
      </c>
      <c r="E5" s="63">
        <v>0</v>
      </c>
      <c r="F5" s="63">
        <v>0</v>
      </c>
      <c r="G5" s="63">
        <v>0</v>
      </c>
      <c r="H5" s="63">
        <v>0</v>
      </c>
      <c r="I5" s="63">
        <v>0</v>
      </c>
      <c r="J5" s="63">
        <v>0</v>
      </c>
      <c r="K5" s="63">
        <v>0</v>
      </c>
      <c r="L5" s="63">
        <v>0</v>
      </c>
      <c r="M5" s="63">
        <f t="shared" ref="M5:M20" si="1">SUM(B5:L5)</f>
        <v>0</v>
      </c>
    </row>
    <row r="6" spans="1:16" x14ac:dyDescent="0.35">
      <c r="A6" s="5" t="s">
        <v>6</v>
      </c>
      <c r="B6" s="63">
        <v>0</v>
      </c>
      <c r="C6" s="63">
        <v>0</v>
      </c>
      <c r="D6" s="63">
        <v>0</v>
      </c>
      <c r="E6" s="63">
        <v>0</v>
      </c>
      <c r="F6" s="63">
        <v>0</v>
      </c>
      <c r="G6" s="63">
        <v>0</v>
      </c>
      <c r="H6" s="63">
        <v>0</v>
      </c>
      <c r="I6" s="63">
        <v>0</v>
      </c>
      <c r="J6" s="63">
        <v>0</v>
      </c>
      <c r="K6" s="63">
        <v>0</v>
      </c>
      <c r="L6" s="63">
        <v>0</v>
      </c>
      <c r="M6" s="63">
        <f t="shared" si="1"/>
        <v>0</v>
      </c>
    </row>
    <row r="7" spans="1:16" x14ac:dyDescent="0.35">
      <c r="A7" s="5" t="s">
        <v>7</v>
      </c>
      <c r="B7" s="63">
        <v>0</v>
      </c>
      <c r="C7" s="63">
        <v>0</v>
      </c>
      <c r="D7" s="63">
        <v>0</v>
      </c>
      <c r="E7" s="63">
        <v>0</v>
      </c>
      <c r="F7" s="63">
        <v>0</v>
      </c>
      <c r="G7" s="63">
        <v>0</v>
      </c>
      <c r="H7" s="63">
        <v>0</v>
      </c>
      <c r="I7" s="63">
        <v>0</v>
      </c>
      <c r="J7" s="63">
        <v>0</v>
      </c>
      <c r="K7" s="63">
        <v>0</v>
      </c>
      <c r="L7" s="63">
        <v>0</v>
      </c>
      <c r="M7" s="63">
        <f t="shared" si="1"/>
        <v>0</v>
      </c>
    </row>
    <row r="8" spans="1:16" x14ac:dyDescent="0.35">
      <c r="A8" s="3" t="s">
        <v>8</v>
      </c>
      <c r="B8" s="63">
        <f>SUM(B9:B11)</f>
        <v>0.5</v>
      </c>
      <c r="C8" s="63">
        <f t="shared" ref="C8:L8" si="2">SUM(C9:C11)</f>
        <v>3.5</v>
      </c>
      <c r="D8" s="63">
        <f t="shared" si="2"/>
        <v>2.1</v>
      </c>
      <c r="E8" s="63">
        <f t="shared" si="2"/>
        <v>2.2000000000000002</v>
      </c>
      <c r="F8" s="63">
        <f t="shared" si="2"/>
        <v>3.1</v>
      </c>
      <c r="G8" s="63">
        <f t="shared" si="2"/>
        <v>4.3</v>
      </c>
      <c r="H8" s="63">
        <f t="shared" si="2"/>
        <v>4.3</v>
      </c>
      <c r="I8" s="63">
        <f t="shared" si="2"/>
        <v>4.3</v>
      </c>
      <c r="J8" s="63">
        <f t="shared" si="2"/>
        <v>4.3</v>
      </c>
      <c r="K8" s="63">
        <f t="shared" si="2"/>
        <v>4.3</v>
      </c>
      <c r="L8" s="63">
        <f t="shared" si="2"/>
        <v>4.3</v>
      </c>
      <c r="M8" s="63">
        <f>SUM(B8:L8)</f>
        <v>37.199999999999996</v>
      </c>
    </row>
    <row r="9" spans="1:16" x14ac:dyDescent="0.35">
      <c r="A9" s="5" t="s">
        <v>5</v>
      </c>
      <c r="B9" s="63">
        <v>0.5</v>
      </c>
      <c r="C9" s="63">
        <v>3.5</v>
      </c>
      <c r="D9" s="63">
        <v>2.1</v>
      </c>
      <c r="E9" s="63">
        <v>2.2000000000000002</v>
      </c>
      <c r="F9" s="63">
        <v>3.1</v>
      </c>
      <c r="G9" s="63">
        <v>4.3</v>
      </c>
      <c r="H9" s="63">
        <v>4.3</v>
      </c>
      <c r="I9" s="63">
        <v>4.3</v>
      </c>
      <c r="J9" s="63">
        <v>4.3</v>
      </c>
      <c r="K9" s="63">
        <v>4.3</v>
      </c>
      <c r="L9" s="63">
        <v>4.3</v>
      </c>
      <c r="M9" s="63">
        <f t="shared" si="1"/>
        <v>37.199999999999996</v>
      </c>
    </row>
    <row r="10" spans="1:16" x14ac:dyDescent="0.35">
      <c r="A10" s="5" t="s">
        <v>6</v>
      </c>
      <c r="B10" s="63">
        <v>0</v>
      </c>
      <c r="C10" s="63">
        <v>0</v>
      </c>
      <c r="D10" s="63">
        <v>0</v>
      </c>
      <c r="E10" s="63">
        <v>0</v>
      </c>
      <c r="F10" s="63">
        <v>0</v>
      </c>
      <c r="G10" s="63">
        <v>0</v>
      </c>
      <c r="H10" s="63">
        <v>0</v>
      </c>
      <c r="I10" s="63">
        <v>0</v>
      </c>
      <c r="J10" s="63">
        <v>0</v>
      </c>
      <c r="K10" s="63">
        <v>0</v>
      </c>
      <c r="L10" s="63">
        <v>0</v>
      </c>
      <c r="M10" s="63">
        <f t="shared" si="1"/>
        <v>0</v>
      </c>
    </row>
    <row r="11" spans="1:16" x14ac:dyDescent="0.35">
      <c r="A11" s="5" t="s">
        <v>7</v>
      </c>
      <c r="B11" s="63">
        <v>0</v>
      </c>
      <c r="C11" s="63">
        <v>0</v>
      </c>
      <c r="D11" s="63">
        <v>0</v>
      </c>
      <c r="E11" s="63">
        <v>0</v>
      </c>
      <c r="F11" s="63">
        <v>0</v>
      </c>
      <c r="G11" s="63">
        <v>0</v>
      </c>
      <c r="H11" s="63">
        <v>0</v>
      </c>
      <c r="I11" s="63">
        <v>0</v>
      </c>
      <c r="J11" s="63"/>
      <c r="K11" s="63">
        <v>0</v>
      </c>
      <c r="L11" s="63">
        <v>0</v>
      </c>
      <c r="M11" s="63">
        <f t="shared" si="1"/>
        <v>0</v>
      </c>
    </row>
    <row r="12" spans="1:16" x14ac:dyDescent="0.35">
      <c r="A12" s="3" t="s">
        <v>11</v>
      </c>
      <c r="B12" s="63">
        <f>SUM(B13:B15)</f>
        <v>-0.5</v>
      </c>
      <c r="C12" s="63">
        <f t="shared" ref="C12:L12" si="3">SUM(C13:C15)</f>
        <v>-3.5</v>
      </c>
      <c r="D12" s="63">
        <f t="shared" si="3"/>
        <v>-2.1</v>
      </c>
      <c r="E12" s="63">
        <f t="shared" si="3"/>
        <v>-2.2000000000000002</v>
      </c>
      <c r="F12" s="63">
        <f t="shared" si="3"/>
        <v>-3.1</v>
      </c>
      <c r="G12" s="63">
        <f t="shared" si="3"/>
        <v>-4.3</v>
      </c>
      <c r="H12" s="63">
        <f t="shared" si="3"/>
        <v>-4.3</v>
      </c>
      <c r="I12" s="63">
        <f t="shared" si="3"/>
        <v>-4.3</v>
      </c>
      <c r="J12" s="63">
        <f t="shared" si="3"/>
        <v>-4.3</v>
      </c>
      <c r="K12" s="63">
        <f t="shared" si="3"/>
        <v>-4.3</v>
      </c>
      <c r="L12" s="63">
        <f t="shared" si="3"/>
        <v>-4.3</v>
      </c>
      <c r="M12" s="63">
        <f t="shared" si="1"/>
        <v>-37.199999999999996</v>
      </c>
      <c r="P12" s="23"/>
    </row>
    <row r="13" spans="1:16" x14ac:dyDescent="0.35">
      <c r="A13" s="5" t="s">
        <v>5</v>
      </c>
      <c r="B13" s="63">
        <v>-0.5</v>
      </c>
      <c r="C13" s="63">
        <v>-3.5</v>
      </c>
      <c r="D13" s="63">
        <v>-2.1</v>
      </c>
      <c r="E13" s="63">
        <v>-2.2000000000000002</v>
      </c>
      <c r="F13" s="63">
        <v>-3.1</v>
      </c>
      <c r="G13" s="63">
        <v>-4.3</v>
      </c>
      <c r="H13" s="63">
        <v>-4.3</v>
      </c>
      <c r="I13" s="63">
        <v>-4.3</v>
      </c>
      <c r="J13" s="63">
        <v>-4.3</v>
      </c>
      <c r="K13" s="63">
        <v>-4.3</v>
      </c>
      <c r="L13" s="63">
        <v>-4.3</v>
      </c>
      <c r="M13" s="63">
        <f t="shared" si="1"/>
        <v>-37.199999999999996</v>
      </c>
      <c r="P13" s="23"/>
    </row>
    <row r="14" spans="1:16" x14ac:dyDescent="0.35">
      <c r="A14" s="5" t="s">
        <v>6</v>
      </c>
      <c r="B14" s="63">
        <v>0</v>
      </c>
      <c r="C14" s="63">
        <v>0</v>
      </c>
      <c r="D14" s="63">
        <v>0</v>
      </c>
      <c r="E14" s="63">
        <v>0</v>
      </c>
      <c r="F14" s="63">
        <v>0</v>
      </c>
      <c r="G14" s="63">
        <v>0</v>
      </c>
      <c r="H14" s="63">
        <v>0</v>
      </c>
      <c r="I14" s="63">
        <v>0</v>
      </c>
      <c r="J14" s="63">
        <v>0</v>
      </c>
      <c r="K14" s="63">
        <v>0</v>
      </c>
      <c r="L14" s="63">
        <v>0</v>
      </c>
      <c r="M14" s="63">
        <f t="shared" si="1"/>
        <v>0</v>
      </c>
      <c r="O14" s="23"/>
    </row>
    <row r="15" spans="1:16" x14ac:dyDescent="0.35">
      <c r="A15" s="5" t="s">
        <v>7</v>
      </c>
      <c r="B15" s="63">
        <v>0</v>
      </c>
      <c r="C15" s="63">
        <v>0</v>
      </c>
      <c r="D15" s="63">
        <v>0</v>
      </c>
      <c r="E15" s="63">
        <v>0</v>
      </c>
      <c r="F15" s="63">
        <v>0</v>
      </c>
      <c r="G15" s="63">
        <v>0</v>
      </c>
      <c r="H15" s="63">
        <v>0</v>
      </c>
      <c r="I15" s="63">
        <v>0</v>
      </c>
      <c r="J15" s="63">
        <v>0</v>
      </c>
      <c r="K15" s="63">
        <v>0</v>
      </c>
      <c r="L15" s="63">
        <v>0</v>
      </c>
      <c r="M15" s="63">
        <f t="shared" si="1"/>
        <v>0</v>
      </c>
    </row>
    <row r="16" spans="1:16" ht="29" x14ac:dyDescent="0.35">
      <c r="A16" s="3" t="s">
        <v>9</v>
      </c>
      <c r="B16" s="63">
        <v>2.5</v>
      </c>
      <c r="C16" s="63">
        <v>18.399999999999999</v>
      </c>
      <c r="D16" s="63">
        <v>10.6</v>
      </c>
      <c r="E16" s="63">
        <v>4</v>
      </c>
      <c r="F16" s="63">
        <v>0</v>
      </c>
      <c r="G16" s="63">
        <v>0</v>
      </c>
      <c r="H16" s="63">
        <v>0</v>
      </c>
      <c r="I16" s="63">
        <v>0</v>
      </c>
      <c r="J16" s="63">
        <v>0</v>
      </c>
      <c r="K16" s="63">
        <v>0</v>
      </c>
      <c r="L16" s="63">
        <v>0</v>
      </c>
      <c r="M16" s="63">
        <f t="shared" si="1"/>
        <v>35.5</v>
      </c>
      <c r="P16" s="23"/>
    </row>
    <row r="17" spans="1:13" x14ac:dyDescent="0.35">
      <c r="A17" s="3" t="s">
        <v>10</v>
      </c>
      <c r="B17" s="63">
        <f>SUM(B18:B20)</f>
        <v>1</v>
      </c>
      <c r="C17" s="63">
        <f t="shared" ref="C17:L17" si="4">SUM(C18:C20)</f>
        <v>10.7</v>
      </c>
      <c r="D17" s="63">
        <f t="shared" si="4"/>
        <v>47.1</v>
      </c>
      <c r="E17" s="63">
        <f t="shared" si="4"/>
        <v>14.1</v>
      </c>
      <c r="F17" s="63">
        <f t="shared" si="4"/>
        <v>14.1</v>
      </c>
      <c r="G17" s="63">
        <f t="shared" si="4"/>
        <v>14.1</v>
      </c>
      <c r="H17" s="63">
        <f t="shared" si="4"/>
        <v>14.1</v>
      </c>
      <c r="I17" s="63">
        <f t="shared" si="4"/>
        <v>14.1</v>
      </c>
      <c r="J17" s="63">
        <f t="shared" si="4"/>
        <v>14.1</v>
      </c>
      <c r="K17" s="63">
        <f t="shared" si="4"/>
        <v>14.1</v>
      </c>
      <c r="L17" s="63">
        <f t="shared" si="4"/>
        <v>14.1</v>
      </c>
      <c r="M17" s="63">
        <f t="shared" si="1"/>
        <v>171.59999999999997</v>
      </c>
    </row>
    <row r="18" spans="1:13" x14ac:dyDescent="0.35">
      <c r="A18" s="5" t="s">
        <v>5</v>
      </c>
      <c r="B18" s="63">
        <v>1</v>
      </c>
      <c r="C18" s="63">
        <v>10.7</v>
      </c>
      <c r="D18" s="63">
        <v>47.1</v>
      </c>
      <c r="E18" s="63">
        <v>14.1</v>
      </c>
      <c r="F18" s="63">
        <v>14.1</v>
      </c>
      <c r="G18" s="63">
        <v>14.1</v>
      </c>
      <c r="H18" s="63">
        <v>14.1</v>
      </c>
      <c r="I18" s="63">
        <v>14.1</v>
      </c>
      <c r="J18" s="63">
        <v>14.1</v>
      </c>
      <c r="K18" s="63">
        <v>14.1</v>
      </c>
      <c r="L18" s="63">
        <v>14.1</v>
      </c>
      <c r="M18" s="63">
        <f t="shared" si="1"/>
        <v>171.59999999999997</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x14ac:dyDescent="0.35">
      <c r="A20" s="5" t="s">
        <v>7</v>
      </c>
      <c r="B20" s="63">
        <v>0</v>
      </c>
      <c r="C20" s="63">
        <v>0</v>
      </c>
      <c r="D20" s="63">
        <v>0</v>
      </c>
      <c r="E20" s="63">
        <v>0</v>
      </c>
      <c r="F20" s="63">
        <v>0</v>
      </c>
      <c r="G20" s="63">
        <v>0</v>
      </c>
      <c r="H20" s="63">
        <v>0</v>
      </c>
      <c r="I20" s="63">
        <v>0</v>
      </c>
      <c r="J20" s="63">
        <v>0</v>
      </c>
      <c r="K20" s="63">
        <v>0</v>
      </c>
      <c r="L20" s="63">
        <v>0</v>
      </c>
      <c r="M20" s="63">
        <f t="shared" si="1"/>
        <v>0</v>
      </c>
    </row>
    <row r="21" spans="1:13" ht="38.25" customHeight="1" x14ac:dyDescent="0.35">
      <c r="A21" s="5" t="s">
        <v>64</v>
      </c>
      <c r="B21" s="290" t="s">
        <v>70</v>
      </c>
      <c r="C21" s="290"/>
      <c r="D21" s="290"/>
      <c r="E21" s="290"/>
      <c r="F21" s="290"/>
      <c r="G21" s="290"/>
      <c r="H21" s="290"/>
      <c r="I21" s="290"/>
      <c r="J21" s="290"/>
      <c r="K21" s="290"/>
      <c r="L21" s="290"/>
      <c r="M21" s="290"/>
    </row>
    <row r="22" spans="1:13" ht="71.25" customHeight="1" x14ac:dyDescent="0.35">
      <c r="A22" s="5" t="s">
        <v>13</v>
      </c>
      <c r="B22" s="290" t="s">
        <v>60</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x14ac:dyDescent="0.35">
      <c r="A28" s="11" t="s">
        <v>17</v>
      </c>
      <c r="B28" s="5" t="s">
        <v>20</v>
      </c>
      <c r="C28" s="11"/>
      <c r="D28" s="11"/>
      <c r="E28" s="11"/>
      <c r="F28" s="11"/>
      <c r="G28" s="11"/>
      <c r="H28" s="11"/>
      <c r="I28" s="290"/>
      <c r="J28" s="290"/>
    </row>
    <row r="29" spans="1:13" ht="43.5" x14ac:dyDescent="0.35">
      <c r="A29" s="11" t="s">
        <v>18</v>
      </c>
      <c r="B29" s="5" t="s">
        <v>21</v>
      </c>
      <c r="C29" s="11"/>
      <c r="D29" s="11"/>
      <c r="E29" s="11"/>
      <c r="F29" s="11"/>
      <c r="G29" s="11"/>
      <c r="H29" s="11"/>
      <c r="I29" s="294"/>
      <c r="J29" s="296"/>
    </row>
    <row r="30" spans="1:13" ht="43.5" x14ac:dyDescent="0.35">
      <c r="A30" s="11" t="s">
        <v>19</v>
      </c>
      <c r="B30" s="7" t="s">
        <v>22</v>
      </c>
      <c r="C30" s="11"/>
      <c r="D30" s="11"/>
      <c r="E30" s="11"/>
      <c r="F30" s="11"/>
      <c r="G30" s="11"/>
      <c r="H30" s="11"/>
      <c r="I30" s="290"/>
      <c r="J30" s="290"/>
    </row>
    <row r="31" spans="1:13" x14ac:dyDescent="0.35">
      <c r="A31" s="8"/>
      <c r="B31" s="5" t="s">
        <v>23</v>
      </c>
      <c r="C31" s="11"/>
      <c r="D31" s="11"/>
      <c r="E31" s="11"/>
      <c r="F31" s="11"/>
      <c r="G31" s="11"/>
      <c r="H31" s="11"/>
      <c r="I31" s="290"/>
      <c r="J31" s="290"/>
    </row>
    <row r="32" spans="1:13" x14ac:dyDescent="0.35">
      <c r="A32" s="290" t="s">
        <v>24</v>
      </c>
      <c r="B32" s="5" t="s">
        <v>20</v>
      </c>
      <c r="C32" s="290"/>
      <c r="D32" s="290"/>
      <c r="E32" s="290"/>
      <c r="F32" s="290"/>
      <c r="G32" s="290"/>
      <c r="H32" s="290"/>
      <c r="I32" s="290"/>
      <c r="J32" s="290"/>
    </row>
    <row r="33" spans="1:10" ht="43.5" x14ac:dyDescent="0.35">
      <c r="A33" s="290"/>
      <c r="B33" s="5" t="s">
        <v>21</v>
      </c>
      <c r="C33" s="290"/>
      <c r="D33" s="290"/>
      <c r="E33" s="290"/>
      <c r="F33" s="290"/>
      <c r="G33" s="290"/>
      <c r="H33" s="290"/>
      <c r="I33" s="290"/>
      <c r="J33" s="290"/>
    </row>
    <row r="34" spans="1:10" ht="43.5" x14ac:dyDescent="0.35">
      <c r="A34" s="290"/>
      <c r="B34" s="7" t="s">
        <v>25</v>
      </c>
      <c r="C34" s="290"/>
      <c r="D34" s="290"/>
      <c r="E34" s="290"/>
      <c r="F34" s="290"/>
      <c r="G34" s="290"/>
      <c r="H34" s="290"/>
      <c r="I34" s="290"/>
      <c r="J34" s="290"/>
    </row>
    <row r="35" spans="1:10" x14ac:dyDescent="0.35">
      <c r="A35" s="290"/>
      <c r="B35" s="5" t="s">
        <v>23</v>
      </c>
      <c r="C35" s="11"/>
      <c r="D35" s="11"/>
      <c r="E35" s="11"/>
      <c r="F35" s="11"/>
      <c r="G35" s="11"/>
      <c r="H35" s="11"/>
      <c r="I35" s="290"/>
      <c r="J35" s="290"/>
    </row>
    <row r="36" spans="1:10" ht="43.5" x14ac:dyDescent="0.35">
      <c r="A36" s="290" t="s">
        <v>26</v>
      </c>
      <c r="B36" s="5" t="s">
        <v>22</v>
      </c>
      <c r="C36" s="294"/>
      <c r="D36" s="295"/>
      <c r="E36" s="295"/>
      <c r="F36" s="295"/>
      <c r="G36" s="295"/>
      <c r="H36" s="295"/>
      <c r="I36" s="295"/>
      <c r="J36" s="296"/>
    </row>
    <row r="37" spans="1:10" x14ac:dyDescent="0.35">
      <c r="A37" s="290"/>
      <c r="B37" s="5" t="s">
        <v>23</v>
      </c>
      <c r="C37" s="11"/>
      <c r="D37" s="11"/>
      <c r="E37" s="11"/>
      <c r="F37" s="11"/>
      <c r="G37" s="11"/>
      <c r="H37" s="11"/>
      <c r="I37" s="290"/>
      <c r="J37" s="290"/>
    </row>
    <row r="38" spans="1:10" ht="43.5" x14ac:dyDescent="0.35">
      <c r="A38" s="11" t="s">
        <v>13</v>
      </c>
      <c r="B38" s="294" t="s">
        <v>61</v>
      </c>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M38"/>
  <sheetViews>
    <sheetView zoomScale="80" zoomScaleNormal="80" workbookViewId="0">
      <selection activeCell="P20" sqref="P20"/>
    </sheetView>
  </sheetViews>
  <sheetFormatPr defaultRowHeight="14.5" x14ac:dyDescent="0.35"/>
  <cols>
    <col min="1" max="1" width="19.453125" customWidth="1"/>
    <col min="2" max="2" width="14.26953125" customWidth="1"/>
    <col min="3" max="3" width="14" customWidth="1"/>
    <col min="4" max="4" width="14.81640625" customWidth="1"/>
    <col min="5" max="5" width="14.1796875" customWidth="1"/>
    <col min="6" max="6" width="15.1796875" customWidth="1"/>
    <col min="7" max="7" width="15.81640625" customWidth="1"/>
    <col min="8" max="8" width="15.26953125" customWidth="1"/>
    <col min="9" max="9" width="15" customWidth="1"/>
    <col min="10" max="11" width="16.7265625" customWidth="1"/>
    <col min="12" max="12" width="17.1796875" customWidth="1"/>
    <col min="13" max="13" width="18.81640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3" x14ac:dyDescent="0.35">
      <c r="A5" s="5" t="s">
        <v>5</v>
      </c>
      <c r="B5" s="63">
        <v>0</v>
      </c>
      <c r="C5" s="63">
        <v>0</v>
      </c>
      <c r="D5" s="63">
        <v>0</v>
      </c>
      <c r="E5" s="63">
        <v>0</v>
      </c>
      <c r="F5" s="63">
        <v>0</v>
      </c>
      <c r="G5" s="63">
        <v>0</v>
      </c>
      <c r="H5" s="63">
        <v>0</v>
      </c>
      <c r="I5" s="63">
        <v>0</v>
      </c>
      <c r="J5" s="63">
        <v>0</v>
      </c>
      <c r="K5" s="63">
        <v>0</v>
      </c>
      <c r="L5" s="63">
        <v>0</v>
      </c>
      <c r="M5" s="63">
        <f t="shared" ref="M5:M20" si="1">SUM(B5:L5)</f>
        <v>0</v>
      </c>
    </row>
    <row r="6" spans="1:13" x14ac:dyDescent="0.35">
      <c r="A6" s="5" t="s">
        <v>6</v>
      </c>
      <c r="B6" s="63">
        <v>0</v>
      </c>
      <c r="C6" s="63">
        <v>0</v>
      </c>
      <c r="D6" s="63">
        <v>0</v>
      </c>
      <c r="E6" s="63">
        <v>0</v>
      </c>
      <c r="F6" s="63">
        <v>0</v>
      </c>
      <c r="G6" s="63">
        <v>0</v>
      </c>
      <c r="H6" s="63">
        <v>0</v>
      </c>
      <c r="I6" s="63">
        <v>0</v>
      </c>
      <c r="J6" s="63">
        <v>0</v>
      </c>
      <c r="K6" s="63">
        <v>0</v>
      </c>
      <c r="L6" s="63">
        <v>0</v>
      </c>
      <c r="M6" s="63">
        <f t="shared" si="1"/>
        <v>0</v>
      </c>
    </row>
    <row r="7" spans="1:13" ht="29" x14ac:dyDescent="0.35">
      <c r="A7" s="5" t="s">
        <v>7</v>
      </c>
      <c r="B7" s="63">
        <v>0</v>
      </c>
      <c r="C7" s="63">
        <v>0</v>
      </c>
      <c r="D7" s="63">
        <v>0</v>
      </c>
      <c r="E7" s="63">
        <v>0</v>
      </c>
      <c r="F7" s="63">
        <v>0</v>
      </c>
      <c r="G7" s="63">
        <v>0</v>
      </c>
      <c r="H7" s="63">
        <v>0</v>
      </c>
      <c r="I7" s="63">
        <v>0</v>
      </c>
      <c r="J7" s="63">
        <v>0</v>
      </c>
      <c r="K7" s="63">
        <v>0</v>
      </c>
      <c r="L7" s="63">
        <v>0</v>
      </c>
      <c r="M7" s="63">
        <f t="shared" si="1"/>
        <v>0</v>
      </c>
    </row>
    <row r="8" spans="1:13" x14ac:dyDescent="0.35">
      <c r="A8" s="3" t="s">
        <v>8</v>
      </c>
      <c r="B8" s="63">
        <f>SUM(B9:B11)</f>
        <v>2.83</v>
      </c>
      <c r="C8" s="63">
        <f t="shared" ref="C8:L8" si="2">SUM(C9:C11)</f>
        <v>3.96</v>
      </c>
      <c r="D8" s="63">
        <f t="shared" si="2"/>
        <v>13.38</v>
      </c>
      <c r="E8" s="63">
        <f t="shared" si="2"/>
        <v>9.66</v>
      </c>
      <c r="F8" s="63">
        <f t="shared" si="2"/>
        <v>9.66</v>
      </c>
      <c r="G8" s="63">
        <f t="shared" si="2"/>
        <v>9.66</v>
      </c>
      <c r="H8" s="63">
        <f t="shared" si="2"/>
        <v>9.66</v>
      </c>
      <c r="I8" s="63">
        <f t="shared" si="2"/>
        <v>9.66</v>
      </c>
      <c r="J8" s="63">
        <f t="shared" si="2"/>
        <v>9.66</v>
      </c>
      <c r="K8" s="63">
        <f t="shared" si="2"/>
        <v>9.66</v>
      </c>
      <c r="L8" s="63">
        <f t="shared" si="2"/>
        <v>9.66</v>
      </c>
      <c r="M8" s="63">
        <f t="shared" si="1"/>
        <v>97.449999999999989</v>
      </c>
    </row>
    <row r="9" spans="1:13" x14ac:dyDescent="0.35">
      <c r="A9" s="5" t="s">
        <v>5</v>
      </c>
      <c r="B9" s="63">
        <v>2.83</v>
      </c>
      <c r="C9" s="63">
        <v>3.96</v>
      </c>
      <c r="D9" s="63">
        <v>13.38</v>
      </c>
      <c r="E9" s="63">
        <v>9.66</v>
      </c>
      <c r="F9" s="63">
        <v>9.66</v>
      </c>
      <c r="G9" s="63">
        <v>9.66</v>
      </c>
      <c r="H9" s="63">
        <v>9.66</v>
      </c>
      <c r="I9" s="63">
        <v>9.66</v>
      </c>
      <c r="J9" s="63">
        <v>9.66</v>
      </c>
      <c r="K9" s="63">
        <v>9.66</v>
      </c>
      <c r="L9" s="63">
        <v>9.66</v>
      </c>
      <c r="M9" s="63">
        <f t="shared" si="1"/>
        <v>97.449999999999989</v>
      </c>
    </row>
    <row r="10" spans="1:13" x14ac:dyDescent="0.35">
      <c r="A10" s="5" t="s">
        <v>6</v>
      </c>
      <c r="B10" s="63">
        <v>0</v>
      </c>
      <c r="C10" s="63">
        <v>0</v>
      </c>
      <c r="D10" s="63">
        <v>0</v>
      </c>
      <c r="E10" s="63">
        <v>0</v>
      </c>
      <c r="F10" s="63">
        <v>0</v>
      </c>
      <c r="G10" s="63">
        <v>0</v>
      </c>
      <c r="H10" s="63">
        <v>0</v>
      </c>
      <c r="I10" s="63">
        <v>0</v>
      </c>
      <c r="J10" s="63">
        <v>0</v>
      </c>
      <c r="K10" s="63">
        <v>0</v>
      </c>
      <c r="L10" s="63">
        <v>0</v>
      </c>
      <c r="M10" s="63">
        <f t="shared" si="1"/>
        <v>0</v>
      </c>
    </row>
    <row r="11" spans="1:13" ht="29" x14ac:dyDescent="0.35">
      <c r="A11" s="5" t="s">
        <v>7</v>
      </c>
      <c r="B11" s="63">
        <v>0</v>
      </c>
      <c r="C11" s="63">
        <v>0</v>
      </c>
      <c r="D11" s="63">
        <v>0</v>
      </c>
      <c r="E11" s="63">
        <v>0</v>
      </c>
      <c r="F11" s="63">
        <v>0</v>
      </c>
      <c r="G11" s="63">
        <v>0</v>
      </c>
      <c r="H11" s="63">
        <v>0</v>
      </c>
      <c r="I11" s="63">
        <v>0</v>
      </c>
      <c r="J11" s="63">
        <v>0</v>
      </c>
      <c r="K11" s="63">
        <v>0</v>
      </c>
      <c r="L11" s="63">
        <v>0</v>
      </c>
      <c r="M11" s="63">
        <f t="shared" si="1"/>
        <v>0</v>
      </c>
    </row>
    <row r="12" spans="1:13" x14ac:dyDescent="0.35">
      <c r="A12" s="3" t="s">
        <v>11</v>
      </c>
      <c r="B12" s="63">
        <f>SUM(B13:B15)</f>
        <v>-2.83</v>
      </c>
      <c r="C12" s="63">
        <f t="shared" ref="C12:L12" si="3">SUM(C13:C15)</f>
        <v>-3.96</v>
      </c>
      <c r="D12" s="63">
        <f t="shared" si="3"/>
        <v>-13.38</v>
      </c>
      <c r="E12" s="63">
        <f t="shared" si="3"/>
        <v>-9.66</v>
      </c>
      <c r="F12" s="63">
        <f t="shared" si="3"/>
        <v>-9.66</v>
      </c>
      <c r="G12" s="63">
        <f t="shared" si="3"/>
        <v>-9.66</v>
      </c>
      <c r="H12" s="63">
        <f t="shared" si="3"/>
        <v>-9.66</v>
      </c>
      <c r="I12" s="63">
        <f t="shared" si="3"/>
        <v>-9.66</v>
      </c>
      <c r="J12" s="63">
        <f t="shared" si="3"/>
        <v>-9.66</v>
      </c>
      <c r="K12" s="63">
        <f t="shared" si="3"/>
        <v>-9.66</v>
      </c>
      <c r="L12" s="63">
        <f t="shared" si="3"/>
        <v>-9.66</v>
      </c>
      <c r="M12" s="63">
        <f t="shared" si="1"/>
        <v>-97.449999999999989</v>
      </c>
    </row>
    <row r="13" spans="1:13" x14ac:dyDescent="0.35">
      <c r="A13" s="5" t="s">
        <v>5</v>
      </c>
      <c r="B13" s="63">
        <v>-2.83</v>
      </c>
      <c r="C13" s="63">
        <v>-3.96</v>
      </c>
      <c r="D13" s="63">
        <v>-13.38</v>
      </c>
      <c r="E13" s="63">
        <v>-9.66</v>
      </c>
      <c r="F13" s="63">
        <v>-9.66</v>
      </c>
      <c r="G13" s="63">
        <v>-9.66</v>
      </c>
      <c r="H13" s="63">
        <v>-9.66</v>
      </c>
      <c r="I13" s="63">
        <v>-9.66</v>
      </c>
      <c r="J13" s="63">
        <v>-9.66</v>
      </c>
      <c r="K13" s="63">
        <v>-9.66</v>
      </c>
      <c r="L13" s="63">
        <v>-9.66</v>
      </c>
      <c r="M13" s="63">
        <f t="shared" si="1"/>
        <v>-97.449999999999989</v>
      </c>
    </row>
    <row r="14" spans="1:13" x14ac:dyDescent="0.35">
      <c r="A14" s="5" t="s">
        <v>6</v>
      </c>
      <c r="B14" s="63">
        <v>0</v>
      </c>
      <c r="C14" s="63">
        <v>0</v>
      </c>
      <c r="D14" s="63">
        <v>0</v>
      </c>
      <c r="E14" s="63">
        <v>0</v>
      </c>
      <c r="F14" s="63">
        <v>0</v>
      </c>
      <c r="G14" s="63">
        <v>0</v>
      </c>
      <c r="H14" s="63">
        <v>0</v>
      </c>
      <c r="I14" s="63">
        <v>0</v>
      </c>
      <c r="J14" s="63">
        <v>0</v>
      </c>
      <c r="K14" s="63">
        <v>0</v>
      </c>
      <c r="L14" s="63">
        <v>0</v>
      </c>
      <c r="M14" s="63">
        <f t="shared" si="1"/>
        <v>0</v>
      </c>
    </row>
    <row r="15" spans="1:13" ht="29" x14ac:dyDescent="0.35">
      <c r="A15" s="5" t="s">
        <v>7</v>
      </c>
      <c r="B15" s="63">
        <v>0</v>
      </c>
      <c r="C15" s="63">
        <v>0</v>
      </c>
      <c r="D15" s="63">
        <v>0</v>
      </c>
      <c r="E15" s="63">
        <v>0</v>
      </c>
      <c r="F15" s="63">
        <v>0</v>
      </c>
      <c r="G15" s="63">
        <v>0</v>
      </c>
      <c r="H15" s="63">
        <v>0</v>
      </c>
      <c r="I15" s="63">
        <v>0</v>
      </c>
      <c r="J15" s="63">
        <v>0</v>
      </c>
      <c r="K15" s="63">
        <v>0</v>
      </c>
      <c r="L15" s="63">
        <v>0</v>
      </c>
      <c r="M15" s="63">
        <f t="shared" si="1"/>
        <v>0</v>
      </c>
    </row>
    <row r="16" spans="1:13" ht="43.5" x14ac:dyDescent="0.35">
      <c r="A16" s="3" t="s">
        <v>9</v>
      </c>
      <c r="B16" s="63">
        <v>15.59</v>
      </c>
      <c r="C16" s="63">
        <v>21.79</v>
      </c>
      <c r="D16" s="63">
        <v>20.47</v>
      </c>
      <c r="E16" s="63">
        <v>0</v>
      </c>
      <c r="F16" s="63">
        <v>0</v>
      </c>
      <c r="G16" s="63">
        <v>0</v>
      </c>
      <c r="H16" s="63">
        <v>0</v>
      </c>
      <c r="I16" s="63">
        <v>0</v>
      </c>
      <c r="J16" s="63">
        <v>0</v>
      </c>
      <c r="K16" s="63">
        <v>0</v>
      </c>
      <c r="L16" s="63">
        <v>0</v>
      </c>
      <c r="M16" s="63">
        <f t="shared" si="1"/>
        <v>57.849999999999994</v>
      </c>
    </row>
    <row r="17" spans="1:13" ht="29"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ht="58" x14ac:dyDescent="0.35">
      <c r="A21" s="5" t="s">
        <v>64</v>
      </c>
      <c r="B21" s="290" t="s">
        <v>67</v>
      </c>
      <c r="C21" s="290"/>
      <c r="D21" s="290"/>
      <c r="E21" s="290"/>
      <c r="F21" s="290"/>
      <c r="G21" s="290"/>
      <c r="H21" s="290"/>
      <c r="I21" s="290"/>
      <c r="J21" s="290"/>
      <c r="K21" s="290"/>
      <c r="L21" s="290"/>
      <c r="M21" s="290"/>
    </row>
    <row r="22" spans="1:13" ht="174" customHeight="1" x14ac:dyDescent="0.35">
      <c r="A22" s="5" t="s">
        <v>13</v>
      </c>
      <c r="B22" s="368" t="s">
        <v>62</v>
      </c>
      <c r="C22" s="368"/>
      <c r="D22" s="368"/>
      <c r="E22" s="368"/>
      <c r="F22" s="368"/>
      <c r="G22" s="368"/>
      <c r="H22" s="368"/>
      <c r="I22" s="368"/>
      <c r="J22" s="368"/>
      <c r="K22" s="368"/>
      <c r="L22" s="368"/>
      <c r="M22" s="368"/>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1" t="s">
        <v>17</v>
      </c>
      <c r="B28" s="5" t="s">
        <v>20</v>
      </c>
      <c r="C28" s="11"/>
      <c r="D28" s="11"/>
      <c r="E28" s="11"/>
      <c r="F28" s="11"/>
      <c r="G28" s="11"/>
      <c r="H28" s="11"/>
      <c r="I28" s="290"/>
      <c r="J28" s="290"/>
    </row>
    <row r="29" spans="1:13" ht="58" x14ac:dyDescent="0.35">
      <c r="A29" s="11" t="s">
        <v>18</v>
      </c>
      <c r="B29" s="5" t="s">
        <v>21</v>
      </c>
      <c r="C29" s="11"/>
      <c r="D29" s="11"/>
      <c r="E29" s="11"/>
      <c r="F29" s="11"/>
      <c r="G29" s="11"/>
      <c r="H29" s="11"/>
      <c r="I29" s="294"/>
      <c r="J29" s="296"/>
    </row>
    <row r="30" spans="1:13" ht="58" x14ac:dyDescent="0.35">
      <c r="A30" s="11" t="s">
        <v>19</v>
      </c>
      <c r="B30" s="7" t="s">
        <v>22</v>
      </c>
      <c r="C30" s="11"/>
      <c r="D30" s="11"/>
      <c r="E30" s="11"/>
      <c r="F30" s="11"/>
      <c r="G30" s="11"/>
      <c r="H30" s="11"/>
      <c r="I30" s="290"/>
      <c r="J30" s="290"/>
    </row>
    <row r="31" spans="1:13" x14ac:dyDescent="0.35">
      <c r="A31" s="8"/>
      <c r="B31" s="5" t="s">
        <v>23</v>
      </c>
      <c r="C31" s="11"/>
      <c r="D31" s="11"/>
      <c r="E31" s="11"/>
      <c r="F31" s="11"/>
      <c r="G31" s="11"/>
      <c r="H31" s="11"/>
      <c r="I31" s="290"/>
      <c r="J31" s="290"/>
    </row>
    <row r="32" spans="1:13" ht="43.5" x14ac:dyDescent="0.35">
      <c r="A32" s="290" t="s">
        <v>24</v>
      </c>
      <c r="B32" s="5" t="s">
        <v>20</v>
      </c>
      <c r="C32" s="290"/>
      <c r="D32" s="290"/>
      <c r="E32" s="290"/>
      <c r="F32" s="290"/>
      <c r="G32" s="290"/>
      <c r="H32" s="290"/>
      <c r="I32" s="290"/>
      <c r="J32" s="290"/>
    </row>
    <row r="33" spans="1:10" ht="58" x14ac:dyDescent="0.35">
      <c r="A33" s="290"/>
      <c r="B33" s="5" t="s">
        <v>21</v>
      </c>
      <c r="C33" s="290"/>
      <c r="D33" s="290"/>
      <c r="E33" s="290"/>
      <c r="F33" s="290"/>
      <c r="G33" s="290"/>
      <c r="H33" s="290"/>
      <c r="I33" s="290"/>
      <c r="J33" s="290"/>
    </row>
    <row r="34" spans="1:10" ht="58" x14ac:dyDescent="0.35">
      <c r="A34" s="290"/>
      <c r="B34" s="7" t="s">
        <v>25</v>
      </c>
      <c r="C34" s="290"/>
      <c r="D34" s="290"/>
      <c r="E34" s="290"/>
      <c r="F34" s="290"/>
      <c r="G34" s="290"/>
      <c r="H34" s="290"/>
      <c r="I34" s="290"/>
      <c r="J34" s="290"/>
    </row>
    <row r="35" spans="1:10" x14ac:dyDescent="0.35">
      <c r="A35" s="290"/>
      <c r="B35" s="5" t="s">
        <v>23</v>
      </c>
      <c r="C35" s="11"/>
      <c r="D35" s="11"/>
      <c r="E35" s="11"/>
      <c r="F35" s="11"/>
      <c r="G35" s="11"/>
      <c r="H35" s="11"/>
      <c r="I35" s="290"/>
      <c r="J35" s="290"/>
    </row>
    <row r="36" spans="1:10" ht="58" x14ac:dyDescent="0.35">
      <c r="A36" s="290" t="s">
        <v>26</v>
      </c>
      <c r="B36" s="5" t="s">
        <v>22</v>
      </c>
      <c r="C36" s="294"/>
      <c r="D36" s="295"/>
      <c r="E36" s="295"/>
      <c r="F36" s="295"/>
      <c r="G36" s="295"/>
      <c r="H36" s="295"/>
      <c r="I36" s="295"/>
      <c r="J36" s="296"/>
    </row>
    <row r="37" spans="1:10" x14ac:dyDescent="0.35">
      <c r="A37" s="290"/>
      <c r="B37" s="5" t="s">
        <v>23</v>
      </c>
      <c r="C37" s="11"/>
      <c r="D37" s="11"/>
      <c r="E37" s="11"/>
      <c r="F37" s="11"/>
      <c r="G37" s="11"/>
      <c r="H37" s="11"/>
      <c r="I37" s="290"/>
      <c r="J37" s="290"/>
    </row>
    <row r="38" spans="1:10" ht="72.5" x14ac:dyDescent="0.35">
      <c r="A38" s="1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Q38"/>
  <sheetViews>
    <sheetView zoomScale="55" zoomScaleNormal="55" workbookViewId="0">
      <selection activeCell="P9" sqref="P9"/>
    </sheetView>
  </sheetViews>
  <sheetFormatPr defaultRowHeight="14.5" x14ac:dyDescent="0.35"/>
  <cols>
    <col min="1" max="1" width="31.26953125" customWidth="1"/>
    <col min="2" max="2" width="19" customWidth="1"/>
    <col min="3" max="3" width="16.54296875" customWidth="1"/>
    <col min="4" max="4" width="18.453125" customWidth="1"/>
    <col min="5" max="5" width="18.54296875" customWidth="1"/>
    <col min="6" max="7" width="20.26953125" customWidth="1"/>
    <col min="8" max="8" width="19" customWidth="1"/>
    <col min="9" max="9" width="17.7265625" customWidth="1"/>
    <col min="10" max="10" width="18" customWidth="1"/>
    <col min="11" max="11" width="17.81640625" customWidth="1"/>
    <col min="12" max="12" width="17" customWidth="1"/>
    <col min="13" max="13" width="20.7265625" customWidth="1"/>
  </cols>
  <sheetData>
    <row r="1" spans="1:17" x14ac:dyDescent="0.35">
      <c r="A1" s="289" t="s">
        <v>0</v>
      </c>
      <c r="B1" s="289"/>
      <c r="C1" s="289"/>
      <c r="D1" s="289"/>
      <c r="E1" s="289"/>
      <c r="F1" s="289"/>
      <c r="G1" s="289"/>
      <c r="H1" s="289"/>
      <c r="I1" s="289"/>
      <c r="J1" s="289"/>
      <c r="K1" s="289"/>
      <c r="L1" s="289"/>
      <c r="M1" s="289"/>
    </row>
    <row r="2" spans="1:17" x14ac:dyDescent="0.35">
      <c r="A2" s="290" t="s">
        <v>27</v>
      </c>
      <c r="B2" s="291" t="s">
        <v>2</v>
      </c>
      <c r="C2" s="291"/>
      <c r="D2" s="291"/>
      <c r="E2" s="291"/>
      <c r="F2" s="291"/>
      <c r="G2" s="291"/>
      <c r="H2" s="291"/>
      <c r="I2" s="291"/>
      <c r="J2" s="291"/>
      <c r="K2" s="291"/>
      <c r="L2" s="291"/>
      <c r="M2" s="291"/>
    </row>
    <row r="3" spans="1:17" ht="22.5" customHeight="1" x14ac:dyDescent="0.35">
      <c r="A3" s="290"/>
      <c r="B3" s="1">
        <v>0</v>
      </c>
      <c r="C3" s="1">
        <v>1</v>
      </c>
      <c r="D3" s="1">
        <v>2</v>
      </c>
      <c r="E3" s="1">
        <v>3</v>
      </c>
      <c r="F3" s="1">
        <v>4</v>
      </c>
      <c r="G3" s="1">
        <v>5</v>
      </c>
      <c r="H3" s="1">
        <v>6</v>
      </c>
      <c r="I3" s="1">
        <v>7</v>
      </c>
      <c r="J3" s="1">
        <v>8</v>
      </c>
      <c r="K3" s="1">
        <v>9</v>
      </c>
      <c r="L3" s="1">
        <v>10</v>
      </c>
      <c r="M3" s="2" t="s">
        <v>3</v>
      </c>
    </row>
    <row r="4" spans="1:17" ht="32.25" customHeight="1" x14ac:dyDescent="0.35">
      <c r="A4" s="3" t="s">
        <v>4</v>
      </c>
      <c r="B4" s="148">
        <f>SUM(B5:B7)</f>
        <v>0</v>
      </c>
      <c r="C4" s="148">
        <f t="shared" ref="C4:L4" si="0">SUM(C5:C7)</f>
        <v>0</v>
      </c>
      <c r="D4" s="148">
        <f t="shared" si="0"/>
        <v>0</v>
      </c>
      <c r="E4" s="148">
        <f t="shared" si="0"/>
        <v>0</v>
      </c>
      <c r="F4" s="148">
        <f t="shared" si="0"/>
        <v>0</v>
      </c>
      <c r="G4" s="148">
        <f t="shared" si="0"/>
        <v>0</v>
      </c>
      <c r="H4" s="148">
        <f t="shared" si="0"/>
        <v>0</v>
      </c>
      <c r="I4" s="148">
        <f t="shared" si="0"/>
        <v>0</v>
      </c>
      <c r="J4" s="148">
        <f t="shared" si="0"/>
        <v>0</v>
      </c>
      <c r="K4" s="148">
        <f t="shared" si="0"/>
        <v>0</v>
      </c>
      <c r="L4" s="148">
        <f t="shared" si="0"/>
        <v>0</v>
      </c>
      <c r="M4" s="63">
        <f>SUM(B4:L4)</f>
        <v>0</v>
      </c>
    </row>
    <row r="5" spans="1:17" ht="24.75" customHeight="1" x14ac:dyDescent="0.35">
      <c r="A5" s="5" t="s">
        <v>5</v>
      </c>
      <c r="B5" s="148">
        <v>0</v>
      </c>
      <c r="C5" s="148">
        <v>0</v>
      </c>
      <c r="D5" s="148">
        <v>0</v>
      </c>
      <c r="E5" s="148">
        <v>0</v>
      </c>
      <c r="F5" s="148">
        <v>0</v>
      </c>
      <c r="G5" s="148">
        <v>0</v>
      </c>
      <c r="H5" s="148">
        <v>0</v>
      </c>
      <c r="I5" s="148">
        <v>0</v>
      </c>
      <c r="J5" s="148">
        <v>0</v>
      </c>
      <c r="K5" s="148">
        <v>0</v>
      </c>
      <c r="L5" s="148">
        <v>0</v>
      </c>
      <c r="M5" s="63">
        <f t="shared" ref="M5:M11" si="1">SUM(B5:L5)</f>
        <v>0</v>
      </c>
    </row>
    <row r="6" spans="1:17" x14ac:dyDescent="0.35">
      <c r="A6" s="5" t="s">
        <v>6</v>
      </c>
      <c r="B6" s="148">
        <v>0</v>
      </c>
      <c r="C6" s="148">
        <v>0</v>
      </c>
      <c r="D6" s="148">
        <v>0</v>
      </c>
      <c r="E6" s="148">
        <v>0</v>
      </c>
      <c r="F6" s="148">
        <v>0</v>
      </c>
      <c r="G6" s="148">
        <v>0</v>
      </c>
      <c r="H6" s="148">
        <v>0</v>
      </c>
      <c r="I6" s="148">
        <v>0</v>
      </c>
      <c r="J6" s="148">
        <v>0</v>
      </c>
      <c r="K6" s="148">
        <v>0</v>
      </c>
      <c r="L6" s="148">
        <v>0</v>
      </c>
      <c r="M6" s="63">
        <f t="shared" si="1"/>
        <v>0</v>
      </c>
    </row>
    <row r="7" spans="1:17" ht="34.5" customHeight="1" x14ac:dyDescent="0.35">
      <c r="A7" s="5" t="s">
        <v>7</v>
      </c>
      <c r="B7" s="148">
        <v>0</v>
      </c>
      <c r="C7" s="148">
        <v>0</v>
      </c>
      <c r="D7" s="148">
        <v>0</v>
      </c>
      <c r="E7" s="148">
        <v>0</v>
      </c>
      <c r="F7" s="148">
        <v>0</v>
      </c>
      <c r="G7" s="148">
        <v>0</v>
      </c>
      <c r="H7" s="148">
        <v>0</v>
      </c>
      <c r="I7" s="148">
        <v>0</v>
      </c>
      <c r="J7" s="148">
        <v>0</v>
      </c>
      <c r="K7" s="148">
        <v>0</v>
      </c>
      <c r="L7" s="148">
        <v>0</v>
      </c>
      <c r="M7" s="63">
        <f t="shared" si="1"/>
        <v>0</v>
      </c>
      <c r="O7" t="s">
        <v>297</v>
      </c>
      <c r="P7" s="23">
        <f>M8-SUM(P8:P9)</f>
        <v>27.000000000000057</v>
      </c>
      <c r="Q7" s="23"/>
    </row>
    <row r="8" spans="1:17" ht="27" customHeight="1" x14ac:dyDescent="0.35">
      <c r="A8" s="3" t="s">
        <v>8</v>
      </c>
      <c r="B8" s="148">
        <f>SUM(B9:B11)</f>
        <v>2.2000000000000002</v>
      </c>
      <c r="C8" s="148">
        <f t="shared" ref="C8:L8" si="2">SUM(C9:C11)</f>
        <v>21.6</v>
      </c>
      <c r="D8" s="148">
        <f t="shared" si="2"/>
        <v>25.1</v>
      </c>
      <c r="E8" s="148">
        <f t="shared" si="2"/>
        <v>33.5</v>
      </c>
      <c r="F8" s="148">
        <f t="shared" si="2"/>
        <v>31</v>
      </c>
      <c r="G8" s="148">
        <f t="shared" si="2"/>
        <v>31.2</v>
      </c>
      <c r="H8" s="148">
        <f t="shared" si="2"/>
        <v>88.9</v>
      </c>
      <c r="I8" s="148">
        <f t="shared" si="2"/>
        <v>31.6</v>
      </c>
      <c r="J8" s="148">
        <f t="shared" si="2"/>
        <v>35.4</v>
      </c>
      <c r="K8" s="148">
        <f t="shared" si="2"/>
        <v>32.1</v>
      </c>
      <c r="L8" s="148">
        <f t="shared" si="2"/>
        <v>32.299999999999997</v>
      </c>
      <c r="M8" s="63">
        <f t="shared" si="1"/>
        <v>364.90000000000003</v>
      </c>
      <c r="O8" s="38" t="s">
        <v>300</v>
      </c>
      <c r="P8">
        <v>330.7</v>
      </c>
    </row>
    <row r="9" spans="1:17" ht="22.5" customHeight="1" x14ac:dyDescent="0.35">
      <c r="A9" s="5" t="s">
        <v>5</v>
      </c>
      <c r="B9" s="148">
        <v>2.2000000000000002</v>
      </c>
      <c r="C9" s="148">
        <v>21.6</v>
      </c>
      <c r="D9" s="148">
        <v>25.1</v>
      </c>
      <c r="E9" s="148">
        <v>33.5</v>
      </c>
      <c r="F9" s="148">
        <v>31</v>
      </c>
      <c r="G9" s="148">
        <v>31.2</v>
      </c>
      <c r="H9" s="148">
        <v>88.9</v>
      </c>
      <c r="I9" s="148">
        <v>31.6</v>
      </c>
      <c r="J9" s="148">
        <v>35.4</v>
      </c>
      <c r="K9" s="148">
        <v>32.1</v>
      </c>
      <c r="L9" s="148">
        <v>32.299999999999997</v>
      </c>
      <c r="M9" s="63">
        <f t="shared" si="1"/>
        <v>364.90000000000003</v>
      </c>
      <c r="O9" s="38" t="s">
        <v>301</v>
      </c>
      <c r="P9">
        <v>7.2</v>
      </c>
    </row>
    <row r="10" spans="1:17" ht="19.5" customHeight="1" x14ac:dyDescent="0.35">
      <c r="A10" s="5" t="s">
        <v>6</v>
      </c>
      <c r="B10" s="148">
        <v>0</v>
      </c>
      <c r="C10" s="148">
        <v>0</v>
      </c>
      <c r="D10" s="148">
        <v>0</v>
      </c>
      <c r="E10" s="148">
        <v>0</v>
      </c>
      <c r="F10" s="148">
        <v>0</v>
      </c>
      <c r="G10" s="148">
        <v>0</v>
      </c>
      <c r="H10" s="148">
        <v>0</v>
      </c>
      <c r="I10" s="148">
        <v>0</v>
      </c>
      <c r="J10" s="148">
        <v>0</v>
      </c>
      <c r="K10" s="148">
        <v>0</v>
      </c>
      <c r="L10" s="148">
        <v>0</v>
      </c>
      <c r="M10" s="63">
        <f t="shared" si="1"/>
        <v>0</v>
      </c>
    </row>
    <row r="11" spans="1:17" ht="27.75" customHeight="1" x14ac:dyDescent="0.35">
      <c r="A11" s="5" t="s">
        <v>7</v>
      </c>
      <c r="B11" s="148">
        <v>0</v>
      </c>
      <c r="C11" s="148">
        <v>0</v>
      </c>
      <c r="D11" s="148">
        <v>0</v>
      </c>
      <c r="E11" s="148">
        <v>0</v>
      </c>
      <c r="F11" s="148">
        <v>0</v>
      </c>
      <c r="G11" s="148">
        <v>0</v>
      </c>
      <c r="H11" s="148">
        <v>0</v>
      </c>
      <c r="I11" s="148">
        <v>0</v>
      </c>
      <c r="J11" s="148">
        <v>0</v>
      </c>
      <c r="K11" s="148">
        <v>0</v>
      </c>
      <c r="L11" s="148">
        <v>0</v>
      </c>
      <c r="M11" s="63">
        <f t="shared" si="1"/>
        <v>0</v>
      </c>
    </row>
    <row r="12" spans="1:17" ht="20.25" customHeight="1" x14ac:dyDescent="0.35">
      <c r="A12" s="3" t="s">
        <v>11</v>
      </c>
      <c r="B12" s="148">
        <f>SUM(B13:B15)</f>
        <v>-2.2000000000000002</v>
      </c>
      <c r="C12" s="148">
        <f t="shared" ref="C12:L12" si="3">SUM(C13:C15)</f>
        <v>-21.6</v>
      </c>
      <c r="D12" s="148">
        <f t="shared" si="3"/>
        <v>-25.1</v>
      </c>
      <c r="E12" s="148">
        <f t="shared" si="3"/>
        <v>-33.5</v>
      </c>
      <c r="F12" s="148">
        <f t="shared" si="3"/>
        <v>-31</v>
      </c>
      <c r="G12" s="148">
        <f t="shared" si="3"/>
        <v>-31.2</v>
      </c>
      <c r="H12" s="148">
        <f t="shared" si="3"/>
        <v>-88.9</v>
      </c>
      <c r="I12" s="148">
        <f t="shared" si="3"/>
        <v>-31.6</v>
      </c>
      <c r="J12" s="148">
        <f t="shared" si="3"/>
        <v>-35.4</v>
      </c>
      <c r="K12" s="148">
        <f t="shared" si="3"/>
        <v>-32.1</v>
      </c>
      <c r="L12" s="148">
        <f t="shared" si="3"/>
        <v>-32.299999999999997</v>
      </c>
      <c r="M12" s="89">
        <f>SUM(B12:L12)</f>
        <v>-364.90000000000003</v>
      </c>
    </row>
    <row r="13" spans="1:17" ht="24.75" customHeight="1" x14ac:dyDescent="0.35">
      <c r="A13" s="5" t="s">
        <v>5</v>
      </c>
      <c r="B13" s="148">
        <v>-2.2000000000000002</v>
      </c>
      <c r="C13" s="148">
        <v>-21.6</v>
      </c>
      <c r="D13" s="148">
        <v>-25.1</v>
      </c>
      <c r="E13" s="148">
        <v>-33.5</v>
      </c>
      <c r="F13" s="148">
        <v>-31</v>
      </c>
      <c r="G13" s="148">
        <v>-31.2</v>
      </c>
      <c r="H13" s="148">
        <v>-88.9</v>
      </c>
      <c r="I13" s="148">
        <v>-31.6</v>
      </c>
      <c r="J13" s="148">
        <v>-35.4</v>
      </c>
      <c r="K13" s="148">
        <v>-32.1</v>
      </c>
      <c r="L13" s="148">
        <v>-32.299999999999997</v>
      </c>
      <c r="M13" s="89">
        <f t="shared" ref="M13:M15" si="4">SUM(B13:L13)</f>
        <v>-364.90000000000003</v>
      </c>
    </row>
    <row r="14" spans="1:17" x14ac:dyDescent="0.35">
      <c r="A14" s="5" t="s">
        <v>6</v>
      </c>
      <c r="B14" s="148">
        <v>0</v>
      </c>
      <c r="C14" s="148">
        <v>0</v>
      </c>
      <c r="D14" s="148">
        <v>0</v>
      </c>
      <c r="E14" s="148">
        <v>0</v>
      </c>
      <c r="F14" s="148">
        <v>0</v>
      </c>
      <c r="G14" s="148">
        <v>0</v>
      </c>
      <c r="H14" s="148">
        <v>0</v>
      </c>
      <c r="I14" s="148">
        <v>0</v>
      </c>
      <c r="J14" s="148">
        <v>0</v>
      </c>
      <c r="K14" s="148">
        <v>0</v>
      </c>
      <c r="L14" s="148">
        <v>0</v>
      </c>
      <c r="M14" s="89">
        <f t="shared" si="4"/>
        <v>0</v>
      </c>
    </row>
    <row r="15" spans="1:17" ht="25.5" customHeight="1" x14ac:dyDescent="0.35">
      <c r="A15" s="5" t="s">
        <v>7</v>
      </c>
      <c r="B15" s="148">
        <v>0</v>
      </c>
      <c r="C15" s="148">
        <v>0</v>
      </c>
      <c r="D15" s="148">
        <v>0</v>
      </c>
      <c r="E15" s="148">
        <v>0</v>
      </c>
      <c r="F15" s="148">
        <v>0</v>
      </c>
      <c r="G15" s="148">
        <v>0</v>
      </c>
      <c r="H15" s="148">
        <v>0</v>
      </c>
      <c r="I15" s="148">
        <v>0</v>
      </c>
      <c r="J15" s="148">
        <v>0</v>
      </c>
      <c r="K15" s="148">
        <v>0</v>
      </c>
      <c r="L15" s="148">
        <v>0</v>
      </c>
      <c r="M15" s="89">
        <f t="shared" si="4"/>
        <v>0</v>
      </c>
    </row>
    <row r="16" spans="1:17" ht="25.5" customHeight="1" x14ac:dyDescent="0.35">
      <c r="A16" s="3" t="s">
        <v>9</v>
      </c>
      <c r="B16" s="148">
        <v>7.4</v>
      </c>
      <c r="C16" s="148">
        <v>95.1</v>
      </c>
      <c r="D16" s="148">
        <v>47.8</v>
      </c>
      <c r="E16" s="148">
        <v>9.5</v>
      </c>
      <c r="F16" s="148">
        <v>0</v>
      </c>
      <c r="G16" s="148">
        <v>0</v>
      </c>
      <c r="H16" s="148">
        <v>0</v>
      </c>
      <c r="I16" s="148">
        <v>0</v>
      </c>
      <c r="J16" s="148">
        <v>0</v>
      </c>
      <c r="K16" s="148">
        <v>0</v>
      </c>
      <c r="L16" s="148">
        <v>0</v>
      </c>
      <c r="M16" s="63">
        <f>SUM(B16:L16)</f>
        <v>159.80000000000001</v>
      </c>
    </row>
    <row r="17" spans="1:13" ht="25.5" customHeight="1" x14ac:dyDescent="0.35">
      <c r="A17" s="3" t="s">
        <v>10</v>
      </c>
      <c r="B17" s="63">
        <f>SUM(B18:B20)</f>
        <v>0</v>
      </c>
      <c r="C17" s="99">
        <f t="shared" ref="C17:L17" si="5">SUM(C18:C20)</f>
        <v>0</v>
      </c>
      <c r="D17" s="99">
        <f t="shared" si="5"/>
        <v>-102.2</v>
      </c>
      <c r="E17" s="99">
        <f t="shared" si="5"/>
        <v>-88.6</v>
      </c>
      <c r="F17" s="99">
        <f t="shared" si="5"/>
        <v>-101.7</v>
      </c>
      <c r="G17" s="99">
        <f t="shared" si="5"/>
        <v>-103.1</v>
      </c>
      <c r="H17" s="99">
        <f t="shared" si="5"/>
        <v>-104.7</v>
      </c>
      <c r="I17" s="99">
        <f t="shared" si="5"/>
        <v>-106.5</v>
      </c>
      <c r="J17" s="99">
        <f t="shared" si="5"/>
        <v>-108.6</v>
      </c>
      <c r="K17" s="99">
        <f t="shared" si="5"/>
        <v>-111.1</v>
      </c>
      <c r="L17" s="99">
        <f t="shared" si="5"/>
        <v>-111.1</v>
      </c>
      <c r="M17" s="63">
        <f>SUM(B17:L17)</f>
        <v>-937.6</v>
      </c>
    </row>
    <row r="18" spans="1:13" ht="25.5" customHeight="1" x14ac:dyDescent="0.35">
      <c r="A18" s="5" t="s">
        <v>5</v>
      </c>
      <c r="B18" s="63">
        <v>0</v>
      </c>
      <c r="C18" s="63">
        <v>0</v>
      </c>
      <c r="D18" s="148">
        <v>-102.2</v>
      </c>
      <c r="E18" s="148">
        <v>-88.6</v>
      </c>
      <c r="F18" s="148">
        <v>-101.7</v>
      </c>
      <c r="G18" s="148">
        <v>-103.1</v>
      </c>
      <c r="H18" s="148">
        <v>-104.7</v>
      </c>
      <c r="I18" s="148">
        <v>-106.5</v>
      </c>
      <c r="J18" s="148">
        <v>-108.6</v>
      </c>
      <c r="K18" s="148">
        <v>-111.1</v>
      </c>
      <c r="L18" s="148">
        <v>-111.1</v>
      </c>
      <c r="M18" s="63">
        <f>SUM(B18:L18)</f>
        <v>-937.6</v>
      </c>
    </row>
    <row r="19" spans="1:13" ht="25.5" customHeight="1" x14ac:dyDescent="0.35">
      <c r="A19" s="5" t="s">
        <v>6</v>
      </c>
      <c r="B19" s="63">
        <v>0</v>
      </c>
      <c r="C19" s="63">
        <v>0</v>
      </c>
      <c r="D19" s="63">
        <v>0</v>
      </c>
      <c r="E19" s="63">
        <v>0</v>
      </c>
      <c r="F19" s="63">
        <v>0</v>
      </c>
      <c r="G19" s="63">
        <v>0</v>
      </c>
      <c r="H19" s="63">
        <v>0</v>
      </c>
      <c r="I19" s="63">
        <v>0</v>
      </c>
      <c r="J19" s="63">
        <v>0</v>
      </c>
      <c r="K19" s="63">
        <v>0</v>
      </c>
      <c r="L19" s="63">
        <v>0</v>
      </c>
      <c r="M19" s="63">
        <v>923.1</v>
      </c>
    </row>
    <row r="20" spans="1:13" ht="25.5" customHeight="1" x14ac:dyDescent="0.35">
      <c r="A20" s="5" t="s">
        <v>7</v>
      </c>
      <c r="B20" s="63">
        <v>0</v>
      </c>
      <c r="C20" s="63">
        <v>0</v>
      </c>
      <c r="D20" s="63">
        <v>0</v>
      </c>
      <c r="E20" s="63">
        <v>0</v>
      </c>
      <c r="F20" s="63">
        <v>0</v>
      </c>
      <c r="G20" s="63">
        <v>0</v>
      </c>
      <c r="H20" s="63">
        <v>0</v>
      </c>
      <c r="I20" s="63">
        <v>0</v>
      </c>
      <c r="J20" s="63">
        <v>0</v>
      </c>
      <c r="K20" s="63">
        <v>0</v>
      </c>
      <c r="L20" s="63">
        <v>0</v>
      </c>
      <c r="M20" s="63">
        <v>923.1</v>
      </c>
    </row>
    <row r="21" spans="1:13" ht="39" customHeight="1" x14ac:dyDescent="0.35">
      <c r="A21" s="5" t="s">
        <v>64</v>
      </c>
      <c r="B21" s="290" t="s">
        <v>249</v>
      </c>
      <c r="C21" s="290"/>
      <c r="D21" s="290"/>
      <c r="E21" s="290"/>
      <c r="F21" s="290"/>
      <c r="G21" s="290"/>
      <c r="H21" s="290"/>
      <c r="I21" s="290"/>
      <c r="J21" s="290"/>
      <c r="K21" s="290"/>
      <c r="L21" s="290"/>
      <c r="M21" s="290"/>
    </row>
    <row r="22" spans="1:13" ht="409.5" customHeight="1" x14ac:dyDescent="0.35">
      <c r="A22" s="5" t="s">
        <v>13</v>
      </c>
      <c r="B22" s="370" t="s">
        <v>291</v>
      </c>
      <c r="C22" s="370"/>
      <c r="D22" s="370"/>
      <c r="E22" s="370"/>
      <c r="F22" s="370"/>
      <c r="G22" s="370"/>
      <c r="H22" s="370"/>
      <c r="I22" s="370"/>
      <c r="J22" s="370"/>
      <c r="K22" s="370"/>
      <c r="L22" s="370"/>
      <c r="M22" s="37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x14ac:dyDescent="0.35">
      <c r="A28" s="4" t="s">
        <v>17</v>
      </c>
      <c r="B28" s="5" t="s">
        <v>20</v>
      </c>
      <c r="C28" s="4"/>
      <c r="D28" s="4"/>
      <c r="E28" s="4"/>
      <c r="F28" s="4"/>
      <c r="G28" s="4"/>
      <c r="H28" s="4"/>
      <c r="I28" s="290"/>
      <c r="J28" s="290"/>
    </row>
    <row r="29" spans="1:13" ht="43.5" x14ac:dyDescent="0.35">
      <c r="A29" s="4" t="s">
        <v>18</v>
      </c>
      <c r="B29" s="5" t="s">
        <v>21</v>
      </c>
      <c r="C29" s="4"/>
      <c r="D29" s="4"/>
      <c r="E29" s="4"/>
      <c r="F29" s="4"/>
      <c r="G29" s="4"/>
      <c r="H29" s="4"/>
      <c r="I29" s="291"/>
      <c r="J29" s="291"/>
    </row>
    <row r="30" spans="1:13" ht="43.5" x14ac:dyDescent="0.35">
      <c r="A30" s="4" t="s">
        <v>19</v>
      </c>
      <c r="B30" s="7" t="s">
        <v>22</v>
      </c>
      <c r="C30" s="4"/>
      <c r="D30" s="4"/>
      <c r="E30" s="4"/>
      <c r="F30" s="4"/>
      <c r="G30" s="4"/>
      <c r="H30" s="4"/>
      <c r="I30" s="290"/>
      <c r="J30" s="290"/>
    </row>
    <row r="31" spans="1:13" x14ac:dyDescent="0.35">
      <c r="A31" s="8"/>
      <c r="B31" s="5" t="s">
        <v>23</v>
      </c>
      <c r="C31" s="4"/>
      <c r="D31" s="4"/>
      <c r="E31" s="4"/>
      <c r="F31" s="4"/>
      <c r="G31" s="4"/>
      <c r="H31" s="4"/>
      <c r="I31" s="290"/>
      <c r="J31" s="290"/>
    </row>
    <row r="32" spans="1:13" x14ac:dyDescent="0.35">
      <c r="A32" s="290" t="s">
        <v>24</v>
      </c>
      <c r="B32" s="5" t="s">
        <v>20</v>
      </c>
      <c r="C32" s="290" t="s">
        <v>29</v>
      </c>
      <c r="D32" s="290"/>
      <c r="E32" s="290"/>
      <c r="F32" s="290"/>
      <c r="G32" s="290"/>
      <c r="H32" s="290"/>
      <c r="I32" s="290"/>
      <c r="J32" s="290"/>
    </row>
    <row r="33" spans="1:10" ht="43.5" x14ac:dyDescent="0.35">
      <c r="A33" s="290"/>
      <c r="B33" s="5" t="s">
        <v>21</v>
      </c>
      <c r="C33" s="290" t="s">
        <v>30</v>
      </c>
      <c r="D33" s="290"/>
      <c r="E33" s="290"/>
      <c r="F33" s="290"/>
      <c r="G33" s="290"/>
      <c r="H33" s="290"/>
      <c r="I33" s="290"/>
      <c r="J33" s="290"/>
    </row>
    <row r="34" spans="1:10" ht="43.5" x14ac:dyDescent="0.35">
      <c r="A34" s="290"/>
      <c r="B34" s="7" t="s">
        <v>25</v>
      </c>
      <c r="C34" s="290" t="s">
        <v>28</v>
      </c>
      <c r="D34" s="290"/>
      <c r="E34" s="290"/>
      <c r="F34" s="290"/>
      <c r="G34" s="290"/>
      <c r="H34" s="290"/>
      <c r="I34" s="290"/>
      <c r="J34" s="290"/>
    </row>
    <row r="35" spans="1:10" x14ac:dyDescent="0.35">
      <c r="A35" s="290"/>
      <c r="B35" s="5" t="s">
        <v>23</v>
      </c>
      <c r="C35" s="4"/>
      <c r="D35" s="4"/>
      <c r="E35" s="4"/>
      <c r="F35" s="4"/>
      <c r="G35" s="4"/>
      <c r="H35" s="4"/>
      <c r="I35" s="290"/>
      <c r="J35" s="290"/>
    </row>
    <row r="36" spans="1:10" x14ac:dyDescent="0.35">
      <c r="A36" s="290" t="s">
        <v>26</v>
      </c>
      <c r="B36" s="5" t="s">
        <v>23</v>
      </c>
      <c r="C36" s="4"/>
      <c r="D36" s="4"/>
      <c r="E36" s="4"/>
      <c r="F36" s="4"/>
      <c r="G36" s="4"/>
      <c r="H36" s="4"/>
      <c r="I36" s="290"/>
      <c r="J36" s="290"/>
    </row>
    <row r="37" spans="1:10" x14ac:dyDescent="0.35">
      <c r="A37" s="290"/>
      <c r="B37" s="5" t="s">
        <v>23</v>
      </c>
      <c r="C37" s="4"/>
      <c r="D37" s="4"/>
      <c r="E37" s="4"/>
      <c r="F37" s="4"/>
      <c r="G37" s="4"/>
      <c r="H37" s="4"/>
      <c r="I37" s="290"/>
      <c r="J37" s="290"/>
    </row>
    <row r="38" spans="1:10" ht="43.5" x14ac:dyDescent="0.35">
      <c r="A38" s="4" t="s">
        <v>13</v>
      </c>
      <c r="B38" s="369" t="s">
        <v>31</v>
      </c>
      <c r="C38" s="369"/>
      <c r="D38" s="369"/>
      <c r="E38" s="369"/>
      <c r="F38" s="369"/>
      <c r="G38" s="369"/>
      <c r="H38" s="369"/>
      <c r="I38" s="369"/>
      <c r="J38" s="369"/>
    </row>
  </sheetData>
  <mergeCells count="22">
    <mergeCell ref="A25:J25"/>
    <mergeCell ref="A1:M1"/>
    <mergeCell ref="A2:A3"/>
    <mergeCell ref="B2:M2"/>
    <mergeCell ref="B21:M21"/>
    <mergeCell ref="B22:M22"/>
    <mergeCell ref="A26:J26"/>
    <mergeCell ref="A27:B27"/>
    <mergeCell ref="I27:J27"/>
    <mergeCell ref="I28:J28"/>
    <mergeCell ref="I30:J30"/>
    <mergeCell ref="I29:J29"/>
    <mergeCell ref="I31:J31"/>
    <mergeCell ref="B38:J38"/>
    <mergeCell ref="A32:A35"/>
    <mergeCell ref="C32:J32"/>
    <mergeCell ref="C33:J33"/>
    <mergeCell ref="C34:J34"/>
    <mergeCell ref="I35:J35"/>
    <mergeCell ref="A36:A37"/>
    <mergeCell ref="I36:J36"/>
    <mergeCell ref="I37:J3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V38"/>
  <sheetViews>
    <sheetView zoomScale="60" zoomScaleNormal="60" workbookViewId="0">
      <selection activeCell="P20" sqref="P20"/>
    </sheetView>
  </sheetViews>
  <sheetFormatPr defaultRowHeight="14.5" x14ac:dyDescent="0.35"/>
  <cols>
    <col min="1" max="1" width="24.1796875" customWidth="1"/>
    <col min="2" max="2" width="16.81640625" customWidth="1"/>
    <col min="3" max="3" width="17" customWidth="1"/>
    <col min="4" max="4" width="17.81640625" customWidth="1"/>
    <col min="5" max="5" width="17.1796875" customWidth="1"/>
    <col min="6" max="6" width="17.54296875" customWidth="1"/>
    <col min="7" max="7" width="17.26953125" customWidth="1"/>
    <col min="8" max="8" width="18" customWidth="1"/>
    <col min="9" max="9" width="16.81640625" customWidth="1"/>
    <col min="10" max="10" width="15.1796875" customWidth="1"/>
    <col min="11" max="11" width="17" customWidth="1"/>
    <col min="12" max="12" width="12.453125" customWidth="1"/>
    <col min="13" max="13" width="18.7265625" customWidth="1"/>
    <col min="17" max="17" width="13.81640625" customWidth="1"/>
    <col min="18" max="18" width="14.453125" customWidth="1"/>
  </cols>
  <sheetData>
    <row r="1" spans="1:22" x14ac:dyDescent="0.35">
      <c r="A1" s="289" t="s">
        <v>0</v>
      </c>
      <c r="B1" s="289"/>
      <c r="C1" s="289"/>
      <c r="D1" s="289"/>
      <c r="E1" s="289"/>
      <c r="F1" s="289"/>
      <c r="G1" s="289"/>
      <c r="H1" s="289"/>
      <c r="I1" s="289"/>
      <c r="J1" s="289"/>
      <c r="K1" s="289"/>
      <c r="L1" s="289"/>
      <c r="M1" s="289"/>
    </row>
    <row r="2" spans="1:22" x14ac:dyDescent="0.35">
      <c r="A2" s="290" t="s">
        <v>1</v>
      </c>
      <c r="B2" s="291" t="s">
        <v>2</v>
      </c>
      <c r="C2" s="291"/>
      <c r="D2" s="291"/>
      <c r="E2" s="291"/>
      <c r="F2" s="291"/>
      <c r="G2" s="291"/>
      <c r="H2" s="291"/>
      <c r="I2" s="291"/>
      <c r="J2" s="291"/>
      <c r="K2" s="291"/>
      <c r="L2" s="291"/>
      <c r="M2" s="291"/>
    </row>
    <row r="3" spans="1:22" x14ac:dyDescent="0.35">
      <c r="A3" s="290"/>
      <c r="B3" s="1">
        <v>0</v>
      </c>
      <c r="C3" s="1">
        <v>1</v>
      </c>
      <c r="D3" s="1">
        <v>2</v>
      </c>
      <c r="E3" s="1">
        <v>3</v>
      </c>
      <c r="F3" s="1">
        <v>4</v>
      </c>
      <c r="G3" s="1">
        <v>5</v>
      </c>
      <c r="H3" s="1">
        <v>6</v>
      </c>
      <c r="I3" s="1">
        <v>7</v>
      </c>
      <c r="J3" s="1">
        <v>8</v>
      </c>
      <c r="K3" s="1">
        <v>9</v>
      </c>
      <c r="L3" s="1">
        <v>10</v>
      </c>
      <c r="M3" s="2" t="s">
        <v>3</v>
      </c>
    </row>
    <row r="4" spans="1:22"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22" x14ac:dyDescent="0.35">
      <c r="A5" s="5" t="s">
        <v>5</v>
      </c>
      <c r="B5" s="63">
        <v>0</v>
      </c>
      <c r="C5" s="63">
        <v>0</v>
      </c>
      <c r="D5" s="63">
        <v>0</v>
      </c>
      <c r="E5" s="63">
        <v>0</v>
      </c>
      <c r="F5" s="63">
        <v>0</v>
      </c>
      <c r="G5" s="63">
        <v>0</v>
      </c>
      <c r="H5" s="63">
        <v>0</v>
      </c>
      <c r="I5" s="63">
        <v>0</v>
      </c>
      <c r="J5" s="63">
        <v>0</v>
      </c>
      <c r="K5" s="63">
        <v>0</v>
      </c>
      <c r="L5" s="63">
        <v>0</v>
      </c>
      <c r="M5" s="63">
        <f t="shared" ref="M5:M7" si="1">SUM(B5:L5)</f>
        <v>0</v>
      </c>
    </row>
    <row r="6" spans="1:22" x14ac:dyDescent="0.35">
      <c r="A6" s="5" t="s">
        <v>6</v>
      </c>
      <c r="B6" s="63">
        <v>0</v>
      </c>
      <c r="C6" s="63">
        <v>0</v>
      </c>
      <c r="D6" s="63">
        <v>0</v>
      </c>
      <c r="E6" s="63">
        <v>0</v>
      </c>
      <c r="F6" s="63">
        <v>0</v>
      </c>
      <c r="G6" s="63">
        <v>0</v>
      </c>
      <c r="H6" s="63">
        <v>0</v>
      </c>
      <c r="I6" s="63">
        <v>0</v>
      </c>
      <c r="J6" s="63">
        <v>0</v>
      </c>
      <c r="K6" s="63">
        <v>0</v>
      </c>
      <c r="L6" s="63">
        <v>0</v>
      </c>
      <c r="M6" s="63">
        <f t="shared" si="1"/>
        <v>0</v>
      </c>
    </row>
    <row r="7" spans="1:22" ht="29" x14ac:dyDescent="0.35">
      <c r="A7" s="5" t="s">
        <v>7</v>
      </c>
      <c r="B7" s="63">
        <v>0</v>
      </c>
      <c r="C7" s="63">
        <v>0</v>
      </c>
      <c r="D7" s="63">
        <v>0</v>
      </c>
      <c r="E7" s="63">
        <v>0</v>
      </c>
      <c r="F7" s="63">
        <v>0</v>
      </c>
      <c r="G7" s="63">
        <v>0</v>
      </c>
      <c r="H7" s="63">
        <v>0</v>
      </c>
      <c r="I7" s="63">
        <v>0</v>
      </c>
      <c r="J7" s="63">
        <v>0</v>
      </c>
      <c r="K7" s="63">
        <v>0</v>
      </c>
      <c r="L7" s="63">
        <v>0</v>
      </c>
      <c r="M7" s="63">
        <f t="shared" si="1"/>
        <v>0</v>
      </c>
    </row>
    <row r="8" spans="1:22" x14ac:dyDescent="0.35">
      <c r="A8" s="3" t="s">
        <v>8</v>
      </c>
      <c r="B8" s="65">
        <f>SUM(B9:B11)</f>
        <v>2.82</v>
      </c>
      <c r="C8" s="65">
        <f t="shared" ref="C8:L8" si="2">SUM(C9:C11)</f>
        <v>13.98</v>
      </c>
      <c r="D8" s="65">
        <f t="shared" si="2"/>
        <v>29.79</v>
      </c>
      <c r="E8" s="65">
        <f t="shared" si="2"/>
        <v>77.709999999999994</v>
      </c>
      <c r="F8" s="65">
        <f t="shared" si="2"/>
        <v>99.78</v>
      </c>
      <c r="G8" s="65">
        <f t="shared" si="2"/>
        <v>124.13</v>
      </c>
      <c r="H8" s="65">
        <f t="shared" si="2"/>
        <v>134.66</v>
      </c>
      <c r="I8" s="65">
        <f t="shared" si="2"/>
        <v>152.69</v>
      </c>
      <c r="J8" s="65">
        <f t="shared" si="2"/>
        <v>170.72</v>
      </c>
      <c r="K8" s="65">
        <f t="shared" si="2"/>
        <v>188.75</v>
      </c>
      <c r="L8" s="65">
        <f t="shared" si="2"/>
        <v>196.03</v>
      </c>
      <c r="M8" s="65">
        <f>SUM(B8:L8)</f>
        <v>1191.06</v>
      </c>
      <c r="N8" s="18"/>
    </row>
    <row r="9" spans="1:22" x14ac:dyDescent="0.35">
      <c r="A9" s="5" t="s">
        <v>5</v>
      </c>
      <c r="B9" s="65">
        <v>2.82</v>
      </c>
      <c r="C9" s="65">
        <v>13.98</v>
      </c>
      <c r="D9" s="65">
        <v>29.79</v>
      </c>
      <c r="E9" s="65">
        <v>77.709999999999994</v>
      </c>
      <c r="F9" s="65">
        <v>99.78</v>
      </c>
      <c r="G9" s="65">
        <v>124.13</v>
      </c>
      <c r="H9" s="65">
        <v>134.66</v>
      </c>
      <c r="I9" s="65">
        <v>152.69</v>
      </c>
      <c r="J9" s="65">
        <v>170.72</v>
      </c>
      <c r="K9" s="65">
        <v>188.75</v>
      </c>
      <c r="L9" s="65">
        <v>196.03</v>
      </c>
      <c r="M9" s="65">
        <f t="shared" ref="M9:M20" si="3">SUM(B9:L9)</f>
        <v>1191.06</v>
      </c>
      <c r="N9" s="9"/>
    </row>
    <row r="10" spans="1:22" x14ac:dyDescent="0.35">
      <c r="A10" s="5" t="s">
        <v>6</v>
      </c>
      <c r="B10" s="65">
        <v>0</v>
      </c>
      <c r="C10" s="65">
        <v>0</v>
      </c>
      <c r="D10" s="65">
        <v>0</v>
      </c>
      <c r="E10" s="65">
        <v>0</v>
      </c>
      <c r="F10" s="65">
        <v>0</v>
      </c>
      <c r="G10" s="65">
        <v>0</v>
      </c>
      <c r="H10" s="65">
        <v>0</v>
      </c>
      <c r="I10" s="65">
        <v>0</v>
      </c>
      <c r="J10" s="65">
        <v>0</v>
      </c>
      <c r="K10" s="65">
        <v>0</v>
      </c>
      <c r="L10" s="65">
        <v>0</v>
      </c>
      <c r="M10" s="65">
        <f t="shared" si="3"/>
        <v>0</v>
      </c>
      <c r="N10" s="9"/>
    </row>
    <row r="11" spans="1:22" ht="29.5" thickBot="1" x14ac:dyDescent="0.4">
      <c r="A11" s="5" t="s">
        <v>7</v>
      </c>
      <c r="B11" s="65">
        <v>0</v>
      </c>
      <c r="C11" s="65">
        <v>0</v>
      </c>
      <c r="D11" s="65">
        <v>0</v>
      </c>
      <c r="E11" s="65">
        <v>0</v>
      </c>
      <c r="F11" s="65">
        <v>0</v>
      </c>
      <c r="G11" s="65">
        <v>0</v>
      </c>
      <c r="H11" s="65">
        <v>0</v>
      </c>
      <c r="I11" s="65">
        <v>0</v>
      </c>
      <c r="J11" s="65">
        <v>0</v>
      </c>
      <c r="K11" s="65">
        <v>0</v>
      </c>
      <c r="L11" s="65">
        <v>0</v>
      </c>
      <c r="M11" s="65">
        <f t="shared" si="3"/>
        <v>0</v>
      </c>
      <c r="N11" s="9"/>
    </row>
    <row r="12" spans="1:22" x14ac:dyDescent="0.35">
      <c r="A12" s="3" t="s">
        <v>11</v>
      </c>
      <c r="B12" s="65">
        <f>SUM(B13:B15)</f>
        <v>-2.82</v>
      </c>
      <c r="C12" s="65">
        <f t="shared" ref="C12:L12" si="4">SUM(C13:C15)</f>
        <v>-13.98</v>
      </c>
      <c r="D12" s="65">
        <f t="shared" si="4"/>
        <v>-29.79</v>
      </c>
      <c r="E12" s="65">
        <f t="shared" si="4"/>
        <v>-77.709999999999994</v>
      </c>
      <c r="F12" s="65">
        <f t="shared" si="4"/>
        <v>-99.78</v>
      </c>
      <c r="G12" s="65">
        <f t="shared" si="4"/>
        <v>-124.13</v>
      </c>
      <c r="H12" s="65">
        <f t="shared" si="4"/>
        <v>-134.66</v>
      </c>
      <c r="I12" s="65">
        <f t="shared" si="4"/>
        <v>-152.69</v>
      </c>
      <c r="J12" s="65">
        <f t="shared" si="4"/>
        <v>-170.72</v>
      </c>
      <c r="K12" s="65">
        <f t="shared" si="4"/>
        <v>-188.75</v>
      </c>
      <c r="L12" s="65">
        <f t="shared" si="4"/>
        <v>-196.03</v>
      </c>
      <c r="M12" s="65">
        <f t="shared" si="3"/>
        <v>-1191.06</v>
      </c>
      <c r="N12" s="9"/>
      <c r="P12" s="69" t="s">
        <v>297</v>
      </c>
      <c r="Q12">
        <f>SUM(R12:T12)</f>
        <v>116.88</v>
      </c>
      <c r="R12">
        <v>10.52</v>
      </c>
      <c r="S12">
        <v>120.14</v>
      </c>
      <c r="T12">
        <v>-13.78</v>
      </c>
    </row>
    <row r="13" spans="1:22" x14ac:dyDescent="0.35">
      <c r="A13" s="5" t="s">
        <v>5</v>
      </c>
      <c r="B13" s="65">
        <v>-2.82</v>
      </c>
      <c r="C13" s="65">
        <v>-13.98</v>
      </c>
      <c r="D13" s="65">
        <v>-29.79</v>
      </c>
      <c r="E13" s="65">
        <v>-77.709999999999994</v>
      </c>
      <c r="F13" s="65">
        <v>-99.78</v>
      </c>
      <c r="G13" s="65">
        <v>-124.13</v>
      </c>
      <c r="H13" s="65">
        <v>-134.66</v>
      </c>
      <c r="I13" s="65">
        <v>-152.69</v>
      </c>
      <c r="J13" s="65">
        <v>-170.72</v>
      </c>
      <c r="K13" s="65">
        <v>-188.75</v>
      </c>
      <c r="L13" s="65">
        <v>-196.03</v>
      </c>
      <c r="M13" s="65">
        <f t="shared" si="3"/>
        <v>-1191.06</v>
      </c>
      <c r="N13" s="9"/>
      <c r="P13" s="64" t="s">
        <v>299</v>
      </c>
      <c r="Q13">
        <f>SUM(R13:T13)</f>
        <v>23.220000000000002</v>
      </c>
      <c r="R13">
        <v>1.48</v>
      </c>
      <c r="S13">
        <v>24.64</v>
      </c>
      <c r="T13">
        <v>-2.9</v>
      </c>
      <c r="V13" s="101"/>
    </row>
    <row r="14" spans="1:22" x14ac:dyDescent="0.35">
      <c r="A14" s="5" t="s">
        <v>6</v>
      </c>
      <c r="B14" s="65">
        <v>0</v>
      </c>
      <c r="C14" s="65">
        <v>0</v>
      </c>
      <c r="D14" s="65">
        <v>0</v>
      </c>
      <c r="E14" s="65">
        <v>0</v>
      </c>
      <c r="F14" s="65">
        <v>0</v>
      </c>
      <c r="G14" s="65">
        <v>0</v>
      </c>
      <c r="H14" s="65">
        <v>0</v>
      </c>
      <c r="I14" s="65">
        <v>0</v>
      </c>
      <c r="J14" s="65">
        <v>0</v>
      </c>
      <c r="K14" s="65">
        <v>0</v>
      </c>
      <c r="L14" s="65">
        <v>0</v>
      </c>
      <c r="M14" s="65">
        <f t="shared" si="3"/>
        <v>0</v>
      </c>
      <c r="N14" s="9"/>
      <c r="P14" s="64" t="s">
        <v>298</v>
      </c>
      <c r="Q14">
        <f>SUM(R14:T14)</f>
        <v>13.88</v>
      </c>
      <c r="R14">
        <v>0.3</v>
      </c>
      <c r="S14">
        <v>9.9700000000000006</v>
      </c>
      <c r="T14">
        <v>3.61</v>
      </c>
    </row>
    <row r="15" spans="1:22" ht="29" x14ac:dyDescent="0.35">
      <c r="A15" s="5" t="s">
        <v>7</v>
      </c>
      <c r="B15" s="63">
        <v>0</v>
      </c>
      <c r="C15" s="63">
        <v>0</v>
      </c>
      <c r="D15" s="63">
        <v>0</v>
      </c>
      <c r="E15" s="63">
        <v>0</v>
      </c>
      <c r="F15" s="63">
        <v>0</v>
      </c>
      <c r="G15" s="63">
        <v>0</v>
      </c>
      <c r="H15" s="63">
        <v>0</v>
      </c>
      <c r="I15" s="63">
        <v>0</v>
      </c>
      <c r="J15" s="63">
        <v>0</v>
      </c>
      <c r="K15" s="63">
        <v>0</v>
      </c>
      <c r="L15" s="63">
        <v>0</v>
      </c>
      <c r="M15" s="65">
        <f t="shared" si="3"/>
        <v>0</v>
      </c>
      <c r="P15" s="100" t="s">
        <v>320</v>
      </c>
      <c r="Q15" s="21">
        <f>SUM(R15:S15)</f>
        <v>1037.98</v>
      </c>
      <c r="R15" s="21">
        <v>1230.98</v>
      </c>
      <c r="S15">
        <v>-193</v>
      </c>
    </row>
    <row r="16" spans="1:22" ht="43.5" x14ac:dyDescent="0.35">
      <c r="A16" s="3" t="s">
        <v>9</v>
      </c>
      <c r="B16" s="65">
        <v>15.53</v>
      </c>
      <c r="C16" s="65">
        <v>0</v>
      </c>
      <c r="D16" s="65">
        <v>0</v>
      </c>
      <c r="E16" s="65">
        <v>52.15</v>
      </c>
      <c r="F16" s="65">
        <v>0</v>
      </c>
      <c r="G16" s="65">
        <v>0</v>
      </c>
      <c r="H16" s="65">
        <v>0</v>
      </c>
      <c r="I16" s="65">
        <v>0</v>
      </c>
      <c r="J16" s="65">
        <v>0</v>
      </c>
      <c r="K16" s="65">
        <v>0</v>
      </c>
      <c r="L16" s="65">
        <v>0</v>
      </c>
      <c r="M16" s="65">
        <f t="shared" si="3"/>
        <v>67.679999999999993</v>
      </c>
    </row>
    <row r="17" spans="1:13" ht="29" x14ac:dyDescent="0.35">
      <c r="A17" s="3" t="s">
        <v>10</v>
      </c>
      <c r="B17" s="65"/>
      <c r="C17" s="65">
        <v>184.5</v>
      </c>
      <c r="D17" s="65">
        <v>184.5</v>
      </c>
      <c r="E17" s="65">
        <v>184.5</v>
      </c>
      <c r="F17" s="65">
        <v>184.5</v>
      </c>
      <c r="G17" s="65">
        <v>184.5</v>
      </c>
      <c r="H17" s="65">
        <v>184.5</v>
      </c>
      <c r="I17" s="65">
        <v>184.5</v>
      </c>
      <c r="J17" s="65">
        <v>184.5</v>
      </c>
      <c r="K17" s="65">
        <v>184.5</v>
      </c>
      <c r="L17" s="65">
        <v>184.5</v>
      </c>
      <c r="M17" s="65">
        <f t="shared" si="3"/>
        <v>1845</v>
      </c>
    </row>
    <row r="18" spans="1:13" x14ac:dyDescent="0.35">
      <c r="A18" s="5" t="s">
        <v>5</v>
      </c>
      <c r="B18" s="65">
        <v>0</v>
      </c>
      <c r="C18" s="65">
        <v>184.5</v>
      </c>
      <c r="D18" s="65">
        <v>184.5</v>
      </c>
      <c r="E18" s="65">
        <v>184.5</v>
      </c>
      <c r="F18" s="65">
        <v>184.5</v>
      </c>
      <c r="G18" s="65">
        <v>184.5</v>
      </c>
      <c r="H18" s="65">
        <v>184.5</v>
      </c>
      <c r="I18" s="65">
        <v>184.5</v>
      </c>
      <c r="J18" s="65">
        <v>184.5</v>
      </c>
      <c r="K18" s="65">
        <v>184.5</v>
      </c>
      <c r="L18" s="65">
        <v>184.5</v>
      </c>
      <c r="M18" s="65">
        <f t="shared" si="3"/>
        <v>1845</v>
      </c>
    </row>
    <row r="19" spans="1:13" x14ac:dyDescent="0.35">
      <c r="A19" s="5" t="s">
        <v>6</v>
      </c>
      <c r="B19" s="65">
        <v>0</v>
      </c>
      <c r="C19" s="65">
        <v>0</v>
      </c>
      <c r="D19" s="65">
        <v>0</v>
      </c>
      <c r="E19" s="65">
        <v>0</v>
      </c>
      <c r="F19" s="65">
        <v>0</v>
      </c>
      <c r="G19" s="65">
        <v>0</v>
      </c>
      <c r="H19" s="65">
        <v>0</v>
      </c>
      <c r="I19" s="65">
        <v>0</v>
      </c>
      <c r="J19" s="65">
        <v>0</v>
      </c>
      <c r="K19" s="65">
        <v>0</v>
      </c>
      <c r="L19" s="65">
        <v>0</v>
      </c>
      <c r="M19" s="65">
        <f t="shared" si="3"/>
        <v>0</v>
      </c>
    </row>
    <row r="20" spans="1:13" ht="29" x14ac:dyDescent="0.35">
      <c r="A20" s="5" t="s">
        <v>7</v>
      </c>
      <c r="B20" s="65">
        <v>0</v>
      </c>
      <c r="C20" s="65">
        <v>0</v>
      </c>
      <c r="D20" s="65">
        <v>0</v>
      </c>
      <c r="E20" s="65">
        <v>0</v>
      </c>
      <c r="F20" s="65">
        <v>0</v>
      </c>
      <c r="G20" s="65">
        <v>0</v>
      </c>
      <c r="H20" s="65">
        <v>0</v>
      </c>
      <c r="I20" s="65">
        <v>0</v>
      </c>
      <c r="J20" s="65">
        <v>0</v>
      </c>
      <c r="K20" s="65">
        <v>0</v>
      </c>
      <c r="L20" s="65">
        <v>0</v>
      </c>
      <c r="M20" s="65">
        <f t="shared" si="3"/>
        <v>0</v>
      </c>
    </row>
    <row r="21" spans="1:13" ht="218.25" customHeight="1" x14ac:dyDescent="0.35">
      <c r="A21" s="5" t="s">
        <v>64</v>
      </c>
      <c r="B21" s="290" t="s">
        <v>105</v>
      </c>
      <c r="C21" s="290"/>
      <c r="D21" s="290"/>
      <c r="E21" s="290"/>
      <c r="F21" s="290"/>
      <c r="G21" s="290"/>
      <c r="H21" s="290"/>
      <c r="I21" s="290"/>
      <c r="J21" s="290"/>
      <c r="K21" s="290"/>
      <c r="L21" s="290"/>
      <c r="M21" s="290"/>
    </row>
    <row r="22" spans="1:13" ht="409.5" customHeight="1" x14ac:dyDescent="0.35">
      <c r="A22" s="371" t="s">
        <v>13</v>
      </c>
      <c r="B22" s="373" t="s">
        <v>106</v>
      </c>
      <c r="C22" s="373"/>
      <c r="D22" s="373"/>
      <c r="E22" s="373"/>
      <c r="F22" s="373"/>
      <c r="G22" s="373"/>
      <c r="H22" s="373"/>
      <c r="I22" s="373"/>
      <c r="J22" s="373"/>
      <c r="K22" s="373"/>
      <c r="L22" s="373"/>
      <c r="M22" s="373"/>
    </row>
    <row r="23" spans="1:13" ht="131.25" customHeight="1" x14ac:dyDescent="0.35">
      <c r="A23" s="372"/>
      <c r="B23" s="374"/>
      <c r="C23" s="374"/>
      <c r="D23" s="374"/>
      <c r="E23" s="374"/>
      <c r="F23" s="374"/>
      <c r="G23" s="374"/>
      <c r="H23" s="374"/>
      <c r="I23" s="374"/>
      <c r="J23" s="374"/>
      <c r="K23" s="374"/>
      <c r="L23" s="374"/>
      <c r="M23" s="374"/>
    </row>
    <row r="24" spans="1:13" ht="75.75" customHeight="1" x14ac:dyDescent="0.35">
      <c r="B24" s="374"/>
      <c r="C24" s="374"/>
      <c r="D24" s="374"/>
      <c r="E24" s="374"/>
      <c r="F24" s="374"/>
      <c r="G24" s="374"/>
      <c r="H24" s="374"/>
      <c r="I24" s="374"/>
      <c r="J24" s="374"/>
      <c r="K24" s="374"/>
      <c r="L24" s="374"/>
      <c r="M24" s="374"/>
    </row>
    <row r="25" spans="1:13" ht="30" customHeight="1"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ht="45" customHeight="1" x14ac:dyDescent="0.35">
      <c r="A27" s="290" t="s">
        <v>16</v>
      </c>
      <c r="B27" s="290"/>
      <c r="C27" s="6">
        <v>0</v>
      </c>
      <c r="D27" s="5">
        <v>1</v>
      </c>
      <c r="E27" s="5">
        <v>2</v>
      </c>
      <c r="F27" s="5">
        <v>3</v>
      </c>
      <c r="G27" s="5">
        <v>5</v>
      </c>
      <c r="H27" s="5">
        <v>10</v>
      </c>
      <c r="I27" s="292" t="s">
        <v>3</v>
      </c>
      <c r="J27" s="292"/>
    </row>
    <row r="28" spans="1:13" ht="29" x14ac:dyDescent="0.35">
      <c r="A28" s="4" t="s">
        <v>17</v>
      </c>
      <c r="B28" s="5" t="s">
        <v>20</v>
      </c>
      <c r="C28" s="4"/>
      <c r="D28" s="4"/>
      <c r="E28" s="4"/>
      <c r="F28" s="4"/>
      <c r="G28" s="4"/>
      <c r="H28" s="4"/>
      <c r="I28" s="290"/>
      <c r="J28" s="290"/>
    </row>
    <row r="29" spans="1:13" ht="43.5" x14ac:dyDescent="0.35">
      <c r="A29" s="4" t="s">
        <v>18</v>
      </c>
      <c r="B29" s="5" t="s">
        <v>21</v>
      </c>
      <c r="C29" s="4"/>
      <c r="D29" s="4"/>
      <c r="E29" s="4"/>
      <c r="F29" s="4"/>
      <c r="G29" s="4"/>
      <c r="H29" s="4"/>
      <c r="I29" s="291"/>
      <c r="J29" s="291"/>
    </row>
    <row r="30" spans="1:13" ht="43.5" x14ac:dyDescent="0.35">
      <c r="A30" s="4" t="s">
        <v>19</v>
      </c>
      <c r="B30" s="7" t="s">
        <v>22</v>
      </c>
      <c r="C30" s="4"/>
      <c r="D30" s="4"/>
      <c r="E30" s="4"/>
      <c r="F30" s="4"/>
      <c r="G30" s="4"/>
      <c r="H30" s="4"/>
      <c r="I30" s="290"/>
      <c r="J30" s="290"/>
    </row>
    <row r="31" spans="1:13" x14ac:dyDescent="0.35">
      <c r="A31" s="8"/>
      <c r="B31" s="5" t="s">
        <v>23</v>
      </c>
      <c r="C31" s="4"/>
      <c r="D31" s="4"/>
      <c r="E31" s="4"/>
      <c r="F31" s="4"/>
      <c r="G31" s="4"/>
      <c r="H31" s="4"/>
      <c r="I31" s="290"/>
      <c r="J31" s="290"/>
    </row>
    <row r="32" spans="1:13" ht="29" x14ac:dyDescent="0.35">
      <c r="A32" s="290" t="s">
        <v>24</v>
      </c>
      <c r="B32" s="5" t="s">
        <v>20</v>
      </c>
      <c r="C32" s="290"/>
      <c r="D32" s="290"/>
      <c r="E32" s="290"/>
      <c r="F32" s="290"/>
      <c r="G32" s="290"/>
      <c r="H32" s="290"/>
      <c r="I32" s="290"/>
      <c r="J32" s="290"/>
    </row>
    <row r="33" spans="1:10" ht="43.5" x14ac:dyDescent="0.35">
      <c r="A33" s="290"/>
      <c r="B33" s="5" t="s">
        <v>21</v>
      </c>
      <c r="C33" s="290"/>
      <c r="D33" s="290"/>
      <c r="E33" s="290"/>
      <c r="F33" s="290"/>
      <c r="G33" s="290"/>
      <c r="H33" s="290"/>
      <c r="I33" s="290"/>
      <c r="J33" s="290"/>
    </row>
    <row r="34" spans="1:10" ht="43.5" x14ac:dyDescent="0.35">
      <c r="A34" s="290"/>
      <c r="B34" s="7" t="s">
        <v>25</v>
      </c>
      <c r="C34" s="290"/>
      <c r="D34" s="290"/>
      <c r="E34" s="290"/>
      <c r="F34" s="290"/>
      <c r="G34" s="290"/>
      <c r="H34" s="290"/>
      <c r="I34" s="290"/>
      <c r="J34" s="290"/>
    </row>
    <row r="35" spans="1:10" x14ac:dyDescent="0.35">
      <c r="A35" s="290"/>
      <c r="B35" s="5" t="s">
        <v>23</v>
      </c>
      <c r="C35" s="4"/>
      <c r="D35" s="4"/>
      <c r="E35" s="4"/>
      <c r="F35" s="4"/>
      <c r="G35" s="4"/>
      <c r="H35" s="4"/>
      <c r="I35" s="290"/>
      <c r="J35" s="290"/>
    </row>
    <row r="36" spans="1:10" x14ac:dyDescent="0.35">
      <c r="A36" s="290" t="s">
        <v>26</v>
      </c>
      <c r="B36" s="5" t="s">
        <v>23</v>
      </c>
      <c r="C36" s="4"/>
      <c r="D36" s="4"/>
      <c r="E36" s="4"/>
      <c r="F36" s="4"/>
      <c r="G36" s="4"/>
      <c r="H36" s="4"/>
      <c r="I36" s="290"/>
      <c r="J36" s="290"/>
    </row>
    <row r="37" spans="1:10" x14ac:dyDescent="0.35">
      <c r="A37" s="290"/>
      <c r="B37" s="5" t="s">
        <v>23</v>
      </c>
      <c r="C37" s="4"/>
      <c r="D37" s="4"/>
      <c r="E37" s="4"/>
      <c r="F37" s="4"/>
      <c r="G37" s="4"/>
      <c r="H37" s="4"/>
      <c r="I37" s="290"/>
      <c r="J37" s="290"/>
    </row>
    <row r="38" spans="1:10" ht="58" x14ac:dyDescent="0.35">
      <c r="A38" s="4" t="s">
        <v>13</v>
      </c>
      <c r="B38" s="4"/>
      <c r="C38" s="294"/>
      <c r="D38" s="295"/>
      <c r="E38" s="295"/>
      <c r="F38" s="295"/>
      <c r="G38" s="295"/>
      <c r="H38" s="295"/>
      <c r="I38" s="295"/>
      <c r="J38" s="296"/>
    </row>
  </sheetData>
  <mergeCells count="23">
    <mergeCell ref="A1:M1"/>
    <mergeCell ref="A2:A3"/>
    <mergeCell ref="B2:M2"/>
    <mergeCell ref="B21:M21"/>
    <mergeCell ref="A25:J25"/>
    <mergeCell ref="A26:J26"/>
    <mergeCell ref="A27:B27"/>
    <mergeCell ref="I27:J27"/>
    <mergeCell ref="A22:A23"/>
    <mergeCell ref="B22:M24"/>
    <mergeCell ref="I28:J28"/>
    <mergeCell ref="I30:J30"/>
    <mergeCell ref="I31:J31"/>
    <mergeCell ref="A32:A35"/>
    <mergeCell ref="C32:J32"/>
    <mergeCell ref="C33:J33"/>
    <mergeCell ref="C34:J34"/>
    <mergeCell ref="I35:J35"/>
    <mergeCell ref="A36:A37"/>
    <mergeCell ref="I36:J36"/>
    <mergeCell ref="I37:J37"/>
    <mergeCell ref="I29:J29"/>
    <mergeCell ref="C38:J38"/>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M40"/>
  <sheetViews>
    <sheetView zoomScale="70" zoomScaleNormal="70" workbookViewId="0">
      <selection activeCell="P20" sqref="P20"/>
    </sheetView>
  </sheetViews>
  <sheetFormatPr defaultRowHeight="14.5" x14ac:dyDescent="0.35"/>
  <cols>
    <col min="1" max="1" width="30.54296875" customWidth="1"/>
    <col min="2" max="2" width="18.26953125" customWidth="1"/>
    <col min="3" max="3" width="18.453125" customWidth="1"/>
    <col min="4" max="4" width="18.81640625" customWidth="1"/>
    <col min="5" max="5" width="17.81640625" customWidth="1"/>
    <col min="6" max="6" width="18.54296875" customWidth="1"/>
    <col min="7" max="7" width="19.1796875" customWidth="1"/>
    <col min="8" max="8" width="18.1796875" customWidth="1"/>
    <col min="9" max="9" width="18.26953125" customWidth="1"/>
    <col min="10" max="10" width="18.7265625" customWidth="1"/>
    <col min="11" max="11" width="18.1796875" customWidth="1"/>
    <col min="12" max="12" width="18" customWidth="1"/>
    <col min="13" max="13" width="16.81640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ht="23.25" customHeight="1" x14ac:dyDescent="0.35">
      <c r="A3" s="290"/>
      <c r="B3" s="1">
        <v>0</v>
      </c>
      <c r="C3" s="1">
        <v>1</v>
      </c>
      <c r="D3" s="1">
        <v>2</v>
      </c>
      <c r="E3" s="1">
        <v>3</v>
      </c>
      <c r="F3" s="1">
        <v>4</v>
      </c>
      <c r="G3" s="1">
        <v>5</v>
      </c>
      <c r="H3" s="1">
        <v>6</v>
      </c>
      <c r="I3" s="1">
        <v>7</v>
      </c>
      <c r="J3" s="1">
        <v>8</v>
      </c>
      <c r="K3" s="1">
        <v>9</v>
      </c>
      <c r="L3" s="1">
        <v>10</v>
      </c>
      <c r="M3" s="2" t="s">
        <v>3</v>
      </c>
    </row>
    <row r="4" spans="1:13" ht="33" customHeight="1"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3" ht="23.25" customHeight="1" x14ac:dyDescent="0.35">
      <c r="A5" s="5" t="s">
        <v>5</v>
      </c>
      <c r="B5" s="63">
        <v>0</v>
      </c>
      <c r="C5" s="63">
        <v>0</v>
      </c>
      <c r="D5" s="63">
        <v>0</v>
      </c>
      <c r="E5" s="63">
        <v>0</v>
      </c>
      <c r="F5" s="63">
        <v>0</v>
      </c>
      <c r="G5" s="63">
        <v>0</v>
      </c>
      <c r="H5" s="63">
        <v>0</v>
      </c>
      <c r="I5" s="63">
        <v>0</v>
      </c>
      <c r="J5" s="63">
        <v>0</v>
      </c>
      <c r="K5" s="63">
        <v>0</v>
      </c>
      <c r="L5" s="63">
        <v>0</v>
      </c>
      <c r="M5" s="63">
        <f t="shared" ref="M5:M20" si="1">SUM(B5:L5)</f>
        <v>0</v>
      </c>
    </row>
    <row r="6" spans="1:13" x14ac:dyDescent="0.35">
      <c r="A6" s="5" t="s">
        <v>6</v>
      </c>
      <c r="B6" s="63">
        <v>0</v>
      </c>
      <c r="C6" s="63">
        <v>0</v>
      </c>
      <c r="D6" s="63">
        <v>0</v>
      </c>
      <c r="E6" s="63">
        <v>0</v>
      </c>
      <c r="F6" s="63">
        <v>0</v>
      </c>
      <c r="G6" s="63">
        <v>0</v>
      </c>
      <c r="H6" s="63">
        <v>0</v>
      </c>
      <c r="I6" s="63">
        <v>0</v>
      </c>
      <c r="J6" s="63">
        <v>0</v>
      </c>
      <c r="K6" s="63">
        <v>0</v>
      </c>
      <c r="L6" s="63">
        <v>0</v>
      </c>
      <c r="M6" s="63">
        <f t="shared" si="1"/>
        <v>0</v>
      </c>
    </row>
    <row r="7" spans="1:13" ht="34.5" customHeight="1" x14ac:dyDescent="0.35">
      <c r="A7" s="5" t="s">
        <v>7</v>
      </c>
      <c r="B7" s="63">
        <v>0</v>
      </c>
      <c r="C7" s="63">
        <v>0</v>
      </c>
      <c r="D7" s="63">
        <v>0</v>
      </c>
      <c r="E7" s="63">
        <v>0</v>
      </c>
      <c r="F7" s="63">
        <v>0</v>
      </c>
      <c r="G7" s="63">
        <v>0</v>
      </c>
      <c r="H7" s="63">
        <v>0</v>
      </c>
      <c r="I7" s="63">
        <v>0</v>
      </c>
      <c r="J7" s="63">
        <v>0</v>
      </c>
      <c r="K7" s="63">
        <v>0</v>
      </c>
      <c r="L7" s="63">
        <v>0</v>
      </c>
      <c r="M7" s="63">
        <f t="shared" si="1"/>
        <v>0</v>
      </c>
    </row>
    <row r="8" spans="1:13" ht="28.5" customHeight="1" x14ac:dyDescent="0.35">
      <c r="A8" s="3" t="s">
        <v>8</v>
      </c>
      <c r="B8" s="65">
        <f>SUM(B9:B11)</f>
        <v>0.51</v>
      </c>
      <c r="C8" s="65">
        <f t="shared" ref="C8:L8" si="2">SUM(C9:C11)</f>
        <v>0.74</v>
      </c>
      <c r="D8" s="65">
        <f t="shared" si="2"/>
        <v>1.72</v>
      </c>
      <c r="E8" s="65">
        <f t="shared" si="2"/>
        <v>2.1</v>
      </c>
      <c r="F8" s="65">
        <f t="shared" si="2"/>
        <v>2.1</v>
      </c>
      <c r="G8" s="65">
        <f t="shared" si="2"/>
        <v>2.1</v>
      </c>
      <c r="H8" s="65">
        <f t="shared" si="2"/>
        <v>2.1</v>
      </c>
      <c r="I8" s="65">
        <f t="shared" si="2"/>
        <v>2.1</v>
      </c>
      <c r="J8" s="65">
        <f t="shared" si="2"/>
        <v>2.1</v>
      </c>
      <c r="K8" s="65">
        <f t="shared" si="2"/>
        <v>2.1</v>
      </c>
      <c r="L8" s="65">
        <f t="shared" si="2"/>
        <v>2.1</v>
      </c>
      <c r="M8" s="63">
        <f t="shared" si="1"/>
        <v>19.77</v>
      </c>
    </row>
    <row r="9" spans="1:13" x14ac:dyDescent="0.35">
      <c r="A9" s="5" t="s">
        <v>5</v>
      </c>
      <c r="B9" s="65">
        <v>0.51</v>
      </c>
      <c r="C9" s="65">
        <v>0.74</v>
      </c>
      <c r="D9" s="65">
        <v>1.72</v>
      </c>
      <c r="E9" s="65">
        <v>2.1</v>
      </c>
      <c r="F9" s="65">
        <v>2.1</v>
      </c>
      <c r="G9" s="65">
        <v>2.1</v>
      </c>
      <c r="H9" s="65">
        <v>2.1</v>
      </c>
      <c r="I9" s="65">
        <v>2.1</v>
      </c>
      <c r="J9" s="65">
        <v>2.1</v>
      </c>
      <c r="K9" s="65">
        <v>2.1</v>
      </c>
      <c r="L9" s="65">
        <v>2.1</v>
      </c>
      <c r="M9" s="63">
        <f t="shared" si="1"/>
        <v>19.77</v>
      </c>
    </row>
    <row r="10" spans="1:13" x14ac:dyDescent="0.35">
      <c r="A10" s="5" t="s">
        <v>6</v>
      </c>
      <c r="B10" s="63">
        <v>0</v>
      </c>
      <c r="C10" s="63">
        <v>0</v>
      </c>
      <c r="D10" s="63">
        <v>0</v>
      </c>
      <c r="E10" s="63">
        <v>0</v>
      </c>
      <c r="F10" s="63">
        <v>0</v>
      </c>
      <c r="G10" s="63">
        <v>0</v>
      </c>
      <c r="H10" s="63">
        <v>0</v>
      </c>
      <c r="I10" s="63">
        <v>0</v>
      </c>
      <c r="J10" s="63">
        <v>0</v>
      </c>
      <c r="K10" s="63">
        <v>0</v>
      </c>
      <c r="L10" s="63">
        <v>0</v>
      </c>
      <c r="M10" s="63">
        <f t="shared" si="1"/>
        <v>0</v>
      </c>
    </row>
    <row r="11" spans="1:13" ht="33.75" customHeight="1" x14ac:dyDescent="0.35">
      <c r="A11" s="5" t="s">
        <v>7</v>
      </c>
      <c r="B11" s="63">
        <v>0</v>
      </c>
      <c r="C11" s="63">
        <v>0</v>
      </c>
      <c r="D11" s="63">
        <v>0</v>
      </c>
      <c r="E11" s="63">
        <v>0</v>
      </c>
      <c r="F11" s="63">
        <v>0</v>
      </c>
      <c r="G11" s="63">
        <v>0</v>
      </c>
      <c r="H11" s="63">
        <v>0</v>
      </c>
      <c r="I11" s="63">
        <v>0</v>
      </c>
      <c r="J11" s="63">
        <v>0</v>
      </c>
      <c r="K11" s="63">
        <v>0</v>
      </c>
      <c r="L11" s="63">
        <v>0</v>
      </c>
      <c r="M11" s="63">
        <f t="shared" si="1"/>
        <v>0</v>
      </c>
    </row>
    <row r="12" spans="1:13" ht="30" customHeight="1" x14ac:dyDescent="0.35">
      <c r="A12" s="3" t="s">
        <v>11</v>
      </c>
      <c r="B12" s="65">
        <f>SUM(B13:B15)</f>
        <v>-0.51</v>
      </c>
      <c r="C12" s="65">
        <f t="shared" ref="C12:L12" si="3">SUM(C13:C15)</f>
        <v>-0.74</v>
      </c>
      <c r="D12" s="65">
        <f t="shared" si="3"/>
        <v>-1.72</v>
      </c>
      <c r="E12" s="65">
        <f t="shared" si="3"/>
        <v>-2.1</v>
      </c>
      <c r="F12" s="65">
        <f t="shared" si="3"/>
        <v>-2.1</v>
      </c>
      <c r="G12" s="65">
        <f t="shared" si="3"/>
        <v>-2.1</v>
      </c>
      <c r="H12" s="65">
        <f t="shared" si="3"/>
        <v>-2.1</v>
      </c>
      <c r="I12" s="65">
        <f t="shared" si="3"/>
        <v>-2.1</v>
      </c>
      <c r="J12" s="65">
        <f t="shared" si="3"/>
        <v>-2.1</v>
      </c>
      <c r="K12" s="65">
        <f t="shared" si="3"/>
        <v>-2.1</v>
      </c>
      <c r="L12" s="65">
        <f t="shared" si="3"/>
        <v>-2.1</v>
      </c>
      <c r="M12" s="63">
        <f t="shared" si="1"/>
        <v>-19.77</v>
      </c>
    </row>
    <row r="13" spans="1:13" x14ac:dyDescent="0.35">
      <c r="A13" s="5" t="s">
        <v>5</v>
      </c>
      <c r="B13" s="65">
        <v>-0.51</v>
      </c>
      <c r="C13" s="65">
        <v>-0.74</v>
      </c>
      <c r="D13" s="65">
        <v>-1.72</v>
      </c>
      <c r="E13" s="65">
        <v>-2.1</v>
      </c>
      <c r="F13" s="65">
        <v>-2.1</v>
      </c>
      <c r="G13" s="65">
        <v>-2.1</v>
      </c>
      <c r="H13" s="65">
        <v>-2.1</v>
      </c>
      <c r="I13" s="65">
        <v>-2.1</v>
      </c>
      <c r="J13" s="65">
        <v>-2.1</v>
      </c>
      <c r="K13" s="65">
        <v>-2.1</v>
      </c>
      <c r="L13" s="65">
        <v>-2.1</v>
      </c>
      <c r="M13" s="63">
        <f t="shared" si="1"/>
        <v>-19.77</v>
      </c>
    </row>
    <row r="14" spans="1:13" x14ac:dyDescent="0.35">
      <c r="A14" s="5" t="s">
        <v>6</v>
      </c>
      <c r="B14" s="63">
        <v>0</v>
      </c>
      <c r="C14" s="63">
        <v>0</v>
      </c>
      <c r="D14" s="63">
        <v>0</v>
      </c>
      <c r="E14" s="63">
        <v>0</v>
      </c>
      <c r="F14" s="63">
        <v>0</v>
      </c>
      <c r="G14" s="63">
        <v>0</v>
      </c>
      <c r="H14" s="63">
        <v>0</v>
      </c>
      <c r="I14" s="63">
        <v>0</v>
      </c>
      <c r="J14" s="63">
        <v>0</v>
      </c>
      <c r="K14" s="63">
        <v>0</v>
      </c>
      <c r="L14" s="63">
        <v>0</v>
      </c>
      <c r="M14" s="63">
        <f t="shared" si="1"/>
        <v>0</v>
      </c>
    </row>
    <row r="15" spans="1:13" ht="31.5" customHeight="1" x14ac:dyDescent="0.35">
      <c r="A15" s="5" t="s">
        <v>7</v>
      </c>
      <c r="B15" s="63">
        <v>0</v>
      </c>
      <c r="C15" s="63">
        <v>0</v>
      </c>
      <c r="D15" s="63">
        <v>0</v>
      </c>
      <c r="E15" s="63">
        <v>0</v>
      </c>
      <c r="F15" s="63">
        <v>0</v>
      </c>
      <c r="G15" s="63">
        <v>0</v>
      </c>
      <c r="H15" s="63">
        <v>0</v>
      </c>
      <c r="I15" s="63">
        <v>0</v>
      </c>
      <c r="J15" s="63">
        <v>0</v>
      </c>
      <c r="K15" s="63">
        <v>0</v>
      </c>
      <c r="L15" s="63">
        <v>0</v>
      </c>
      <c r="M15" s="63">
        <f t="shared" si="1"/>
        <v>0</v>
      </c>
    </row>
    <row r="16" spans="1:13" ht="31.5" customHeight="1" x14ac:dyDescent="0.35">
      <c r="A16" s="3" t="s">
        <v>9</v>
      </c>
      <c r="B16" s="63">
        <v>2.81</v>
      </c>
      <c r="C16" s="63">
        <v>4.03</v>
      </c>
      <c r="D16" s="63">
        <v>1.79</v>
      </c>
      <c r="E16" s="63">
        <v>0</v>
      </c>
      <c r="F16" s="63">
        <v>0</v>
      </c>
      <c r="G16" s="63">
        <v>0</v>
      </c>
      <c r="H16" s="63">
        <v>0</v>
      </c>
      <c r="I16" s="63">
        <v>0</v>
      </c>
      <c r="J16" s="63">
        <v>0</v>
      </c>
      <c r="K16" s="63">
        <v>0</v>
      </c>
      <c r="L16" s="63">
        <v>0</v>
      </c>
      <c r="M16" s="63">
        <f t="shared" si="1"/>
        <v>8.629999999999999</v>
      </c>
    </row>
    <row r="17" spans="1:13" ht="31.5" customHeight="1"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ht="31.5" customHeight="1" x14ac:dyDescent="0.35">
      <c r="A18" s="5" t="s">
        <v>5</v>
      </c>
      <c r="B18" s="63">
        <v>0</v>
      </c>
      <c r="C18" s="63">
        <v>0</v>
      </c>
      <c r="D18" s="63">
        <v>0</v>
      </c>
      <c r="E18" s="63">
        <v>0</v>
      </c>
      <c r="F18" s="63">
        <v>0</v>
      </c>
      <c r="G18" s="63">
        <v>0</v>
      </c>
      <c r="H18" s="63">
        <v>0</v>
      </c>
      <c r="I18" s="63">
        <v>0</v>
      </c>
      <c r="J18" s="63">
        <v>0</v>
      </c>
      <c r="K18" s="63">
        <v>0</v>
      </c>
      <c r="L18" s="63">
        <v>0</v>
      </c>
      <c r="M18" s="63">
        <f t="shared" si="1"/>
        <v>0</v>
      </c>
    </row>
    <row r="19" spans="1:13" ht="31.5" customHeight="1" x14ac:dyDescent="0.35">
      <c r="A19" s="5" t="s">
        <v>6</v>
      </c>
      <c r="B19" s="63">
        <v>0</v>
      </c>
      <c r="C19" s="63">
        <v>0</v>
      </c>
      <c r="D19" s="63">
        <v>0</v>
      </c>
      <c r="E19" s="63">
        <v>0</v>
      </c>
      <c r="F19" s="63">
        <v>0</v>
      </c>
      <c r="G19" s="63">
        <v>0</v>
      </c>
      <c r="H19" s="63">
        <v>0</v>
      </c>
      <c r="I19" s="63">
        <v>0</v>
      </c>
      <c r="J19" s="63">
        <v>0</v>
      </c>
      <c r="K19" s="63">
        <v>0</v>
      </c>
      <c r="L19" s="63">
        <v>0</v>
      </c>
      <c r="M19" s="63">
        <f t="shared" si="1"/>
        <v>0</v>
      </c>
    </row>
    <row r="20" spans="1:13" ht="31.5" customHeight="1" x14ac:dyDescent="0.35">
      <c r="A20" s="5" t="s">
        <v>7</v>
      </c>
      <c r="B20" s="63">
        <v>0</v>
      </c>
      <c r="C20" s="63">
        <v>0</v>
      </c>
      <c r="D20" s="63">
        <v>0</v>
      </c>
      <c r="E20" s="63">
        <v>0</v>
      </c>
      <c r="F20" s="63">
        <v>0</v>
      </c>
      <c r="G20" s="63">
        <v>0</v>
      </c>
      <c r="H20" s="63">
        <v>0</v>
      </c>
      <c r="I20" s="63">
        <v>0</v>
      </c>
      <c r="J20" s="63">
        <v>0</v>
      </c>
      <c r="K20" s="63">
        <v>0</v>
      </c>
      <c r="L20" s="63">
        <v>0</v>
      </c>
      <c r="M20" s="63">
        <f t="shared" si="1"/>
        <v>0</v>
      </c>
    </row>
    <row r="21" spans="1:13" ht="49.5" customHeight="1" x14ac:dyDescent="0.35">
      <c r="A21" s="5" t="s">
        <v>65</v>
      </c>
      <c r="B21" s="290" t="s">
        <v>68</v>
      </c>
      <c r="C21" s="290"/>
      <c r="D21" s="290"/>
      <c r="E21" s="290"/>
      <c r="F21" s="290"/>
      <c r="G21" s="290"/>
      <c r="H21" s="290"/>
      <c r="I21" s="290"/>
      <c r="J21" s="290"/>
      <c r="K21" s="290"/>
      <c r="L21" s="290"/>
      <c r="M21" s="290"/>
    </row>
    <row r="22" spans="1:13" ht="319.5" customHeight="1" x14ac:dyDescent="0.35">
      <c r="A22" s="5" t="s">
        <v>13</v>
      </c>
      <c r="B22" s="290" t="s">
        <v>55</v>
      </c>
      <c r="C22" s="290"/>
      <c r="D22" s="290"/>
      <c r="E22" s="290"/>
      <c r="F22" s="290"/>
      <c r="G22" s="290"/>
      <c r="H22" s="290"/>
      <c r="I22" s="290"/>
      <c r="J22" s="290"/>
      <c r="K22" s="290"/>
      <c r="L22" s="290"/>
      <c r="M22" s="290"/>
    </row>
    <row r="25" spans="1:13" ht="30" customHeight="1"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ht="45" customHeight="1" x14ac:dyDescent="0.35">
      <c r="A27" s="290" t="s">
        <v>16</v>
      </c>
      <c r="B27" s="290"/>
      <c r="C27" s="6">
        <v>0</v>
      </c>
      <c r="D27" s="5">
        <v>1</v>
      </c>
      <c r="E27" s="5">
        <v>2</v>
      </c>
      <c r="F27" s="5">
        <v>3</v>
      </c>
      <c r="G27" s="5">
        <v>5</v>
      </c>
      <c r="H27" s="5">
        <v>10</v>
      </c>
      <c r="I27" s="292" t="s">
        <v>3</v>
      </c>
      <c r="J27" s="292"/>
    </row>
    <row r="28" spans="1:13" ht="29" x14ac:dyDescent="0.35">
      <c r="A28" s="4" t="s">
        <v>17</v>
      </c>
      <c r="B28" s="5" t="s">
        <v>20</v>
      </c>
      <c r="C28" s="4"/>
      <c r="D28" s="4"/>
      <c r="E28" s="4"/>
      <c r="F28" s="4"/>
      <c r="G28" s="4"/>
      <c r="H28" s="4"/>
      <c r="I28" s="290"/>
      <c r="J28" s="290"/>
    </row>
    <row r="29" spans="1:13" ht="43.5" x14ac:dyDescent="0.35">
      <c r="A29" s="4" t="s">
        <v>18</v>
      </c>
      <c r="B29" s="5" t="s">
        <v>21</v>
      </c>
      <c r="C29" s="4"/>
      <c r="D29" s="4"/>
      <c r="E29" s="4"/>
      <c r="F29" s="4"/>
      <c r="G29" s="4"/>
      <c r="H29" s="4"/>
      <c r="I29" s="4"/>
      <c r="J29" s="4"/>
    </row>
    <row r="30" spans="1:13" ht="43.5" x14ac:dyDescent="0.35">
      <c r="A30" s="4" t="s">
        <v>19</v>
      </c>
      <c r="B30" s="7" t="s">
        <v>22</v>
      </c>
      <c r="C30" s="4"/>
      <c r="D30" s="4"/>
      <c r="E30" s="4"/>
      <c r="F30" s="4"/>
      <c r="G30" s="4"/>
      <c r="H30" s="4"/>
      <c r="I30" s="290"/>
      <c r="J30" s="290"/>
    </row>
    <row r="31" spans="1:13" x14ac:dyDescent="0.35">
      <c r="A31" s="8"/>
      <c r="B31" s="5" t="s">
        <v>23</v>
      </c>
      <c r="C31" s="4"/>
      <c r="D31" s="4"/>
      <c r="E31" s="4"/>
      <c r="F31" s="4"/>
      <c r="G31" s="4"/>
      <c r="H31" s="4"/>
      <c r="I31" s="290"/>
      <c r="J31" s="290"/>
    </row>
    <row r="32" spans="1:13" ht="29" x14ac:dyDescent="0.35">
      <c r="A32" s="290" t="s">
        <v>24</v>
      </c>
      <c r="B32" s="5" t="s">
        <v>20</v>
      </c>
      <c r="C32" s="290" t="s">
        <v>33</v>
      </c>
      <c r="D32" s="290"/>
      <c r="E32" s="290"/>
      <c r="F32" s="290"/>
      <c r="G32" s="290"/>
      <c r="H32" s="290"/>
      <c r="I32" s="290"/>
      <c r="J32" s="290"/>
    </row>
    <row r="33" spans="1:10" ht="43.5" x14ac:dyDescent="0.35">
      <c r="A33" s="290"/>
      <c r="B33" s="5" t="s">
        <v>21</v>
      </c>
      <c r="C33" s="290" t="s">
        <v>33</v>
      </c>
      <c r="D33" s="290"/>
      <c r="E33" s="290"/>
      <c r="F33" s="290"/>
      <c r="G33" s="290"/>
      <c r="H33" s="290"/>
      <c r="I33" s="290"/>
      <c r="J33" s="290"/>
    </row>
    <row r="34" spans="1:10" ht="43.5" x14ac:dyDescent="0.35">
      <c r="A34" s="290"/>
      <c r="B34" s="7" t="s">
        <v>25</v>
      </c>
      <c r="C34" s="290" t="s">
        <v>36</v>
      </c>
      <c r="D34" s="290"/>
      <c r="E34" s="290"/>
      <c r="F34" s="290"/>
      <c r="G34" s="290"/>
      <c r="H34" s="290"/>
      <c r="I34" s="290"/>
      <c r="J34" s="290"/>
    </row>
    <row r="35" spans="1:10" ht="29" x14ac:dyDescent="0.35">
      <c r="A35" s="290"/>
      <c r="B35" s="5" t="s">
        <v>35</v>
      </c>
      <c r="C35" s="294" t="s">
        <v>34</v>
      </c>
      <c r="D35" s="295"/>
      <c r="E35" s="295"/>
      <c r="F35" s="295"/>
      <c r="G35" s="295"/>
      <c r="H35" s="295"/>
      <c r="I35" s="295"/>
      <c r="J35" s="296"/>
    </row>
    <row r="36" spans="1:10" ht="189" customHeight="1" x14ac:dyDescent="0.35">
      <c r="A36" s="290" t="s">
        <v>26</v>
      </c>
      <c r="B36" s="5" t="s">
        <v>20</v>
      </c>
      <c r="C36" s="294" t="s">
        <v>37</v>
      </c>
      <c r="D36" s="295"/>
      <c r="E36" s="295"/>
      <c r="F36" s="295"/>
      <c r="G36" s="295"/>
      <c r="H36" s="295"/>
      <c r="I36" s="295"/>
      <c r="J36" s="296"/>
    </row>
    <row r="37" spans="1:10" ht="189" customHeight="1" x14ac:dyDescent="0.35">
      <c r="A37" s="290"/>
      <c r="B37" s="5" t="s">
        <v>21</v>
      </c>
      <c r="C37" s="294" t="s">
        <v>37</v>
      </c>
      <c r="D37" s="295"/>
      <c r="E37" s="295"/>
      <c r="F37" s="295"/>
      <c r="G37" s="295"/>
      <c r="H37" s="295"/>
      <c r="I37" s="295"/>
      <c r="J37" s="296"/>
    </row>
    <row r="38" spans="1:10" ht="189" customHeight="1" x14ac:dyDescent="0.35">
      <c r="A38" s="290"/>
      <c r="B38" s="5" t="s">
        <v>35</v>
      </c>
      <c r="C38" s="294" t="s">
        <v>38</v>
      </c>
      <c r="D38" s="295"/>
      <c r="E38" s="295"/>
      <c r="F38" s="295"/>
      <c r="G38" s="295"/>
      <c r="H38" s="295"/>
      <c r="I38" s="295"/>
      <c r="J38" s="296"/>
    </row>
    <row r="39" spans="1:10" ht="43.5" x14ac:dyDescent="0.35">
      <c r="A39" s="290"/>
      <c r="B39" s="5" t="s">
        <v>39</v>
      </c>
      <c r="C39" s="294" t="s">
        <v>40</v>
      </c>
      <c r="D39" s="295"/>
      <c r="E39" s="295"/>
      <c r="F39" s="295"/>
      <c r="G39" s="295"/>
      <c r="H39" s="295"/>
      <c r="I39" s="295"/>
      <c r="J39" s="296"/>
    </row>
    <row r="40" spans="1:10" ht="43.5" x14ac:dyDescent="0.35">
      <c r="A40" s="4" t="s">
        <v>13</v>
      </c>
      <c r="B40" s="294" t="s">
        <v>41</v>
      </c>
      <c r="C40" s="295"/>
      <c r="D40" s="295"/>
      <c r="E40" s="295"/>
      <c r="F40" s="295"/>
      <c r="G40" s="295"/>
      <c r="H40" s="295"/>
      <c r="I40" s="295"/>
      <c r="J40" s="296"/>
    </row>
  </sheetData>
  <mergeCells count="23">
    <mergeCell ref="I31:J31"/>
    <mergeCell ref="A1:M1"/>
    <mergeCell ref="A2:A3"/>
    <mergeCell ref="B2:M2"/>
    <mergeCell ref="B21:M21"/>
    <mergeCell ref="B22:M22"/>
    <mergeCell ref="A25:J25"/>
    <mergeCell ref="A26:J26"/>
    <mergeCell ref="A27:B27"/>
    <mergeCell ref="I27:J27"/>
    <mergeCell ref="I28:J28"/>
    <mergeCell ref="I30:J30"/>
    <mergeCell ref="B40:J40"/>
    <mergeCell ref="A32:A35"/>
    <mergeCell ref="C32:J32"/>
    <mergeCell ref="C33:J33"/>
    <mergeCell ref="C34:J34"/>
    <mergeCell ref="A36:A39"/>
    <mergeCell ref="C35:J35"/>
    <mergeCell ref="C36:J36"/>
    <mergeCell ref="C37:J37"/>
    <mergeCell ref="C39:J39"/>
    <mergeCell ref="C38:J3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N38"/>
  <sheetViews>
    <sheetView zoomScale="85" zoomScaleNormal="85" workbookViewId="0">
      <selection activeCell="P20" sqref="P20"/>
    </sheetView>
  </sheetViews>
  <sheetFormatPr defaultRowHeight="14.5" x14ac:dyDescent="0.35"/>
  <cols>
    <col min="1" max="1" width="25.54296875" customWidth="1"/>
    <col min="2" max="2" width="14.7265625" customWidth="1"/>
    <col min="3" max="3" width="14" customWidth="1"/>
    <col min="4" max="4" width="13.81640625" customWidth="1"/>
    <col min="5" max="5" width="14.7265625" customWidth="1"/>
    <col min="6" max="7" width="15.1796875" customWidth="1"/>
    <col min="8" max="8" width="13.54296875" customWidth="1"/>
    <col min="9" max="9" width="14.54296875" customWidth="1"/>
    <col min="10" max="10" width="15.453125" customWidth="1"/>
    <col min="11" max="11" width="12.81640625" customWidth="1"/>
    <col min="12" max="12" width="11.54296875" customWidth="1"/>
    <col min="13" max="13" width="14.5429687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3" x14ac:dyDescent="0.35">
      <c r="A5" s="5" t="s">
        <v>5</v>
      </c>
      <c r="B5" s="63">
        <v>0</v>
      </c>
      <c r="C5" s="63">
        <v>0</v>
      </c>
      <c r="D5" s="63">
        <v>0</v>
      </c>
      <c r="E5" s="63">
        <v>0</v>
      </c>
      <c r="F5" s="63">
        <v>0</v>
      </c>
      <c r="G5" s="63">
        <v>0</v>
      </c>
      <c r="H5" s="63">
        <v>0</v>
      </c>
      <c r="I5" s="63">
        <v>0</v>
      </c>
      <c r="J5" s="63">
        <v>0</v>
      </c>
      <c r="K5" s="63">
        <v>0</v>
      </c>
      <c r="L5" s="63">
        <v>0</v>
      </c>
      <c r="M5" s="63">
        <f t="shared" ref="M5:M20" si="1">SUM(B5:L5)</f>
        <v>0</v>
      </c>
    </row>
    <row r="6" spans="1:13" x14ac:dyDescent="0.35">
      <c r="A6" s="5" t="s">
        <v>6</v>
      </c>
      <c r="B6" s="63">
        <v>0</v>
      </c>
      <c r="C6" s="63">
        <v>0</v>
      </c>
      <c r="D6" s="63">
        <v>0</v>
      </c>
      <c r="E6" s="63">
        <v>0</v>
      </c>
      <c r="F6" s="63">
        <v>0</v>
      </c>
      <c r="G6" s="63">
        <v>0</v>
      </c>
      <c r="H6" s="63">
        <v>0</v>
      </c>
      <c r="I6" s="63">
        <v>0</v>
      </c>
      <c r="J6" s="63">
        <v>0</v>
      </c>
      <c r="K6" s="63">
        <v>0</v>
      </c>
      <c r="L6" s="63">
        <v>0</v>
      </c>
      <c r="M6" s="63">
        <f t="shared" si="1"/>
        <v>0</v>
      </c>
    </row>
    <row r="7" spans="1:13" ht="29" x14ac:dyDescent="0.35">
      <c r="A7" s="5" t="s">
        <v>7</v>
      </c>
      <c r="B7" s="63">
        <v>0</v>
      </c>
      <c r="C7" s="63">
        <v>0</v>
      </c>
      <c r="D7" s="63">
        <v>0</v>
      </c>
      <c r="E7" s="63">
        <v>0</v>
      </c>
      <c r="F7" s="63">
        <v>0</v>
      </c>
      <c r="G7" s="63">
        <v>0</v>
      </c>
      <c r="H7" s="63">
        <v>0</v>
      </c>
      <c r="I7" s="63">
        <v>0</v>
      </c>
      <c r="J7" s="63">
        <v>0</v>
      </c>
      <c r="K7" s="63">
        <v>0</v>
      </c>
      <c r="L7" s="63">
        <v>0</v>
      </c>
      <c r="M7" s="63">
        <f t="shared" si="1"/>
        <v>0</v>
      </c>
    </row>
    <row r="8" spans="1:13" x14ac:dyDescent="0.35">
      <c r="A8" s="3" t="s">
        <v>8</v>
      </c>
      <c r="B8" s="63">
        <f>SUM(B9:B11)</f>
        <v>3</v>
      </c>
      <c r="C8" s="90">
        <f t="shared" ref="C8:L8" si="2">SUM(C9:C11)</f>
        <v>4</v>
      </c>
      <c r="D8" s="90">
        <f t="shared" si="2"/>
        <v>4</v>
      </c>
      <c r="E8" s="90">
        <f t="shared" si="2"/>
        <v>3</v>
      </c>
      <c r="F8" s="90">
        <f t="shared" si="2"/>
        <v>4</v>
      </c>
      <c r="G8" s="90">
        <f t="shared" si="2"/>
        <v>4</v>
      </c>
      <c r="H8" s="90">
        <f t="shared" si="2"/>
        <v>4</v>
      </c>
      <c r="I8" s="90">
        <f t="shared" si="2"/>
        <v>4</v>
      </c>
      <c r="J8" s="90">
        <f t="shared" si="2"/>
        <v>4</v>
      </c>
      <c r="K8" s="90">
        <f t="shared" si="2"/>
        <v>4</v>
      </c>
      <c r="L8" s="90">
        <f t="shared" si="2"/>
        <v>4</v>
      </c>
      <c r="M8" s="63">
        <f t="shared" si="1"/>
        <v>42</v>
      </c>
    </row>
    <row r="9" spans="1:13" x14ac:dyDescent="0.35">
      <c r="A9" s="5" t="s">
        <v>5</v>
      </c>
      <c r="B9" s="90">
        <v>3</v>
      </c>
      <c r="C9" s="90">
        <v>4</v>
      </c>
      <c r="D9" s="90">
        <v>4</v>
      </c>
      <c r="E9" s="90">
        <v>3</v>
      </c>
      <c r="F9" s="90">
        <v>4</v>
      </c>
      <c r="G9" s="90">
        <v>4</v>
      </c>
      <c r="H9" s="90">
        <v>4</v>
      </c>
      <c r="I9" s="90">
        <v>4</v>
      </c>
      <c r="J9" s="90">
        <v>4</v>
      </c>
      <c r="K9" s="90">
        <v>4</v>
      </c>
      <c r="L9" s="90">
        <v>4</v>
      </c>
      <c r="M9" s="63">
        <f t="shared" si="1"/>
        <v>42</v>
      </c>
    </row>
    <row r="10" spans="1:13" x14ac:dyDescent="0.35">
      <c r="A10" s="5" t="s">
        <v>6</v>
      </c>
      <c r="B10" s="90">
        <v>0</v>
      </c>
      <c r="C10" s="90">
        <v>0</v>
      </c>
      <c r="D10" s="90">
        <v>0</v>
      </c>
      <c r="E10" s="90">
        <v>0</v>
      </c>
      <c r="F10" s="90">
        <v>0</v>
      </c>
      <c r="G10" s="90">
        <v>0</v>
      </c>
      <c r="H10" s="90">
        <v>0</v>
      </c>
      <c r="I10" s="90">
        <v>0</v>
      </c>
      <c r="J10" s="90">
        <v>0</v>
      </c>
      <c r="K10" s="90">
        <v>0</v>
      </c>
      <c r="L10" s="90">
        <v>0</v>
      </c>
      <c r="M10" s="63">
        <f t="shared" si="1"/>
        <v>0</v>
      </c>
    </row>
    <row r="11" spans="1:13" ht="29" x14ac:dyDescent="0.35">
      <c r="A11" s="5" t="s">
        <v>7</v>
      </c>
      <c r="B11" s="90">
        <v>0</v>
      </c>
      <c r="C11" s="90">
        <v>0</v>
      </c>
      <c r="D11" s="90">
        <v>0</v>
      </c>
      <c r="E11" s="90">
        <v>0</v>
      </c>
      <c r="F11" s="90">
        <v>0</v>
      </c>
      <c r="G11" s="90">
        <v>0</v>
      </c>
      <c r="H11" s="90">
        <v>0</v>
      </c>
      <c r="I11" s="90">
        <v>0</v>
      </c>
      <c r="J11" s="90">
        <v>0</v>
      </c>
      <c r="K11" s="90">
        <v>0</v>
      </c>
      <c r="L11" s="90">
        <v>0</v>
      </c>
      <c r="M11" s="63">
        <f t="shared" si="1"/>
        <v>0</v>
      </c>
    </row>
    <row r="12" spans="1:13" x14ac:dyDescent="0.35">
      <c r="A12" s="3" t="s">
        <v>11</v>
      </c>
      <c r="B12" s="63">
        <f>SUM(B13:B15)</f>
        <v>-3</v>
      </c>
      <c r="C12" s="94">
        <f t="shared" ref="C12:L12" si="3">SUM(C13:C15)</f>
        <v>-4</v>
      </c>
      <c r="D12" s="94">
        <f t="shared" si="3"/>
        <v>-4</v>
      </c>
      <c r="E12" s="94">
        <f t="shared" si="3"/>
        <v>-3</v>
      </c>
      <c r="F12" s="94">
        <f t="shared" si="3"/>
        <v>-4</v>
      </c>
      <c r="G12" s="94">
        <f t="shared" si="3"/>
        <v>-4</v>
      </c>
      <c r="H12" s="94">
        <f t="shared" si="3"/>
        <v>-4</v>
      </c>
      <c r="I12" s="94">
        <f t="shared" si="3"/>
        <v>-4</v>
      </c>
      <c r="J12" s="94">
        <f t="shared" si="3"/>
        <v>-4</v>
      </c>
      <c r="K12" s="94">
        <f t="shared" si="3"/>
        <v>-4</v>
      </c>
      <c r="L12" s="94">
        <f t="shared" si="3"/>
        <v>-4</v>
      </c>
      <c r="M12" s="63">
        <f t="shared" si="1"/>
        <v>-42</v>
      </c>
    </row>
    <row r="13" spans="1:13" x14ac:dyDescent="0.35">
      <c r="A13" s="5" t="s">
        <v>5</v>
      </c>
      <c r="B13" s="90">
        <v>-3</v>
      </c>
      <c r="C13" s="90">
        <v>-4</v>
      </c>
      <c r="D13" s="90">
        <v>-4</v>
      </c>
      <c r="E13" s="90">
        <v>-3</v>
      </c>
      <c r="F13" s="90">
        <v>-4</v>
      </c>
      <c r="G13" s="90">
        <v>-4</v>
      </c>
      <c r="H13" s="90">
        <v>-4</v>
      </c>
      <c r="I13" s="90">
        <v>-4</v>
      </c>
      <c r="J13" s="90">
        <v>-4</v>
      </c>
      <c r="K13" s="90">
        <v>-4</v>
      </c>
      <c r="L13" s="90">
        <v>-4</v>
      </c>
      <c r="M13" s="63">
        <f t="shared" si="1"/>
        <v>-42</v>
      </c>
    </row>
    <row r="14" spans="1:13" x14ac:dyDescent="0.35">
      <c r="A14" s="5" t="s">
        <v>6</v>
      </c>
      <c r="B14" s="63">
        <v>0</v>
      </c>
      <c r="C14" s="63">
        <v>0</v>
      </c>
      <c r="D14" s="63">
        <v>0</v>
      </c>
      <c r="E14" s="63">
        <v>0</v>
      </c>
      <c r="F14" s="63">
        <v>0</v>
      </c>
      <c r="G14" s="63">
        <v>0</v>
      </c>
      <c r="H14" s="63">
        <v>0</v>
      </c>
      <c r="I14" s="63">
        <v>0</v>
      </c>
      <c r="J14" s="63">
        <v>0</v>
      </c>
      <c r="K14" s="63">
        <v>0</v>
      </c>
      <c r="L14" s="63">
        <v>0</v>
      </c>
      <c r="M14" s="63">
        <f>SUM(B14:L14)</f>
        <v>0</v>
      </c>
    </row>
    <row r="15" spans="1:13" ht="29" x14ac:dyDescent="0.35">
      <c r="A15" s="5" t="s">
        <v>7</v>
      </c>
      <c r="B15" s="90">
        <v>0</v>
      </c>
      <c r="C15" s="90">
        <v>0</v>
      </c>
      <c r="D15" s="90">
        <v>0</v>
      </c>
      <c r="E15" s="90">
        <v>0</v>
      </c>
      <c r="F15" s="90">
        <v>0</v>
      </c>
      <c r="G15" s="90">
        <v>0</v>
      </c>
      <c r="H15" s="90">
        <v>0</v>
      </c>
      <c r="I15" s="90">
        <v>0</v>
      </c>
      <c r="J15" s="90">
        <v>0</v>
      </c>
      <c r="K15" s="90">
        <v>0</v>
      </c>
      <c r="L15" s="90">
        <v>0</v>
      </c>
      <c r="M15" s="63">
        <f>SUM(B15:L15)</f>
        <v>0</v>
      </c>
    </row>
    <row r="16" spans="1:13" ht="43.5" x14ac:dyDescent="0.35">
      <c r="A16" s="3" t="s">
        <v>9</v>
      </c>
      <c r="B16" s="90">
        <v>9</v>
      </c>
      <c r="C16" s="90">
        <v>12</v>
      </c>
      <c r="D16" s="90">
        <v>11</v>
      </c>
      <c r="E16" s="90">
        <v>4</v>
      </c>
      <c r="F16" s="63">
        <v>0</v>
      </c>
      <c r="G16" s="63">
        <v>0</v>
      </c>
      <c r="H16" s="63">
        <v>0</v>
      </c>
      <c r="I16" s="63">
        <v>0</v>
      </c>
      <c r="J16" s="63">
        <v>0</v>
      </c>
      <c r="K16" s="63">
        <v>0</v>
      </c>
      <c r="L16" s="63">
        <v>0</v>
      </c>
      <c r="M16" s="63">
        <f t="shared" si="1"/>
        <v>36</v>
      </c>
    </row>
    <row r="17" spans="1:14" ht="29" x14ac:dyDescent="0.35">
      <c r="A17" s="3" t="s">
        <v>10</v>
      </c>
      <c r="B17" s="375">
        <v>130.97999999999999</v>
      </c>
      <c r="C17" s="376"/>
      <c r="D17" s="376"/>
      <c r="E17" s="376"/>
      <c r="F17" s="376"/>
      <c r="G17" s="376"/>
      <c r="H17" s="376"/>
      <c r="I17" s="376"/>
      <c r="J17" s="376"/>
      <c r="K17" s="376"/>
      <c r="L17" s="377"/>
      <c r="M17" s="63">
        <f t="shared" si="1"/>
        <v>130.97999999999999</v>
      </c>
      <c r="N17" s="23"/>
    </row>
    <row r="18" spans="1:14" x14ac:dyDescent="0.35">
      <c r="A18" s="5" t="s">
        <v>5</v>
      </c>
      <c r="B18" s="375">
        <v>116.71</v>
      </c>
      <c r="C18" s="376"/>
      <c r="D18" s="376"/>
      <c r="E18" s="376"/>
      <c r="F18" s="376"/>
      <c r="G18" s="376"/>
      <c r="H18" s="376"/>
      <c r="I18" s="376"/>
      <c r="J18" s="376"/>
      <c r="K18" s="376"/>
      <c r="L18" s="377"/>
      <c r="M18" s="63">
        <f t="shared" si="1"/>
        <v>116.71</v>
      </c>
      <c r="N18" s="23"/>
    </row>
    <row r="19" spans="1:14" x14ac:dyDescent="0.35">
      <c r="A19" s="5" t="s">
        <v>6</v>
      </c>
      <c r="B19" s="90">
        <v>0</v>
      </c>
      <c r="C19" s="90">
        <v>0</v>
      </c>
      <c r="D19" s="90">
        <v>1.29</v>
      </c>
      <c r="E19" s="90">
        <v>1.36</v>
      </c>
      <c r="F19" s="90">
        <v>1.43</v>
      </c>
      <c r="G19" s="90">
        <v>1.5</v>
      </c>
      <c r="H19" s="90">
        <v>1.57</v>
      </c>
      <c r="I19" s="90">
        <v>1.65</v>
      </c>
      <c r="J19" s="90">
        <v>1.73</v>
      </c>
      <c r="K19" s="90">
        <v>1.82</v>
      </c>
      <c r="L19" s="90">
        <v>1.91</v>
      </c>
      <c r="M19" s="63">
        <f t="shared" si="1"/>
        <v>14.260000000000002</v>
      </c>
      <c r="N19" s="23"/>
    </row>
    <row r="20" spans="1:14" ht="29" x14ac:dyDescent="0.35">
      <c r="A20" s="5" t="s">
        <v>7</v>
      </c>
      <c r="B20" s="90">
        <v>0</v>
      </c>
      <c r="C20" s="90">
        <v>0</v>
      </c>
      <c r="D20" s="90">
        <v>0</v>
      </c>
      <c r="E20" s="90">
        <v>0</v>
      </c>
      <c r="F20" s="90">
        <v>0</v>
      </c>
      <c r="G20" s="90">
        <v>0</v>
      </c>
      <c r="H20" s="90">
        <v>0</v>
      </c>
      <c r="I20" s="90">
        <v>0</v>
      </c>
      <c r="J20" s="90">
        <v>0</v>
      </c>
      <c r="K20" s="90">
        <v>0</v>
      </c>
      <c r="L20" s="90">
        <v>0</v>
      </c>
      <c r="M20" s="63">
        <f t="shared" si="1"/>
        <v>0</v>
      </c>
      <c r="N20" s="23"/>
    </row>
    <row r="21" spans="1:14" ht="43.5" x14ac:dyDescent="0.35">
      <c r="A21" s="5" t="s">
        <v>64</v>
      </c>
      <c r="B21" s="290" t="s">
        <v>32</v>
      </c>
      <c r="C21" s="290"/>
      <c r="D21" s="290"/>
      <c r="E21" s="290"/>
      <c r="F21" s="290"/>
      <c r="G21" s="290"/>
      <c r="H21" s="290"/>
      <c r="I21" s="290"/>
      <c r="J21" s="290"/>
      <c r="K21" s="290"/>
      <c r="L21" s="290"/>
      <c r="M21" s="290"/>
    </row>
    <row r="22" spans="1:14" ht="307.5" customHeight="1" x14ac:dyDescent="0.35">
      <c r="A22" s="5" t="s">
        <v>13</v>
      </c>
      <c r="B22" s="290" t="s">
        <v>296</v>
      </c>
      <c r="C22" s="290"/>
      <c r="D22" s="290"/>
      <c r="E22" s="290"/>
      <c r="F22" s="290"/>
      <c r="G22" s="290"/>
      <c r="H22" s="290"/>
      <c r="I22" s="290"/>
      <c r="J22" s="290"/>
      <c r="K22" s="290"/>
      <c r="L22" s="290"/>
      <c r="M22" s="290"/>
    </row>
    <row r="25" spans="1:14" ht="30" customHeight="1" x14ac:dyDescent="0.35">
      <c r="A25" s="289" t="s">
        <v>14</v>
      </c>
      <c r="B25" s="289"/>
      <c r="C25" s="289"/>
      <c r="D25" s="289"/>
      <c r="E25" s="289"/>
      <c r="F25" s="289"/>
      <c r="G25" s="289"/>
      <c r="H25" s="289"/>
      <c r="I25" s="289"/>
      <c r="J25" s="289"/>
    </row>
    <row r="26" spans="1:14" x14ac:dyDescent="0.35">
      <c r="A26" s="291" t="s">
        <v>15</v>
      </c>
      <c r="B26" s="291"/>
      <c r="C26" s="291"/>
      <c r="D26" s="291"/>
      <c r="E26" s="291"/>
      <c r="F26" s="291"/>
      <c r="G26" s="291"/>
      <c r="H26" s="291"/>
      <c r="I26" s="291"/>
      <c r="J26" s="291"/>
    </row>
    <row r="27" spans="1:14" ht="45" customHeight="1" x14ac:dyDescent="0.35">
      <c r="A27" s="290" t="s">
        <v>16</v>
      </c>
      <c r="B27" s="290"/>
      <c r="C27" s="6">
        <v>0</v>
      </c>
      <c r="D27" s="5">
        <v>1</v>
      </c>
      <c r="E27" s="5">
        <v>2</v>
      </c>
      <c r="F27" s="5">
        <v>3</v>
      </c>
      <c r="G27" s="5">
        <v>5</v>
      </c>
      <c r="H27" s="5">
        <v>10</v>
      </c>
      <c r="I27" s="292" t="s">
        <v>3</v>
      </c>
      <c r="J27" s="292"/>
    </row>
    <row r="28" spans="1:14" ht="29" x14ac:dyDescent="0.35">
      <c r="A28" s="4" t="s">
        <v>17</v>
      </c>
      <c r="B28" s="5" t="s">
        <v>20</v>
      </c>
      <c r="C28" s="4"/>
      <c r="D28" s="4"/>
      <c r="E28" s="4"/>
      <c r="F28" s="4"/>
      <c r="G28" s="4"/>
      <c r="H28" s="4"/>
      <c r="I28" s="290"/>
      <c r="J28" s="290"/>
    </row>
    <row r="29" spans="1:14" ht="58" x14ac:dyDescent="0.35">
      <c r="A29" s="4" t="s">
        <v>18</v>
      </c>
      <c r="B29" s="5" t="s">
        <v>21</v>
      </c>
      <c r="C29" s="4"/>
      <c r="D29" s="4"/>
      <c r="E29" s="4"/>
      <c r="F29" s="4"/>
      <c r="G29" s="4"/>
      <c r="H29" s="4"/>
      <c r="I29" s="4"/>
      <c r="J29" s="4"/>
    </row>
    <row r="30" spans="1:14" ht="58" x14ac:dyDescent="0.35">
      <c r="A30" s="4" t="s">
        <v>19</v>
      </c>
      <c r="B30" s="7" t="s">
        <v>22</v>
      </c>
      <c r="C30" s="4"/>
      <c r="D30" s="4"/>
      <c r="E30" s="4"/>
      <c r="F30" s="4"/>
      <c r="G30" s="4"/>
      <c r="H30" s="4"/>
      <c r="I30" s="290"/>
      <c r="J30" s="290"/>
    </row>
    <row r="31" spans="1:14" x14ac:dyDescent="0.35">
      <c r="A31" s="8"/>
      <c r="B31" s="5" t="s">
        <v>23</v>
      </c>
      <c r="C31" s="4"/>
      <c r="D31" s="4"/>
      <c r="E31" s="4"/>
      <c r="F31" s="4"/>
      <c r="G31" s="4"/>
      <c r="H31" s="4"/>
      <c r="I31" s="290"/>
      <c r="J31" s="290"/>
    </row>
    <row r="32" spans="1:14" ht="29" x14ac:dyDescent="0.35">
      <c r="A32" s="290" t="s">
        <v>24</v>
      </c>
      <c r="B32" s="5" t="s">
        <v>20</v>
      </c>
      <c r="C32" s="290"/>
      <c r="D32" s="290"/>
      <c r="E32" s="290"/>
      <c r="F32" s="290"/>
      <c r="G32" s="290"/>
      <c r="H32" s="290"/>
      <c r="I32" s="290"/>
      <c r="J32" s="290"/>
    </row>
    <row r="33" spans="1:10" ht="58" x14ac:dyDescent="0.35">
      <c r="A33" s="290"/>
      <c r="B33" s="5" t="s">
        <v>21</v>
      </c>
      <c r="C33" s="290"/>
      <c r="D33" s="290"/>
      <c r="E33" s="290"/>
      <c r="F33" s="290"/>
      <c r="G33" s="290"/>
      <c r="H33" s="290"/>
      <c r="I33" s="290"/>
      <c r="J33" s="290"/>
    </row>
    <row r="34" spans="1:10" ht="139.5" customHeight="1" x14ac:dyDescent="0.35">
      <c r="A34" s="290"/>
      <c r="B34" s="7" t="s">
        <v>25</v>
      </c>
      <c r="C34" s="290" t="s">
        <v>42</v>
      </c>
      <c r="D34" s="290"/>
      <c r="E34" s="290"/>
      <c r="F34" s="290"/>
      <c r="G34" s="290"/>
      <c r="H34" s="290"/>
      <c r="I34" s="290"/>
      <c r="J34" s="290"/>
    </row>
    <row r="35" spans="1:10" ht="56.25" customHeight="1" x14ac:dyDescent="0.35">
      <c r="A35" s="290"/>
      <c r="B35" s="5" t="s">
        <v>43</v>
      </c>
      <c r="C35" s="294" t="s">
        <v>44</v>
      </c>
      <c r="D35" s="295"/>
      <c r="E35" s="295"/>
      <c r="F35" s="295"/>
      <c r="G35" s="295"/>
      <c r="H35" s="295"/>
      <c r="I35" s="295"/>
      <c r="J35" s="296"/>
    </row>
    <row r="36" spans="1:10" ht="85.5" customHeight="1" x14ac:dyDescent="0.35">
      <c r="A36" s="290" t="s">
        <v>26</v>
      </c>
      <c r="B36" s="5" t="s">
        <v>45</v>
      </c>
      <c r="C36" s="294" t="s">
        <v>47</v>
      </c>
      <c r="D36" s="295"/>
      <c r="E36" s="295"/>
      <c r="F36" s="295"/>
      <c r="G36" s="295"/>
      <c r="H36" s="295"/>
      <c r="I36" s="295"/>
      <c r="J36" s="296"/>
    </row>
    <row r="37" spans="1:10" ht="98.25" customHeight="1" x14ac:dyDescent="0.35">
      <c r="A37" s="290"/>
      <c r="B37" s="5" t="s">
        <v>46</v>
      </c>
      <c r="C37" s="294" t="s">
        <v>48</v>
      </c>
      <c r="D37" s="295"/>
      <c r="E37" s="295"/>
      <c r="F37" s="295"/>
      <c r="G37" s="295"/>
      <c r="H37" s="295"/>
      <c r="I37" s="295"/>
      <c r="J37" s="296"/>
    </row>
    <row r="38" spans="1:10" ht="43.5" x14ac:dyDescent="0.35">
      <c r="A38" s="4" t="s">
        <v>13</v>
      </c>
      <c r="B38" s="4"/>
      <c r="C38" s="4"/>
      <c r="D38" s="4"/>
      <c r="E38" s="4"/>
      <c r="F38" s="4"/>
      <c r="G38" s="4"/>
      <c r="H38" s="4"/>
      <c r="I38" s="290"/>
      <c r="J38" s="290"/>
    </row>
  </sheetData>
  <mergeCells count="23">
    <mergeCell ref="I31:J31"/>
    <mergeCell ref="A1:M1"/>
    <mergeCell ref="A2:A3"/>
    <mergeCell ref="B2:M2"/>
    <mergeCell ref="B21:M21"/>
    <mergeCell ref="B22:M22"/>
    <mergeCell ref="A25:J25"/>
    <mergeCell ref="A26:J26"/>
    <mergeCell ref="A27:B27"/>
    <mergeCell ref="I27:J27"/>
    <mergeCell ref="I28:J28"/>
    <mergeCell ref="I30:J30"/>
    <mergeCell ref="B17:L17"/>
    <mergeCell ref="B18:L18"/>
    <mergeCell ref="I38:J38"/>
    <mergeCell ref="C35:J35"/>
    <mergeCell ref="C37:J37"/>
    <mergeCell ref="C36:J36"/>
    <mergeCell ref="A32:A35"/>
    <mergeCell ref="C32:J32"/>
    <mergeCell ref="C33:J33"/>
    <mergeCell ref="C34:J34"/>
    <mergeCell ref="A36:A3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N38"/>
  <sheetViews>
    <sheetView zoomScale="90" zoomScaleNormal="90" workbookViewId="0">
      <selection activeCell="P20" sqref="P20"/>
    </sheetView>
  </sheetViews>
  <sheetFormatPr defaultRowHeight="14.5" x14ac:dyDescent="0.35"/>
  <cols>
    <col min="1" max="1" width="24.7265625" customWidth="1"/>
    <col min="2" max="2" width="16" customWidth="1"/>
    <col min="3" max="3" width="11.7265625" customWidth="1"/>
    <col min="4" max="4" width="12.453125" customWidth="1"/>
    <col min="5" max="5" width="11.7265625" customWidth="1"/>
    <col min="6" max="6" width="13.54296875" customWidth="1"/>
    <col min="7" max="8" width="13.1796875" customWidth="1"/>
    <col min="9" max="9" width="12.453125" customWidth="1"/>
    <col min="10" max="10" width="13.1796875" customWidth="1"/>
    <col min="11" max="11" width="12.54296875" customWidth="1"/>
    <col min="12" max="12" width="13.26953125" customWidth="1"/>
    <col min="13" max="13" width="18.7265625" customWidth="1"/>
  </cols>
  <sheetData>
    <row r="1" spans="1:14" x14ac:dyDescent="0.35">
      <c r="A1" s="289" t="s">
        <v>0</v>
      </c>
      <c r="B1" s="289"/>
      <c r="C1" s="289"/>
      <c r="D1" s="289"/>
      <c r="E1" s="289"/>
      <c r="F1" s="289"/>
      <c r="G1" s="289"/>
      <c r="H1" s="289"/>
      <c r="I1" s="289"/>
      <c r="J1" s="289"/>
      <c r="K1" s="289"/>
      <c r="L1" s="289"/>
      <c r="M1" s="289"/>
    </row>
    <row r="2" spans="1:14" x14ac:dyDescent="0.35">
      <c r="A2" s="290" t="s">
        <v>1</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ht="32.25" customHeight="1"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x14ac:dyDescent="0.35">
      <c r="A5" s="5" t="s">
        <v>5</v>
      </c>
      <c r="B5" s="63">
        <v>0</v>
      </c>
      <c r="C5" s="63">
        <v>0</v>
      </c>
      <c r="D5" s="63">
        <v>0</v>
      </c>
      <c r="E5" s="63">
        <v>0</v>
      </c>
      <c r="F5" s="63">
        <v>0</v>
      </c>
      <c r="G5" s="63">
        <v>0</v>
      </c>
      <c r="H5" s="63">
        <v>0</v>
      </c>
      <c r="I5" s="63">
        <v>0</v>
      </c>
      <c r="J5" s="63">
        <v>0</v>
      </c>
      <c r="K5" s="63">
        <v>0</v>
      </c>
      <c r="L5" s="63">
        <v>0</v>
      </c>
      <c r="M5" s="63">
        <f t="shared" ref="M5:M20" si="1">SUM(B5:L5)</f>
        <v>0</v>
      </c>
    </row>
    <row r="6" spans="1:14" x14ac:dyDescent="0.35">
      <c r="A6" s="5" t="s">
        <v>6</v>
      </c>
      <c r="B6" s="63">
        <v>0</v>
      </c>
      <c r="C6" s="63">
        <v>0</v>
      </c>
      <c r="D6" s="63">
        <v>0</v>
      </c>
      <c r="E6" s="63">
        <v>0</v>
      </c>
      <c r="F6" s="63">
        <v>0</v>
      </c>
      <c r="G6" s="63">
        <v>0</v>
      </c>
      <c r="H6" s="63">
        <v>0</v>
      </c>
      <c r="I6" s="63">
        <v>0</v>
      </c>
      <c r="J6" s="63">
        <v>0</v>
      </c>
      <c r="K6" s="63">
        <v>0</v>
      </c>
      <c r="L6" s="63">
        <v>0</v>
      </c>
      <c r="M6" s="63">
        <f t="shared" si="1"/>
        <v>0</v>
      </c>
    </row>
    <row r="7" spans="1:14" ht="42.75" customHeight="1" x14ac:dyDescent="0.35">
      <c r="A7" s="5" t="s">
        <v>7</v>
      </c>
      <c r="B7" s="63">
        <v>0</v>
      </c>
      <c r="C7" s="63">
        <v>0</v>
      </c>
      <c r="D7" s="63">
        <v>0</v>
      </c>
      <c r="E7" s="63">
        <v>0</v>
      </c>
      <c r="F7" s="63">
        <v>0</v>
      </c>
      <c r="G7" s="63">
        <v>0</v>
      </c>
      <c r="H7" s="63">
        <v>0</v>
      </c>
      <c r="I7" s="63">
        <v>0</v>
      </c>
      <c r="J7" s="63">
        <v>0</v>
      </c>
      <c r="K7" s="63">
        <v>0</v>
      </c>
      <c r="L7" s="63">
        <v>0</v>
      </c>
      <c r="M7" s="63">
        <f t="shared" si="1"/>
        <v>0</v>
      </c>
    </row>
    <row r="8" spans="1:14" ht="31.5" customHeight="1" x14ac:dyDescent="0.35">
      <c r="A8" s="3" t="s">
        <v>8</v>
      </c>
      <c r="B8" s="63">
        <f>SUM(B9:B11)</f>
        <v>12</v>
      </c>
      <c r="C8" s="63">
        <f t="shared" ref="C8:L8" si="2">SUM(C9:C11)</f>
        <v>10</v>
      </c>
      <c r="D8" s="63">
        <f t="shared" si="2"/>
        <v>10</v>
      </c>
      <c r="E8" s="63">
        <f t="shared" si="2"/>
        <v>10</v>
      </c>
      <c r="F8" s="63">
        <f t="shared" si="2"/>
        <v>0</v>
      </c>
      <c r="G8" s="63">
        <f t="shared" si="2"/>
        <v>0</v>
      </c>
      <c r="H8" s="63">
        <f t="shared" si="2"/>
        <v>0</v>
      </c>
      <c r="I8" s="63">
        <f t="shared" si="2"/>
        <v>0</v>
      </c>
      <c r="J8" s="63">
        <f t="shared" si="2"/>
        <v>0</v>
      </c>
      <c r="K8" s="63">
        <f t="shared" si="2"/>
        <v>0</v>
      </c>
      <c r="L8" s="63">
        <f t="shared" si="2"/>
        <v>0</v>
      </c>
      <c r="M8" s="63">
        <f t="shared" si="1"/>
        <v>42</v>
      </c>
      <c r="N8">
        <f>SUM(B8:L8)</f>
        <v>42</v>
      </c>
    </row>
    <row r="9" spans="1:14" x14ac:dyDescent="0.35">
      <c r="A9" s="5" t="s">
        <v>5</v>
      </c>
      <c r="B9" s="63">
        <v>12</v>
      </c>
      <c r="C9" s="63">
        <v>10</v>
      </c>
      <c r="D9" s="63">
        <v>10</v>
      </c>
      <c r="E9" s="63">
        <v>10</v>
      </c>
      <c r="F9" s="63">
        <v>0</v>
      </c>
      <c r="G9" s="63">
        <v>0</v>
      </c>
      <c r="H9" s="63">
        <v>0</v>
      </c>
      <c r="I9" s="63">
        <v>0</v>
      </c>
      <c r="J9" s="63">
        <v>0</v>
      </c>
      <c r="K9" s="63">
        <v>0</v>
      </c>
      <c r="L9" s="63">
        <v>0</v>
      </c>
      <c r="M9" s="63">
        <f t="shared" si="1"/>
        <v>42</v>
      </c>
    </row>
    <row r="10" spans="1:14" x14ac:dyDescent="0.35">
      <c r="A10" s="5" t="s">
        <v>6</v>
      </c>
      <c r="B10" s="63">
        <v>0</v>
      </c>
      <c r="C10" s="63">
        <v>0</v>
      </c>
      <c r="D10" s="63">
        <v>0</v>
      </c>
      <c r="E10" s="63">
        <v>0</v>
      </c>
      <c r="F10" s="63">
        <v>0</v>
      </c>
      <c r="G10" s="63">
        <v>0</v>
      </c>
      <c r="H10" s="63">
        <v>0</v>
      </c>
      <c r="I10" s="63">
        <v>0</v>
      </c>
      <c r="J10" s="63">
        <v>0</v>
      </c>
      <c r="K10" s="63">
        <v>0</v>
      </c>
      <c r="L10" s="63">
        <v>0</v>
      </c>
      <c r="M10" s="63">
        <f t="shared" si="1"/>
        <v>0</v>
      </c>
    </row>
    <row r="11" spans="1:14" ht="44.25" customHeight="1" x14ac:dyDescent="0.35">
      <c r="A11" s="5" t="s">
        <v>7</v>
      </c>
      <c r="B11" s="63">
        <v>0</v>
      </c>
      <c r="C11" s="63">
        <v>0</v>
      </c>
      <c r="D11" s="63">
        <v>0</v>
      </c>
      <c r="E11" s="63">
        <v>0</v>
      </c>
      <c r="F11" s="63">
        <v>0</v>
      </c>
      <c r="G11" s="63">
        <v>0</v>
      </c>
      <c r="H11" s="63">
        <v>0</v>
      </c>
      <c r="I11" s="63">
        <v>0</v>
      </c>
      <c r="J11" s="63">
        <v>0</v>
      </c>
      <c r="K11" s="63">
        <v>0</v>
      </c>
      <c r="L11" s="63">
        <v>0</v>
      </c>
      <c r="M11" s="63">
        <f t="shared" si="1"/>
        <v>0</v>
      </c>
    </row>
    <row r="12" spans="1:14" x14ac:dyDescent="0.35">
      <c r="A12" s="3" t="s">
        <v>11</v>
      </c>
      <c r="B12" s="63">
        <f>SUM(B13:B15)</f>
        <v>-12</v>
      </c>
      <c r="C12" s="63">
        <f t="shared" ref="C12:L12" si="3">SUM(C13:C15)</f>
        <v>-10</v>
      </c>
      <c r="D12" s="63">
        <f t="shared" si="3"/>
        <v>-10</v>
      </c>
      <c r="E12" s="63">
        <f t="shared" si="3"/>
        <v>-10</v>
      </c>
      <c r="F12" s="63">
        <f t="shared" si="3"/>
        <v>0</v>
      </c>
      <c r="G12" s="63">
        <f t="shared" si="3"/>
        <v>0</v>
      </c>
      <c r="H12" s="63">
        <f t="shared" si="3"/>
        <v>0</v>
      </c>
      <c r="I12" s="63">
        <f t="shared" si="3"/>
        <v>0</v>
      </c>
      <c r="J12" s="63">
        <f t="shared" si="3"/>
        <v>0</v>
      </c>
      <c r="K12" s="63">
        <f t="shared" si="3"/>
        <v>0</v>
      </c>
      <c r="L12" s="63">
        <f t="shared" si="3"/>
        <v>0</v>
      </c>
      <c r="M12" s="63">
        <f t="shared" si="1"/>
        <v>-42</v>
      </c>
    </row>
    <row r="13" spans="1:14" x14ac:dyDescent="0.35">
      <c r="A13" s="5" t="s">
        <v>5</v>
      </c>
      <c r="B13" s="63">
        <v>-12</v>
      </c>
      <c r="C13" s="63">
        <v>-10</v>
      </c>
      <c r="D13" s="63">
        <v>-10</v>
      </c>
      <c r="E13" s="63">
        <v>-10</v>
      </c>
      <c r="F13" s="63">
        <v>0</v>
      </c>
      <c r="G13" s="63">
        <v>0</v>
      </c>
      <c r="H13" s="63">
        <v>0</v>
      </c>
      <c r="I13" s="63">
        <v>0</v>
      </c>
      <c r="J13" s="63">
        <v>0</v>
      </c>
      <c r="K13" s="63">
        <v>0</v>
      </c>
      <c r="L13" s="63">
        <v>0</v>
      </c>
      <c r="M13" s="63">
        <f t="shared" si="1"/>
        <v>-42</v>
      </c>
    </row>
    <row r="14" spans="1:14" x14ac:dyDescent="0.35">
      <c r="A14" s="5" t="s">
        <v>6</v>
      </c>
      <c r="B14" s="63">
        <v>0</v>
      </c>
      <c r="C14" s="63">
        <v>0</v>
      </c>
      <c r="D14" s="63">
        <v>0</v>
      </c>
      <c r="E14" s="63">
        <v>0</v>
      </c>
      <c r="F14" s="63">
        <v>0</v>
      </c>
      <c r="G14" s="63">
        <v>0</v>
      </c>
      <c r="H14" s="63">
        <v>0</v>
      </c>
      <c r="I14" s="63">
        <v>0</v>
      </c>
      <c r="J14" s="63">
        <v>0</v>
      </c>
      <c r="K14" s="63">
        <v>0</v>
      </c>
      <c r="L14" s="63">
        <v>0</v>
      </c>
      <c r="M14" s="63">
        <f t="shared" si="1"/>
        <v>0</v>
      </c>
    </row>
    <row r="15" spans="1:14" ht="43.5" customHeight="1" x14ac:dyDescent="0.35">
      <c r="A15" s="5" t="s">
        <v>7</v>
      </c>
      <c r="B15" s="63">
        <v>0</v>
      </c>
      <c r="C15" s="63">
        <v>0</v>
      </c>
      <c r="D15" s="63">
        <v>0</v>
      </c>
      <c r="E15" s="63">
        <v>0</v>
      </c>
      <c r="F15" s="63">
        <v>0</v>
      </c>
      <c r="G15" s="63">
        <v>0</v>
      </c>
      <c r="H15" s="63">
        <v>0</v>
      </c>
      <c r="I15" s="63">
        <v>0</v>
      </c>
      <c r="J15" s="63">
        <v>0</v>
      </c>
      <c r="K15" s="63">
        <v>0</v>
      </c>
      <c r="L15" s="63">
        <v>0</v>
      </c>
      <c r="M15" s="63">
        <f t="shared" si="1"/>
        <v>0</v>
      </c>
    </row>
    <row r="16" spans="1:14" ht="43.5" customHeight="1" x14ac:dyDescent="0.35">
      <c r="A16" s="3" t="s">
        <v>9</v>
      </c>
      <c r="B16" s="63">
        <v>0</v>
      </c>
      <c r="C16" s="63">
        <v>0</v>
      </c>
      <c r="D16" s="63">
        <v>0</v>
      </c>
      <c r="E16" s="63">
        <v>0</v>
      </c>
      <c r="F16" s="63">
        <v>0</v>
      </c>
      <c r="G16" s="63">
        <v>0</v>
      </c>
      <c r="H16" s="63">
        <v>0</v>
      </c>
      <c r="I16" s="63">
        <v>0</v>
      </c>
      <c r="J16" s="63">
        <v>0</v>
      </c>
      <c r="K16" s="63">
        <v>0</v>
      </c>
      <c r="L16" s="63">
        <v>0</v>
      </c>
      <c r="M16" s="63">
        <f t="shared" si="1"/>
        <v>0</v>
      </c>
    </row>
    <row r="17" spans="1:13" ht="43.5" customHeight="1"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ht="43.5" customHeight="1" x14ac:dyDescent="0.35">
      <c r="A18" s="5" t="s">
        <v>5</v>
      </c>
      <c r="B18" s="63">
        <v>0</v>
      </c>
      <c r="C18" s="63">
        <v>0</v>
      </c>
      <c r="D18" s="63">
        <v>0</v>
      </c>
      <c r="E18" s="63">
        <v>0</v>
      </c>
      <c r="F18" s="63">
        <v>0</v>
      </c>
      <c r="G18" s="63">
        <v>0</v>
      </c>
      <c r="H18" s="63">
        <v>0</v>
      </c>
      <c r="I18" s="63">
        <v>0</v>
      </c>
      <c r="J18" s="63">
        <v>0</v>
      </c>
      <c r="K18" s="63">
        <v>0</v>
      </c>
      <c r="L18" s="63">
        <v>0</v>
      </c>
      <c r="M18" s="63">
        <f t="shared" si="1"/>
        <v>0</v>
      </c>
    </row>
    <row r="19" spans="1:13" ht="43.5" customHeight="1" x14ac:dyDescent="0.35">
      <c r="A19" s="5" t="s">
        <v>6</v>
      </c>
      <c r="B19" s="63">
        <v>0</v>
      </c>
      <c r="C19" s="63">
        <v>0</v>
      </c>
      <c r="D19" s="63">
        <v>0</v>
      </c>
      <c r="E19" s="63">
        <v>0</v>
      </c>
      <c r="F19" s="63">
        <v>0</v>
      </c>
      <c r="G19" s="63">
        <v>0</v>
      </c>
      <c r="H19" s="63">
        <v>0</v>
      </c>
      <c r="I19" s="63">
        <v>0</v>
      </c>
      <c r="J19" s="63">
        <v>0</v>
      </c>
      <c r="K19" s="63">
        <v>0</v>
      </c>
      <c r="L19" s="63">
        <v>0</v>
      </c>
      <c r="M19" s="63">
        <f t="shared" si="1"/>
        <v>0</v>
      </c>
    </row>
    <row r="20" spans="1:13" ht="43.5" customHeight="1" x14ac:dyDescent="0.35">
      <c r="A20" s="5" t="s">
        <v>7</v>
      </c>
      <c r="B20" s="63">
        <v>0</v>
      </c>
      <c r="C20" s="63">
        <v>0</v>
      </c>
      <c r="D20" s="63">
        <v>0</v>
      </c>
      <c r="E20" s="63">
        <v>0</v>
      </c>
      <c r="F20" s="63">
        <v>0</v>
      </c>
      <c r="G20" s="63">
        <v>0</v>
      </c>
      <c r="H20" s="63">
        <v>0</v>
      </c>
      <c r="I20" s="63">
        <v>0</v>
      </c>
      <c r="J20" s="63">
        <v>0</v>
      </c>
      <c r="K20" s="63">
        <v>0</v>
      </c>
      <c r="L20" s="63">
        <v>0</v>
      </c>
      <c r="M20" s="63">
        <f t="shared" si="1"/>
        <v>0</v>
      </c>
    </row>
    <row r="21" spans="1:13" ht="34.5" customHeight="1" x14ac:dyDescent="0.35">
      <c r="A21" s="5" t="s">
        <v>64</v>
      </c>
      <c r="B21" s="290" t="s">
        <v>49</v>
      </c>
      <c r="C21" s="290"/>
      <c r="D21" s="290"/>
      <c r="E21" s="290"/>
      <c r="F21" s="290"/>
      <c r="G21" s="290"/>
      <c r="H21" s="290"/>
      <c r="I21" s="290"/>
      <c r="J21" s="290"/>
      <c r="K21" s="290"/>
      <c r="L21" s="290"/>
      <c r="M21" s="290"/>
    </row>
    <row r="22" spans="1:13" ht="58" x14ac:dyDescent="0.35">
      <c r="A22" s="5" t="s">
        <v>13</v>
      </c>
      <c r="B22" s="290" t="s">
        <v>50</v>
      </c>
      <c r="C22" s="290"/>
      <c r="D22" s="290"/>
      <c r="E22" s="290"/>
      <c r="F22" s="290"/>
      <c r="G22" s="290"/>
      <c r="H22" s="290"/>
      <c r="I22" s="290"/>
      <c r="J22" s="290"/>
      <c r="K22" s="290"/>
      <c r="L22" s="290"/>
      <c r="M22" s="290"/>
    </row>
    <row r="25" spans="1:13" ht="30" customHeight="1"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ht="45" customHeight="1" x14ac:dyDescent="0.35">
      <c r="A27" s="290" t="s">
        <v>16</v>
      </c>
      <c r="B27" s="290"/>
      <c r="C27" s="6">
        <v>0</v>
      </c>
      <c r="D27" s="5">
        <v>1</v>
      </c>
      <c r="E27" s="5">
        <v>2</v>
      </c>
      <c r="F27" s="5">
        <v>3</v>
      </c>
      <c r="G27" s="5">
        <v>5</v>
      </c>
      <c r="H27" s="5">
        <v>10</v>
      </c>
      <c r="I27" s="292" t="s">
        <v>3</v>
      </c>
      <c r="J27" s="292"/>
    </row>
    <row r="28" spans="1:13" ht="29" x14ac:dyDescent="0.35">
      <c r="A28" s="4" t="s">
        <v>17</v>
      </c>
      <c r="B28" s="5" t="s">
        <v>20</v>
      </c>
      <c r="C28" s="4"/>
      <c r="D28" s="4"/>
      <c r="E28" s="4"/>
      <c r="F28" s="4"/>
      <c r="G28" s="4"/>
      <c r="H28" s="4"/>
      <c r="I28" s="290"/>
      <c r="J28" s="290"/>
    </row>
    <row r="29" spans="1:13" ht="43.5" x14ac:dyDescent="0.35">
      <c r="A29" s="4" t="s">
        <v>18</v>
      </c>
      <c r="B29" s="5" t="s">
        <v>21</v>
      </c>
      <c r="C29" s="4"/>
      <c r="D29" s="4"/>
      <c r="E29" s="4"/>
      <c r="F29" s="4"/>
      <c r="G29" s="4"/>
      <c r="H29" s="4"/>
      <c r="I29" s="294"/>
      <c r="J29" s="296"/>
    </row>
    <row r="30" spans="1:13" ht="58" x14ac:dyDescent="0.35">
      <c r="A30" s="4" t="s">
        <v>19</v>
      </c>
      <c r="B30" s="7" t="s">
        <v>22</v>
      </c>
      <c r="C30" s="4"/>
      <c r="D30" s="4"/>
      <c r="E30" s="4"/>
      <c r="F30" s="4"/>
      <c r="G30" s="4"/>
      <c r="H30" s="4"/>
      <c r="I30" s="290"/>
      <c r="J30" s="290"/>
    </row>
    <row r="31" spans="1:13" x14ac:dyDescent="0.35">
      <c r="A31" s="8"/>
      <c r="B31" s="5" t="s">
        <v>23</v>
      </c>
      <c r="C31" s="4"/>
      <c r="D31" s="4"/>
      <c r="E31" s="4"/>
      <c r="F31" s="4"/>
      <c r="G31" s="4"/>
      <c r="H31" s="4"/>
      <c r="I31" s="290"/>
      <c r="J31" s="290"/>
    </row>
    <row r="32" spans="1:13" ht="29" x14ac:dyDescent="0.35">
      <c r="A32" s="290" t="s">
        <v>24</v>
      </c>
      <c r="B32" s="5" t="s">
        <v>20</v>
      </c>
      <c r="C32" s="290"/>
      <c r="D32" s="290"/>
      <c r="E32" s="290"/>
      <c r="F32" s="290"/>
      <c r="G32" s="290"/>
      <c r="H32" s="290"/>
      <c r="I32" s="290"/>
      <c r="J32" s="290"/>
    </row>
    <row r="33" spans="1:10" ht="43.5" x14ac:dyDescent="0.35">
      <c r="A33" s="290"/>
      <c r="B33" s="5" t="s">
        <v>21</v>
      </c>
      <c r="C33" s="290"/>
      <c r="D33" s="290"/>
      <c r="E33" s="290"/>
      <c r="F33" s="290"/>
      <c r="G33" s="290"/>
      <c r="H33" s="290"/>
      <c r="I33" s="290"/>
      <c r="J33" s="290"/>
    </row>
    <row r="34" spans="1:10" ht="58" x14ac:dyDescent="0.35">
      <c r="A34" s="290"/>
      <c r="B34" s="7" t="s">
        <v>25</v>
      </c>
      <c r="C34" s="290" t="s">
        <v>51</v>
      </c>
      <c r="D34" s="290"/>
      <c r="E34" s="290"/>
      <c r="F34" s="290"/>
      <c r="G34" s="290"/>
      <c r="H34" s="290"/>
      <c r="I34" s="290"/>
      <c r="J34" s="290"/>
    </row>
    <row r="35" spans="1:10" x14ac:dyDescent="0.35">
      <c r="A35" s="290"/>
      <c r="B35" s="5" t="s">
        <v>23</v>
      </c>
      <c r="C35" s="4"/>
      <c r="D35" s="4"/>
      <c r="E35" s="4"/>
      <c r="F35" s="4"/>
      <c r="G35" s="4"/>
      <c r="H35" s="4"/>
      <c r="I35" s="290"/>
      <c r="J35" s="290"/>
    </row>
    <row r="36" spans="1:10" ht="46.5" customHeight="1" x14ac:dyDescent="0.35">
      <c r="A36" s="290" t="s">
        <v>26</v>
      </c>
      <c r="B36" s="5" t="s">
        <v>45</v>
      </c>
      <c r="C36" s="294" t="s">
        <v>52</v>
      </c>
      <c r="D36" s="295"/>
      <c r="E36" s="295"/>
      <c r="F36" s="295"/>
      <c r="G36" s="295"/>
      <c r="H36" s="295"/>
      <c r="I36" s="295"/>
      <c r="J36" s="296"/>
    </row>
    <row r="37" spans="1:10" x14ac:dyDescent="0.35">
      <c r="A37" s="290"/>
      <c r="B37" s="5" t="s">
        <v>23</v>
      </c>
      <c r="C37" s="4"/>
      <c r="D37" s="4"/>
      <c r="E37" s="4"/>
      <c r="F37" s="4"/>
      <c r="G37" s="4"/>
      <c r="H37" s="4"/>
      <c r="I37" s="290"/>
      <c r="J37" s="290"/>
    </row>
    <row r="38" spans="1:10" ht="58" x14ac:dyDescent="0.35">
      <c r="A38" s="4" t="s">
        <v>13</v>
      </c>
      <c r="B38" s="4"/>
      <c r="C38" s="4"/>
      <c r="D38" s="4"/>
      <c r="E38" s="4"/>
      <c r="F38" s="4"/>
      <c r="G38" s="4"/>
      <c r="H38" s="4"/>
      <c r="I38" s="290"/>
      <c r="J38" s="290"/>
    </row>
  </sheetData>
  <mergeCells count="22">
    <mergeCell ref="A25:J25"/>
    <mergeCell ref="A1:M1"/>
    <mergeCell ref="A2:A3"/>
    <mergeCell ref="B2:M2"/>
    <mergeCell ref="B21:M21"/>
    <mergeCell ref="B22:M22"/>
    <mergeCell ref="A26:J26"/>
    <mergeCell ref="A27:B27"/>
    <mergeCell ref="I27:J27"/>
    <mergeCell ref="I28:J28"/>
    <mergeCell ref="I30:J30"/>
    <mergeCell ref="I38:J38"/>
    <mergeCell ref="I29:J29"/>
    <mergeCell ref="C36:J36"/>
    <mergeCell ref="A32:A35"/>
    <mergeCell ref="C32:J32"/>
    <mergeCell ref="C33:J33"/>
    <mergeCell ref="C34:J34"/>
    <mergeCell ref="I35:J35"/>
    <mergeCell ref="A36:A37"/>
    <mergeCell ref="I37:J37"/>
    <mergeCell ref="I31:J3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M38"/>
  <sheetViews>
    <sheetView zoomScale="90" zoomScaleNormal="90" workbookViewId="0">
      <selection activeCell="P20" sqref="P20"/>
    </sheetView>
  </sheetViews>
  <sheetFormatPr defaultRowHeight="14.5" x14ac:dyDescent="0.35"/>
  <cols>
    <col min="1" max="1" width="26.1796875" customWidth="1"/>
    <col min="2" max="2" width="18.453125" customWidth="1"/>
    <col min="3" max="3" width="13.453125" customWidth="1"/>
    <col min="4" max="4" width="12.54296875" customWidth="1"/>
    <col min="5" max="5" width="13.7265625" customWidth="1"/>
    <col min="6" max="6" width="12.453125" customWidth="1"/>
    <col min="7" max="7" width="12.26953125" customWidth="1"/>
    <col min="8" max="8" width="12.1796875" customWidth="1"/>
    <col min="9" max="9" width="12.453125" customWidth="1"/>
    <col min="10" max="10" width="13.81640625" customWidth="1"/>
    <col min="11" max="11" width="12.26953125" customWidth="1"/>
    <col min="12" max="12" width="13.1796875" customWidth="1"/>
    <col min="13" max="13" width="18.81640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ht="24.75" customHeight="1"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3" ht="20.25" customHeight="1" x14ac:dyDescent="0.35">
      <c r="A5" s="5" t="s">
        <v>5</v>
      </c>
      <c r="B5" s="63">
        <v>0</v>
      </c>
      <c r="C5" s="63">
        <v>0</v>
      </c>
      <c r="D5" s="63">
        <v>0</v>
      </c>
      <c r="E5" s="63">
        <v>0</v>
      </c>
      <c r="F5" s="63">
        <v>0</v>
      </c>
      <c r="G5" s="63">
        <v>0</v>
      </c>
      <c r="H5" s="63">
        <v>0</v>
      </c>
      <c r="I5" s="63">
        <v>0</v>
      </c>
      <c r="J5" s="63">
        <v>0</v>
      </c>
      <c r="K5" s="63">
        <v>0</v>
      </c>
      <c r="L5" s="63">
        <v>0</v>
      </c>
      <c r="M5" s="63">
        <f t="shared" ref="M5:M20" si="1">SUM(B5:L5)</f>
        <v>0</v>
      </c>
    </row>
    <row r="6" spans="1:13" x14ac:dyDescent="0.35">
      <c r="A6" s="5" t="s">
        <v>6</v>
      </c>
      <c r="B6" s="63">
        <v>0</v>
      </c>
      <c r="C6" s="63">
        <v>0</v>
      </c>
      <c r="D6" s="63">
        <v>0</v>
      </c>
      <c r="E6" s="63">
        <v>0</v>
      </c>
      <c r="F6" s="63">
        <v>0</v>
      </c>
      <c r="G6" s="63">
        <v>0</v>
      </c>
      <c r="H6" s="63">
        <v>0</v>
      </c>
      <c r="I6" s="63">
        <v>0</v>
      </c>
      <c r="J6" s="63">
        <v>0</v>
      </c>
      <c r="K6" s="63">
        <v>0</v>
      </c>
      <c r="L6" s="63">
        <v>0</v>
      </c>
      <c r="M6" s="63">
        <f t="shared" si="1"/>
        <v>0</v>
      </c>
    </row>
    <row r="7" spans="1:13" ht="29" x14ac:dyDescent="0.35">
      <c r="A7" s="5" t="s">
        <v>7</v>
      </c>
      <c r="B7" s="63">
        <v>0</v>
      </c>
      <c r="C7" s="63">
        <v>0</v>
      </c>
      <c r="D7" s="63">
        <v>0</v>
      </c>
      <c r="E7" s="63">
        <v>0</v>
      </c>
      <c r="F7" s="63">
        <v>0</v>
      </c>
      <c r="G7" s="63">
        <v>0</v>
      </c>
      <c r="H7" s="63">
        <v>0</v>
      </c>
      <c r="I7" s="63">
        <v>0</v>
      </c>
      <c r="J7" s="63">
        <v>0</v>
      </c>
      <c r="K7" s="63">
        <v>0</v>
      </c>
      <c r="L7" s="63">
        <v>0</v>
      </c>
      <c r="M7" s="63">
        <f t="shared" si="1"/>
        <v>0</v>
      </c>
    </row>
    <row r="8" spans="1:13" ht="27.75" customHeight="1" x14ac:dyDescent="0.35">
      <c r="A8" s="3" t="s">
        <v>8</v>
      </c>
      <c r="B8" s="63">
        <f>SUM(B9:B11)</f>
        <v>1.29</v>
      </c>
      <c r="C8" s="63">
        <f t="shared" ref="C8:L8" si="2">SUM(C9:C11)</f>
        <v>3.95</v>
      </c>
      <c r="D8" s="63">
        <f t="shared" si="2"/>
        <v>1.69</v>
      </c>
      <c r="E8" s="63">
        <f t="shared" si="2"/>
        <v>8.6</v>
      </c>
      <c r="F8" s="63">
        <f t="shared" si="2"/>
        <v>8.67</v>
      </c>
      <c r="G8" s="63">
        <f t="shared" si="2"/>
        <v>9.3800000000000008</v>
      </c>
      <c r="H8" s="63">
        <f t="shared" si="2"/>
        <v>13.89</v>
      </c>
      <c r="I8" s="63">
        <f t="shared" si="2"/>
        <v>8.8699999999999992</v>
      </c>
      <c r="J8" s="63">
        <f t="shared" si="2"/>
        <v>8.86</v>
      </c>
      <c r="K8" s="63">
        <f t="shared" si="2"/>
        <v>0</v>
      </c>
      <c r="L8" s="63">
        <f t="shared" si="2"/>
        <v>0</v>
      </c>
      <c r="M8" s="63">
        <f t="shared" si="1"/>
        <v>65.199999999999989</v>
      </c>
    </row>
    <row r="9" spans="1:13" ht="30" customHeight="1" x14ac:dyDescent="0.35">
      <c r="A9" s="5" t="s">
        <v>5</v>
      </c>
      <c r="B9" s="63">
        <v>1.29</v>
      </c>
      <c r="C9" s="63">
        <v>3.95</v>
      </c>
      <c r="D9" s="63">
        <v>1.69</v>
      </c>
      <c r="E9" s="63">
        <v>8.6</v>
      </c>
      <c r="F9" s="63">
        <v>8.67</v>
      </c>
      <c r="G9" s="63">
        <v>9.3800000000000008</v>
      </c>
      <c r="H9" s="63">
        <v>13.89</v>
      </c>
      <c r="I9" s="63">
        <v>8.8699999999999992</v>
      </c>
      <c r="J9" s="63">
        <v>8.86</v>
      </c>
      <c r="K9" s="63">
        <v>0</v>
      </c>
      <c r="L9" s="63">
        <v>0</v>
      </c>
      <c r="M9" s="63">
        <f t="shared" si="1"/>
        <v>65.199999999999989</v>
      </c>
    </row>
    <row r="10" spans="1:13" x14ac:dyDescent="0.35">
      <c r="A10" s="5" t="s">
        <v>6</v>
      </c>
      <c r="B10" s="63">
        <v>0</v>
      </c>
      <c r="C10" s="63">
        <v>0</v>
      </c>
      <c r="D10" s="63">
        <v>0</v>
      </c>
      <c r="E10" s="63">
        <v>0</v>
      </c>
      <c r="F10" s="63">
        <v>0</v>
      </c>
      <c r="G10" s="63">
        <v>0</v>
      </c>
      <c r="H10" s="63">
        <v>0</v>
      </c>
      <c r="I10" s="63">
        <v>0</v>
      </c>
      <c r="J10" s="63">
        <v>0</v>
      </c>
      <c r="K10" s="63">
        <v>0</v>
      </c>
      <c r="L10" s="63">
        <v>0</v>
      </c>
      <c r="M10" s="63">
        <f t="shared" si="1"/>
        <v>0</v>
      </c>
    </row>
    <row r="11" spans="1:13" ht="42" customHeight="1" x14ac:dyDescent="0.35">
      <c r="A11" s="5" t="s">
        <v>7</v>
      </c>
      <c r="B11" s="63">
        <v>0</v>
      </c>
      <c r="C11" s="63">
        <v>0</v>
      </c>
      <c r="D11" s="63">
        <v>0</v>
      </c>
      <c r="E11" s="63">
        <v>0</v>
      </c>
      <c r="F11" s="63">
        <v>0</v>
      </c>
      <c r="G11" s="63">
        <v>0</v>
      </c>
      <c r="H11" s="63">
        <v>0</v>
      </c>
      <c r="I11" s="63">
        <v>0</v>
      </c>
      <c r="J11" s="63">
        <v>0</v>
      </c>
      <c r="K11" s="63">
        <v>0</v>
      </c>
      <c r="L11" s="63">
        <v>0</v>
      </c>
      <c r="M11" s="63">
        <f t="shared" si="1"/>
        <v>0</v>
      </c>
    </row>
    <row r="12" spans="1:13" ht="30" customHeight="1" x14ac:dyDescent="0.35">
      <c r="A12" s="3" t="s">
        <v>11</v>
      </c>
      <c r="B12" s="63">
        <f>SUM(B13:B15)</f>
        <v>-1.29</v>
      </c>
      <c r="C12" s="63">
        <f t="shared" ref="C12:L12" si="3">SUM(C13:C15)</f>
        <v>-3.95</v>
      </c>
      <c r="D12" s="63">
        <f t="shared" si="3"/>
        <v>-1.69</v>
      </c>
      <c r="E12" s="63">
        <f t="shared" si="3"/>
        <v>-8.6</v>
      </c>
      <c r="F12" s="63">
        <f t="shared" si="3"/>
        <v>-8.67</v>
      </c>
      <c r="G12" s="63">
        <f t="shared" si="3"/>
        <v>-9.3800000000000008</v>
      </c>
      <c r="H12" s="63">
        <f t="shared" si="3"/>
        <v>-13.89</v>
      </c>
      <c r="I12" s="63">
        <f t="shared" si="3"/>
        <v>-8.8699999999999992</v>
      </c>
      <c r="J12" s="63">
        <f t="shared" si="3"/>
        <v>-8.86</v>
      </c>
      <c r="K12" s="63">
        <f t="shared" si="3"/>
        <v>0</v>
      </c>
      <c r="L12" s="63">
        <f t="shared" si="3"/>
        <v>0</v>
      </c>
      <c r="M12" s="63">
        <f t="shared" si="1"/>
        <v>-65.199999999999989</v>
      </c>
    </row>
    <row r="13" spans="1:13" ht="30" customHeight="1" x14ac:dyDescent="0.35">
      <c r="A13" s="5" t="s">
        <v>5</v>
      </c>
      <c r="B13" s="63">
        <v>-1.29</v>
      </c>
      <c r="C13" s="63">
        <v>-3.95</v>
      </c>
      <c r="D13" s="63">
        <v>-1.69</v>
      </c>
      <c r="E13" s="63">
        <v>-8.6</v>
      </c>
      <c r="F13" s="63">
        <v>-8.67</v>
      </c>
      <c r="G13" s="63">
        <v>-9.3800000000000008</v>
      </c>
      <c r="H13" s="63">
        <v>-13.89</v>
      </c>
      <c r="I13" s="63">
        <v>-8.8699999999999992</v>
      </c>
      <c r="J13" s="63">
        <v>-8.86</v>
      </c>
      <c r="K13" s="63">
        <v>0</v>
      </c>
      <c r="L13" s="63">
        <v>0</v>
      </c>
      <c r="M13" s="63">
        <f t="shared" si="1"/>
        <v>-65.199999999999989</v>
      </c>
    </row>
    <row r="14" spans="1:13" x14ac:dyDescent="0.35">
      <c r="A14" s="5" t="s">
        <v>6</v>
      </c>
      <c r="B14" s="63">
        <v>0</v>
      </c>
      <c r="C14" s="63">
        <v>0</v>
      </c>
      <c r="D14" s="63">
        <v>0</v>
      </c>
      <c r="E14" s="63">
        <v>0</v>
      </c>
      <c r="F14" s="63">
        <v>0</v>
      </c>
      <c r="G14" s="63">
        <v>0</v>
      </c>
      <c r="H14" s="63">
        <v>0</v>
      </c>
      <c r="I14" s="63">
        <v>0</v>
      </c>
      <c r="J14" s="63">
        <v>0</v>
      </c>
      <c r="K14" s="63">
        <v>0</v>
      </c>
      <c r="L14" s="63">
        <v>0</v>
      </c>
      <c r="M14" s="63">
        <f t="shared" si="1"/>
        <v>0</v>
      </c>
    </row>
    <row r="15" spans="1:13" ht="39.75" customHeight="1" x14ac:dyDescent="0.35">
      <c r="A15" s="5" t="s">
        <v>7</v>
      </c>
      <c r="B15" s="63">
        <v>0</v>
      </c>
      <c r="C15" s="63">
        <v>0</v>
      </c>
      <c r="D15" s="63">
        <v>0</v>
      </c>
      <c r="E15" s="63">
        <v>0</v>
      </c>
      <c r="F15" s="63">
        <v>0</v>
      </c>
      <c r="G15" s="63">
        <v>0</v>
      </c>
      <c r="H15" s="63">
        <v>0</v>
      </c>
      <c r="I15" s="63">
        <v>0</v>
      </c>
      <c r="J15" s="63">
        <v>0</v>
      </c>
      <c r="K15" s="63">
        <v>0</v>
      </c>
      <c r="L15" s="63">
        <v>0</v>
      </c>
      <c r="M15" s="63">
        <f t="shared" si="1"/>
        <v>0</v>
      </c>
    </row>
    <row r="16" spans="1:13" ht="39.75" customHeight="1" x14ac:dyDescent="0.35">
      <c r="A16" s="3" t="s">
        <v>9</v>
      </c>
      <c r="B16" s="63">
        <v>7.08</v>
      </c>
      <c r="C16" s="63">
        <v>21.76</v>
      </c>
      <c r="D16" s="63">
        <v>9.34</v>
      </c>
      <c r="E16" s="63">
        <v>0</v>
      </c>
      <c r="F16" s="63">
        <v>0</v>
      </c>
      <c r="G16" s="63">
        <v>0</v>
      </c>
      <c r="H16" s="63">
        <v>0</v>
      </c>
      <c r="I16" s="63">
        <v>0</v>
      </c>
      <c r="J16" s="63">
        <v>0</v>
      </c>
      <c r="K16" s="63">
        <v>0</v>
      </c>
      <c r="L16" s="63">
        <v>0</v>
      </c>
      <c r="M16" s="63">
        <f t="shared" si="1"/>
        <v>38.180000000000007</v>
      </c>
    </row>
    <row r="17" spans="1:13" ht="39.75" customHeight="1" x14ac:dyDescent="0.35">
      <c r="A17" s="3" t="s">
        <v>10</v>
      </c>
      <c r="B17" s="65">
        <f>SUM(B18:B20)</f>
        <v>0</v>
      </c>
      <c r="C17" s="65">
        <f t="shared" ref="C17:L17" si="4">SUM(C18:C20)</f>
        <v>0</v>
      </c>
      <c r="D17" s="65">
        <f t="shared" si="4"/>
        <v>0.77</v>
      </c>
      <c r="E17" s="65">
        <f t="shared" si="4"/>
        <v>66.58</v>
      </c>
      <c r="F17" s="65">
        <f t="shared" si="4"/>
        <v>102.41</v>
      </c>
      <c r="G17" s="65">
        <f t="shared" si="4"/>
        <v>135.12</v>
      </c>
      <c r="H17" s="65">
        <f t="shared" si="4"/>
        <v>167.83</v>
      </c>
      <c r="I17" s="65">
        <f t="shared" si="4"/>
        <v>134.34</v>
      </c>
      <c r="J17" s="65">
        <f t="shared" si="4"/>
        <v>134.34</v>
      </c>
      <c r="K17" s="65">
        <f t="shared" si="4"/>
        <v>134.34</v>
      </c>
      <c r="L17" s="65">
        <f t="shared" si="4"/>
        <v>134.34</v>
      </c>
      <c r="M17" s="63">
        <f t="shared" si="1"/>
        <v>1010.0700000000002</v>
      </c>
    </row>
    <row r="18" spans="1:13" ht="39.75" customHeight="1" x14ac:dyDescent="0.35">
      <c r="A18" s="5" t="s">
        <v>5</v>
      </c>
      <c r="B18" s="65">
        <v>0</v>
      </c>
      <c r="C18" s="65">
        <v>0</v>
      </c>
      <c r="D18" s="65">
        <v>0.77</v>
      </c>
      <c r="E18" s="65">
        <v>66.58</v>
      </c>
      <c r="F18" s="65">
        <v>102.41</v>
      </c>
      <c r="G18" s="65">
        <v>135.12</v>
      </c>
      <c r="H18" s="65">
        <v>167.83</v>
      </c>
      <c r="I18" s="65">
        <v>134.34</v>
      </c>
      <c r="J18" s="65">
        <v>134.34</v>
      </c>
      <c r="K18" s="65">
        <v>134.34</v>
      </c>
      <c r="L18" s="65">
        <v>134.34</v>
      </c>
      <c r="M18" s="63">
        <f t="shared" si="1"/>
        <v>1010.0700000000002</v>
      </c>
    </row>
    <row r="19" spans="1:13" ht="39.75" customHeight="1" x14ac:dyDescent="0.35">
      <c r="A19" s="5" t="s">
        <v>6</v>
      </c>
      <c r="B19" s="63">
        <v>0</v>
      </c>
      <c r="C19" s="63">
        <v>0</v>
      </c>
      <c r="D19" s="63">
        <v>0</v>
      </c>
      <c r="E19" s="63">
        <v>0</v>
      </c>
      <c r="F19" s="63">
        <v>0</v>
      </c>
      <c r="G19" s="63">
        <v>0</v>
      </c>
      <c r="H19" s="63">
        <v>0</v>
      </c>
      <c r="I19" s="63">
        <v>0</v>
      </c>
      <c r="J19" s="63">
        <v>0</v>
      </c>
      <c r="K19" s="63">
        <v>0</v>
      </c>
      <c r="L19" s="63">
        <v>0</v>
      </c>
      <c r="M19" s="63">
        <f t="shared" si="1"/>
        <v>0</v>
      </c>
    </row>
    <row r="20" spans="1:13" ht="39.75" customHeight="1" x14ac:dyDescent="0.35">
      <c r="A20" s="5" t="s">
        <v>7</v>
      </c>
      <c r="B20" s="63">
        <v>0</v>
      </c>
      <c r="C20" s="63">
        <v>0</v>
      </c>
      <c r="D20" s="63">
        <v>0</v>
      </c>
      <c r="E20" s="63">
        <v>0</v>
      </c>
      <c r="F20" s="63">
        <v>0</v>
      </c>
      <c r="G20" s="63">
        <v>0</v>
      </c>
      <c r="H20" s="63">
        <v>0</v>
      </c>
      <c r="I20" s="63">
        <v>0</v>
      </c>
      <c r="J20" s="63">
        <v>0</v>
      </c>
      <c r="K20" s="63">
        <v>0</v>
      </c>
      <c r="L20" s="63">
        <v>0</v>
      </c>
      <c r="M20" s="63">
        <f t="shared" si="1"/>
        <v>0</v>
      </c>
    </row>
    <row r="21" spans="1:13" ht="43.5" x14ac:dyDescent="0.35">
      <c r="A21" s="5" t="s">
        <v>64</v>
      </c>
      <c r="B21" s="290" t="s">
        <v>69</v>
      </c>
      <c r="C21" s="290"/>
      <c r="D21" s="290"/>
      <c r="E21" s="290"/>
      <c r="F21" s="290"/>
      <c r="G21" s="290"/>
      <c r="H21" s="290"/>
      <c r="I21" s="290"/>
      <c r="J21" s="290"/>
      <c r="K21" s="290"/>
      <c r="L21" s="290"/>
      <c r="M21" s="290"/>
    </row>
    <row r="22" spans="1:13" ht="290.25" customHeight="1" x14ac:dyDescent="0.35">
      <c r="A22" s="5" t="s">
        <v>13</v>
      </c>
      <c r="B22" s="290" t="s">
        <v>72</v>
      </c>
      <c r="C22" s="290"/>
      <c r="D22" s="290"/>
      <c r="E22" s="290"/>
      <c r="F22" s="290"/>
      <c r="G22" s="290"/>
      <c r="H22" s="290"/>
      <c r="I22" s="290"/>
      <c r="J22" s="290"/>
      <c r="K22" s="290"/>
      <c r="L22" s="290"/>
      <c r="M22" s="290"/>
    </row>
    <row r="25" spans="1:13" ht="30" customHeight="1"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ht="45" customHeight="1" x14ac:dyDescent="0.35">
      <c r="A27" s="290" t="s">
        <v>16</v>
      </c>
      <c r="B27" s="290"/>
      <c r="C27" s="6">
        <v>0</v>
      </c>
      <c r="D27" s="5">
        <v>1</v>
      </c>
      <c r="E27" s="5">
        <v>2</v>
      </c>
      <c r="F27" s="5">
        <v>3</v>
      </c>
      <c r="G27" s="5">
        <v>5</v>
      </c>
      <c r="H27" s="5">
        <v>10</v>
      </c>
      <c r="I27" s="292" t="s">
        <v>3</v>
      </c>
      <c r="J27" s="292"/>
    </row>
    <row r="28" spans="1:13" ht="29" x14ac:dyDescent="0.35">
      <c r="A28" s="4" t="s">
        <v>17</v>
      </c>
      <c r="B28" s="5" t="s">
        <v>20</v>
      </c>
      <c r="C28" s="4"/>
      <c r="D28" s="4"/>
      <c r="E28" s="4"/>
      <c r="F28" s="4"/>
      <c r="G28" s="4"/>
      <c r="H28" s="4"/>
      <c r="I28" s="290"/>
      <c r="J28" s="290"/>
    </row>
    <row r="29" spans="1:13" ht="43.5" x14ac:dyDescent="0.35">
      <c r="A29" s="4" t="s">
        <v>18</v>
      </c>
      <c r="B29" s="5" t="s">
        <v>21</v>
      </c>
      <c r="C29" s="4"/>
      <c r="D29" s="4"/>
      <c r="E29" s="4"/>
      <c r="F29" s="4"/>
      <c r="G29" s="4"/>
      <c r="H29" s="4"/>
      <c r="I29" s="378"/>
      <c r="J29" s="379"/>
    </row>
    <row r="30" spans="1:13" ht="43.5" x14ac:dyDescent="0.35">
      <c r="A30" s="4" t="s">
        <v>19</v>
      </c>
      <c r="B30" s="7" t="s">
        <v>22</v>
      </c>
      <c r="C30" s="4"/>
      <c r="D30" s="4"/>
      <c r="E30" s="4"/>
      <c r="F30" s="4"/>
      <c r="G30" s="4"/>
      <c r="H30" s="4"/>
      <c r="I30" s="290"/>
      <c r="J30" s="290"/>
    </row>
    <row r="31" spans="1:13" x14ac:dyDescent="0.35">
      <c r="A31" s="8"/>
      <c r="B31" s="5" t="s">
        <v>23</v>
      </c>
      <c r="C31" s="4"/>
      <c r="D31" s="4"/>
      <c r="E31" s="4"/>
      <c r="F31" s="4"/>
      <c r="G31" s="4"/>
      <c r="H31" s="4"/>
      <c r="I31" s="290"/>
      <c r="J31" s="290"/>
    </row>
    <row r="32" spans="1:13" ht="29" x14ac:dyDescent="0.35">
      <c r="A32" s="290" t="s">
        <v>24</v>
      </c>
      <c r="B32" s="5" t="s">
        <v>20</v>
      </c>
      <c r="C32" s="290"/>
      <c r="D32" s="290"/>
      <c r="E32" s="290"/>
      <c r="F32" s="290"/>
      <c r="G32" s="290"/>
      <c r="H32" s="290"/>
      <c r="I32" s="290"/>
      <c r="J32" s="290"/>
    </row>
    <row r="33" spans="1:10" ht="43.5" x14ac:dyDescent="0.35">
      <c r="A33" s="290"/>
      <c r="B33" s="5" t="s">
        <v>21</v>
      </c>
      <c r="C33" s="290"/>
      <c r="D33" s="290"/>
      <c r="E33" s="290"/>
      <c r="F33" s="290"/>
      <c r="G33" s="290"/>
      <c r="H33" s="290"/>
      <c r="I33" s="290"/>
      <c r="J33" s="290"/>
    </row>
    <row r="34" spans="1:10" ht="43.5" x14ac:dyDescent="0.35">
      <c r="A34" s="290"/>
      <c r="B34" s="7" t="s">
        <v>25</v>
      </c>
      <c r="C34" s="290"/>
      <c r="D34" s="290"/>
      <c r="E34" s="290"/>
      <c r="F34" s="290"/>
      <c r="G34" s="290"/>
      <c r="H34" s="290"/>
      <c r="I34" s="290"/>
      <c r="J34" s="290"/>
    </row>
    <row r="35" spans="1:10" x14ac:dyDescent="0.35">
      <c r="A35" s="290"/>
      <c r="B35" s="5" t="s">
        <v>23</v>
      </c>
      <c r="C35" s="4"/>
      <c r="D35" s="4"/>
      <c r="E35" s="4"/>
      <c r="F35" s="4"/>
      <c r="G35" s="4"/>
      <c r="H35" s="4"/>
      <c r="I35" s="290"/>
      <c r="J35" s="290"/>
    </row>
    <row r="36" spans="1:10" ht="152.25" customHeight="1" x14ac:dyDescent="0.35">
      <c r="A36" s="290" t="s">
        <v>26</v>
      </c>
      <c r="B36" s="5" t="s">
        <v>53</v>
      </c>
      <c r="C36" s="294" t="s">
        <v>54</v>
      </c>
      <c r="D36" s="295"/>
      <c r="E36" s="295"/>
      <c r="F36" s="295"/>
      <c r="G36" s="295"/>
      <c r="H36" s="295"/>
      <c r="I36" s="295"/>
      <c r="J36" s="296"/>
    </row>
    <row r="37" spans="1:10" x14ac:dyDescent="0.35">
      <c r="A37" s="290"/>
      <c r="B37" s="5" t="s">
        <v>23</v>
      </c>
      <c r="C37" s="4"/>
      <c r="D37" s="4"/>
      <c r="E37" s="4"/>
      <c r="F37" s="4"/>
      <c r="G37" s="4"/>
      <c r="H37" s="4"/>
      <c r="I37" s="290"/>
      <c r="J37" s="290"/>
    </row>
    <row r="38" spans="1:10" ht="43.5" x14ac:dyDescent="0.35">
      <c r="A38" s="4" t="s">
        <v>13</v>
      </c>
      <c r="B38" s="4"/>
      <c r="C38" s="4"/>
      <c r="D38" s="4"/>
      <c r="E38" s="4"/>
      <c r="F38" s="4"/>
      <c r="G38" s="4"/>
      <c r="H38" s="4"/>
      <c r="I38" s="290"/>
      <c r="J38" s="290"/>
    </row>
  </sheetData>
  <mergeCells count="22">
    <mergeCell ref="I31:J31"/>
    <mergeCell ref="A1:M1"/>
    <mergeCell ref="A2:A3"/>
    <mergeCell ref="B2:M2"/>
    <mergeCell ref="B21:M21"/>
    <mergeCell ref="B22:M22"/>
    <mergeCell ref="A25:J25"/>
    <mergeCell ref="A26:J26"/>
    <mergeCell ref="A27:B27"/>
    <mergeCell ref="I27:J27"/>
    <mergeCell ref="I28:J28"/>
    <mergeCell ref="I30:J30"/>
    <mergeCell ref="I29:J29"/>
    <mergeCell ref="I38:J38"/>
    <mergeCell ref="C36:J36"/>
    <mergeCell ref="A32:A35"/>
    <mergeCell ref="C32:J32"/>
    <mergeCell ref="C33:J33"/>
    <mergeCell ref="C34:J34"/>
    <mergeCell ref="I35:J35"/>
    <mergeCell ref="A36:A37"/>
    <mergeCell ref="I37:J3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M38"/>
  <sheetViews>
    <sheetView workbookViewId="0">
      <selection activeCell="P20" sqref="P20"/>
    </sheetView>
  </sheetViews>
  <sheetFormatPr defaultRowHeight="14.5" x14ac:dyDescent="0.35"/>
  <cols>
    <col min="1" max="1" width="19.453125" customWidth="1"/>
    <col min="2" max="2" width="16" customWidth="1"/>
    <col min="3" max="3" width="13.7265625" customWidth="1"/>
    <col min="4" max="4" width="13.54296875" customWidth="1"/>
    <col min="5" max="5" width="14.26953125" customWidth="1"/>
    <col min="6" max="6" width="13.81640625" customWidth="1"/>
    <col min="7" max="7" width="14.7265625" customWidth="1"/>
    <col min="8" max="8" width="14" customWidth="1"/>
    <col min="9" max="9" width="11.54296875" customWidth="1"/>
    <col min="10" max="10" width="15.1796875" customWidth="1"/>
    <col min="11" max="11" width="13.81640625" customWidth="1"/>
    <col min="12" max="13" width="14.179687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3" x14ac:dyDescent="0.35">
      <c r="A5" s="5" t="s">
        <v>5</v>
      </c>
      <c r="B5" s="63">
        <v>0</v>
      </c>
      <c r="C5" s="63">
        <v>0</v>
      </c>
      <c r="D5" s="63">
        <v>0</v>
      </c>
      <c r="E5" s="63">
        <v>0</v>
      </c>
      <c r="F5" s="63">
        <v>0</v>
      </c>
      <c r="G5" s="63">
        <v>0</v>
      </c>
      <c r="H5" s="63">
        <v>0</v>
      </c>
      <c r="I5" s="63">
        <v>0</v>
      </c>
      <c r="J5" s="63">
        <v>0</v>
      </c>
      <c r="K5" s="63">
        <v>0</v>
      </c>
      <c r="L5" s="63">
        <v>0</v>
      </c>
      <c r="M5" s="63">
        <f t="shared" ref="M5:M20" si="1">SUM(B5:L5)</f>
        <v>0</v>
      </c>
    </row>
    <row r="6" spans="1:13" x14ac:dyDescent="0.35">
      <c r="A6" s="5" t="s">
        <v>6</v>
      </c>
      <c r="B6" s="63">
        <v>0</v>
      </c>
      <c r="C6" s="63">
        <v>0</v>
      </c>
      <c r="D6" s="63">
        <v>0</v>
      </c>
      <c r="E6" s="63">
        <v>0</v>
      </c>
      <c r="F6" s="63">
        <v>0</v>
      </c>
      <c r="G6" s="63">
        <v>0</v>
      </c>
      <c r="H6" s="63">
        <v>0</v>
      </c>
      <c r="I6" s="63">
        <v>0</v>
      </c>
      <c r="J6" s="63">
        <v>0</v>
      </c>
      <c r="K6" s="63">
        <v>0</v>
      </c>
      <c r="L6" s="63">
        <v>0</v>
      </c>
      <c r="M6" s="63">
        <f t="shared" si="1"/>
        <v>0</v>
      </c>
    </row>
    <row r="7" spans="1:13" ht="29" x14ac:dyDescent="0.35">
      <c r="A7" s="5" t="s">
        <v>7</v>
      </c>
      <c r="B7" s="63">
        <v>0</v>
      </c>
      <c r="C7" s="63">
        <v>0</v>
      </c>
      <c r="D7" s="63">
        <v>0</v>
      </c>
      <c r="E7" s="63">
        <v>0</v>
      </c>
      <c r="F7" s="63">
        <v>0</v>
      </c>
      <c r="G7" s="63">
        <v>0</v>
      </c>
      <c r="H7" s="63">
        <v>0</v>
      </c>
      <c r="I7" s="63">
        <v>0</v>
      </c>
      <c r="J7" s="63">
        <v>0</v>
      </c>
      <c r="K7" s="63">
        <v>0</v>
      </c>
      <c r="L7" s="63">
        <v>0</v>
      </c>
      <c r="M7" s="63">
        <f t="shared" si="1"/>
        <v>0</v>
      </c>
    </row>
    <row r="8" spans="1:13" x14ac:dyDescent="0.35">
      <c r="A8" s="3" t="s">
        <v>8</v>
      </c>
      <c r="B8" s="63">
        <f>SUM(B9:B11)</f>
        <v>0.43</v>
      </c>
      <c r="C8" s="63">
        <f t="shared" ref="C8:L8" si="2">SUM(C9:C11)</f>
        <v>0</v>
      </c>
      <c r="D8" s="63">
        <f t="shared" si="2"/>
        <v>0</v>
      </c>
      <c r="E8" s="63">
        <f t="shared" si="2"/>
        <v>0</v>
      </c>
      <c r="F8" s="63">
        <f t="shared" si="2"/>
        <v>0</v>
      </c>
      <c r="G8" s="63">
        <f t="shared" si="2"/>
        <v>0</v>
      </c>
      <c r="H8" s="63">
        <f t="shared" si="2"/>
        <v>0</v>
      </c>
      <c r="I8" s="63">
        <f t="shared" si="2"/>
        <v>0</v>
      </c>
      <c r="J8" s="63">
        <f t="shared" si="2"/>
        <v>0</v>
      </c>
      <c r="K8" s="63">
        <f t="shared" si="2"/>
        <v>0</v>
      </c>
      <c r="L8" s="63">
        <f t="shared" si="2"/>
        <v>0</v>
      </c>
      <c r="M8" s="63">
        <f t="shared" si="1"/>
        <v>0.43</v>
      </c>
    </row>
    <row r="9" spans="1:13" x14ac:dyDescent="0.35">
      <c r="A9" s="5" t="s">
        <v>5</v>
      </c>
      <c r="B9" s="63">
        <v>0.43</v>
      </c>
      <c r="C9" s="63">
        <v>0</v>
      </c>
      <c r="D9" s="63">
        <v>0</v>
      </c>
      <c r="E9" s="63">
        <v>0</v>
      </c>
      <c r="F9" s="63">
        <v>0</v>
      </c>
      <c r="G9" s="63">
        <v>0</v>
      </c>
      <c r="H9" s="63">
        <v>0</v>
      </c>
      <c r="I9" s="63">
        <v>0</v>
      </c>
      <c r="J9" s="63">
        <v>0</v>
      </c>
      <c r="K9" s="63">
        <v>0</v>
      </c>
      <c r="L9" s="63">
        <v>0</v>
      </c>
      <c r="M9" s="63">
        <f t="shared" si="1"/>
        <v>0.43</v>
      </c>
    </row>
    <row r="10" spans="1:13" x14ac:dyDescent="0.35">
      <c r="A10" s="5" t="s">
        <v>6</v>
      </c>
      <c r="B10" s="63">
        <v>0</v>
      </c>
      <c r="C10" s="63">
        <v>0</v>
      </c>
      <c r="D10" s="63">
        <v>0</v>
      </c>
      <c r="E10" s="63">
        <v>0</v>
      </c>
      <c r="F10" s="63">
        <v>0</v>
      </c>
      <c r="G10" s="63">
        <v>0</v>
      </c>
      <c r="H10" s="63">
        <v>0</v>
      </c>
      <c r="I10" s="63">
        <v>0</v>
      </c>
      <c r="J10" s="63">
        <v>0</v>
      </c>
      <c r="K10" s="63">
        <v>0</v>
      </c>
      <c r="L10" s="63">
        <v>0</v>
      </c>
      <c r="M10" s="63">
        <f t="shared" si="1"/>
        <v>0</v>
      </c>
    </row>
    <row r="11" spans="1:13" ht="29" x14ac:dyDescent="0.35">
      <c r="A11" s="5" t="s">
        <v>7</v>
      </c>
      <c r="B11" s="63">
        <v>0</v>
      </c>
      <c r="C11" s="63">
        <v>0</v>
      </c>
      <c r="D11" s="63">
        <v>0</v>
      </c>
      <c r="E11" s="63">
        <v>0</v>
      </c>
      <c r="F11" s="63">
        <v>0</v>
      </c>
      <c r="G11" s="63">
        <v>0</v>
      </c>
      <c r="H11" s="63">
        <v>0</v>
      </c>
      <c r="I11" s="63">
        <v>0</v>
      </c>
      <c r="J11" s="63">
        <v>0</v>
      </c>
      <c r="K11" s="63">
        <v>0</v>
      </c>
      <c r="L11" s="63">
        <v>0</v>
      </c>
      <c r="M11" s="63">
        <f t="shared" si="1"/>
        <v>0</v>
      </c>
    </row>
    <row r="12" spans="1:13" x14ac:dyDescent="0.35">
      <c r="A12" s="3" t="s">
        <v>11</v>
      </c>
      <c r="B12" s="63">
        <f>SUM(B13:B15)</f>
        <v>-0.43</v>
      </c>
      <c r="C12" s="63">
        <f t="shared" ref="C12:L12" si="3">SUM(C13:C15)</f>
        <v>0</v>
      </c>
      <c r="D12" s="63">
        <f t="shared" si="3"/>
        <v>0</v>
      </c>
      <c r="E12" s="63">
        <f t="shared" si="3"/>
        <v>0</v>
      </c>
      <c r="F12" s="63">
        <f t="shared" si="3"/>
        <v>0</v>
      </c>
      <c r="G12" s="63">
        <f t="shared" si="3"/>
        <v>0</v>
      </c>
      <c r="H12" s="63">
        <f t="shared" si="3"/>
        <v>0</v>
      </c>
      <c r="I12" s="63">
        <f t="shared" si="3"/>
        <v>0</v>
      </c>
      <c r="J12" s="63">
        <f t="shared" si="3"/>
        <v>0</v>
      </c>
      <c r="K12" s="63">
        <f t="shared" si="3"/>
        <v>0</v>
      </c>
      <c r="L12" s="63">
        <f t="shared" si="3"/>
        <v>0</v>
      </c>
      <c r="M12" s="63">
        <f t="shared" si="1"/>
        <v>-0.43</v>
      </c>
    </row>
    <row r="13" spans="1:13" x14ac:dyDescent="0.35">
      <c r="A13" s="5" t="s">
        <v>5</v>
      </c>
      <c r="B13" s="63">
        <v>-0.43</v>
      </c>
      <c r="C13" s="63">
        <v>0</v>
      </c>
      <c r="D13" s="63">
        <v>0</v>
      </c>
      <c r="E13" s="63">
        <v>0</v>
      </c>
      <c r="F13" s="63">
        <v>0</v>
      </c>
      <c r="G13" s="63">
        <v>0</v>
      </c>
      <c r="H13" s="63">
        <v>0</v>
      </c>
      <c r="I13" s="63">
        <v>0</v>
      </c>
      <c r="J13" s="63">
        <v>0</v>
      </c>
      <c r="K13" s="63">
        <v>0</v>
      </c>
      <c r="L13" s="63">
        <v>0</v>
      </c>
      <c r="M13" s="63">
        <f t="shared" si="1"/>
        <v>-0.43</v>
      </c>
    </row>
    <row r="14" spans="1:13" x14ac:dyDescent="0.35">
      <c r="A14" s="5" t="s">
        <v>6</v>
      </c>
      <c r="B14" s="63">
        <v>0</v>
      </c>
      <c r="C14" s="63">
        <v>0</v>
      </c>
      <c r="D14" s="63">
        <v>0</v>
      </c>
      <c r="E14" s="63">
        <v>0</v>
      </c>
      <c r="F14" s="63">
        <v>0</v>
      </c>
      <c r="G14" s="63">
        <v>0</v>
      </c>
      <c r="H14" s="63">
        <v>0</v>
      </c>
      <c r="I14" s="63">
        <v>0</v>
      </c>
      <c r="J14" s="63">
        <v>0</v>
      </c>
      <c r="K14" s="63">
        <v>0</v>
      </c>
      <c r="L14" s="63">
        <v>0</v>
      </c>
      <c r="M14" s="63">
        <f t="shared" si="1"/>
        <v>0</v>
      </c>
    </row>
    <row r="15" spans="1:13" ht="29" x14ac:dyDescent="0.35">
      <c r="A15" s="5" t="s">
        <v>7</v>
      </c>
      <c r="B15" s="63">
        <v>0</v>
      </c>
      <c r="C15" s="63">
        <v>0</v>
      </c>
      <c r="D15" s="63">
        <v>0</v>
      </c>
      <c r="E15" s="63">
        <v>0</v>
      </c>
      <c r="F15" s="63">
        <v>0</v>
      </c>
      <c r="G15" s="63">
        <v>0</v>
      </c>
      <c r="H15" s="63">
        <v>0</v>
      </c>
      <c r="I15" s="63">
        <v>0</v>
      </c>
      <c r="J15" s="63">
        <v>0</v>
      </c>
      <c r="K15" s="63">
        <v>0</v>
      </c>
      <c r="L15" s="63">
        <v>0</v>
      </c>
      <c r="M15" s="63">
        <f t="shared" si="1"/>
        <v>0</v>
      </c>
    </row>
    <row r="16" spans="1:13" ht="43.5" x14ac:dyDescent="0.35">
      <c r="A16" s="3" t="s">
        <v>9</v>
      </c>
      <c r="B16" s="63">
        <v>0</v>
      </c>
      <c r="C16" s="63">
        <v>0</v>
      </c>
      <c r="D16" s="63">
        <v>0</v>
      </c>
      <c r="E16" s="63">
        <v>0</v>
      </c>
      <c r="F16" s="63">
        <v>0</v>
      </c>
      <c r="G16" s="63">
        <v>0</v>
      </c>
      <c r="H16" s="63">
        <v>0</v>
      </c>
      <c r="I16" s="63">
        <v>0</v>
      </c>
      <c r="J16" s="63">
        <v>0</v>
      </c>
      <c r="K16" s="63">
        <v>0</v>
      </c>
      <c r="L16" s="63">
        <v>0</v>
      </c>
      <c r="M16" s="63">
        <f t="shared" si="1"/>
        <v>0</v>
      </c>
    </row>
    <row r="17" spans="1:13" ht="29"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ht="58" x14ac:dyDescent="0.35">
      <c r="A21" s="5" t="s">
        <v>64</v>
      </c>
      <c r="B21" s="290" t="s">
        <v>66</v>
      </c>
      <c r="C21" s="290"/>
      <c r="D21" s="290"/>
      <c r="E21" s="290"/>
      <c r="F21" s="290"/>
      <c r="G21" s="290"/>
      <c r="H21" s="290"/>
      <c r="I21" s="290"/>
      <c r="J21" s="290"/>
      <c r="K21" s="290"/>
      <c r="L21" s="290"/>
      <c r="M21" s="290"/>
    </row>
    <row r="22" spans="1:13" ht="72.5" x14ac:dyDescent="0.35">
      <c r="A22" s="5" t="s">
        <v>13</v>
      </c>
      <c r="B22" s="290"/>
      <c r="C22" s="290"/>
      <c r="D22" s="290"/>
      <c r="E22" s="290"/>
      <c r="F22" s="290"/>
      <c r="G22" s="290"/>
      <c r="H22" s="290"/>
      <c r="I22" s="290"/>
      <c r="J22" s="290"/>
      <c r="K22" s="290"/>
      <c r="L22" s="290"/>
      <c r="M22" s="290"/>
    </row>
    <row r="25" spans="1:13" ht="30" customHeight="1"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ht="45" customHeight="1" x14ac:dyDescent="0.35">
      <c r="A27" s="290" t="s">
        <v>16</v>
      </c>
      <c r="B27" s="290"/>
      <c r="C27" s="6">
        <v>0</v>
      </c>
      <c r="D27" s="5">
        <v>1</v>
      </c>
      <c r="E27" s="5">
        <v>2</v>
      </c>
      <c r="F27" s="5">
        <v>3</v>
      </c>
      <c r="G27" s="5">
        <v>5</v>
      </c>
      <c r="H27" s="5">
        <v>10</v>
      </c>
      <c r="I27" s="292" t="s">
        <v>3</v>
      </c>
      <c r="J27" s="292"/>
    </row>
    <row r="28" spans="1:13" ht="29" x14ac:dyDescent="0.35">
      <c r="A28" s="4" t="s">
        <v>17</v>
      </c>
      <c r="B28" s="5" t="s">
        <v>20</v>
      </c>
      <c r="C28" s="4"/>
      <c r="D28" s="4"/>
      <c r="E28" s="4"/>
      <c r="F28" s="4"/>
      <c r="G28" s="4"/>
      <c r="H28" s="4"/>
      <c r="I28" s="290"/>
      <c r="J28" s="290"/>
    </row>
    <row r="29" spans="1:13" ht="43.5" x14ac:dyDescent="0.35">
      <c r="A29" s="4" t="s">
        <v>18</v>
      </c>
      <c r="B29" s="5" t="s">
        <v>21</v>
      </c>
      <c r="C29" s="4"/>
      <c r="D29" s="4"/>
      <c r="E29" s="4"/>
      <c r="F29" s="4"/>
      <c r="G29" s="4"/>
      <c r="H29" s="4"/>
      <c r="I29" s="378"/>
      <c r="J29" s="379"/>
    </row>
    <row r="30" spans="1:13" ht="58" x14ac:dyDescent="0.35">
      <c r="A30" s="4" t="s">
        <v>19</v>
      </c>
      <c r="B30" s="7" t="s">
        <v>22</v>
      </c>
      <c r="C30" s="4"/>
      <c r="D30" s="4"/>
      <c r="E30" s="4"/>
      <c r="F30" s="4"/>
      <c r="G30" s="4"/>
      <c r="H30" s="4"/>
      <c r="I30" s="290"/>
      <c r="J30" s="290"/>
    </row>
    <row r="31" spans="1:13" x14ac:dyDescent="0.35">
      <c r="A31" s="8"/>
      <c r="B31" s="5" t="s">
        <v>23</v>
      </c>
      <c r="C31" s="4"/>
      <c r="D31" s="4"/>
      <c r="E31" s="4"/>
      <c r="F31" s="4"/>
      <c r="G31" s="4"/>
      <c r="H31" s="4"/>
      <c r="I31" s="290"/>
      <c r="J31" s="290"/>
    </row>
    <row r="32" spans="1:13" ht="29" x14ac:dyDescent="0.35">
      <c r="A32" s="290" t="s">
        <v>24</v>
      </c>
      <c r="B32" s="5" t="s">
        <v>20</v>
      </c>
      <c r="C32" s="290"/>
      <c r="D32" s="290"/>
      <c r="E32" s="290"/>
      <c r="F32" s="290"/>
      <c r="G32" s="290"/>
      <c r="H32" s="290"/>
      <c r="I32" s="290"/>
      <c r="J32" s="290"/>
    </row>
    <row r="33" spans="1:10" ht="43.5" x14ac:dyDescent="0.35">
      <c r="A33" s="290"/>
      <c r="B33" s="5" t="s">
        <v>21</v>
      </c>
      <c r="C33" s="290"/>
      <c r="D33" s="290"/>
      <c r="E33" s="290"/>
      <c r="F33" s="290"/>
      <c r="G33" s="290"/>
      <c r="H33" s="290"/>
      <c r="I33" s="290"/>
      <c r="J33" s="290"/>
    </row>
    <row r="34" spans="1:10" ht="58" x14ac:dyDescent="0.35">
      <c r="A34" s="290"/>
      <c r="B34" s="7" t="s">
        <v>25</v>
      </c>
      <c r="C34" s="290"/>
      <c r="D34" s="290"/>
      <c r="E34" s="290"/>
      <c r="F34" s="290"/>
      <c r="G34" s="290"/>
      <c r="H34" s="290"/>
      <c r="I34" s="290"/>
      <c r="J34" s="290"/>
    </row>
    <row r="35" spans="1:10" x14ac:dyDescent="0.35">
      <c r="A35" s="290"/>
      <c r="B35" s="5" t="s">
        <v>23</v>
      </c>
      <c r="C35" s="4"/>
      <c r="D35" s="4"/>
      <c r="E35" s="4"/>
      <c r="F35" s="4"/>
      <c r="G35" s="4"/>
      <c r="H35" s="4"/>
      <c r="I35" s="290"/>
      <c r="J35" s="290"/>
    </row>
    <row r="36" spans="1:10" x14ac:dyDescent="0.35">
      <c r="A36" s="290" t="s">
        <v>26</v>
      </c>
      <c r="B36" s="5" t="s">
        <v>23</v>
      </c>
      <c r="C36" s="4"/>
      <c r="D36" s="4"/>
      <c r="E36" s="4"/>
      <c r="F36" s="4"/>
      <c r="G36" s="4"/>
      <c r="H36" s="4"/>
      <c r="I36" s="290"/>
      <c r="J36" s="290"/>
    </row>
    <row r="37" spans="1:10" x14ac:dyDescent="0.35">
      <c r="A37" s="290"/>
      <c r="B37" s="5" t="s">
        <v>23</v>
      </c>
      <c r="C37" s="4"/>
      <c r="D37" s="4"/>
      <c r="E37" s="4"/>
      <c r="F37" s="4"/>
      <c r="G37" s="4"/>
      <c r="H37" s="4"/>
      <c r="I37" s="290"/>
      <c r="J37" s="290"/>
    </row>
    <row r="38" spans="1:10" ht="72.5" x14ac:dyDescent="0.35">
      <c r="A38" s="4" t="s">
        <v>13</v>
      </c>
      <c r="B38" s="4"/>
      <c r="C38" s="4"/>
      <c r="D38" s="4"/>
      <c r="E38" s="4"/>
      <c r="F38" s="4"/>
      <c r="G38" s="4"/>
      <c r="H38" s="4"/>
      <c r="I38" s="290"/>
      <c r="J38" s="290"/>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I36:J36"/>
    <mergeCell ref="I37:J37"/>
    <mergeCell ref="I38:J38"/>
    <mergeCell ref="I31:J31"/>
    <mergeCell ref="A32:A35"/>
    <mergeCell ref="C32:J32"/>
    <mergeCell ref="C33:J33"/>
    <mergeCell ref="C34:J34"/>
    <mergeCell ref="I35:J3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38"/>
  <sheetViews>
    <sheetView workbookViewId="0">
      <selection activeCell="P20" sqref="P20"/>
    </sheetView>
  </sheetViews>
  <sheetFormatPr defaultRowHeight="14.5" x14ac:dyDescent="0.35"/>
  <cols>
    <col min="1" max="1" width="20.54296875" customWidth="1"/>
    <col min="2" max="2" width="17.1796875" customWidth="1"/>
    <col min="3" max="3" width="11.54296875" customWidth="1"/>
    <col min="4" max="4" width="12" customWidth="1"/>
    <col min="5" max="5" width="12.1796875" customWidth="1"/>
    <col min="6" max="6" width="12.453125" customWidth="1"/>
    <col min="7" max="7" width="13.81640625" customWidth="1"/>
    <col min="8" max="8" width="11.54296875" customWidth="1"/>
    <col min="9" max="9" width="13.54296875" customWidth="1"/>
    <col min="10" max="10" width="12" customWidth="1"/>
    <col min="11" max="11" width="13.26953125" customWidth="1"/>
    <col min="12" max="12" width="13.453125" customWidth="1"/>
    <col min="13" max="13" width="18.81640625" customWidth="1"/>
  </cols>
  <sheetData>
    <row r="1" spans="1:13" x14ac:dyDescent="0.35">
      <c r="A1" s="289" t="s">
        <v>0</v>
      </c>
      <c r="B1" s="289"/>
      <c r="C1" s="289"/>
      <c r="D1" s="289"/>
      <c r="E1" s="289"/>
      <c r="F1" s="289"/>
      <c r="G1" s="289"/>
      <c r="H1" s="289"/>
      <c r="I1" s="289"/>
      <c r="J1" s="289"/>
      <c r="K1" s="289"/>
      <c r="L1" s="289"/>
      <c r="M1" s="289"/>
    </row>
    <row r="2" spans="1:13" x14ac:dyDescent="0.35">
      <c r="A2" s="290" t="s">
        <v>56</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3" x14ac:dyDescent="0.35">
      <c r="A5" s="5" t="s">
        <v>5</v>
      </c>
      <c r="B5" s="63">
        <v>0</v>
      </c>
      <c r="C5" s="63">
        <v>0</v>
      </c>
      <c r="D5" s="63">
        <v>0</v>
      </c>
      <c r="E5" s="63">
        <v>0</v>
      </c>
      <c r="F5" s="63">
        <v>0</v>
      </c>
      <c r="G5" s="63">
        <v>0</v>
      </c>
      <c r="H5" s="63">
        <v>0</v>
      </c>
      <c r="I5" s="63">
        <v>0</v>
      </c>
      <c r="J5" s="63">
        <v>0</v>
      </c>
      <c r="K5" s="63">
        <v>0</v>
      </c>
      <c r="L5" s="63">
        <v>0</v>
      </c>
      <c r="M5" s="63">
        <f t="shared" ref="M5:M20" si="1">SUM(B5:L5)</f>
        <v>0</v>
      </c>
    </row>
    <row r="6" spans="1:13" x14ac:dyDescent="0.35">
      <c r="A6" s="5" t="s">
        <v>6</v>
      </c>
      <c r="B6" s="63">
        <v>0</v>
      </c>
      <c r="C6" s="63">
        <v>0</v>
      </c>
      <c r="D6" s="63">
        <v>0</v>
      </c>
      <c r="E6" s="63">
        <v>0</v>
      </c>
      <c r="F6" s="63">
        <v>0</v>
      </c>
      <c r="G6" s="63">
        <v>0</v>
      </c>
      <c r="H6" s="63">
        <v>0</v>
      </c>
      <c r="I6" s="63">
        <v>0</v>
      </c>
      <c r="J6" s="63">
        <v>0</v>
      </c>
      <c r="K6" s="63">
        <v>0</v>
      </c>
      <c r="L6" s="63">
        <v>0</v>
      </c>
      <c r="M6" s="63">
        <f t="shared" si="1"/>
        <v>0</v>
      </c>
    </row>
    <row r="7" spans="1:13" ht="29" x14ac:dyDescent="0.35">
      <c r="A7" s="5" t="s">
        <v>7</v>
      </c>
      <c r="B7" s="63">
        <v>0</v>
      </c>
      <c r="C7" s="63">
        <v>0</v>
      </c>
      <c r="D7" s="63">
        <v>0</v>
      </c>
      <c r="E7" s="63">
        <v>0</v>
      </c>
      <c r="F7" s="63">
        <v>0</v>
      </c>
      <c r="G7" s="63">
        <v>0</v>
      </c>
      <c r="H7" s="63">
        <v>0</v>
      </c>
      <c r="I7" s="63">
        <v>0</v>
      </c>
      <c r="J7" s="63">
        <v>0</v>
      </c>
      <c r="K7" s="63">
        <v>0</v>
      </c>
      <c r="L7" s="63">
        <v>0</v>
      </c>
      <c r="M7" s="63">
        <f t="shared" si="1"/>
        <v>0</v>
      </c>
    </row>
    <row r="8" spans="1:13" x14ac:dyDescent="0.35">
      <c r="A8" s="3" t="s">
        <v>8</v>
      </c>
      <c r="B8" s="63">
        <f>SUM(B9:B11)</f>
        <v>6.19</v>
      </c>
      <c r="C8" s="63">
        <f t="shared" ref="C8:L8" si="2">SUM(C9:C11)</f>
        <v>11.98</v>
      </c>
      <c r="D8" s="63">
        <f t="shared" si="2"/>
        <v>0</v>
      </c>
      <c r="E8" s="63">
        <f t="shared" si="2"/>
        <v>0</v>
      </c>
      <c r="F8" s="63">
        <f t="shared" si="2"/>
        <v>0</v>
      </c>
      <c r="G8" s="63">
        <f t="shared" si="2"/>
        <v>0</v>
      </c>
      <c r="H8" s="63">
        <f t="shared" si="2"/>
        <v>0</v>
      </c>
      <c r="I8" s="63">
        <f t="shared" si="2"/>
        <v>0</v>
      </c>
      <c r="J8" s="63">
        <f t="shared" si="2"/>
        <v>0</v>
      </c>
      <c r="K8" s="63">
        <f t="shared" si="2"/>
        <v>0</v>
      </c>
      <c r="L8" s="63">
        <f t="shared" si="2"/>
        <v>0</v>
      </c>
      <c r="M8" s="63">
        <f t="shared" si="1"/>
        <v>18.170000000000002</v>
      </c>
    </row>
    <row r="9" spans="1:13" x14ac:dyDescent="0.35">
      <c r="A9" s="5" t="s">
        <v>5</v>
      </c>
      <c r="B9" s="63">
        <v>6.19</v>
      </c>
      <c r="C9" s="63">
        <v>11.98</v>
      </c>
      <c r="D9" s="63">
        <v>0</v>
      </c>
      <c r="E9" s="63">
        <v>0</v>
      </c>
      <c r="F9" s="63">
        <v>0</v>
      </c>
      <c r="G9" s="63">
        <v>0</v>
      </c>
      <c r="H9" s="63">
        <v>0</v>
      </c>
      <c r="I9" s="63">
        <v>0</v>
      </c>
      <c r="J9" s="63">
        <v>0</v>
      </c>
      <c r="K9" s="63">
        <v>0</v>
      </c>
      <c r="L9" s="63">
        <v>0</v>
      </c>
      <c r="M9" s="63">
        <f t="shared" si="1"/>
        <v>18.170000000000002</v>
      </c>
    </row>
    <row r="10" spans="1:13" x14ac:dyDescent="0.35">
      <c r="A10" s="5" t="s">
        <v>6</v>
      </c>
      <c r="B10" s="63">
        <v>0</v>
      </c>
      <c r="C10" s="63">
        <v>0</v>
      </c>
      <c r="D10" s="63">
        <v>0</v>
      </c>
      <c r="E10" s="63">
        <v>0</v>
      </c>
      <c r="F10" s="63">
        <v>0</v>
      </c>
      <c r="G10" s="63">
        <v>0</v>
      </c>
      <c r="H10" s="63">
        <v>0</v>
      </c>
      <c r="I10" s="63">
        <v>0</v>
      </c>
      <c r="J10" s="63">
        <v>0</v>
      </c>
      <c r="K10" s="63">
        <v>0</v>
      </c>
      <c r="L10" s="63">
        <v>0</v>
      </c>
      <c r="M10" s="63">
        <f t="shared" si="1"/>
        <v>0</v>
      </c>
    </row>
    <row r="11" spans="1:13" ht="29" x14ac:dyDescent="0.35">
      <c r="A11" s="5" t="s">
        <v>7</v>
      </c>
      <c r="B11" s="63">
        <v>0</v>
      </c>
      <c r="C11" s="63">
        <v>0</v>
      </c>
      <c r="D11" s="63">
        <v>0</v>
      </c>
      <c r="E11" s="63">
        <v>0</v>
      </c>
      <c r="F11" s="63">
        <v>0</v>
      </c>
      <c r="G11" s="63">
        <v>0</v>
      </c>
      <c r="H11" s="63">
        <v>0</v>
      </c>
      <c r="I11" s="63">
        <v>0</v>
      </c>
      <c r="J11" s="63">
        <v>0</v>
      </c>
      <c r="K11" s="63">
        <v>0</v>
      </c>
      <c r="L11" s="63">
        <v>0</v>
      </c>
      <c r="M11" s="63">
        <f t="shared" si="1"/>
        <v>0</v>
      </c>
    </row>
    <row r="12" spans="1:13" x14ac:dyDescent="0.35">
      <c r="A12" s="3" t="s">
        <v>11</v>
      </c>
      <c r="B12" s="63">
        <f>SUM(B13:B15)</f>
        <v>-6.19</v>
      </c>
      <c r="C12" s="63">
        <f t="shared" ref="C12:L12" si="3">SUM(C13:C15)</f>
        <v>-11.98</v>
      </c>
      <c r="D12" s="63">
        <f t="shared" si="3"/>
        <v>0</v>
      </c>
      <c r="E12" s="63">
        <f t="shared" si="3"/>
        <v>0</v>
      </c>
      <c r="F12" s="63">
        <f t="shared" si="3"/>
        <v>0</v>
      </c>
      <c r="G12" s="63">
        <f t="shared" si="3"/>
        <v>0</v>
      </c>
      <c r="H12" s="63">
        <f t="shared" si="3"/>
        <v>0</v>
      </c>
      <c r="I12" s="63">
        <f t="shared" si="3"/>
        <v>0</v>
      </c>
      <c r="J12" s="63">
        <f t="shared" si="3"/>
        <v>0</v>
      </c>
      <c r="K12" s="63">
        <f t="shared" si="3"/>
        <v>0</v>
      </c>
      <c r="L12" s="63">
        <f t="shared" si="3"/>
        <v>0</v>
      </c>
      <c r="M12" s="63">
        <f t="shared" si="1"/>
        <v>-18.170000000000002</v>
      </c>
    </row>
    <row r="13" spans="1:13" x14ac:dyDescent="0.35">
      <c r="A13" s="5" t="s">
        <v>5</v>
      </c>
      <c r="B13" s="63">
        <v>-6.19</v>
      </c>
      <c r="C13" s="63">
        <v>-11.98</v>
      </c>
      <c r="D13" s="63">
        <v>0</v>
      </c>
      <c r="E13" s="63">
        <v>0</v>
      </c>
      <c r="F13" s="63">
        <v>0</v>
      </c>
      <c r="G13" s="63">
        <v>0</v>
      </c>
      <c r="H13" s="63">
        <v>0</v>
      </c>
      <c r="I13" s="63">
        <v>0</v>
      </c>
      <c r="J13" s="63">
        <v>0</v>
      </c>
      <c r="K13" s="63">
        <v>0</v>
      </c>
      <c r="L13" s="63">
        <v>0</v>
      </c>
      <c r="M13" s="63">
        <f t="shared" si="1"/>
        <v>-18.170000000000002</v>
      </c>
    </row>
    <row r="14" spans="1:13" x14ac:dyDescent="0.35">
      <c r="A14" s="5" t="s">
        <v>6</v>
      </c>
      <c r="B14" s="63">
        <v>0</v>
      </c>
      <c r="C14" s="63">
        <v>0</v>
      </c>
      <c r="D14" s="63">
        <v>0</v>
      </c>
      <c r="E14" s="63">
        <v>0</v>
      </c>
      <c r="F14" s="63">
        <v>0</v>
      </c>
      <c r="G14" s="63">
        <v>0</v>
      </c>
      <c r="H14" s="63">
        <v>0</v>
      </c>
      <c r="I14" s="63">
        <v>0</v>
      </c>
      <c r="J14" s="63">
        <v>0</v>
      </c>
      <c r="K14" s="63">
        <v>0</v>
      </c>
      <c r="L14" s="63">
        <v>0</v>
      </c>
      <c r="M14" s="63">
        <f t="shared" si="1"/>
        <v>0</v>
      </c>
    </row>
    <row r="15" spans="1:13" ht="29" x14ac:dyDescent="0.35">
      <c r="A15" s="5" t="s">
        <v>7</v>
      </c>
      <c r="B15" s="63">
        <v>0</v>
      </c>
      <c r="C15" s="63">
        <v>0</v>
      </c>
      <c r="D15" s="63">
        <v>0</v>
      </c>
      <c r="E15" s="63">
        <v>0</v>
      </c>
      <c r="F15" s="63">
        <v>0</v>
      </c>
      <c r="G15" s="63">
        <v>0</v>
      </c>
      <c r="H15" s="63">
        <v>0</v>
      </c>
      <c r="I15" s="63">
        <v>0</v>
      </c>
      <c r="J15" s="63">
        <v>0</v>
      </c>
      <c r="K15" s="63">
        <v>0</v>
      </c>
      <c r="L15" s="63">
        <v>0</v>
      </c>
      <c r="M15" s="63">
        <f t="shared" si="1"/>
        <v>0</v>
      </c>
    </row>
    <row r="16" spans="1:13" ht="43.5" x14ac:dyDescent="0.35">
      <c r="A16" s="3" t="s">
        <v>9</v>
      </c>
      <c r="B16" s="63">
        <v>0</v>
      </c>
      <c r="C16" s="63">
        <v>0</v>
      </c>
      <c r="D16" s="63">
        <v>0</v>
      </c>
      <c r="E16" s="63">
        <v>0</v>
      </c>
      <c r="F16" s="63">
        <v>0</v>
      </c>
      <c r="G16" s="63">
        <v>0</v>
      </c>
      <c r="H16" s="63">
        <v>0</v>
      </c>
      <c r="I16" s="63">
        <v>0</v>
      </c>
      <c r="J16" s="63">
        <v>0</v>
      </c>
      <c r="K16" s="63">
        <v>0</v>
      </c>
      <c r="L16" s="63">
        <v>0</v>
      </c>
      <c r="M16" s="63">
        <f t="shared" si="1"/>
        <v>0</v>
      </c>
    </row>
    <row r="17" spans="1:13" ht="29"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ht="43.5" x14ac:dyDescent="0.35">
      <c r="A21" s="5" t="s">
        <v>63</v>
      </c>
      <c r="B21" s="380" t="s">
        <v>49</v>
      </c>
      <c r="C21" s="381"/>
      <c r="D21" s="381"/>
      <c r="E21" s="381"/>
      <c r="F21" s="381"/>
      <c r="G21" s="381"/>
      <c r="H21" s="381"/>
      <c r="I21" s="381"/>
      <c r="J21" s="381"/>
      <c r="K21" s="381"/>
      <c r="L21" s="381"/>
      <c r="M21" s="382"/>
    </row>
    <row r="22" spans="1:13" ht="75" customHeight="1" x14ac:dyDescent="0.35">
      <c r="A22" s="5" t="s">
        <v>13</v>
      </c>
      <c r="B22" s="380" t="s">
        <v>57</v>
      </c>
      <c r="C22" s="381"/>
      <c r="D22" s="381"/>
      <c r="E22" s="381"/>
      <c r="F22" s="381"/>
      <c r="G22" s="381"/>
      <c r="H22" s="381"/>
      <c r="I22" s="381"/>
      <c r="J22" s="381"/>
      <c r="K22" s="381"/>
      <c r="L22" s="381"/>
      <c r="M22" s="382"/>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29" x14ac:dyDescent="0.35">
      <c r="A28" s="4" t="s">
        <v>17</v>
      </c>
      <c r="B28" s="5" t="s">
        <v>20</v>
      </c>
      <c r="C28" s="4"/>
      <c r="D28" s="4"/>
      <c r="E28" s="4"/>
      <c r="F28" s="4"/>
      <c r="G28" s="4"/>
      <c r="H28" s="4"/>
      <c r="I28" s="290"/>
      <c r="J28" s="290"/>
    </row>
    <row r="29" spans="1:13" ht="43.5" x14ac:dyDescent="0.35">
      <c r="A29" s="4" t="s">
        <v>18</v>
      </c>
      <c r="B29" s="5" t="s">
        <v>21</v>
      </c>
      <c r="C29" s="4"/>
      <c r="D29" s="4"/>
      <c r="E29" s="4"/>
      <c r="F29" s="4"/>
      <c r="G29" s="4"/>
      <c r="H29" s="4"/>
      <c r="I29" s="378"/>
      <c r="J29" s="379"/>
    </row>
    <row r="30" spans="1:13" ht="43.5" x14ac:dyDescent="0.35">
      <c r="A30" s="4" t="s">
        <v>19</v>
      </c>
      <c r="B30" s="7" t="s">
        <v>22</v>
      </c>
      <c r="C30" s="4"/>
      <c r="D30" s="4"/>
      <c r="E30" s="4"/>
      <c r="F30" s="4"/>
      <c r="G30" s="4"/>
      <c r="H30" s="4"/>
      <c r="I30" s="290"/>
      <c r="J30" s="290"/>
    </row>
    <row r="31" spans="1:13" x14ac:dyDescent="0.35">
      <c r="A31" s="8"/>
      <c r="B31" s="5" t="s">
        <v>23</v>
      </c>
      <c r="C31" s="4"/>
      <c r="D31" s="4"/>
      <c r="E31" s="4"/>
      <c r="F31" s="4"/>
      <c r="G31" s="4"/>
      <c r="H31" s="4"/>
      <c r="I31" s="290"/>
      <c r="J31" s="290"/>
    </row>
    <row r="32" spans="1:13" ht="29" x14ac:dyDescent="0.35">
      <c r="A32" s="290" t="s">
        <v>24</v>
      </c>
      <c r="B32" s="5" t="s">
        <v>20</v>
      </c>
      <c r="C32" s="290"/>
      <c r="D32" s="290"/>
      <c r="E32" s="290"/>
      <c r="F32" s="290"/>
      <c r="G32" s="290"/>
      <c r="H32" s="290"/>
      <c r="I32" s="290"/>
      <c r="J32" s="290"/>
    </row>
    <row r="33" spans="1:10" ht="43.5" x14ac:dyDescent="0.35">
      <c r="A33" s="290"/>
      <c r="B33" s="5" t="s">
        <v>21</v>
      </c>
      <c r="C33" s="290"/>
      <c r="D33" s="290"/>
      <c r="E33" s="290"/>
      <c r="F33" s="290"/>
      <c r="G33" s="290"/>
      <c r="H33" s="290"/>
      <c r="I33" s="290"/>
      <c r="J33" s="290"/>
    </row>
    <row r="34" spans="1:10" ht="123.75" customHeight="1" x14ac:dyDescent="0.35">
      <c r="A34" s="290"/>
      <c r="B34" s="7" t="s">
        <v>25</v>
      </c>
      <c r="C34" s="290" t="s">
        <v>58</v>
      </c>
      <c r="D34" s="290"/>
      <c r="E34" s="290"/>
      <c r="F34" s="290"/>
      <c r="G34" s="290"/>
      <c r="H34" s="290"/>
      <c r="I34" s="290"/>
      <c r="J34" s="290"/>
    </row>
    <row r="35" spans="1:10" x14ac:dyDescent="0.35">
      <c r="A35" s="290"/>
      <c r="B35" s="5" t="s">
        <v>23</v>
      </c>
      <c r="C35" s="4"/>
      <c r="D35" s="4"/>
      <c r="E35" s="4"/>
      <c r="F35" s="4"/>
      <c r="G35" s="4"/>
      <c r="H35" s="4"/>
      <c r="I35" s="290"/>
      <c r="J35" s="290"/>
    </row>
    <row r="36" spans="1:10" ht="92.25" customHeight="1" x14ac:dyDescent="0.35">
      <c r="A36" s="290" t="s">
        <v>26</v>
      </c>
      <c r="B36" s="5" t="s">
        <v>22</v>
      </c>
      <c r="C36" s="294" t="s">
        <v>59</v>
      </c>
      <c r="D36" s="295"/>
      <c r="E36" s="295"/>
      <c r="F36" s="295"/>
      <c r="G36" s="295"/>
      <c r="H36" s="295"/>
      <c r="I36" s="295"/>
      <c r="J36" s="296"/>
    </row>
    <row r="37" spans="1:10" x14ac:dyDescent="0.35">
      <c r="A37" s="290"/>
      <c r="B37" s="5" t="s">
        <v>23</v>
      </c>
      <c r="C37" s="4"/>
      <c r="D37" s="4"/>
      <c r="E37" s="4"/>
      <c r="F37" s="4"/>
      <c r="G37" s="4"/>
      <c r="H37" s="4"/>
      <c r="I37" s="290"/>
      <c r="J37" s="290"/>
    </row>
    <row r="38" spans="1:10" ht="58" x14ac:dyDescent="0.35">
      <c r="A38" s="4" t="s">
        <v>13</v>
      </c>
      <c r="B38" s="4"/>
      <c r="C38" s="4"/>
      <c r="D38" s="4"/>
      <c r="E38" s="4"/>
      <c r="F38" s="4"/>
      <c r="G38" s="4"/>
      <c r="H38" s="4"/>
      <c r="I38" s="290"/>
      <c r="J38" s="290"/>
    </row>
  </sheetData>
  <mergeCells count="22">
    <mergeCell ref="I31:J31"/>
    <mergeCell ref="A1:M1"/>
    <mergeCell ref="A2:A3"/>
    <mergeCell ref="B2:M2"/>
    <mergeCell ref="B21:M21"/>
    <mergeCell ref="B22:M22"/>
    <mergeCell ref="A25:J25"/>
    <mergeCell ref="A26:J26"/>
    <mergeCell ref="A27:B27"/>
    <mergeCell ref="I27:J27"/>
    <mergeCell ref="I28:J28"/>
    <mergeCell ref="I30:J30"/>
    <mergeCell ref="I29:J29"/>
    <mergeCell ref="I38:J38"/>
    <mergeCell ref="C36:J36"/>
    <mergeCell ref="A32:A35"/>
    <mergeCell ref="C32:J32"/>
    <mergeCell ref="C33:J33"/>
    <mergeCell ref="C34:J34"/>
    <mergeCell ref="I35:J35"/>
    <mergeCell ref="A36:A37"/>
    <mergeCell ref="I37:J3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P20" sqref="P20"/>
    </sheetView>
  </sheetViews>
  <sheetFormatPr defaultRowHeight="14.5" x14ac:dyDescent="0.35"/>
  <cols>
    <col min="1" max="1" width="25.7265625" customWidth="1"/>
    <col min="2" max="3" width="9.1796875" customWidth="1"/>
    <col min="13" max="13" width="19.7265625" customWidth="1"/>
  </cols>
  <sheetData>
    <row r="1" spans="1:14" x14ac:dyDescent="0.35">
      <c r="A1" s="289" t="s">
        <v>0</v>
      </c>
      <c r="B1" s="289"/>
      <c r="C1" s="289"/>
      <c r="D1" s="289"/>
      <c r="E1" s="289"/>
      <c r="F1" s="289"/>
      <c r="G1" s="289"/>
      <c r="H1" s="289"/>
      <c r="I1" s="289"/>
      <c r="J1" s="289"/>
      <c r="K1" s="289"/>
      <c r="L1" s="289"/>
      <c r="M1" s="289"/>
    </row>
    <row r="2" spans="1:14" x14ac:dyDescent="0.35">
      <c r="A2" s="290" t="s">
        <v>1</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ht="31.5" customHeight="1"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ht="23.25" customHeight="1" x14ac:dyDescent="0.35">
      <c r="A5" s="5" t="s">
        <v>5</v>
      </c>
      <c r="B5" s="63">
        <v>0</v>
      </c>
      <c r="C5" s="63">
        <v>0</v>
      </c>
      <c r="D5" s="63">
        <v>0</v>
      </c>
      <c r="E5" s="63">
        <v>0</v>
      </c>
      <c r="F5" s="63">
        <v>0</v>
      </c>
      <c r="G5" s="63">
        <v>0</v>
      </c>
      <c r="H5" s="63">
        <v>0</v>
      </c>
      <c r="I5" s="63">
        <v>0</v>
      </c>
      <c r="J5" s="63">
        <v>0</v>
      </c>
      <c r="K5" s="63">
        <v>0</v>
      </c>
      <c r="L5" s="63">
        <v>0</v>
      </c>
      <c r="M5" s="63">
        <f t="shared" ref="M5:M20" si="1">SUM(B5:L5)</f>
        <v>0</v>
      </c>
    </row>
    <row r="6" spans="1:14" x14ac:dyDescent="0.35">
      <c r="A6" s="5" t="s">
        <v>6</v>
      </c>
      <c r="B6" s="63">
        <v>0</v>
      </c>
      <c r="C6" s="63">
        <v>0</v>
      </c>
      <c r="D6" s="63">
        <v>0</v>
      </c>
      <c r="E6" s="63">
        <v>0</v>
      </c>
      <c r="F6" s="63">
        <v>0</v>
      </c>
      <c r="G6" s="63">
        <v>0</v>
      </c>
      <c r="H6" s="63">
        <v>0</v>
      </c>
      <c r="I6" s="63">
        <v>0</v>
      </c>
      <c r="J6" s="63">
        <v>0</v>
      </c>
      <c r="K6" s="63">
        <v>0</v>
      </c>
      <c r="L6" s="63">
        <v>0</v>
      </c>
      <c r="M6" s="63">
        <f t="shared" si="1"/>
        <v>0</v>
      </c>
    </row>
    <row r="7" spans="1:14" ht="51" customHeight="1" x14ac:dyDescent="0.35">
      <c r="A7" s="5" t="s">
        <v>7</v>
      </c>
      <c r="B7" s="63">
        <v>0</v>
      </c>
      <c r="C7" s="63">
        <v>0</v>
      </c>
      <c r="D7" s="63">
        <v>0</v>
      </c>
      <c r="E7" s="63">
        <v>0</v>
      </c>
      <c r="F7" s="63">
        <v>0</v>
      </c>
      <c r="G7" s="63">
        <v>0</v>
      </c>
      <c r="H7" s="63">
        <v>0</v>
      </c>
      <c r="I7" s="63">
        <v>0</v>
      </c>
      <c r="J7" s="63">
        <v>0</v>
      </c>
      <c r="K7" s="63">
        <v>0</v>
      </c>
      <c r="L7" s="63">
        <v>0</v>
      </c>
      <c r="M7" s="63">
        <f t="shared" si="1"/>
        <v>0</v>
      </c>
    </row>
    <row r="8" spans="1:14" ht="32.25" customHeight="1" x14ac:dyDescent="0.35">
      <c r="A8" s="3" t="s">
        <v>8</v>
      </c>
      <c r="B8" s="63">
        <f>SUM(B9:B11)</f>
        <v>4.5999999999999999E-2</v>
      </c>
      <c r="C8" s="63">
        <f t="shared" ref="C8:L8" si="2">SUM(C9:C11)</f>
        <v>0.86299999999999999</v>
      </c>
      <c r="D8" s="63">
        <f t="shared" si="2"/>
        <v>1.6350150000000001</v>
      </c>
      <c r="E8" s="63">
        <f t="shared" si="2"/>
        <v>0.626</v>
      </c>
      <c r="F8" s="63">
        <f t="shared" si="2"/>
        <v>8.0350000000000001</v>
      </c>
      <c r="G8" s="63">
        <f t="shared" si="2"/>
        <v>8.5570000000000004</v>
      </c>
      <c r="H8" s="63">
        <f t="shared" si="2"/>
        <v>11.117000000000001</v>
      </c>
      <c r="I8" s="63">
        <f t="shared" si="2"/>
        <v>11.644</v>
      </c>
      <c r="J8" s="63">
        <f t="shared" si="2"/>
        <v>14.209</v>
      </c>
      <c r="K8" s="63">
        <f t="shared" si="2"/>
        <v>9.891</v>
      </c>
      <c r="L8" s="63">
        <f t="shared" si="2"/>
        <v>8.0350000000000001</v>
      </c>
      <c r="M8" s="63">
        <f t="shared" si="1"/>
        <v>74.658015000000006</v>
      </c>
    </row>
    <row r="9" spans="1:14" ht="18" customHeight="1" x14ac:dyDescent="0.35">
      <c r="A9" s="5" t="s">
        <v>5</v>
      </c>
      <c r="B9" s="63">
        <v>4.5999999999999999E-2</v>
      </c>
      <c r="C9" s="63">
        <v>0.86299999999999999</v>
      </c>
      <c r="D9" s="63">
        <v>1.6350150000000001</v>
      </c>
      <c r="E9" s="63">
        <v>0.626</v>
      </c>
      <c r="F9" s="63">
        <v>8.0350000000000001</v>
      </c>
      <c r="G9" s="63">
        <v>8.5570000000000004</v>
      </c>
      <c r="H9" s="63">
        <v>11.117000000000001</v>
      </c>
      <c r="I9" s="63">
        <v>11.644</v>
      </c>
      <c r="J9" s="63">
        <v>14.209</v>
      </c>
      <c r="K9" s="63">
        <v>9.891</v>
      </c>
      <c r="L9" s="63">
        <v>8.0350000000000001</v>
      </c>
      <c r="M9" s="63">
        <f t="shared" si="1"/>
        <v>74.658015000000006</v>
      </c>
    </row>
    <row r="10" spans="1:14" x14ac:dyDescent="0.35">
      <c r="A10" s="5" t="s">
        <v>6</v>
      </c>
      <c r="B10" s="63">
        <v>0</v>
      </c>
      <c r="C10" s="63">
        <v>0</v>
      </c>
      <c r="D10" s="63">
        <v>0</v>
      </c>
      <c r="E10" s="63">
        <v>0</v>
      </c>
      <c r="F10" s="63">
        <v>0</v>
      </c>
      <c r="G10" s="63">
        <v>0</v>
      </c>
      <c r="H10" s="63">
        <v>0</v>
      </c>
      <c r="I10" s="63">
        <v>0</v>
      </c>
      <c r="J10" s="63">
        <v>0</v>
      </c>
      <c r="K10" s="63">
        <v>0</v>
      </c>
      <c r="L10" s="63">
        <v>0</v>
      </c>
      <c r="M10" s="63">
        <f t="shared" si="1"/>
        <v>0</v>
      </c>
    </row>
    <row r="11" spans="1:14" ht="42" customHeight="1" x14ac:dyDescent="0.35">
      <c r="A11" s="5" t="s">
        <v>7</v>
      </c>
      <c r="B11" s="63">
        <v>0</v>
      </c>
      <c r="C11" s="63">
        <v>0</v>
      </c>
      <c r="D11" s="63">
        <v>0</v>
      </c>
      <c r="E11" s="63">
        <v>0</v>
      </c>
      <c r="F11" s="63">
        <v>0</v>
      </c>
      <c r="G11" s="63">
        <v>0</v>
      </c>
      <c r="H11" s="63">
        <v>0</v>
      </c>
      <c r="I11" s="63">
        <v>0</v>
      </c>
      <c r="J11" s="63">
        <v>0</v>
      </c>
      <c r="K11" s="63">
        <v>0</v>
      </c>
      <c r="L11" s="63">
        <v>0</v>
      </c>
      <c r="M11" s="63">
        <f t="shared" si="1"/>
        <v>0</v>
      </c>
    </row>
    <row r="12" spans="1:14" x14ac:dyDescent="0.35">
      <c r="A12" s="3" t="s">
        <v>11</v>
      </c>
      <c r="B12" s="63">
        <f>SUM(B13:B15)</f>
        <v>-4.5999999999999999E-2</v>
      </c>
      <c r="C12" s="63">
        <f t="shared" ref="C12:L12" si="3">SUM(C13:C15)</f>
        <v>-0.86299999999999999</v>
      </c>
      <c r="D12" s="63">
        <f t="shared" si="3"/>
        <v>-1.6350150000000001</v>
      </c>
      <c r="E12" s="63">
        <f t="shared" si="3"/>
        <v>-0.626</v>
      </c>
      <c r="F12" s="63">
        <f t="shared" si="3"/>
        <v>-8.0350000000000001</v>
      </c>
      <c r="G12" s="63">
        <f t="shared" si="3"/>
        <v>-8.5570000000000004</v>
      </c>
      <c r="H12" s="63">
        <f t="shared" si="3"/>
        <v>-11.117000000000001</v>
      </c>
      <c r="I12" s="63">
        <f t="shared" si="3"/>
        <v>-11.644</v>
      </c>
      <c r="J12" s="63">
        <f t="shared" si="3"/>
        <v>-14.209</v>
      </c>
      <c r="K12" s="63">
        <f t="shared" si="3"/>
        <v>-9.891</v>
      </c>
      <c r="L12" s="63">
        <f t="shared" si="3"/>
        <v>-8.0350000000000001</v>
      </c>
      <c r="M12" s="63">
        <f t="shared" si="1"/>
        <v>-74.658015000000006</v>
      </c>
      <c r="N12" s="26"/>
    </row>
    <row r="13" spans="1:14" x14ac:dyDescent="0.35">
      <c r="A13" s="5" t="s">
        <v>5</v>
      </c>
      <c r="B13" s="63">
        <v>-4.5999999999999999E-2</v>
      </c>
      <c r="C13" s="63">
        <v>-0.86299999999999999</v>
      </c>
      <c r="D13" s="63">
        <v>-1.6350150000000001</v>
      </c>
      <c r="E13" s="63">
        <v>-0.626</v>
      </c>
      <c r="F13" s="63">
        <v>-8.0350000000000001</v>
      </c>
      <c r="G13" s="63">
        <v>-8.5570000000000004</v>
      </c>
      <c r="H13" s="63">
        <v>-11.117000000000001</v>
      </c>
      <c r="I13" s="63">
        <v>-11.644</v>
      </c>
      <c r="J13" s="63">
        <v>-14.209</v>
      </c>
      <c r="K13" s="63">
        <v>-9.891</v>
      </c>
      <c r="L13" s="63">
        <v>-8.0350000000000001</v>
      </c>
      <c r="M13" s="63">
        <f t="shared" si="1"/>
        <v>-74.658015000000006</v>
      </c>
      <c r="N13" s="23"/>
    </row>
    <row r="14" spans="1:14" x14ac:dyDescent="0.35">
      <c r="A14" s="5" t="s">
        <v>6</v>
      </c>
      <c r="B14" s="63">
        <v>0</v>
      </c>
      <c r="C14" s="63">
        <v>0</v>
      </c>
      <c r="D14" s="63">
        <v>0</v>
      </c>
      <c r="E14" s="63">
        <v>0</v>
      </c>
      <c r="F14" s="63">
        <v>0</v>
      </c>
      <c r="G14" s="63">
        <v>0</v>
      </c>
      <c r="H14" s="63">
        <v>0</v>
      </c>
      <c r="I14" s="63">
        <v>0</v>
      </c>
      <c r="J14" s="63">
        <v>0</v>
      </c>
      <c r="K14" s="63">
        <v>0</v>
      </c>
      <c r="L14" s="63">
        <v>0</v>
      </c>
      <c r="M14" s="63">
        <f t="shared" si="1"/>
        <v>0</v>
      </c>
    </row>
    <row r="15" spans="1:14" ht="57.75" customHeight="1" x14ac:dyDescent="0.35">
      <c r="A15" s="5" t="s">
        <v>7</v>
      </c>
      <c r="B15" s="63">
        <v>0</v>
      </c>
      <c r="C15" s="63">
        <v>0</v>
      </c>
      <c r="D15" s="63">
        <v>0</v>
      </c>
      <c r="E15" s="63">
        <v>0</v>
      </c>
      <c r="F15" s="63">
        <v>0</v>
      </c>
      <c r="G15" s="63">
        <v>0</v>
      </c>
      <c r="H15" s="63">
        <v>0</v>
      </c>
      <c r="I15" s="63">
        <v>0</v>
      </c>
      <c r="J15" s="63">
        <v>0</v>
      </c>
      <c r="K15" s="63">
        <v>0</v>
      </c>
      <c r="L15" s="63">
        <v>0</v>
      </c>
      <c r="M15" s="63">
        <f t="shared" si="1"/>
        <v>0</v>
      </c>
    </row>
    <row r="16" spans="1:14" ht="43.5" x14ac:dyDescent="0.35">
      <c r="A16" s="3" t="s">
        <v>9</v>
      </c>
      <c r="B16" s="63">
        <v>0.255</v>
      </c>
      <c r="C16" s="63">
        <v>4.7519999999999998</v>
      </c>
      <c r="D16" s="63">
        <v>9.0020000000000007</v>
      </c>
      <c r="E16" s="63">
        <v>3.4510000000000001</v>
      </c>
      <c r="F16" s="63">
        <v>0</v>
      </c>
      <c r="G16" s="63">
        <v>0</v>
      </c>
      <c r="H16" s="63">
        <v>0</v>
      </c>
      <c r="I16" s="63">
        <v>0</v>
      </c>
      <c r="J16" s="63">
        <v>0</v>
      </c>
      <c r="K16" s="63">
        <v>0</v>
      </c>
      <c r="L16" s="63">
        <v>0</v>
      </c>
      <c r="M16" s="63">
        <f t="shared" si="1"/>
        <v>17.46</v>
      </c>
    </row>
    <row r="17" spans="1:13" ht="29"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ht="39" customHeight="1" x14ac:dyDescent="0.35">
      <c r="A21" s="5" t="s">
        <v>12</v>
      </c>
      <c r="B21" s="290" t="s">
        <v>108</v>
      </c>
      <c r="C21" s="290"/>
      <c r="D21" s="290"/>
      <c r="E21" s="290"/>
      <c r="F21" s="290"/>
      <c r="G21" s="290"/>
      <c r="H21" s="290"/>
      <c r="I21" s="290"/>
      <c r="J21" s="290"/>
      <c r="K21" s="290"/>
      <c r="L21" s="290"/>
      <c r="M21" s="290"/>
    </row>
    <row r="22" spans="1:13" ht="209.25" customHeight="1" x14ac:dyDescent="0.35">
      <c r="A22" s="5" t="s">
        <v>13</v>
      </c>
      <c r="B22" s="290" t="s">
        <v>109</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25" t="s">
        <v>17</v>
      </c>
      <c r="B28" s="5" t="s">
        <v>20</v>
      </c>
      <c r="C28" s="25"/>
      <c r="D28" s="25"/>
      <c r="E28" s="25"/>
      <c r="F28" s="25"/>
      <c r="G28" s="25"/>
      <c r="H28" s="25"/>
      <c r="I28" s="290"/>
      <c r="J28" s="290"/>
    </row>
    <row r="29" spans="1:13" ht="87" x14ac:dyDescent="0.35">
      <c r="A29" s="25" t="s">
        <v>18</v>
      </c>
      <c r="B29" s="5" t="s">
        <v>21</v>
      </c>
      <c r="C29" s="25"/>
      <c r="D29" s="25"/>
      <c r="E29" s="25"/>
      <c r="F29" s="25"/>
      <c r="G29" s="25"/>
      <c r="H29" s="25"/>
      <c r="I29" s="294"/>
      <c r="J29" s="296"/>
    </row>
    <row r="30" spans="1:13" ht="87" x14ac:dyDescent="0.35">
      <c r="A30" s="25" t="s">
        <v>19</v>
      </c>
      <c r="B30" s="7" t="s">
        <v>22</v>
      </c>
      <c r="C30" s="25"/>
      <c r="D30" s="25"/>
      <c r="E30" s="25"/>
      <c r="F30" s="25"/>
      <c r="G30" s="25"/>
      <c r="H30" s="25"/>
      <c r="I30" s="290"/>
      <c r="J30" s="290"/>
    </row>
    <row r="31" spans="1:13" ht="29" x14ac:dyDescent="0.35">
      <c r="A31" s="8"/>
      <c r="B31" s="5" t="s">
        <v>23</v>
      </c>
      <c r="C31" s="25"/>
      <c r="D31" s="25"/>
      <c r="E31" s="25"/>
      <c r="F31" s="25"/>
      <c r="G31" s="25"/>
      <c r="H31" s="25"/>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25"/>
      <c r="D35" s="25"/>
      <c r="E35" s="25"/>
      <c r="F35" s="25"/>
      <c r="G35" s="25"/>
      <c r="H35" s="25"/>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25"/>
      <c r="D37" s="25"/>
      <c r="E37" s="25"/>
      <c r="F37" s="25"/>
      <c r="G37" s="25"/>
      <c r="H37" s="25"/>
      <c r="I37" s="290"/>
      <c r="J37" s="290"/>
    </row>
    <row r="38" spans="1:10" ht="43.5" x14ac:dyDescent="0.35">
      <c r="A38" s="25"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4" workbookViewId="0">
      <selection activeCell="B22" sqref="B22:M22"/>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69">
        <f>SUM(B5:B7)</f>
        <v>0</v>
      </c>
      <c r="C4" s="169">
        <f t="shared" ref="C4:L4" si="0">SUM(C5:C7)</f>
        <v>0</v>
      </c>
      <c r="D4" s="169">
        <f t="shared" si="0"/>
        <v>0</v>
      </c>
      <c r="E4" s="169">
        <f t="shared" si="0"/>
        <v>0</v>
      </c>
      <c r="F4" s="169">
        <f t="shared" si="0"/>
        <v>0</v>
      </c>
      <c r="G4" s="169">
        <f t="shared" si="0"/>
        <v>0</v>
      </c>
      <c r="H4" s="169">
        <f t="shared" si="0"/>
        <v>0</v>
      </c>
      <c r="I4" s="169">
        <f t="shared" si="0"/>
        <v>0</v>
      </c>
      <c r="J4" s="169">
        <f t="shared" si="0"/>
        <v>0</v>
      </c>
      <c r="K4" s="169">
        <f t="shared" si="0"/>
        <v>0</v>
      </c>
      <c r="L4" s="169">
        <f t="shared" si="0"/>
        <v>0</v>
      </c>
      <c r="M4" s="169">
        <f>SUM(B4:L4)</f>
        <v>0</v>
      </c>
    </row>
    <row r="5" spans="1:16" x14ac:dyDescent="0.35">
      <c r="A5" s="5" t="s">
        <v>5</v>
      </c>
      <c r="B5" s="169">
        <v>0</v>
      </c>
      <c r="C5" s="169">
        <v>0</v>
      </c>
      <c r="D5" s="169">
        <v>0</v>
      </c>
      <c r="E5" s="169">
        <v>0</v>
      </c>
      <c r="F5" s="169">
        <v>0</v>
      </c>
      <c r="G5" s="169">
        <v>0</v>
      </c>
      <c r="H5" s="169">
        <v>0</v>
      </c>
      <c r="I5" s="169">
        <v>0</v>
      </c>
      <c r="J5" s="169">
        <v>0</v>
      </c>
      <c r="K5" s="169">
        <v>0</v>
      </c>
      <c r="L5" s="169">
        <v>0</v>
      </c>
      <c r="M5" s="169">
        <f t="shared" ref="M5:M20" si="1">SUM(B5:L5)</f>
        <v>0</v>
      </c>
    </row>
    <row r="6" spans="1:16" x14ac:dyDescent="0.35">
      <c r="A6" s="5" t="s">
        <v>6</v>
      </c>
      <c r="B6" s="169">
        <v>0</v>
      </c>
      <c r="C6" s="169">
        <v>0</v>
      </c>
      <c r="D6" s="169">
        <v>0</v>
      </c>
      <c r="E6" s="169">
        <v>0</v>
      </c>
      <c r="F6" s="169">
        <v>0</v>
      </c>
      <c r="G6" s="169">
        <v>0</v>
      </c>
      <c r="H6" s="169">
        <v>0</v>
      </c>
      <c r="I6" s="169">
        <v>0</v>
      </c>
      <c r="J6" s="169">
        <v>0</v>
      </c>
      <c r="K6" s="169">
        <v>0</v>
      </c>
      <c r="L6" s="169">
        <v>0</v>
      </c>
      <c r="M6" s="169">
        <f t="shared" si="1"/>
        <v>0</v>
      </c>
    </row>
    <row r="7" spans="1:16" x14ac:dyDescent="0.35">
      <c r="A7" s="5" t="s">
        <v>7</v>
      </c>
      <c r="B7" s="169">
        <v>0</v>
      </c>
      <c r="C7" s="169">
        <v>0</v>
      </c>
      <c r="D7" s="169">
        <v>0</v>
      </c>
      <c r="E7" s="169">
        <v>0</v>
      </c>
      <c r="F7" s="169">
        <v>0</v>
      </c>
      <c r="G7" s="169">
        <v>0</v>
      </c>
      <c r="H7" s="169">
        <v>0</v>
      </c>
      <c r="I7" s="169">
        <v>0</v>
      </c>
      <c r="J7" s="169">
        <v>0</v>
      </c>
      <c r="K7" s="169">
        <v>0</v>
      </c>
      <c r="L7" s="169">
        <v>0</v>
      </c>
      <c r="M7" s="169">
        <f t="shared" si="1"/>
        <v>0</v>
      </c>
    </row>
    <row r="8" spans="1:16" x14ac:dyDescent="0.35">
      <c r="A8" s="3" t="s">
        <v>8</v>
      </c>
      <c r="B8" s="169">
        <f>SUM(B9:B11)</f>
        <v>0</v>
      </c>
      <c r="C8" s="169">
        <f t="shared" ref="C8:L8" si="2">SUM(C9:C11)</f>
        <v>0.318</v>
      </c>
      <c r="D8" s="169">
        <f t="shared" si="2"/>
        <v>0.19600000000000001</v>
      </c>
      <c r="E8" s="169">
        <f t="shared" si="2"/>
        <v>0.17499999999999999</v>
      </c>
      <c r="F8" s="169">
        <f t="shared" si="2"/>
        <v>0.17499999999999999</v>
      </c>
      <c r="G8" s="169">
        <f t="shared" si="2"/>
        <v>0.17499999999999999</v>
      </c>
      <c r="H8" s="169">
        <f t="shared" si="2"/>
        <v>0.20899999999999999</v>
      </c>
      <c r="I8" s="169">
        <f t="shared" si="2"/>
        <v>0.191</v>
      </c>
      <c r="J8" s="169">
        <f t="shared" si="2"/>
        <v>0.17499999999999999</v>
      </c>
      <c r="K8" s="169">
        <f t="shared" si="2"/>
        <v>0.17499999999999999</v>
      </c>
      <c r="L8" s="169">
        <f t="shared" si="2"/>
        <v>0</v>
      </c>
      <c r="M8" s="169">
        <f t="shared" si="1"/>
        <v>1.7890000000000004</v>
      </c>
    </row>
    <row r="9" spans="1:16" x14ac:dyDescent="0.35">
      <c r="A9" s="5" t="s">
        <v>5</v>
      </c>
      <c r="B9" s="169">
        <v>0</v>
      </c>
      <c r="C9" s="169">
        <v>0.318</v>
      </c>
      <c r="D9" s="169">
        <v>0.19600000000000001</v>
      </c>
      <c r="E9" s="169">
        <v>0.17499999999999999</v>
      </c>
      <c r="F9" s="169">
        <v>0.17499999999999999</v>
      </c>
      <c r="G9" s="169">
        <v>0.17499999999999999</v>
      </c>
      <c r="H9" s="169">
        <v>0.20899999999999999</v>
      </c>
      <c r="I9" s="169">
        <v>0.191</v>
      </c>
      <c r="J9" s="169">
        <v>0.17499999999999999</v>
      </c>
      <c r="K9" s="169">
        <v>0.17499999999999999</v>
      </c>
      <c r="L9" s="169">
        <v>0</v>
      </c>
      <c r="M9" s="169">
        <f t="shared" si="1"/>
        <v>1.7890000000000004</v>
      </c>
    </row>
    <row r="10" spans="1:16" x14ac:dyDescent="0.35">
      <c r="A10" s="5" t="s">
        <v>6</v>
      </c>
      <c r="B10" s="169">
        <v>0</v>
      </c>
      <c r="C10" s="169">
        <v>0</v>
      </c>
      <c r="D10" s="169">
        <v>0</v>
      </c>
      <c r="E10" s="169">
        <v>0</v>
      </c>
      <c r="F10" s="169">
        <v>0</v>
      </c>
      <c r="G10" s="169">
        <v>0</v>
      </c>
      <c r="H10" s="169">
        <v>0</v>
      </c>
      <c r="I10" s="169">
        <v>0</v>
      </c>
      <c r="J10" s="169">
        <v>0</v>
      </c>
      <c r="K10" s="169">
        <v>0</v>
      </c>
      <c r="L10" s="169">
        <v>0</v>
      </c>
      <c r="M10" s="169">
        <f t="shared" si="1"/>
        <v>0</v>
      </c>
    </row>
    <row r="11" spans="1:16" x14ac:dyDescent="0.35">
      <c r="A11" s="5" t="s">
        <v>7</v>
      </c>
      <c r="B11" s="169">
        <v>0</v>
      </c>
      <c r="C11" s="169">
        <v>0</v>
      </c>
      <c r="D11" s="169">
        <v>0</v>
      </c>
      <c r="E11" s="169">
        <v>0</v>
      </c>
      <c r="F11" s="169">
        <v>0</v>
      </c>
      <c r="G11" s="169">
        <v>0</v>
      </c>
      <c r="H11" s="169">
        <v>0</v>
      </c>
      <c r="I11" s="169">
        <v>0</v>
      </c>
      <c r="J11" s="169">
        <v>0</v>
      </c>
      <c r="K11" s="169">
        <v>0</v>
      </c>
      <c r="L11" s="169">
        <v>0</v>
      </c>
      <c r="M11" s="169">
        <f t="shared" si="1"/>
        <v>0</v>
      </c>
    </row>
    <row r="12" spans="1:16" x14ac:dyDescent="0.35">
      <c r="A12" s="3" t="s">
        <v>11</v>
      </c>
      <c r="B12" s="169">
        <f>SUM(B13:B15)</f>
        <v>0</v>
      </c>
      <c r="C12" s="169">
        <f t="shared" ref="C12:L12" si="3">SUM(C13:C15)</f>
        <v>-0.318</v>
      </c>
      <c r="D12" s="169">
        <f t="shared" si="3"/>
        <v>-0.19600000000000001</v>
      </c>
      <c r="E12" s="169">
        <f t="shared" si="3"/>
        <v>-0.17499999999999999</v>
      </c>
      <c r="F12" s="169">
        <f t="shared" si="3"/>
        <v>-0.17499999999999999</v>
      </c>
      <c r="G12" s="169">
        <f t="shared" si="3"/>
        <v>-0.17499999999999999</v>
      </c>
      <c r="H12" s="169">
        <f t="shared" si="3"/>
        <v>-0.20899999999999999</v>
      </c>
      <c r="I12" s="169">
        <f t="shared" si="3"/>
        <v>-0.191</v>
      </c>
      <c r="J12" s="169">
        <f t="shared" si="3"/>
        <v>-0.17499999999999999</v>
      </c>
      <c r="K12" s="169">
        <f t="shared" si="3"/>
        <v>-0.17499999999999999</v>
      </c>
      <c r="L12" s="169">
        <f t="shared" si="3"/>
        <v>0</v>
      </c>
      <c r="M12" s="169">
        <f t="shared" si="1"/>
        <v>-1.7890000000000004</v>
      </c>
    </row>
    <row r="13" spans="1:16" ht="15" thickBot="1" x14ac:dyDescent="0.4">
      <c r="A13" s="5" t="s">
        <v>5</v>
      </c>
      <c r="B13" s="169">
        <v>0</v>
      </c>
      <c r="C13" s="169">
        <v>-0.318</v>
      </c>
      <c r="D13" s="169">
        <v>-0.19600000000000001</v>
      </c>
      <c r="E13" s="169">
        <v>-0.17499999999999999</v>
      </c>
      <c r="F13" s="169">
        <v>-0.17499999999999999</v>
      </c>
      <c r="G13" s="169">
        <v>-0.17499999999999999</v>
      </c>
      <c r="H13" s="169">
        <v>-0.20899999999999999</v>
      </c>
      <c r="I13" s="169">
        <v>-0.191</v>
      </c>
      <c r="J13" s="169">
        <v>-0.17499999999999999</v>
      </c>
      <c r="K13" s="169">
        <v>-0.17499999999999999</v>
      </c>
      <c r="L13" s="169">
        <v>0</v>
      </c>
      <c r="M13" s="169">
        <f t="shared" si="1"/>
        <v>-1.7890000000000004</v>
      </c>
    </row>
    <row r="14" spans="1:16" ht="15" thickBot="1" x14ac:dyDescent="0.4">
      <c r="A14" s="5" t="s">
        <v>6</v>
      </c>
      <c r="B14" s="169">
        <v>0</v>
      </c>
      <c r="C14" s="169">
        <v>0</v>
      </c>
      <c r="D14" s="169">
        <v>0</v>
      </c>
      <c r="E14" s="169">
        <v>0</v>
      </c>
      <c r="F14" s="169">
        <v>0</v>
      </c>
      <c r="G14" s="169">
        <v>0</v>
      </c>
      <c r="H14" s="169">
        <v>0</v>
      </c>
      <c r="I14" s="169">
        <v>0</v>
      </c>
      <c r="J14" s="169">
        <v>0</v>
      </c>
      <c r="K14" s="169">
        <v>0</v>
      </c>
      <c r="L14" s="169">
        <v>0</v>
      </c>
      <c r="M14" s="169">
        <f t="shared" si="1"/>
        <v>0</v>
      </c>
      <c r="O14" s="67"/>
      <c r="P14" s="74"/>
    </row>
    <row r="15" spans="1:16" ht="15" thickBot="1" x14ac:dyDescent="0.4">
      <c r="A15" s="5" t="s">
        <v>7</v>
      </c>
      <c r="B15" s="169">
        <v>0</v>
      </c>
      <c r="C15" s="169">
        <v>0</v>
      </c>
      <c r="D15" s="169">
        <v>0</v>
      </c>
      <c r="E15" s="169">
        <v>0</v>
      </c>
      <c r="F15" s="169">
        <v>0</v>
      </c>
      <c r="G15" s="169">
        <v>0</v>
      </c>
      <c r="H15" s="169">
        <v>0</v>
      </c>
      <c r="I15" s="169">
        <v>0</v>
      </c>
      <c r="J15" s="169">
        <v>0</v>
      </c>
      <c r="K15" s="169">
        <v>0</v>
      </c>
      <c r="L15" s="169">
        <v>0</v>
      </c>
      <c r="M15" s="169">
        <f t="shared" si="1"/>
        <v>0</v>
      </c>
      <c r="O15" s="67"/>
      <c r="P15" s="74"/>
    </row>
    <row r="16" spans="1:16" ht="29" x14ac:dyDescent="0.35">
      <c r="A16" s="3" t="s">
        <v>9</v>
      </c>
      <c r="B16" s="169">
        <v>0</v>
      </c>
      <c r="C16" s="169">
        <v>1.7490000000000001</v>
      </c>
      <c r="D16" s="169">
        <v>1.08</v>
      </c>
      <c r="E16" s="169">
        <v>0</v>
      </c>
      <c r="F16" s="169">
        <v>0</v>
      </c>
      <c r="G16" s="169">
        <v>0</v>
      </c>
      <c r="H16" s="169">
        <v>0</v>
      </c>
      <c r="I16" s="169">
        <v>0</v>
      </c>
      <c r="J16" s="169">
        <v>0</v>
      </c>
      <c r="K16" s="169">
        <v>0</v>
      </c>
      <c r="L16" s="169">
        <v>0</v>
      </c>
      <c r="M16" s="169">
        <f t="shared" si="1"/>
        <v>2.8290000000000002</v>
      </c>
    </row>
    <row r="17" spans="1:13" x14ac:dyDescent="0.35">
      <c r="A17" s="3" t="s">
        <v>10</v>
      </c>
      <c r="B17" s="169">
        <f>SUM(B18:B20)</f>
        <v>0</v>
      </c>
      <c r="C17" s="169">
        <v>0</v>
      </c>
      <c r="D17" s="169">
        <v>0</v>
      </c>
      <c r="E17" s="169">
        <v>0</v>
      </c>
      <c r="F17" s="169">
        <v>0</v>
      </c>
      <c r="G17" s="169">
        <v>0</v>
      </c>
      <c r="H17" s="169">
        <v>0</v>
      </c>
      <c r="I17" s="169">
        <v>0</v>
      </c>
      <c r="J17" s="169">
        <v>0</v>
      </c>
      <c r="K17" s="169">
        <v>0</v>
      </c>
      <c r="L17" s="169">
        <v>0</v>
      </c>
      <c r="M17" s="169">
        <f t="shared" si="1"/>
        <v>0</v>
      </c>
    </row>
    <row r="18" spans="1:13" x14ac:dyDescent="0.35">
      <c r="A18" s="5" t="s">
        <v>5</v>
      </c>
      <c r="B18" s="169">
        <v>0</v>
      </c>
      <c r="C18" s="169">
        <v>0</v>
      </c>
      <c r="D18" s="169">
        <v>0</v>
      </c>
      <c r="E18" s="169">
        <v>0</v>
      </c>
      <c r="F18" s="169">
        <v>0</v>
      </c>
      <c r="G18" s="169">
        <v>0</v>
      </c>
      <c r="H18" s="169">
        <v>0</v>
      </c>
      <c r="I18" s="169">
        <v>0</v>
      </c>
      <c r="J18" s="169">
        <v>0</v>
      </c>
      <c r="K18" s="169">
        <v>0</v>
      </c>
      <c r="L18" s="169">
        <v>0</v>
      </c>
      <c r="M18" s="169">
        <f t="shared" si="1"/>
        <v>0</v>
      </c>
    </row>
    <row r="19" spans="1:13" x14ac:dyDescent="0.35">
      <c r="A19" s="5" t="s">
        <v>6</v>
      </c>
      <c r="B19" s="169">
        <v>0</v>
      </c>
      <c r="C19" s="169">
        <v>0</v>
      </c>
      <c r="D19" s="169">
        <v>0</v>
      </c>
      <c r="E19" s="169">
        <v>0</v>
      </c>
      <c r="F19" s="169">
        <v>0</v>
      </c>
      <c r="G19" s="169">
        <v>0</v>
      </c>
      <c r="H19" s="169">
        <v>0</v>
      </c>
      <c r="I19" s="169">
        <v>0</v>
      </c>
      <c r="J19" s="169">
        <v>0</v>
      </c>
      <c r="K19" s="169">
        <v>0</v>
      </c>
      <c r="L19" s="169">
        <v>0</v>
      </c>
      <c r="M19" s="169">
        <f t="shared" si="1"/>
        <v>0</v>
      </c>
    </row>
    <row r="20" spans="1:13" x14ac:dyDescent="0.35">
      <c r="A20" s="5" t="s">
        <v>7</v>
      </c>
      <c r="B20" s="169">
        <v>0</v>
      </c>
      <c r="C20" s="169">
        <v>0</v>
      </c>
      <c r="D20" s="169">
        <v>0</v>
      </c>
      <c r="E20" s="169">
        <v>0</v>
      </c>
      <c r="F20" s="169">
        <v>0</v>
      </c>
      <c r="G20" s="169">
        <v>0</v>
      </c>
      <c r="H20" s="169">
        <v>0</v>
      </c>
      <c r="I20" s="169">
        <v>0</v>
      </c>
      <c r="J20" s="169">
        <v>0</v>
      </c>
      <c r="K20" s="169">
        <v>0</v>
      </c>
      <c r="L20" s="169">
        <v>0</v>
      </c>
      <c r="M20" s="169">
        <f t="shared" si="1"/>
        <v>0</v>
      </c>
    </row>
    <row r="21" spans="1:13" ht="90" customHeight="1" x14ac:dyDescent="0.35">
      <c r="A21" s="5" t="s">
        <v>12</v>
      </c>
      <c r="B21" s="290" t="s">
        <v>619</v>
      </c>
      <c r="C21" s="290"/>
      <c r="D21" s="290"/>
      <c r="E21" s="290"/>
      <c r="F21" s="290"/>
      <c r="G21" s="290"/>
      <c r="H21" s="290"/>
      <c r="I21" s="290"/>
      <c r="J21" s="290"/>
      <c r="K21" s="290"/>
      <c r="L21" s="290"/>
      <c r="M21" s="290"/>
    </row>
    <row r="22" spans="1:13" ht="166.5" customHeight="1" x14ac:dyDescent="0.35">
      <c r="A22" s="5" t="s">
        <v>13</v>
      </c>
      <c r="B22" s="290" t="s">
        <v>620</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0" t="s">
        <v>17</v>
      </c>
      <c r="B28" s="5" t="s">
        <v>20</v>
      </c>
      <c r="C28" s="170"/>
      <c r="D28" s="170"/>
      <c r="E28" s="170"/>
      <c r="F28" s="170"/>
      <c r="G28" s="170"/>
      <c r="H28" s="170"/>
      <c r="I28" s="290"/>
      <c r="J28" s="290"/>
    </row>
    <row r="29" spans="1:13" ht="87" x14ac:dyDescent="0.35">
      <c r="A29" s="170" t="s">
        <v>18</v>
      </c>
      <c r="B29" s="5" t="s">
        <v>21</v>
      </c>
      <c r="C29" s="170"/>
      <c r="D29" s="170"/>
      <c r="E29" s="170"/>
      <c r="F29" s="170"/>
      <c r="G29" s="170"/>
      <c r="H29" s="170"/>
      <c r="I29" s="294"/>
      <c r="J29" s="296"/>
    </row>
    <row r="30" spans="1:13" ht="87" x14ac:dyDescent="0.35">
      <c r="A30" s="170" t="s">
        <v>19</v>
      </c>
      <c r="B30" s="7" t="s">
        <v>22</v>
      </c>
      <c r="C30" s="170"/>
      <c r="D30" s="170"/>
      <c r="E30" s="170"/>
      <c r="F30" s="170"/>
      <c r="G30" s="170"/>
      <c r="H30" s="170"/>
      <c r="I30" s="290"/>
      <c r="J30" s="290"/>
    </row>
    <row r="31" spans="1:13" ht="29" x14ac:dyDescent="0.35">
      <c r="A31" s="8"/>
      <c r="B31" s="5" t="s">
        <v>23</v>
      </c>
      <c r="C31" s="170"/>
      <c r="D31" s="170"/>
      <c r="E31" s="170"/>
      <c r="F31" s="170"/>
      <c r="G31" s="170"/>
      <c r="H31" s="170"/>
      <c r="I31" s="290"/>
      <c r="J31" s="290"/>
    </row>
    <row r="32" spans="1:13" ht="135" customHeight="1" x14ac:dyDescent="0.35">
      <c r="A32" s="290" t="s">
        <v>24</v>
      </c>
      <c r="B32" s="383" t="s">
        <v>338</v>
      </c>
      <c r="C32" s="385" t="s">
        <v>339</v>
      </c>
      <c r="D32" s="386"/>
      <c r="E32" s="386"/>
      <c r="F32" s="386"/>
      <c r="G32" s="386"/>
      <c r="H32" s="386"/>
      <c r="I32" s="386"/>
      <c r="J32" s="387"/>
    </row>
    <row r="33" spans="1:10" x14ac:dyDescent="0.35">
      <c r="A33" s="290"/>
      <c r="B33" s="384"/>
      <c r="C33" s="388"/>
      <c r="D33" s="389"/>
      <c r="E33" s="389"/>
      <c r="F33" s="389"/>
      <c r="G33" s="389"/>
      <c r="H33" s="389"/>
      <c r="I33" s="389"/>
      <c r="J33" s="390"/>
    </row>
    <row r="34" spans="1:10" ht="87" x14ac:dyDescent="0.35">
      <c r="A34" s="290"/>
      <c r="B34" s="7" t="s">
        <v>25</v>
      </c>
      <c r="C34" s="391" t="s">
        <v>340</v>
      </c>
      <c r="D34" s="391"/>
      <c r="E34" s="391"/>
      <c r="F34" s="391"/>
      <c r="G34" s="391"/>
      <c r="H34" s="391"/>
      <c r="I34" s="391"/>
      <c r="J34" s="391"/>
    </row>
    <row r="35" spans="1:10" ht="43.5" x14ac:dyDescent="0.35">
      <c r="A35" s="290"/>
      <c r="B35" s="5" t="s">
        <v>341</v>
      </c>
      <c r="C35" s="392" t="s">
        <v>342</v>
      </c>
      <c r="D35" s="393"/>
      <c r="E35" s="393"/>
      <c r="F35" s="393"/>
      <c r="G35" s="393"/>
      <c r="H35" s="393"/>
      <c r="I35" s="393"/>
      <c r="J35" s="394"/>
    </row>
    <row r="36" spans="1:10" ht="87" x14ac:dyDescent="0.35">
      <c r="A36" s="290" t="s">
        <v>26</v>
      </c>
      <c r="B36" s="5" t="s">
        <v>22</v>
      </c>
      <c r="C36" s="294"/>
      <c r="D36" s="295"/>
      <c r="E36" s="295"/>
      <c r="F36" s="295"/>
      <c r="G36" s="295"/>
      <c r="H36" s="295"/>
      <c r="I36" s="295"/>
      <c r="J36" s="296"/>
    </row>
    <row r="37" spans="1:10" ht="29" x14ac:dyDescent="0.35">
      <c r="A37" s="290"/>
      <c r="B37" s="5" t="s">
        <v>23</v>
      </c>
      <c r="C37" s="170"/>
      <c r="D37" s="170"/>
      <c r="E37" s="170"/>
      <c r="F37" s="170"/>
      <c r="G37" s="170"/>
      <c r="H37" s="170"/>
      <c r="I37" s="290"/>
      <c r="J37" s="290"/>
    </row>
    <row r="38" spans="1:10" ht="43.5" x14ac:dyDescent="0.35">
      <c r="A38" s="170" t="s">
        <v>13</v>
      </c>
      <c r="B38" s="294" t="s">
        <v>343</v>
      </c>
      <c r="C38" s="295"/>
      <c r="D38" s="295"/>
      <c r="E38" s="295"/>
      <c r="F38" s="295"/>
      <c r="G38" s="295"/>
      <c r="H38" s="295"/>
      <c r="I38" s="295"/>
      <c r="J38" s="296"/>
    </row>
  </sheetData>
  <mergeCells count="22">
    <mergeCell ref="A36:A37"/>
    <mergeCell ref="C36:J36"/>
    <mergeCell ref="I37:J37"/>
    <mergeCell ref="B38:J38"/>
    <mergeCell ref="I31:J31"/>
    <mergeCell ref="A32:A35"/>
    <mergeCell ref="B32:B33"/>
    <mergeCell ref="C32:J33"/>
    <mergeCell ref="C34:J34"/>
    <mergeCell ref="C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4" workbookViewId="0">
      <selection activeCell="B22" sqref="B22:M22"/>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69">
        <f>SUM(B5:B7)</f>
        <v>0</v>
      </c>
      <c r="C4" s="169">
        <f t="shared" ref="C4:L4" si="0">SUM(C5:C7)</f>
        <v>0</v>
      </c>
      <c r="D4" s="169">
        <f t="shared" si="0"/>
        <v>0</v>
      </c>
      <c r="E4" s="169">
        <f t="shared" si="0"/>
        <v>0</v>
      </c>
      <c r="F4" s="169">
        <f t="shared" si="0"/>
        <v>0</v>
      </c>
      <c r="G4" s="169">
        <f t="shared" si="0"/>
        <v>0</v>
      </c>
      <c r="H4" s="169">
        <f t="shared" si="0"/>
        <v>0</v>
      </c>
      <c r="I4" s="169">
        <f t="shared" si="0"/>
        <v>0</v>
      </c>
      <c r="J4" s="169">
        <f t="shared" si="0"/>
        <v>0</v>
      </c>
      <c r="K4" s="169">
        <f t="shared" si="0"/>
        <v>0</v>
      </c>
      <c r="L4" s="169">
        <f t="shared" si="0"/>
        <v>0</v>
      </c>
      <c r="M4" s="169">
        <f>SUM(B4:L4)</f>
        <v>0</v>
      </c>
    </row>
    <row r="5" spans="1:16" x14ac:dyDescent="0.35">
      <c r="A5" s="5" t="s">
        <v>5</v>
      </c>
      <c r="B5" s="169">
        <v>0</v>
      </c>
      <c r="C5" s="169">
        <v>0</v>
      </c>
      <c r="D5" s="169">
        <v>0</v>
      </c>
      <c r="E5" s="169">
        <v>0</v>
      </c>
      <c r="F5" s="169">
        <v>0</v>
      </c>
      <c r="G5" s="169">
        <v>0</v>
      </c>
      <c r="H5" s="169">
        <v>0</v>
      </c>
      <c r="I5" s="169">
        <v>0</v>
      </c>
      <c r="J5" s="169">
        <v>0</v>
      </c>
      <c r="K5" s="169">
        <v>0</v>
      </c>
      <c r="L5" s="169">
        <v>0</v>
      </c>
      <c r="M5" s="169">
        <f t="shared" ref="M5:M20" si="1">SUM(B5:L5)</f>
        <v>0</v>
      </c>
    </row>
    <row r="6" spans="1:16" x14ac:dyDescent="0.35">
      <c r="A6" s="5" t="s">
        <v>6</v>
      </c>
      <c r="B6" s="169">
        <v>0</v>
      </c>
      <c r="C6" s="169">
        <v>0</v>
      </c>
      <c r="D6" s="169">
        <v>0</v>
      </c>
      <c r="E6" s="169">
        <v>0</v>
      </c>
      <c r="F6" s="169">
        <v>0</v>
      </c>
      <c r="G6" s="169">
        <v>0</v>
      </c>
      <c r="H6" s="169">
        <v>0</v>
      </c>
      <c r="I6" s="169">
        <v>0</v>
      </c>
      <c r="J6" s="169">
        <v>0</v>
      </c>
      <c r="K6" s="169">
        <v>0</v>
      </c>
      <c r="L6" s="169">
        <v>0</v>
      </c>
      <c r="M6" s="169">
        <f t="shared" si="1"/>
        <v>0</v>
      </c>
    </row>
    <row r="7" spans="1:16" x14ac:dyDescent="0.35">
      <c r="A7" s="5" t="s">
        <v>7</v>
      </c>
      <c r="B7" s="169">
        <v>0</v>
      </c>
      <c r="C7" s="169">
        <v>0</v>
      </c>
      <c r="D7" s="169">
        <v>0</v>
      </c>
      <c r="E7" s="169">
        <v>0</v>
      </c>
      <c r="F7" s="169">
        <v>0</v>
      </c>
      <c r="G7" s="169">
        <v>0</v>
      </c>
      <c r="H7" s="169">
        <v>0</v>
      </c>
      <c r="I7" s="169">
        <v>0</v>
      </c>
      <c r="J7" s="169">
        <v>0</v>
      </c>
      <c r="K7" s="169">
        <v>0</v>
      </c>
      <c r="L7" s="169">
        <v>0</v>
      </c>
      <c r="M7" s="169">
        <f t="shared" si="1"/>
        <v>0</v>
      </c>
    </row>
    <row r="8" spans="1:16" x14ac:dyDescent="0.35">
      <c r="A8" s="3" t="s">
        <v>8</v>
      </c>
      <c r="B8" s="169">
        <f>SUM(B9:B11)</f>
        <v>0.53</v>
      </c>
      <c r="C8" s="169">
        <f t="shared" ref="C8:L8" si="2">SUM(C9:C11)</f>
        <v>1.81</v>
      </c>
      <c r="D8" s="169">
        <f t="shared" si="2"/>
        <v>1.01</v>
      </c>
      <c r="E8" s="169">
        <f t="shared" si="2"/>
        <v>3.68</v>
      </c>
      <c r="F8" s="169">
        <f t="shared" si="2"/>
        <v>3.83</v>
      </c>
      <c r="G8" s="169">
        <f t="shared" si="2"/>
        <v>3.98</v>
      </c>
      <c r="H8" s="169">
        <f t="shared" si="2"/>
        <v>4.1399999999999997</v>
      </c>
      <c r="I8" s="169">
        <f t="shared" si="2"/>
        <v>4.3</v>
      </c>
      <c r="J8" s="169">
        <f t="shared" si="2"/>
        <v>4.4800000000000004</v>
      </c>
      <c r="K8" s="169">
        <f t="shared" si="2"/>
        <v>4.66</v>
      </c>
      <c r="L8" s="169">
        <f t="shared" si="2"/>
        <v>4.83</v>
      </c>
      <c r="M8" s="169">
        <f t="shared" si="1"/>
        <v>37.25</v>
      </c>
    </row>
    <row r="9" spans="1:16" x14ac:dyDescent="0.35">
      <c r="A9" s="5" t="s">
        <v>5</v>
      </c>
      <c r="B9" s="169">
        <v>0.53</v>
      </c>
      <c r="C9" s="169">
        <v>1.81</v>
      </c>
      <c r="D9" s="169">
        <v>1.01</v>
      </c>
      <c r="E9" s="169">
        <v>3.68</v>
      </c>
      <c r="F9" s="169">
        <v>3.83</v>
      </c>
      <c r="G9" s="169">
        <v>3.98</v>
      </c>
      <c r="H9" s="169">
        <v>4.1399999999999997</v>
      </c>
      <c r="I9" s="169">
        <v>4.3</v>
      </c>
      <c r="J9" s="169">
        <v>4.4800000000000004</v>
      </c>
      <c r="K9" s="169">
        <v>4.66</v>
      </c>
      <c r="L9" s="169">
        <v>4.83</v>
      </c>
      <c r="M9" s="169">
        <f t="shared" si="1"/>
        <v>37.25</v>
      </c>
    </row>
    <row r="10" spans="1:16" x14ac:dyDescent="0.35">
      <c r="A10" s="5" t="s">
        <v>6</v>
      </c>
      <c r="B10" s="169">
        <v>0</v>
      </c>
      <c r="C10" s="169">
        <v>0</v>
      </c>
      <c r="D10" s="169">
        <v>0</v>
      </c>
      <c r="E10" s="169">
        <v>0</v>
      </c>
      <c r="F10" s="169">
        <v>0</v>
      </c>
      <c r="G10" s="169">
        <v>0</v>
      </c>
      <c r="H10" s="169">
        <v>0</v>
      </c>
      <c r="I10" s="169">
        <v>0</v>
      </c>
      <c r="J10" s="169">
        <v>0</v>
      </c>
      <c r="K10" s="169">
        <v>0</v>
      </c>
      <c r="L10" s="169">
        <v>0</v>
      </c>
      <c r="M10" s="169">
        <f t="shared" si="1"/>
        <v>0</v>
      </c>
    </row>
    <row r="11" spans="1:16" x14ac:dyDescent="0.35">
      <c r="A11" s="5" t="s">
        <v>7</v>
      </c>
      <c r="B11" s="169">
        <v>0</v>
      </c>
      <c r="C11" s="169">
        <v>0</v>
      </c>
      <c r="D11" s="169">
        <v>0</v>
      </c>
      <c r="E11" s="169">
        <v>0</v>
      </c>
      <c r="F11" s="169">
        <v>0</v>
      </c>
      <c r="G11" s="169">
        <v>0</v>
      </c>
      <c r="H11" s="169">
        <v>0</v>
      </c>
      <c r="I11" s="169">
        <v>0</v>
      </c>
      <c r="J11" s="169">
        <v>0</v>
      </c>
      <c r="K11" s="169">
        <v>0</v>
      </c>
      <c r="L11" s="169">
        <v>0</v>
      </c>
      <c r="M11" s="169">
        <f t="shared" si="1"/>
        <v>0</v>
      </c>
    </row>
    <row r="12" spans="1:16" x14ac:dyDescent="0.35">
      <c r="A12" s="3" t="s">
        <v>11</v>
      </c>
      <c r="B12" s="169">
        <f>SUM(B13:B15)</f>
        <v>-0.53</v>
      </c>
      <c r="C12" s="169">
        <f t="shared" ref="C12:L12" si="3">SUM(C13:C15)</f>
        <v>-1.81</v>
      </c>
      <c r="D12" s="169">
        <f t="shared" si="3"/>
        <v>-1.01</v>
      </c>
      <c r="E12" s="169">
        <f t="shared" si="3"/>
        <v>-3.68</v>
      </c>
      <c r="F12" s="169">
        <f t="shared" si="3"/>
        <v>-3.83</v>
      </c>
      <c r="G12" s="169">
        <f t="shared" si="3"/>
        <v>-3.98</v>
      </c>
      <c r="H12" s="169">
        <f t="shared" si="3"/>
        <v>-4.1399999999999997</v>
      </c>
      <c r="I12" s="169">
        <f t="shared" si="3"/>
        <v>-4.3</v>
      </c>
      <c r="J12" s="169">
        <f t="shared" si="3"/>
        <v>-4.4800000000000004</v>
      </c>
      <c r="K12" s="169">
        <f t="shared" si="3"/>
        <v>-4.66</v>
      </c>
      <c r="L12" s="169">
        <f t="shared" si="3"/>
        <v>-4.83</v>
      </c>
      <c r="M12" s="169">
        <f t="shared" si="1"/>
        <v>-37.25</v>
      </c>
    </row>
    <row r="13" spans="1:16" ht="15" thickBot="1" x14ac:dyDescent="0.4">
      <c r="A13" s="5" t="s">
        <v>5</v>
      </c>
      <c r="B13" s="169">
        <v>-0.53</v>
      </c>
      <c r="C13" s="169">
        <v>-1.81</v>
      </c>
      <c r="D13" s="169">
        <v>-1.01</v>
      </c>
      <c r="E13" s="169">
        <v>-3.68</v>
      </c>
      <c r="F13" s="169">
        <v>-3.83</v>
      </c>
      <c r="G13" s="169">
        <v>-3.98</v>
      </c>
      <c r="H13" s="169">
        <v>-4.1399999999999997</v>
      </c>
      <c r="I13" s="169">
        <v>-4.3</v>
      </c>
      <c r="J13" s="169">
        <v>-4.4800000000000004</v>
      </c>
      <c r="K13" s="169">
        <v>-4.66</v>
      </c>
      <c r="L13" s="169">
        <v>-4.83</v>
      </c>
      <c r="M13" s="169">
        <f t="shared" si="1"/>
        <v>-37.25</v>
      </c>
    </row>
    <row r="14" spans="1:16" ht="15" thickBot="1" x14ac:dyDescent="0.4">
      <c r="A14" s="5" t="s">
        <v>6</v>
      </c>
      <c r="B14" s="169">
        <v>0</v>
      </c>
      <c r="C14" s="169">
        <v>0</v>
      </c>
      <c r="D14" s="169">
        <v>0</v>
      </c>
      <c r="E14" s="169">
        <v>0</v>
      </c>
      <c r="F14" s="169">
        <v>0</v>
      </c>
      <c r="G14" s="169">
        <v>0</v>
      </c>
      <c r="H14" s="169">
        <v>0</v>
      </c>
      <c r="I14" s="169">
        <v>0</v>
      </c>
      <c r="J14" s="169">
        <v>0</v>
      </c>
      <c r="K14" s="169">
        <v>0</v>
      </c>
      <c r="L14" s="169">
        <v>0</v>
      </c>
      <c r="M14" s="169">
        <f t="shared" si="1"/>
        <v>0</v>
      </c>
      <c r="O14" s="67"/>
      <c r="P14" s="74"/>
    </row>
    <row r="15" spans="1:16" ht="15" thickBot="1" x14ac:dyDescent="0.4">
      <c r="A15" s="5" t="s">
        <v>7</v>
      </c>
      <c r="B15" s="169">
        <v>0</v>
      </c>
      <c r="C15" s="169">
        <v>0</v>
      </c>
      <c r="D15" s="169">
        <v>0</v>
      </c>
      <c r="E15" s="169">
        <v>0</v>
      </c>
      <c r="F15" s="169">
        <v>0</v>
      </c>
      <c r="G15" s="169">
        <v>0</v>
      </c>
      <c r="H15" s="169">
        <v>0</v>
      </c>
      <c r="I15" s="169">
        <v>0</v>
      </c>
      <c r="J15" s="169">
        <v>0</v>
      </c>
      <c r="K15" s="169">
        <v>0</v>
      </c>
      <c r="L15" s="169">
        <v>0</v>
      </c>
      <c r="M15" s="169">
        <f t="shared" si="1"/>
        <v>0</v>
      </c>
      <c r="O15" s="67"/>
      <c r="P15" s="74"/>
    </row>
    <row r="16" spans="1:16" ht="29" x14ac:dyDescent="0.35">
      <c r="A16" s="3" t="s">
        <v>9</v>
      </c>
      <c r="B16" s="169">
        <v>2.82</v>
      </c>
      <c r="C16" s="169">
        <v>9.69</v>
      </c>
      <c r="D16" s="169">
        <v>5.44</v>
      </c>
      <c r="E16" s="169">
        <v>0</v>
      </c>
      <c r="F16" s="169">
        <v>0</v>
      </c>
      <c r="G16" s="169">
        <v>0</v>
      </c>
      <c r="H16" s="169">
        <v>0</v>
      </c>
      <c r="I16" s="169">
        <v>0</v>
      </c>
      <c r="J16" s="169">
        <v>0</v>
      </c>
      <c r="K16" s="169">
        <v>0</v>
      </c>
      <c r="L16" s="169">
        <v>0</v>
      </c>
      <c r="M16" s="169">
        <f t="shared" si="1"/>
        <v>17.95</v>
      </c>
    </row>
    <row r="17" spans="1:13" x14ac:dyDescent="0.35">
      <c r="A17" s="3" t="s">
        <v>10</v>
      </c>
      <c r="B17" s="169">
        <f>SUM(B18:B20)</f>
        <v>0</v>
      </c>
      <c r="C17" s="169">
        <v>0</v>
      </c>
      <c r="D17" s="169">
        <v>0</v>
      </c>
      <c r="E17" s="169">
        <v>0</v>
      </c>
      <c r="F17" s="169">
        <v>0</v>
      </c>
      <c r="G17" s="169">
        <v>0</v>
      </c>
      <c r="H17" s="169">
        <v>0</v>
      </c>
      <c r="I17" s="169">
        <v>0</v>
      </c>
      <c r="J17" s="169">
        <v>0</v>
      </c>
      <c r="K17" s="169">
        <v>0</v>
      </c>
      <c r="L17" s="169">
        <v>0</v>
      </c>
      <c r="M17" s="169">
        <f t="shared" si="1"/>
        <v>0</v>
      </c>
    </row>
    <row r="18" spans="1:13" x14ac:dyDescent="0.35">
      <c r="A18" s="5" t="s">
        <v>5</v>
      </c>
      <c r="B18" s="169">
        <v>0</v>
      </c>
      <c r="C18" s="169">
        <v>0</v>
      </c>
      <c r="D18" s="169">
        <v>0</v>
      </c>
      <c r="E18" s="169">
        <v>0</v>
      </c>
      <c r="F18" s="169">
        <v>0</v>
      </c>
      <c r="G18" s="169">
        <v>0</v>
      </c>
      <c r="H18" s="169">
        <v>0</v>
      </c>
      <c r="I18" s="169">
        <v>0</v>
      </c>
      <c r="J18" s="169">
        <v>0</v>
      </c>
      <c r="K18" s="169">
        <v>0</v>
      </c>
      <c r="L18" s="169">
        <v>0</v>
      </c>
      <c r="M18" s="169">
        <f t="shared" si="1"/>
        <v>0</v>
      </c>
    </row>
    <row r="19" spans="1:13" x14ac:dyDescent="0.35">
      <c r="A19" s="5" t="s">
        <v>6</v>
      </c>
      <c r="B19" s="169">
        <v>0</v>
      </c>
      <c r="C19" s="169">
        <v>0</v>
      </c>
      <c r="D19" s="169">
        <v>0</v>
      </c>
      <c r="E19" s="169">
        <v>0</v>
      </c>
      <c r="F19" s="169">
        <v>0</v>
      </c>
      <c r="G19" s="169">
        <v>0</v>
      </c>
      <c r="H19" s="169">
        <v>0</v>
      </c>
      <c r="I19" s="169">
        <v>0</v>
      </c>
      <c r="J19" s="169">
        <v>0</v>
      </c>
      <c r="K19" s="169">
        <v>0</v>
      </c>
      <c r="L19" s="169">
        <v>0</v>
      </c>
      <c r="M19" s="169">
        <f t="shared" si="1"/>
        <v>0</v>
      </c>
    </row>
    <row r="20" spans="1:13" x14ac:dyDescent="0.35">
      <c r="A20" s="5" t="s">
        <v>7</v>
      </c>
      <c r="B20" s="169">
        <v>0</v>
      </c>
      <c r="C20" s="169">
        <v>0</v>
      </c>
      <c r="D20" s="169">
        <v>0</v>
      </c>
      <c r="E20" s="169">
        <v>0</v>
      </c>
      <c r="F20" s="169">
        <v>0</v>
      </c>
      <c r="G20" s="169">
        <v>0</v>
      </c>
      <c r="H20" s="169">
        <v>0</v>
      </c>
      <c r="I20" s="169">
        <v>0</v>
      </c>
      <c r="J20" s="169">
        <v>0</v>
      </c>
      <c r="K20" s="169">
        <v>0</v>
      </c>
      <c r="L20" s="169">
        <v>0</v>
      </c>
      <c r="M20" s="169">
        <f t="shared" si="1"/>
        <v>0</v>
      </c>
    </row>
    <row r="21" spans="1:13" ht="102.75" customHeight="1" x14ac:dyDescent="0.35">
      <c r="A21" s="5" t="s">
        <v>12</v>
      </c>
      <c r="B21" s="290" t="s">
        <v>621</v>
      </c>
      <c r="C21" s="290"/>
      <c r="D21" s="290"/>
      <c r="E21" s="290"/>
      <c r="F21" s="290"/>
      <c r="G21" s="290"/>
      <c r="H21" s="290"/>
      <c r="I21" s="290"/>
      <c r="J21" s="290"/>
      <c r="K21" s="290"/>
      <c r="L21" s="290"/>
      <c r="M21" s="290"/>
    </row>
    <row r="22" spans="1:13" ht="201" customHeight="1" x14ac:dyDescent="0.35">
      <c r="A22" s="5" t="s">
        <v>13</v>
      </c>
      <c r="B22" s="290" t="s">
        <v>622</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0" t="s">
        <v>17</v>
      </c>
      <c r="B28" s="5" t="s">
        <v>20</v>
      </c>
      <c r="C28" s="170"/>
      <c r="D28" s="170"/>
      <c r="E28" s="170"/>
      <c r="F28" s="170"/>
      <c r="G28" s="170"/>
      <c r="H28" s="170"/>
      <c r="I28" s="290"/>
      <c r="J28" s="290"/>
    </row>
    <row r="29" spans="1:13" ht="87" x14ac:dyDescent="0.35">
      <c r="A29" s="170" t="s">
        <v>18</v>
      </c>
      <c r="B29" s="5" t="s">
        <v>21</v>
      </c>
      <c r="C29" s="170"/>
      <c r="D29" s="170"/>
      <c r="E29" s="170"/>
      <c r="F29" s="170"/>
      <c r="G29" s="170"/>
      <c r="H29" s="170"/>
      <c r="I29" s="294"/>
      <c r="J29" s="296"/>
    </row>
    <row r="30" spans="1:13" ht="87" x14ac:dyDescent="0.35">
      <c r="A30" s="170" t="s">
        <v>19</v>
      </c>
      <c r="B30" s="7" t="s">
        <v>22</v>
      </c>
      <c r="C30" s="170"/>
      <c r="D30" s="170"/>
      <c r="E30" s="170"/>
      <c r="F30" s="170"/>
      <c r="G30" s="170"/>
      <c r="H30" s="170"/>
      <c r="I30" s="290"/>
      <c r="J30" s="290"/>
    </row>
    <row r="31" spans="1:13" ht="29" x14ac:dyDescent="0.35">
      <c r="A31" s="8"/>
      <c r="B31" s="5" t="s">
        <v>23</v>
      </c>
      <c r="C31" s="170"/>
      <c r="D31" s="170"/>
      <c r="E31" s="170"/>
      <c r="F31" s="170"/>
      <c r="G31" s="170"/>
      <c r="H31" s="170"/>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346.5" customHeight="1" x14ac:dyDescent="0.35">
      <c r="A35" s="290"/>
      <c r="B35" s="174" t="s">
        <v>623</v>
      </c>
      <c r="C35" s="294" t="s">
        <v>344</v>
      </c>
      <c r="D35" s="295"/>
      <c r="E35" s="295"/>
      <c r="F35" s="295"/>
      <c r="G35" s="295"/>
      <c r="H35" s="295"/>
      <c r="I35" s="295"/>
      <c r="J35" s="296"/>
    </row>
    <row r="36" spans="1:10" ht="409.5" x14ac:dyDescent="0.35">
      <c r="A36" s="290" t="s">
        <v>26</v>
      </c>
      <c r="B36" s="38" t="s">
        <v>624</v>
      </c>
      <c r="C36" s="294" t="s">
        <v>625</v>
      </c>
      <c r="D36" s="295"/>
      <c r="E36" s="295"/>
      <c r="F36" s="295"/>
      <c r="G36" s="295"/>
      <c r="H36" s="295"/>
      <c r="I36" s="295"/>
      <c r="J36" s="296"/>
    </row>
    <row r="37" spans="1:10" ht="29" x14ac:dyDescent="0.35">
      <c r="A37" s="290"/>
      <c r="B37" s="5" t="s">
        <v>23</v>
      </c>
      <c r="C37" s="170"/>
      <c r="D37" s="170"/>
      <c r="E37" s="170"/>
      <c r="F37" s="170"/>
      <c r="G37" s="170"/>
      <c r="H37" s="170"/>
      <c r="I37" s="290"/>
      <c r="J37" s="290"/>
    </row>
    <row r="38" spans="1:10" ht="43.5" x14ac:dyDescent="0.35">
      <c r="A38" s="170"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C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workbookViewId="0">
      <selection activeCell="C34" sqref="C34:J34"/>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205">
        <f>SUM(B5:B7)</f>
        <v>0</v>
      </c>
      <c r="C4" s="205">
        <f t="shared" ref="C4:L4" si="0">SUM(C5:C7)</f>
        <v>0</v>
      </c>
      <c r="D4" s="205">
        <f t="shared" si="0"/>
        <v>0</v>
      </c>
      <c r="E4" s="205">
        <f t="shared" si="0"/>
        <v>0</v>
      </c>
      <c r="F4" s="205">
        <f t="shared" si="0"/>
        <v>0</v>
      </c>
      <c r="G4" s="205">
        <f t="shared" si="0"/>
        <v>0</v>
      </c>
      <c r="H4" s="205">
        <f t="shared" si="0"/>
        <v>0</v>
      </c>
      <c r="I4" s="205">
        <f t="shared" si="0"/>
        <v>0</v>
      </c>
      <c r="J4" s="205">
        <f t="shared" si="0"/>
        <v>0</v>
      </c>
      <c r="K4" s="205">
        <f t="shared" si="0"/>
        <v>0</v>
      </c>
      <c r="L4" s="205">
        <f t="shared" si="0"/>
        <v>0</v>
      </c>
      <c r="M4" s="205">
        <f>SUM(B4:L4)</f>
        <v>0</v>
      </c>
    </row>
    <row r="5" spans="1:16" x14ac:dyDescent="0.35">
      <c r="A5" s="5" t="s">
        <v>5</v>
      </c>
      <c r="B5" s="205">
        <v>0</v>
      </c>
      <c r="C5" s="205">
        <v>0</v>
      </c>
      <c r="D5" s="205">
        <v>0</v>
      </c>
      <c r="E5" s="205">
        <v>0</v>
      </c>
      <c r="F5" s="205">
        <v>0</v>
      </c>
      <c r="G5" s="205">
        <v>0</v>
      </c>
      <c r="H5" s="205">
        <v>0</v>
      </c>
      <c r="I5" s="205">
        <v>0</v>
      </c>
      <c r="J5" s="205">
        <v>0</v>
      </c>
      <c r="K5" s="205">
        <v>0</v>
      </c>
      <c r="L5" s="205">
        <v>0</v>
      </c>
      <c r="M5" s="205">
        <f t="shared" ref="M5:M20" si="1">SUM(B5:L5)</f>
        <v>0</v>
      </c>
    </row>
    <row r="6" spans="1:16" x14ac:dyDescent="0.35">
      <c r="A6" s="5" t="s">
        <v>6</v>
      </c>
      <c r="B6" s="205">
        <v>0</v>
      </c>
      <c r="C6" s="205">
        <v>0</v>
      </c>
      <c r="D6" s="205">
        <v>0</v>
      </c>
      <c r="E6" s="205">
        <v>0</v>
      </c>
      <c r="F6" s="205">
        <v>0</v>
      </c>
      <c r="G6" s="205">
        <v>0</v>
      </c>
      <c r="H6" s="205">
        <v>0</v>
      </c>
      <c r="I6" s="205">
        <v>0</v>
      </c>
      <c r="J6" s="205">
        <v>0</v>
      </c>
      <c r="K6" s="205">
        <v>0</v>
      </c>
      <c r="L6" s="205">
        <v>0</v>
      </c>
      <c r="M6" s="205">
        <f t="shared" si="1"/>
        <v>0</v>
      </c>
    </row>
    <row r="7" spans="1:16" x14ac:dyDescent="0.35">
      <c r="A7" s="5" t="s">
        <v>7</v>
      </c>
      <c r="B7" s="205">
        <v>0</v>
      </c>
      <c r="C7" s="205">
        <v>0</v>
      </c>
      <c r="D7" s="205">
        <v>0</v>
      </c>
      <c r="E7" s="205">
        <v>0</v>
      </c>
      <c r="F7" s="205">
        <v>0</v>
      </c>
      <c r="G7" s="205">
        <v>0</v>
      </c>
      <c r="H7" s="205">
        <v>0</v>
      </c>
      <c r="I7" s="205">
        <v>0</v>
      </c>
      <c r="J7" s="205">
        <v>0</v>
      </c>
      <c r="K7" s="205">
        <v>0</v>
      </c>
      <c r="L7" s="205">
        <v>0</v>
      </c>
      <c r="M7" s="205">
        <f t="shared" si="1"/>
        <v>0</v>
      </c>
    </row>
    <row r="8" spans="1:16" x14ac:dyDescent="0.35">
      <c r="A8" s="3" t="s">
        <v>8</v>
      </c>
      <c r="B8" s="205">
        <f>SUM(B9:B11)</f>
        <v>0</v>
      </c>
      <c r="C8" s="205">
        <f t="shared" ref="C8:L8" si="2">SUM(C9:C11)</f>
        <v>0</v>
      </c>
      <c r="D8" s="205">
        <f t="shared" si="2"/>
        <v>0</v>
      </c>
      <c r="E8" s="205">
        <f t="shared" si="2"/>
        <v>2</v>
      </c>
      <c r="F8" s="205">
        <f t="shared" si="2"/>
        <v>2</v>
      </c>
      <c r="G8" s="205">
        <f t="shared" si="2"/>
        <v>2</v>
      </c>
      <c r="H8" s="205">
        <f t="shared" si="2"/>
        <v>2</v>
      </c>
      <c r="I8" s="205">
        <f t="shared" si="2"/>
        <v>2</v>
      </c>
      <c r="J8" s="205">
        <f t="shared" si="2"/>
        <v>2</v>
      </c>
      <c r="K8" s="205">
        <f t="shared" si="2"/>
        <v>2</v>
      </c>
      <c r="L8" s="205">
        <f t="shared" si="2"/>
        <v>2</v>
      </c>
      <c r="M8" s="205">
        <f t="shared" si="1"/>
        <v>16</v>
      </c>
    </row>
    <row r="9" spans="1:16" x14ac:dyDescent="0.35">
      <c r="A9" s="5" t="s">
        <v>5</v>
      </c>
      <c r="B9" s="205">
        <v>0</v>
      </c>
      <c r="C9" s="205">
        <v>0</v>
      </c>
      <c r="D9" s="205">
        <v>0</v>
      </c>
      <c r="E9" s="205">
        <v>2</v>
      </c>
      <c r="F9" s="205">
        <v>2</v>
      </c>
      <c r="G9" s="205">
        <v>2</v>
      </c>
      <c r="H9" s="205">
        <v>2</v>
      </c>
      <c r="I9" s="205">
        <v>2</v>
      </c>
      <c r="J9" s="205">
        <v>2</v>
      </c>
      <c r="K9" s="205">
        <v>2</v>
      </c>
      <c r="L9" s="205">
        <v>2</v>
      </c>
      <c r="M9" s="205">
        <f t="shared" si="1"/>
        <v>16</v>
      </c>
    </row>
    <row r="10" spans="1:16" x14ac:dyDescent="0.35">
      <c r="A10" s="5" t="s">
        <v>6</v>
      </c>
      <c r="B10" s="205">
        <v>0</v>
      </c>
      <c r="C10" s="205">
        <v>0</v>
      </c>
      <c r="D10" s="205">
        <v>0</v>
      </c>
      <c r="E10" s="205">
        <v>0</v>
      </c>
      <c r="F10" s="205">
        <v>0</v>
      </c>
      <c r="G10" s="205">
        <v>0</v>
      </c>
      <c r="H10" s="205">
        <v>0</v>
      </c>
      <c r="I10" s="205">
        <v>0</v>
      </c>
      <c r="J10" s="205">
        <v>0</v>
      </c>
      <c r="K10" s="205">
        <v>0</v>
      </c>
      <c r="L10" s="205">
        <v>0</v>
      </c>
      <c r="M10" s="205">
        <f t="shared" si="1"/>
        <v>0</v>
      </c>
    </row>
    <row r="11" spans="1:16" x14ac:dyDescent="0.35">
      <c r="A11" s="5" t="s">
        <v>7</v>
      </c>
      <c r="B11" s="205">
        <v>0</v>
      </c>
      <c r="C11" s="205">
        <v>0</v>
      </c>
      <c r="D11" s="205">
        <v>0</v>
      </c>
      <c r="E11" s="205">
        <v>0</v>
      </c>
      <c r="F11" s="205">
        <v>0</v>
      </c>
      <c r="G11" s="205">
        <v>0</v>
      </c>
      <c r="H11" s="205">
        <v>0</v>
      </c>
      <c r="I11" s="205">
        <v>0</v>
      </c>
      <c r="J11" s="205">
        <v>0</v>
      </c>
      <c r="K11" s="205">
        <v>0</v>
      </c>
      <c r="L11" s="205">
        <v>0</v>
      </c>
      <c r="M11" s="205">
        <f t="shared" si="1"/>
        <v>0</v>
      </c>
    </row>
    <row r="12" spans="1:16" x14ac:dyDescent="0.35">
      <c r="A12" s="3" t="s">
        <v>11</v>
      </c>
      <c r="B12" s="205">
        <f>SUM(B13:B15)</f>
        <v>0</v>
      </c>
      <c r="C12" s="205">
        <f t="shared" ref="C12:L12" si="3">SUM(C13:C15)</f>
        <v>0</v>
      </c>
      <c r="D12" s="205">
        <f t="shared" si="3"/>
        <v>0</v>
      </c>
      <c r="E12" s="205">
        <f t="shared" si="3"/>
        <v>-2</v>
      </c>
      <c r="F12" s="205">
        <f t="shared" si="3"/>
        <v>-2</v>
      </c>
      <c r="G12" s="205">
        <f t="shared" si="3"/>
        <v>-2</v>
      </c>
      <c r="H12" s="205">
        <f t="shared" si="3"/>
        <v>-2</v>
      </c>
      <c r="I12" s="205">
        <f t="shared" si="3"/>
        <v>-2</v>
      </c>
      <c r="J12" s="205">
        <f t="shared" si="3"/>
        <v>-2</v>
      </c>
      <c r="K12" s="205">
        <f t="shared" si="3"/>
        <v>-2</v>
      </c>
      <c r="L12" s="205">
        <f t="shared" si="3"/>
        <v>-2</v>
      </c>
      <c r="M12" s="205">
        <f t="shared" si="1"/>
        <v>-16</v>
      </c>
    </row>
    <row r="13" spans="1:16" ht="15" thickBot="1" x14ac:dyDescent="0.4">
      <c r="A13" s="5" t="s">
        <v>5</v>
      </c>
      <c r="B13" s="205">
        <v>0</v>
      </c>
      <c r="C13" s="205">
        <v>0</v>
      </c>
      <c r="D13" s="205">
        <v>0</v>
      </c>
      <c r="E13" s="205">
        <v>-2</v>
      </c>
      <c r="F13" s="205">
        <v>-2</v>
      </c>
      <c r="G13" s="205">
        <v>-2</v>
      </c>
      <c r="H13" s="205">
        <v>-2</v>
      </c>
      <c r="I13" s="205">
        <v>-2</v>
      </c>
      <c r="J13" s="205">
        <v>-2</v>
      </c>
      <c r="K13" s="205">
        <v>-2</v>
      </c>
      <c r="L13" s="205">
        <v>-2</v>
      </c>
      <c r="M13" s="205">
        <f t="shared" si="1"/>
        <v>-16</v>
      </c>
    </row>
    <row r="14" spans="1:16" ht="15" thickBot="1" x14ac:dyDescent="0.4">
      <c r="A14" s="5" t="s">
        <v>6</v>
      </c>
      <c r="B14" s="205">
        <v>0</v>
      </c>
      <c r="C14" s="205">
        <v>0</v>
      </c>
      <c r="D14" s="205">
        <v>0</v>
      </c>
      <c r="E14" s="205">
        <v>0</v>
      </c>
      <c r="F14" s="205">
        <v>0</v>
      </c>
      <c r="G14" s="205">
        <v>0</v>
      </c>
      <c r="H14" s="205">
        <v>0</v>
      </c>
      <c r="I14" s="205">
        <v>0</v>
      </c>
      <c r="J14" s="205">
        <v>0</v>
      </c>
      <c r="K14" s="205">
        <v>0</v>
      </c>
      <c r="L14" s="205">
        <v>0</v>
      </c>
      <c r="M14" s="205">
        <f t="shared" si="1"/>
        <v>0</v>
      </c>
      <c r="O14" s="67"/>
      <c r="P14" s="74"/>
    </row>
    <row r="15" spans="1:16" ht="15" thickBot="1" x14ac:dyDescent="0.4">
      <c r="A15" s="5" t="s">
        <v>7</v>
      </c>
      <c r="B15" s="205">
        <v>0</v>
      </c>
      <c r="C15" s="205">
        <v>0</v>
      </c>
      <c r="D15" s="205">
        <v>0</v>
      </c>
      <c r="E15" s="205">
        <v>0</v>
      </c>
      <c r="F15" s="205">
        <v>0</v>
      </c>
      <c r="G15" s="205">
        <v>0</v>
      </c>
      <c r="H15" s="205">
        <v>0</v>
      </c>
      <c r="I15" s="205">
        <v>0</v>
      </c>
      <c r="J15" s="205">
        <v>0</v>
      </c>
      <c r="K15" s="205">
        <v>0</v>
      </c>
      <c r="L15" s="205">
        <v>0</v>
      </c>
      <c r="M15" s="205">
        <f t="shared" si="1"/>
        <v>0</v>
      </c>
      <c r="O15" s="67"/>
      <c r="P15" s="74"/>
    </row>
    <row r="16" spans="1:16" ht="29" x14ac:dyDescent="0.35">
      <c r="A16" s="3" t="s">
        <v>9</v>
      </c>
      <c r="B16" s="205">
        <v>0</v>
      </c>
      <c r="C16" s="205">
        <v>0</v>
      </c>
      <c r="D16" s="205">
        <v>0</v>
      </c>
      <c r="E16" s="205">
        <v>0</v>
      </c>
      <c r="F16" s="205">
        <v>0</v>
      </c>
      <c r="G16" s="205">
        <v>0</v>
      </c>
      <c r="H16" s="205">
        <v>0</v>
      </c>
      <c r="I16" s="205">
        <v>0</v>
      </c>
      <c r="J16" s="205">
        <v>0</v>
      </c>
      <c r="K16" s="205">
        <v>0</v>
      </c>
      <c r="L16" s="205">
        <v>0</v>
      </c>
      <c r="M16" s="205">
        <f t="shared" si="1"/>
        <v>0</v>
      </c>
    </row>
    <row r="17" spans="1:13" x14ac:dyDescent="0.35">
      <c r="A17" s="3" t="s">
        <v>10</v>
      </c>
      <c r="B17" s="205">
        <f>SUM(B18:B20)</f>
        <v>0</v>
      </c>
      <c r="C17" s="205">
        <v>0</v>
      </c>
      <c r="D17" s="205">
        <v>0</v>
      </c>
      <c r="E17" s="205">
        <v>0</v>
      </c>
      <c r="F17" s="205">
        <v>0</v>
      </c>
      <c r="G17" s="205">
        <v>0</v>
      </c>
      <c r="H17" s="205">
        <v>0</v>
      </c>
      <c r="I17" s="205">
        <v>0</v>
      </c>
      <c r="J17" s="205">
        <v>0</v>
      </c>
      <c r="K17" s="205">
        <v>0</v>
      </c>
      <c r="L17" s="205">
        <v>0</v>
      </c>
      <c r="M17" s="205">
        <f t="shared" si="1"/>
        <v>0</v>
      </c>
    </row>
    <row r="18" spans="1:13" x14ac:dyDescent="0.35">
      <c r="A18" s="5" t="s">
        <v>5</v>
      </c>
      <c r="B18" s="205">
        <v>0</v>
      </c>
      <c r="C18" s="205">
        <v>0</v>
      </c>
      <c r="D18" s="205">
        <v>0</v>
      </c>
      <c r="E18" s="205">
        <v>0</v>
      </c>
      <c r="F18" s="205">
        <v>0</v>
      </c>
      <c r="G18" s="205">
        <v>0</v>
      </c>
      <c r="H18" s="205">
        <v>0</v>
      </c>
      <c r="I18" s="205">
        <v>0</v>
      </c>
      <c r="J18" s="205">
        <v>0</v>
      </c>
      <c r="K18" s="205">
        <v>0</v>
      </c>
      <c r="L18" s="205">
        <v>0</v>
      </c>
      <c r="M18" s="205">
        <f t="shared" si="1"/>
        <v>0</v>
      </c>
    </row>
    <row r="19" spans="1:13" x14ac:dyDescent="0.35">
      <c r="A19" s="5" t="s">
        <v>6</v>
      </c>
      <c r="B19" s="205">
        <v>0</v>
      </c>
      <c r="C19" s="205">
        <v>0</v>
      </c>
      <c r="D19" s="205">
        <v>0</v>
      </c>
      <c r="E19" s="205">
        <v>0</v>
      </c>
      <c r="F19" s="205">
        <v>0</v>
      </c>
      <c r="G19" s="205">
        <v>0</v>
      </c>
      <c r="H19" s="205">
        <v>0</v>
      </c>
      <c r="I19" s="205">
        <v>0</v>
      </c>
      <c r="J19" s="205">
        <v>0</v>
      </c>
      <c r="K19" s="205">
        <v>0</v>
      </c>
      <c r="L19" s="205">
        <v>0</v>
      </c>
      <c r="M19" s="205">
        <f t="shared" si="1"/>
        <v>0</v>
      </c>
    </row>
    <row r="20" spans="1:13" x14ac:dyDescent="0.35">
      <c r="A20" s="5" t="s">
        <v>7</v>
      </c>
      <c r="B20" s="205">
        <v>0</v>
      </c>
      <c r="C20" s="205">
        <v>0</v>
      </c>
      <c r="D20" s="205">
        <v>0</v>
      </c>
      <c r="E20" s="205">
        <v>0</v>
      </c>
      <c r="F20" s="205">
        <v>0</v>
      </c>
      <c r="G20" s="205">
        <v>0</v>
      </c>
      <c r="H20" s="205">
        <v>0</v>
      </c>
      <c r="I20" s="205">
        <v>0</v>
      </c>
      <c r="J20" s="205">
        <v>0</v>
      </c>
      <c r="K20" s="205">
        <v>0</v>
      </c>
      <c r="L20" s="205">
        <v>0</v>
      </c>
      <c r="M20" s="205">
        <f t="shared" si="1"/>
        <v>0</v>
      </c>
    </row>
    <row r="21" spans="1:13" ht="36.5" customHeight="1" x14ac:dyDescent="0.35">
      <c r="A21" s="5" t="s">
        <v>12</v>
      </c>
      <c r="B21" s="290" t="s">
        <v>700</v>
      </c>
      <c r="C21" s="290"/>
      <c r="D21" s="290"/>
      <c r="E21" s="290"/>
      <c r="F21" s="290"/>
      <c r="G21" s="290"/>
      <c r="H21" s="290"/>
      <c r="I21" s="290"/>
      <c r="J21" s="290"/>
      <c r="K21" s="290"/>
      <c r="L21" s="290"/>
      <c r="M21" s="290"/>
    </row>
    <row r="22" spans="1:13" ht="43.5" x14ac:dyDescent="0.35">
      <c r="A22" s="5" t="s">
        <v>13</v>
      </c>
      <c r="B22" s="290" t="s">
        <v>701</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206" t="s">
        <v>17</v>
      </c>
      <c r="B28" s="5" t="s">
        <v>20</v>
      </c>
      <c r="C28" s="206"/>
      <c r="D28" s="206"/>
      <c r="E28" s="206"/>
      <c r="F28" s="206"/>
      <c r="G28" s="206"/>
      <c r="H28" s="206"/>
      <c r="I28" s="290"/>
      <c r="J28" s="290"/>
    </row>
    <row r="29" spans="1:13" ht="87" x14ac:dyDescent="0.35">
      <c r="A29" s="206" t="s">
        <v>18</v>
      </c>
      <c r="B29" s="5" t="s">
        <v>21</v>
      </c>
      <c r="C29" s="206"/>
      <c r="D29" s="206"/>
      <c r="E29" s="206"/>
      <c r="F29" s="206"/>
      <c r="G29" s="206"/>
      <c r="H29" s="206"/>
      <c r="I29" s="294"/>
      <c r="J29" s="296"/>
    </row>
    <row r="30" spans="1:13" ht="87" x14ac:dyDescent="0.35">
      <c r="A30" s="206" t="s">
        <v>19</v>
      </c>
      <c r="B30" s="7" t="s">
        <v>22</v>
      </c>
      <c r="C30" s="206"/>
      <c r="D30" s="206"/>
      <c r="E30" s="206"/>
      <c r="F30" s="206"/>
      <c r="G30" s="206"/>
      <c r="H30" s="206"/>
      <c r="I30" s="290"/>
      <c r="J30" s="290"/>
    </row>
    <row r="31" spans="1:13" ht="29" x14ac:dyDescent="0.35">
      <c r="A31" s="8"/>
      <c r="B31" s="5" t="s">
        <v>23</v>
      </c>
      <c r="C31" s="206"/>
      <c r="D31" s="206"/>
      <c r="E31" s="206"/>
      <c r="F31" s="206"/>
      <c r="G31" s="206"/>
      <c r="H31" s="206"/>
      <c r="I31" s="290"/>
      <c r="J31" s="290"/>
    </row>
    <row r="32" spans="1:13" ht="43.5" x14ac:dyDescent="0.35">
      <c r="A32" s="290" t="s">
        <v>24</v>
      </c>
      <c r="B32" s="5" t="s">
        <v>20</v>
      </c>
      <c r="C32" s="290" t="s">
        <v>702</v>
      </c>
      <c r="D32" s="290"/>
      <c r="E32" s="290"/>
      <c r="F32" s="290"/>
      <c r="G32" s="290"/>
      <c r="H32" s="290"/>
      <c r="I32" s="290"/>
      <c r="J32" s="290"/>
    </row>
    <row r="33" spans="1:10" ht="87" x14ac:dyDescent="0.35">
      <c r="A33" s="290"/>
      <c r="B33" s="5" t="s">
        <v>21</v>
      </c>
      <c r="C33" s="290" t="s">
        <v>703</v>
      </c>
      <c r="D33" s="290"/>
      <c r="E33" s="290"/>
      <c r="F33" s="290"/>
      <c r="G33" s="290"/>
      <c r="H33" s="290"/>
      <c r="I33" s="290"/>
      <c r="J33" s="290"/>
    </row>
    <row r="34" spans="1:10" ht="87" x14ac:dyDescent="0.35">
      <c r="A34" s="290"/>
      <c r="B34" s="7" t="s">
        <v>25</v>
      </c>
      <c r="C34" s="290" t="s">
        <v>704</v>
      </c>
      <c r="D34" s="290"/>
      <c r="E34" s="290"/>
      <c r="F34" s="290"/>
      <c r="G34" s="290"/>
      <c r="H34" s="290"/>
      <c r="I34" s="290"/>
      <c r="J34" s="290"/>
    </row>
    <row r="35" spans="1:10" ht="29" x14ac:dyDescent="0.35">
      <c r="A35" s="290"/>
      <c r="B35" s="5" t="s">
        <v>23</v>
      </c>
      <c r="C35" s="206"/>
      <c r="D35" s="206"/>
      <c r="E35" s="206"/>
      <c r="F35" s="206"/>
      <c r="G35" s="206"/>
      <c r="H35" s="206"/>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206"/>
      <c r="D37" s="206"/>
      <c r="E37" s="206"/>
      <c r="F37" s="206"/>
      <c r="G37" s="206"/>
      <c r="H37" s="206"/>
      <c r="I37" s="290"/>
      <c r="J37" s="290"/>
    </row>
    <row r="38" spans="1:10" ht="43.5" x14ac:dyDescent="0.35">
      <c r="A38" s="206"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P20" sqref="P20"/>
    </sheetView>
  </sheetViews>
  <sheetFormatPr defaultRowHeight="14.5" x14ac:dyDescent="0.35"/>
  <cols>
    <col min="1" max="1" width="25.7265625" customWidth="1"/>
    <col min="2" max="3" width="9.1796875" customWidth="1"/>
    <col min="13" max="13" width="19.7265625" customWidth="1"/>
  </cols>
  <sheetData>
    <row r="1" spans="1:16" x14ac:dyDescent="0.35">
      <c r="A1" s="289" t="s">
        <v>0</v>
      </c>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ht="31.5" customHeight="1"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6" ht="23.25" customHeight="1" x14ac:dyDescent="0.35">
      <c r="A5" s="5" t="s">
        <v>5</v>
      </c>
      <c r="B5" s="63">
        <v>0</v>
      </c>
      <c r="C5" s="63">
        <v>0</v>
      </c>
      <c r="D5" s="63">
        <v>0</v>
      </c>
      <c r="E5" s="63">
        <v>0</v>
      </c>
      <c r="F5" s="63">
        <v>0</v>
      </c>
      <c r="G5" s="63">
        <v>0</v>
      </c>
      <c r="H5" s="63">
        <v>0</v>
      </c>
      <c r="I5" s="63">
        <v>0</v>
      </c>
      <c r="J5" s="63">
        <v>0</v>
      </c>
      <c r="K5" s="63">
        <v>0</v>
      </c>
      <c r="L5" s="63">
        <v>0</v>
      </c>
      <c r="M5" s="63">
        <f t="shared" ref="M5:M20" si="1">SUM(B5:L5)</f>
        <v>0</v>
      </c>
    </row>
    <row r="6" spans="1:16" x14ac:dyDescent="0.35">
      <c r="A6" s="5" t="s">
        <v>6</v>
      </c>
      <c r="B6" s="63">
        <v>0</v>
      </c>
      <c r="C6" s="63">
        <v>0</v>
      </c>
      <c r="D6" s="63">
        <v>0</v>
      </c>
      <c r="E6" s="63">
        <v>0</v>
      </c>
      <c r="F6" s="63">
        <v>0</v>
      </c>
      <c r="G6" s="63">
        <v>0</v>
      </c>
      <c r="H6" s="63">
        <v>0</v>
      </c>
      <c r="I6" s="63">
        <v>0</v>
      </c>
      <c r="J6" s="63">
        <v>0</v>
      </c>
      <c r="K6" s="63">
        <v>0</v>
      </c>
      <c r="L6" s="63">
        <v>0</v>
      </c>
      <c r="M6" s="63">
        <f t="shared" si="1"/>
        <v>0</v>
      </c>
    </row>
    <row r="7" spans="1:16" ht="51" customHeight="1" x14ac:dyDescent="0.35">
      <c r="A7" s="5" t="s">
        <v>7</v>
      </c>
      <c r="B7" s="63">
        <v>0</v>
      </c>
      <c r="C7" s="63">
        <v>0</v>
      </c>
      <c r="D7" s="63">
        <v>0</v>
      </c>
      <c r="E7" s="63">
        <v>0</v>
      </c>
      <c r="F7" s="63">
        <v>0</v>
      </c>
      <c r="G7" s="63">
        <v>0</v>
      </c>
      <c r="H7" s="63">
        <v>0</v>
      </c>
      <c r="I7" s="63">
        <v>0</v>
      </c>
      <c r="J7" s="63">
        <v>0</v>
      </c>
      <c r="K7" s="63">
        <v>0</v>
      </c>
      <c r="L7" s="63">
        <v>0</v>
      </c>
      <c r="M7" s="63">
        <f t="shared" si="1"/>
        <v>0</v>
      </c>
    </row>
    <row r="8" spans="1:16" ht="32.25" customHeight="1" x14ac:dyDescent="0.35">
      <c r="A8" s="3" t="s">
        <v>8</v>
      </c>
      <c r="B8" s="13">
        <f>SUM(B9:B11)</f>
        <v>0</v>
      </c>
      <c r="C8" s="63">
        <f t="shared" ref="C8:L8" si="2">SUM(C9:C11)</f>
        <v>0.74</v>
      </c>
      <c r="D8" s="63">
        <f t="shared" si="2"/>
        <v>3.07</v>
      </c>
      <c r="E8" s="63">
        <f t="shared" si="2"/>
        <v>1.1200000000000001</v>
      </c>
      <c r="F8" s="63">
        <f t="shared" si="2"/>
        <v>1.1499999999999999</v>
      </c>
      <c r="G8" s="63">
        <f t="shared" si="2"/>
        <v>1.67</v>
      </c>
      <c r="H8" s="63">
        <f t="shared" si="2"/>
        <v>1.22</v>
      </c>
      <c r="I8" s="63">
        <f t="shared" si="2"/>
        <v>1.27</v>
      </c>
      <c r="J8" s="63">
        <f t="shared" si="2"/>
        <v>1.31</v>
      </c>
      <c r="K8" s="63">
        <f t="shared" si="2"/>
        <v>2.2999999999999998</v>
      </c>
      <c r="L8" s="63">
        <f t="shared" si="2"/>
        <v>1.41</v>
      </c>
      <c r="M8" s="63">
        <f t="shared" si="1"/>
        <v>15.260000000000002</v>
      </c>
      <c r="P8" s="23"/>
    </row>
    <row r="9" spans="1:16" ht="18" customHeight="1" x14ac:dyDescent="0.35">
      <c r="A9" s="5" t="s">
        <v>5</v>
      </c>
      <c r="B9" s="13">
        <v>0</v>
      </c>
      <c r="C9" s="13">
        <v>0.74</v>
      </c>
      <c r="D9" s="13">
        <v>3.07</v>
      </c>
      <c r="E9" s="13">
        <v>1.1200000000000001</v>
      </c>
      <c r="F9" s="13">
        <v>1.1499999999999999</v>
      </c>
      <c r="G9" s="13">
        <v>1.67</v>
      </c>
      <c r="H9" s="13">
        <v>1.22</v>
      </c>
      <c r="I9" s="13">
        <v>1.27</v>
      </c>
      <c r="J9" s="13">
        <v>1.31</v>
      </c>
      <c r="K9" s="13">
        <v>2.2999999999999998</v>
      </c>
      <c r="L9" s="13">
        <v>1.41</v>
      </c>
      <c r="M9" s="63">
        <f t="shared" si="1"/>
        <v>15.260000000000002</v>
      </c>
    </row>
    <row r="10" spans="1:16" x14ac:dyDescent="0.35">
      <c r="A10" s="5" t="s">
        <v>6</v>
      </c>
      <c r="B10" s="13">
        <v>0</v>
      </c>
      <c r="C10" s="13">
        <v>0</v>
      </c>
      <c r="D10" s="13">
        <v>0</v>
      </c>
      <c r="E10" s="13">
        <v>0</v>
      </c>
      <c r="F10" s="13">
        <v>0</v>
      </c>
      <c r="G10" s="13">
        <v>0</v>
      </c>
      <c r="H10" s="13">
        <v>0</v>
      </c>
      <c r="I10" s="13">
        <v>0</v>
      </c>
      <c r="J10" s="13">
        <v>0</v>
      </c>
      <c r="K10" s="13">
        <v>0</v>
      </c>
      <c r="L10" s="13">
        <v>0</v>
      </c>
      <c r="M10" s="63">
        <f t="shared" si="1"/>
        <v>0</v>
      </c>
    </row>
    <row r="11" spans="1:16" ht="42" customHeight="1" x14ac:dyDescent="0.35">
      <c r="A11" s="5" t="s">
        <v>7</v>
      </c>
      <c r="B11" s="13">
        <v>0</v>
      </c>
      <c r="C11" s="13">
        <v>0</v>
      </c>
      <c r="D11" s="13">
        <v>0</v>
      </c>
      <c r="E11" s="13">
        <v>0</v>
      </c>
      <c r="F11" s="13">
        <v>0</v>
      </c>
      <c r="G11" s="13">
        <v>0</v>
      </c>
      <c r="H11" s="13">
        <v>0</v>
      </c>
      <c r="I11" s="13">
        <v>0</v>
      </c>
      <c r="J11" s="13">
        <v>0</v>
      </c>
      <c r="K11" s="13">
        <v>0</v>
      </c>
      <c r="L11" s="13">
        <v>0</v>
      </c>
      <c r="M11" s="63">
        <f t="shared" si="1"/>
        <v>0</v>
      </c>
    </row>
    <row r="12" spans="1:16" x14ac:dyDescent="0.35">
      <c r="A12" s="3" t="s">
        <v>11</v>
      </c>
      <c r="B12" s="13">
        <f>SUM(B13:B15)</f>
        <v>0</v>
      </c>
      <c r="C12" s="63">
        <f t="shared" ref="C12:L12" si="3">SUM(C13:C15)</f>
        <v>-0.74</v>
      </c>
      <c r="D12" s="63">
        <f t="shared" si="3"/>
        <v>-3.07</v>
      </c>
      <c r="E12" s="63">
        <f t="shared" si="3"/>
        <v>-1.1200000000000001</v>
      </c>
      <c r="F12" s="63">
        <f t="shared" si="3"/>
        <v>-1.1499999999999999</v>
      </c>
      <c r="G12" s="63">
        <f t="shared" si="3"/>
        <v>-1.67</v>
      </c>
      <c r="H12" s="63">
        <f t="shared" si="3"/>
        <v>-1.22</v>
      </c>
      <c r="I12" s="63">
        <f t="shared" si="3"/>
        <v>-1.27</v>
      </c>
      <c r="J12" s="63">
        <f t="shared" si="3"/>
        <v>-1.31</v>
      </c>
      <c r="K12" s="63">
        <f t="shared" si="3"/>
        <v>-2.2999999999999998</v>
      </c>
      <c r="L12" s="63">
        <f t="shared" si="3"/>
        <v>-1.41</v>
      </c>
      <c r="M12" s="63">
        <f t="shared" si="1"/>
        <v>-15.260000000000002</v>
      </c>
      <c r="P12" s="23"/>
    </row>
    <row r="13" spans="1:16" x14ac:dyDescent="0.35">
      <c r="A13" s="5" t="s">
        <v>5</v>
      </c>
      <c r="B13" s="13">
        <v>0</v>
      </c>
      <c r="C13" s="13">
        <v>-0.74</v>
      </c>
      <c r="D13" s="13">
        <v>-3.07</v>
      </c>
      <c r="E13" s="13">
        <v>-1.1200000000000001</v>
      </c>
      <c r="F13" s="13">
        <v>-1.1499999999999999</v>
      </c>
      <c r="G13" s="13">
        <v>-1.67</v>
      </c>
      <c r="H13" s="13">
        <v>-1.22</v>
      </c>
      <c r="I13" s="13">
        <v>-1.27</v>
      </c>
      <c r="J13" s="13">
        <v>-1.31</v>
      </c>
      <c r="K13" s="13">
        <v>-2.2999999999999998</v>
      </c>
      <c r="L13" s="13">
        <v>-1.41</v>
      </c>
      <c r="M13" s="63">
        <f t="shared" si="1"/>
        <v>-15.260000000000002</v>
      </c>
      <c r="P13" s="23"/>
    </row>
    <row r="14" spans="1:16" x14ac:dyDescent="0.35">
      <c r="A14" s="5" t="s">
        <v>6</v>
      </c>
      <c r="B14" s="13">
        <v>0</v>
      </c>
      <c r="C14" s="13">
        <v>0</v>
      </c>
      <c r="D14" s="13">
        <v>0</v>
      </c>
      <c r="E14" s="13">
        <v>0</v>
      </c>
      <c r="F14" s="13">
        <v>0</v>
      </c>
      <c r="G14" s="13">
        <v>0</v>
      </c>
      <c r="H14" s="13">
        <v>0</v>
      </c>
      <c r="I14" s="13">
        <v>0</v>
      </c>
      <c r="J14" s="13">
        <v>0</v>
      </c>
      <c r="K14" s="13">
        <v>0</v>
      </c>
      <c r="L14" s="13">
        <v>0</v>
      </c>
      <c r="M14" s="63">
        <f t="shared" si="1"/>
        <v>0</v>
      </c>
    </row>
    <row r="15" spans="1:16" ht="57.75" customHeight="1" x14ac:dyDescent="0.35">
      <c r="A15" s="5" t="s">
        <v>7</v>
      </c>
      <c r="B15" s="13">
        <v>0</v>
      </c>
      <c r="C15" s="13">
        <v>0</v>
      </c>
      <c r="D15" s="13">
        <v>0</v>
      </c>
      <c r="E15" s="13">
        <v>0</v>
      </c>
      <c r="F15" s="13">
        <v>0</v>
      </c>
      <c r="G15" s="13">
        <v>0</v>
      </c>
      <c r="H15" s="13">
        <v>0</v>
      </c>
      <c r="I15" s="13">
        <v>0</v>
      </c>
      <c r="J15" s="13">
        <v>0</v>
      </c>
      <c r="K15" s="13">
        <v>0</v>
      </c>
      <c r="L15" s="13">
        <v>0</v>
      </c>
      <c r="M15" s="63">
        <f t="shared" si="1"/>
        <v>0</v>
      </c>
    </row>
    <row r="16" spans="1:16" ht="43.5" x14ac:dyDescent="0.35">
      <c r="A16" s="3" t="s">
        <v>9</v>
      </c>
      <c r="B16" s="13">
        <v>0</v>
      </c>
      <c r="C16" s="13">
        <v>0</v>
      </c>
      <c r="D16" s="13">
        <v>0</v>
      </c>
      <c r="E16" s="13">
        <v>0</v>
      </c>
      <c r="F16" s="13">
        <v>0</v>
      </c>
      <c r="G16" s="13">
        <v>0</v>
      </c>
      <c r="H16" s="13">
        <v>0</v>
      </c>
      <c r="I16" s="13">
        <v>0</v>
      </c>
      <c r="J16" s="13">
        <v>0</v>
      </c>
      <c r="K16" s="13">
        <v>0</v>
      </c>
      <c r="L16" s="13">
        <v>0</v>
      </c>
      <c r="M16" s="63">
        <f t="shared" si="1"/>
        <v>0</v>
      </c>
    </row>
    <row r="17" spans="1:13" ht="29" x14ac:dyDescent="0.35">
      <c r="A17" s="3" t="s">
        <v>10</v>
      </c>
      <c r="B17" s="63">
        <f>SUM(B18:B20)</f>
        <v>0</v>
      </c>
      <c r="C17" s="63">
        <v>0</v>
      </c>
      <c r="D17" s="63">
        <v>0</v>
      </c>
      <c r="E17" s="63">
        <v>0</v>
      </c>
      <c r="F17" s="63">
        <v>0</v>
      </c>
      <c r="G17" s="63">
        <v>0</v>
      </c>
      <c r="H17" s="63">
        <v>0</v>
      </c>
      <c r="I17" s="63">
        <v>0</v>
      </c>
      <c r="J17" s="63">
        <v>0</v>
      </c>
      <c r="K17" s="63">
        <v>0</v>
      </c>
      <c r="L17" s="63">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ht="39" customHeight="1" x14ac:dyDescent="0.35">
      <c r="A21" s="5" t="s">
        <v>12</v>
      </c>
      <c r="B21" s="290" t="s">
        <v>114</v>
      </c>
      <c r="C21" s="290"/>
      <c r="D21" s="290"/>
      <c r="E21" s="290"/>
      <c r="F21" s="290"/>
      <c r="G21" s="290"/>
      <c r="H21" s="290"/>
      <c r="I21" s="290"/>
      <c r="J21" s="290"/>
      <c r="K21" s="290"/>
      <c r="L21" s="290"/>
      <c r="M21" s="290"/>
    </row>
    <row r="22" spans="1:13" ht="90" customHeight="1"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30" t="s">
        <v>17</v>
      </c>
      <c r="B28" s="5" t="s">
        <v>20</v>
      </c>
      <c r="C28" s="13">
        <v>0</v>
      </c>
      <c r="D28" s="13">
        <v>0</v>
      </c>
      <c r="E28" s="13">
        <v>0</v>
      </c>
      <c r="F28" s="13">
        <v>0</v>
      </c>
      <c r="G28" s="13">
        <v>0</v>
      </c>
      <c r="H28" s="13">
        <v>0</v>
      </c>
      <c r="I28" s="380"/>
      <c r="J28" s="382"/>
    </row>
    <row r="29" spans="1:13" ht="87" x14ac:dyDescent="0.35">
      <c r="A29" s="30" t="s">
        <v>18</v>
      </c>
      <c r="B29" s="5" t="s">
        <v>21</v>
      </c>
      <c r="C29" s="13">
        <v>0</v>
      </c>
      <c r="D29" s="13">
        <v>0</v>
      </c>
      <c r="E29" s="13">
        <v>0</v>
      </c>
      <c r="F29" s="13">
        <v>0</v>
      </c>
      <c r="G29" s="13">
        <v>0</v>
      </c>
      <c r="H29" s="13">
        <v>0</v>
      </c>
      <c r="I29" s="294"/>
      <c r="J29" s="296"/>
    </row>
    <row r="30" spans="1:13" ht="87" x14ac:dyDescent="0.35">
      <c r="A30" s="30" t="s">
        <v>19</v>
      </c>
      <c r="B30" s="7" t="s">
        <v>22</v>
      </c>
      <c r="C30" s="13">
        <v>0</v>
      </c>
      <c r="D30" s="13">
        <v>0</v>
      </c>
      <c r="E30" s="13">
        <v>0</v>
      </c>
      <c r="F30" s="13">
        <v>0</v>
      </c>
      <c r="G30" s="13">
        <v>0</v>
      </c>
      <c r="H30" s="13">
        <v>0</v>
      </c>
      <c r="I30" s="380"/>
      <c r="J30" s="382"/>
    </row>
    <row r="31" spans="1:13" ht="29" x14ac:dyDescent="0.35">
      <c r="A31" s="8"/>
      <c r="B31" s="5" t="s">
        <v>23</v>
      </c>
      <c r="C31" s="13">
        <v>0</v>
      </c>
      <c r="D31" s="13">
        <v>0</v>
      </c>
      <c r="E31" s="13">
        <v>0</v>
      </c>
      <c r="F31" s="13">
        <v>0</v>
      </c>
      <c r="G31" s="13">
        <v>0</v>
      </c>
      <c r="H31" s="13">
        <v>0</v>
      </c>
      <c r="I31" s="290"/>
      <c r="J31" s="290"/>
    </row>
    <row r="32" spans="1:13" ht="43.5" x14ac:dyDescent="0.35">
      <c r="A32" s="290" t="s">
        <v>24</v>
      </c>
      <c r="B32" s="5" t="s">
        <v>20</v>
      </c>
      <c r="C32" s="300" t="s">
        <v>160</v>
      </c>
      <c r="D32" s="301"/>
      <c r="E32" s="301"/>
      <c r="F32" s="301"/>
      <c r="G32" s="301"/>
      <c r="H32" s="301"/>
      <c r="I32" s="301"/>
      <c r="J32" s="302"/>
    </row>
    <row r="33" spans="1:10" ht="87" x14ac:dyDescent="0.35">
      <c r="A33" s="290"/>
      <c r="B33" s="5" t="s">
        <v>21</v>
      </c>
      <c r="C33" s="395" t="s">
        <v>160</v>
      </c>
      <c r="D33" s="396"/>
      <c r="E33" s="396"/>
      <c r="F33" s="396"/>
      <c r="G33" s="396"/>
      <c r="H33" s="396"/>
      <c r="I33" s="396"/>
      <c r="J33" s="397"/>
    </row>
    <row r="34" spans="1:10" ht="87" x14ac:dyDescent="0.35">
      <c r="A34" s="290"/>
      <c r="B34" s="7" t="s">
        <v>25</v>
      </c>
      <c r="C34" s="303" t="s">
        <v>161</v>
      </c>
      <c r="D34" s="304"/>
      <c r="E34" s="304"/>
      <c r="F34" s="304"/>
      <c r="G34" s="304"/>
      <c r="H34" s="304"/>
      <c r="I34" s="304"/>
      <c r="J34" s="305"/>
    </row>
    <row r="35" spans="1:10" ht="29" x14ac:dyDescent="0.35">
      <c r="A35" s="290"/>
      <c r="B35" s="5" t="s">
        <v>23</v>
      </c>
      <c r="C35" s="30"/>
      <c r="D35" s="30"/>
      <c r="E35" s="30"/>
      <c r="F35" s="30"/>
      <c r="G35" s="30"/>
      <c r="H35" s="30"/>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30"/>
      <c r="D37" s="30"/>
      <c r="E37" s="30"/>
      <c r="F37" s="30"/>
      <c r="G37" s="30"/>
      <c r="H37" s="30"/>
      <c r="I37" s="290"/>
      <c r="J37" s="290"/>
    </row>
    <row r="38" spans="1:10" ht="43.5" x14ac:dyDescent="0.35">
      <c r="A38" s="30" t="s">
        <v>13</v>
      </c>
      <c r="B38" s="294"/>
      <c r="C38" s="295"/>
      <c r="D38" s="295"/>
      <c r="E38" s="295"/>
      <c r="F38" s="295"/>
      <c r="G38" s="295"/>
      <c r="H38" s="295"/>
      <c r="I38" s="295"/>
      <c r="J38" s="296"/>
    </row>
  </sheetData>
  <mergeCells count="22">
    <mergeCell ref="B38:J38"/>
    <mergeCell ref="I31:J31"/>
    <mergeCell ref="A32:A35"/>
    <mergeCell ref="I35:J35"/>
    <mergeCell ref="A36:A37"/>
    <mergeCell ref="C36:J36"/>
    <mergeCell ref="I37:J37"/>
    <mergeCell ref="C32:J32"/>
    <mergeCell ref="C33:J33"/>
    <mergeCell ref="C34:J34"/>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70" zoomScaleNormal="70" workbookViewId="0">
      <selection activeCell="P20" sqref="P20"/>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x14ac:dyDescent="0.35">
      <c r="A5" s="5" t="s">
        <v>5</v>
      </c>
      <c r="B5" s="63">
        <v>0</v>
      </c>
      <c r="C5" s="63">
        <v>0</v>
      </c>
      <c r="D5" s="63">
        <v>0</v>
      </c>
      <c r="E5" s="63">
        <v>0</v>
      </c>
      <c r="F5" s="63">
        <v>0</v>
      </c>
      <c r="G5" s="63">
        <v>0</v>
      </c>
      <c r="H5" s="63">
        <v>0</v>
      </c>
      <c r="I5" s="63">
        <v>0</v>
      </c>
      <c r="J5" s="63">
        <v>0</v>
      </c>
      <c r="K5" s="63">
        <v>0</v>
      </c>
      <c r="L5" s="63">
        <v>0</v>
      </c>
      <c r="M5" s="63">
        <f t="shared" ref="M5:M20" si="1">SUM(B5:L5)</f>
        <v>0</v>
      </c>
    </row>
    <row r="6" spans="1:14" x14ac:dyDescent="0.35">
      <c r="A6" s="5" t="s">
        <v>6</v>
      </c>
      <c r="B6" s="63">
        <v>0</v>
      </c>
      <c r="C6" s="63">
        <v>0</v>
      </c>
      <c r="D6" s="63">
        <v>0</v>
      </c>
      <c r="E6" s="63">
        <v>0</v>
      </c>
      <c r="F6" s="63">
        <v>0</v>
      </c>
      <c r="G6" s="63">
        <v>0</v>
      </c>
      <c r="H6" s="63">
        <v>0</v>
      </c>
      <c r="I6" s="63">
        <v>0</v>
      </c>
      <c r="J6" s="63">
        <v>0</v>
      </c>
      <c r="K6" s="63">
        <v>0</v>
      </c>
      <c r="L6" s="63">
        <v>0</v>
      </c>
      <c r="M6" s="63">
        <f t="shared" si="1"/>
        <v>0</v>
      </c>
    </row>
    <row r="7" spans="1:14" ht="29" x14ac:dyDescent="0.35">
      <c r="A7" s="5" t="s">
        <v>7</v>
      </c>
      <c r="B7" s="63">
        <v>0</v>
      </c>
      <c r="C7" s="63">
        <v>0</v>
      </c>
      <c r="D7" s="63">
        <v>0</v>
      </c>
      <c r="E7" s="63">
        <v>0</v>
      </c>
      <c r="F7" s="63">
        <v>0</v>
      </c>
      <c r="G7" s="63">
        <v>0</v>
      </c>
      <c r="H7" s="63">
        <v>0</v>
      </c>
      <c r="I7" s="63">
        <v>0</v>
      </c>
      <c r="J7" s="63">
        <v>0</v>
      </c>
      <c r="K7" s="63">
        <v>0</v>
      </c>
      <c r="L7" s="63">
        <v>0</v>
      </c>
      <c r="M7" s="63">
        <f t="shared" si="1"/>
        <v>0</v>
      </c>
    </row>
    <row r="8" spans="1:14" x14ac:dyDescent="0.35">
      <c r="A8" s="3" t="s">
        <v>8</v>
      </c>
      <c r="B8" s="63">
        <f>SUM(B9:B11)</f>
        <v>5.13</v>
      </c>
      <c r="C8" s="63">
        <f t="shared" ref="C8:L8" si="2">SUM(C9:C11)</f>
        <v>15.14</v>
      </c>
      <c r="D8" s="63">
        <f t="shared" si="2"/>
        <v>1.03</v>
      </c>
      <c r="E8" s="63">
        <f t="shared" si="2"/>
        <v>0</v>
      </c>
      <c r="F8" s="63">
        <f t="shared" si="2"/>
        <v>0</v>
      </c>
      <c r="G8" s="63">
        <f t="shared" si="2"/>
        <v>0</v>
      </c>
      <c r="H8" s="63">
        <f t="shared" si="2"/>
        <v>0</v>
      </c>
      <c r="I8" s="63">
        <f t="shared" si="2"/>
        <v>0</v>
      </c>
      <c r="J8" s="63">
        <f t="shared" si="2"/>
        <v>0</v>
      </c>
      <c r="K8" s="63">
        <f t="shared" si="2"/>
        <v>0</v>
      </c>
      <c r="L8" s="63">
        <f t="shared" si="2"/>
        <v>0</v>
      </c>
      <c r="M8" s="63">
        <f t="shared" si="1"/>
        <v>21.3</v>
      </c>
      <c r="N8" s="18"/>
    </row>
    <row r="9" spans="1:14" x14ac:dyDescent="0.35">
      <c r="A9" s="5" t="s">
        <v>5</v>
      </c>
      <c r="B9" s="63">
        <v>5.13</v>
      </c>
      <c r="C9" s="63">
        <v>15.14</v>
      </c>
      <c r="D9" s="63">
        <v>1.03</v>
      </c>
      <c r="E9" s="63">
        <v>0</v>
      </c>
      <c r="F9" s="63">
        <v>0</v>
      </c>
      <c r="G9" s="63">
        <v>0</v>
      </c>
      <c r="H9" s="63">
        <v>0</v>
      </c>
      <c r="I9" s="63">
        <v>0</v>
      </c>
      <c r="J9" s="63">
        <v>0</v>
      </c>
      <c r="K9" s="63">
        <v>0</v>
      </c>
      <c r="L9" s="63">
        <v>0</v>
      </c>
      <c r="M9" s="63">
        <f t="shared" si="1"/>
        <v>21.3</v>
      </c>
      <c r="N9" s="18"/>
    </row>
    <row r="10" spans="1:14" x14ac:dyDescent="0.35">
      <c r="A10" s="5" t="s">
        <v>6</v>
      </c>
      <c r="B10" s="63">
        <v>0</v>
      </c>
      <c r="C10" s="63">
        <v>0</v>
      </c>
      <c r="D10" s="63">
        <v>0</v>
      </c>
      <c r="E10" s="63">
        <v>0</v>
      </c>
      <c r="F10" s="63">
        <v>0</v>
      </c>
      <c r="G10" s="63">
        <v>0</v>
      </c>
      <c r="H10" s="63">
        <v>0</v>
      </c>
      <c r="I10" s="63">
        <v>0</v>
      </c>
      <c r="J10" s="63">
        <v>0</v>
      </c>
      <c r="K10" s="63">
        <v>0</v>
      </c>
      <c r="L10" s="63">
        <v>0</v>
      </c>
      <c r="M10" s="63">
        <f t="shared" si="1"/>
        <v>0</v>
      </c>
      <c r="N10" s="19"/>
    </row>
    <row r="11" spans="1:14" ht="29" x14ac:dyDescent="0.35">
      <c r="A11" s="5" t="s">
        <v>7</v>
      </c>
      <c r="B11" s="63">
        <v>0</v>
      </c>
      <c r="C11" s="63">
        <v>0</v>
      </c>
      <c r="D11" s="63">
        <v>0</v>
      </c>
      <c r="E11" s="63">
        <v>0</v>
      </c>
      <c r="F11" s="63">
        <v>0</v>
      </c>
      <c r="G11" s="63">
        <v>0</v>
      </c>
      <c r="H11" s="63">
        <v>0</v>
      </c>
      <c r="I11" s="63">
        <v>0</v>
      </c>
      <c r="J11" s="63">
        <v>0</v>
      </c>
      <c r="K11" s="63">
        <v>0</v>
      </c>
      <c r="L11" s="63">
        <v>0</v>
      </c>
      <c r="M11" s="63">
        <f t="shared" si="1"/>
        <v>0</v>
      </c>
      <c r="N11" s="19"/>
    </row>
    <row r="12" spans="1:14" x14ac:dyDescent="0.35">
      <c r="A12" s="3" t="s">
        <v>11</v>
      </c>
      <c r="B12" s="63">
        <f>SUM(B13:B15)</f>
        <v>-5.13</v>
      </c>
      <c r="C12" s="63">
        <f t="shared" ref="C12:L12" si="3">SUM(C13:C15)</f>
        <v>-15.14</v>
      </c>
      <c r="D12" s="63">
        <f t="shared" si="3"/>
        <v>-1.03</v>
      </c>
      <c r="E12" s="63">
        <f t="shared" si="3"/>
        <v>0</v>
      </c>
      <c r="F12" s="63">
        <f t="shared" si="3"/>
        <v>0</v>
      </c>
      <c r="G12" s="63">
        <f t="shared" si="3"/>
        <v>0</v>
      </c>
      <c r="H12" s="63">
        <f t="shared" si="3"/>
        <v>0</v>
      </c>
      <c r="I12" s="63">
        <f t="shared" si="3"/>
        <v>0</v>
      </c>
      <c r="J12" s="63">
        <f t="shared" si="3"/>
        <v>0</v>
      </c>
      <c r="K12" s="63">
        <f t="shared" si="3"/>
        <v>0</v>
      </c>
      <c r="L12" s="63">
        <f t="shared" si="3"/>
        <v>0</v>
      </c>
      <c r="M12" s="63">
        <f t="shared" si="1"/>
        <v>-21.3</v>
      </c>
      <c r="N12" s="18"/>
    </row>
    <row r="13" spans="1:14" x14ac:dyDescent="0.35">
      <c r="A13" s="5" t="s">
        <v>5</v>
      </c>
      <c r="B13" s="63">
        <v>-5.13</v>
      </c>
      <c r="C13" s="63">
        <v>-15.14</v>
      </c>
      <c r="D13" s="63">
        <v>-1.03</v>
      </c>
      <c r="E13" s="63">
        <v>0</v>
      </c>
      <c r="F13" s="63">
        <v>0</v>
      </c>
      <c r="G13" s="63">
        <v>0</v>
      </c>
      <c r="H13" s="63">
        <v>0</v>
      </c>
      <c r="I13" s="63">
        <v>0</v>
      </c>
      <c r="J13" s="63">
        <v>0</v>
      </c>
      <c r="K13" s="63">
        <v>0</v>
      </c>
      <c r="L13" s="63">
        <v>0</v>
      </c>
      <c r="M13" s="63">
        <f t="shared" si="1"/>
        <v>-21.3</v>
      </c>
      <c r="N13" s="18"/>
    </row>
    <row r="14" spans="1:14" x14ac:dyDescent="0.35">
      <c r="A14" s="5" t="s">
        <v>6</v>
      </c>
      <c r="B14" s="63">
        <v>0</v>
      </c>
      <c r="C14" s="63">
        <v>0</v>
      </c>
      <c r="D14" s="63">
        <v>0</v>
      </c>
      <c r="E14" s="63">
        <v>0</v>
      </c>
      <c r="F14" s="63">
        <v>0</v>
      </c>
      <c r="G14" s="63">
        <v>0</v>
      </c>
      <c r="H14" s="63">
        <v>0</v>
      </c>
      <c r="I14" s="63">
        <v>0</v>
      </c>
      <c r="J14" s="63">
        <v>0</v>
      </c>
      <c r="K14" s="63">
        <v>0</v>
      </c>
      <c r="L14" s="63">
        <v>0</v>
      </c>
      <c r="M14" s="63">
        <f t="shared" si="1"/>
        <v>0</v>
      </c>
      <c r="N14" s="17"/>
    </row>
    <row r="15" spans="1:14" ht="29" x14ac:dyDescent="0.35">
      <c r="A15" s="5" t="s">
        <v>7</v>
      </c>
      <c r="B15" s="63">
        <v>0</v>
      </c>
      <c r="C15" s="63">
        <v>0</v>
      </c>
      <c r="D15" s="63">
        <v>0</v>
      </c>
      <c r="E15" s="63">
        <v>0</v>
      </c>
      <c r="F15" s="63">
        <v>0</v>
      </c>
      <c r="G15" s="63">
        <v>0</v>
      </c>
      <c r="H15" s="63">
        <v>0</v>
      </c>
      <c r="I15" s="63">
        <v>0</v>
      </c>
      <c r="J15" s="63">
        <v>0</v>
      </c>
      <c r="K15" s="63">
        <v>0</v>
      </c>
      <c r="L15" s="63">
        <v>0</v>
      </c>
      <c r="M15" s="63">
        <f t="shared" si="1"/>
        <v>0</v>
      </c>
    </row>
    <row r="16" spans="1:14" ht="43.5" x14ac:dyDescent="0.35">
      <c r="A16" s="3" t="s">
        <v>9</v>
      </c>
      <c r="B16" s="63">
        <v>24.7</v>
      </c>
      <c r="C16" s="63">
        <v>80.099999999999994</v>
      </c>
      <c r="D16" s="63">
        <v>5.6</v>
      </c>
      <c r="E16" s="63">
        <v>0</v>
      </c>
      <c r="F16" s="63">
        <v>0</v>
      </c>
      <c r="G16" s="63">
        <v>0</v>
      </c>
      <c r="H16" s="63">
        <v>0</v>
      </c>
      <c r="I16" s="63">
        <v>0</v>
      </c>
      <c r="J16" s="63">
        <v>0</v>
      </c>
      <c r="K16" s="63">
        <v>0</v>
      </c>
      <c r="L16" s="63">
        <v>0</v>
      </c>
      <c r="M16" s="63">
        <f t="shared" si="1"/>
        <v>110.39999999999999</v>
      </c>
    </row>
    <row r="17" spans="1:13" ht="29"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x14ac:dyDescent="0.35">
      <c r="A21" s="5"/>
      <c r="B21" s="16"/>
      <c r="C21" s="16"/>
      <c r="D21" s="16"/>
      <c r="E21" s="16"/>
      <c r="F21" s="16"/>
      <c r="G21" s="16"/>
      <c r="H21" s="16"/>
      <c r="I21" s="16"/>
      <c r="J21" s="16"/>
      <c r="K21" s="16"/>
      <c r="L21" s="16"/>
      <c r="M21" s="16"/>
    </row>
    <row r="22" spans="1:13" x14ac:dyDescent="0.35">
      <c r="A22" s="5" t="s">
        <v>12</v>
      </c>
      <c r="B22" s="290" t="s">
        <v>91</v>
      </c>
      <c r="C22" s="290"/>
      <c r="D22" s="290"/>
      <c r="E22" s="290"/>
      <c r="F22" s="290"/>
      <c r="G22" s="290"/>
      <c r="H22" s="290"/>
      <c r="I22" s="290"/>
      <c r="J22" s="290"/>
      <c r="K22" s="290"/>
      <c r="L22" s="290"/>
      <c r="M22" s="290"/>
    </row>
    <row r="23" spans="1:13" ht="165.75" customHeight="1" x14ac:dyDescent="0.35">
      <c r="A23" s="5" t="s">
        <v>13</v>
      </c>
      <c r="B23" s="290" t="s">
        <v>92</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16" t="s">
        <v>17</v>
      </c>
      <c r="B29" s="5" t="s">
        <v>20</v>
      </c>
      <c r="C29" s="16"/>
      <c r="D29" s="16"/>
      <c r="E29" s="16"/>
      <c r="F29" s="16"/>
      <c r="G29" s="16"/>
      <c r="H29" s="16"/>
      <c r="I29" s="290"/>
      <c r="J29" s="290"/>
    </row>
    <row r="30" spans="1:13" ht="43.5" x14ac:dyDescent="0.35">
      <c r="A30" s="16" t="s">
        <v>18</v>
      </c>
      <c r="B30" s="5" t="s">
        <v>21</v>
      </c>
      <c r="C30" s="16"/>
      <c r="D30" s="16"/>
      <c r="E30" s="16"/>
      <c r="F30" s="16"/>
      <c r="G30" s="16"/>
      <c r="H30" s="16"/>
      <c r="I30" s="294"/>
      <c r="J30" s="296"/>
    </row>
    <row r="31" spans="1:13" ht="58" x14ac:dyDescent="0.35">
      <c r="A31" s="16" t="s">
        <v>19</v>
      </c>
      <c r="B31" s="7" t="s">
        <v>22</v>
      </c>
      <c r="C31" s="16"/>
      <c r="D31" s="16"/>
      <c r="E31" s="16"/>
      <c r="F31" s="16"/>
      <c r="G31" s="16"/>
      <c r="H31" s="16"/>
      <c r="I31" s="290"/>
      <c r="J31" s="290"/>
    </row>
    <row r="32" spans="1:13" x14ac:dyDescent="0.35">
      <c r="A32" s="8"/>
      <c r="B32" s="5" t="s">
        <v>23</v>
      </c>
      <c r="C32" s="16"/>
      <c r="D32" s="16"/>
      <c r="E32" s="16"/>
      <c r="F32" s="16"/>
      <c r="G32" s="16"/>
      <c r="H32" s="16"/>
      <c r="I32" s="290"/>
      <c r="J32" s="290"/>
    </row>
    <row r="33" spans="1:10" ht="147" customHeight="1" x14ac:dyDescent="0.35">
      <c r="A33" s="290" t="s">
        <v>24</v>
      </c>
      <c r="B33" s="5" t="s">
        <v>20</v>
      </c>
      <c r="C33" s="300" t="s">
        <v>93</v>
      </c>
      <c r="D33" s="301"/>
      <c r="E33" s="301"/>
      <c r="F33" s="301"/>
      <c r="G33" s="301"/>
      <c r="H33" s="301"/>
      <c r="I33" s="301"/>
      <c r="J33" s="302"/>
    </row>
    <row r="34" spans="1:10" ht="132" customHeight="1" x14ac:dyDescent="0.35">
      <c r="A34" s="290"/>
      <c r="B34" s="5" t="s">
        <v>21</v>
      </c>
      <c r="C34" s="395"/>
      <c r="D34" s="396"/>
      <c r="E34" s="396"/>
      <c r="F34" s="396"/>
      <c r="G34" s="396"/>
      <c r="H34" s="396"/>
      <c r="I34" s="396"/>
      <c r="J34" s="397"/>
    </row>
    <row r="35" spans="1:10" ht="153" customHeight="1" x14ac:dyDescent="0.35">
      <c r="A35" s="290"/>
      <c r="B35" s="7" t="s">
        <v>25</v>
      </c>
      <c r="C35" s="303"/>
      <c r="D35" s="304"/>
      <c r="E35" s="304"/>
      <c r="F35" s="304"/>
      <c r="G35" s="304"/>
      <c r="H35" s="304"/>
      <c r="I35" s="304"/>
      <c r="J35" s="305"/>
    </row>
    <row r="36" spans="1:10" x14ac:dyDescent="0.35">
      <c r="A36" s="290"/>
      <c r="B36" s="5" t="s">
        <v>23</v>
      </c>
      <c r="C36" s="16"/>
      <c r="D36" s="16"/>
      <c r="E36" s="16"/>
      <c r="F36" s="16"/>
      <c r="G36" s="16"/>
      <c r="H36" s="16"/>
      <c r="I36" s="290"/>
      <c r="J36" s="290"/>
    </row>
    <row r="37" spans="1:10" ht="58" x14ac:dyDescent="0.35">
      <c r="A37" s="290" t="s">
        <v>26</v>
      </c>
      <c r="B37" s="5" t="s">
        <v>22</v>
      </c>
      <c r="C37" s="294"/>
      <c r="D37" s="295"/>
      <c r="E37" s="295"/>
      <c r="F37" s="295"/>
      <c r="G37" s="295"/>
      <c r="H37" s="295"/>
      <c r="I37" s="295"/>
      <c r="J37" s="296"/>
    </row>
    <row r="38" spans="1:10" x14ac:dyDescent="0.35">
      <c r="A38" s="290"/>
      <c r="B38" s="5" t="s">
        <v>23</v>
      </c>
      <c r="C38" s="16"/>
      <c r="D38" s="16"/>
      <c r="E38" s="16"/>
      <c r="F38" s="16"/>
      <c r="G38" s="16"/>
      <c r="H38" s="16"/>
      <c r="I38" s="290"/>
      <c r="J38" s="290"/>
    </row>
    <row r="39" spans="1:10" ht="43.5" x14ac:dyDescent="0.35">
      <c r="A39" s="16" t="s">
        <v>13</v>
      </c>
      <c r="B39" s="294"/>
      <c r="C39" s="295"/>
      <c r="D39" s="295"/>
      <c r="E39" s="295"/>
      <c r="F39" s="295"/>
      <c r="G39" s="295"/>
      <c r="H39" s="295"/>
      <c r="I39" s="295"/>
      <c r="J39" s="296"/>
    </row>
  </sheetData>
  <mergeCells count="20">
    <mergeCell ref="A37:A38"/>
    <mergeCell ref="C37:J37"/>
    <mergeCell ref="I38:J38"/>
    <mergeCell ref="B39:J39"/>
    <mergeCell ref="I32:J32"/>
    <mergeCell ref="A33:A36"/>
    <mergeCell ref="I36:J36"/>
    <mergeCell ref="C33:J35"/>
    <mergeCell ref="I31:J31"/>
    <mergeCell ref="A1:M1"/>
    <mergeCell ref="A2:A3"/>
    <mergeCell ref="B2:M2"/>
    <mergeCell ref="B22:M22"/>
    <mergeCell ref="B23:M23"/>
    <mergeCell ref="A26:J26"/>
    <mergeCell ref="A27:J27"/>
    <mergeCell ref="A28:B28"/>
    <mergeCell ref="I28:J28"/>
    <mergeCell ref="I29:J29"/>
    <mergeCell ref="I30:J30"/>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N39"/>
  <sheetViews>
    <sheetView zoomScale="70" zoomScaleNormal="70" workbookViewId="0">
      <selection activeCell="P20" sqref="P20"/>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x14ac:dyDescent="0.35">
      <c r="A5" s="5" t="s">
        <v>5</v>
      </c>
      <c r="B5" s="63">
        <v>0</v>
      </c>
      <c r="C5" s="63">
        <v>0</v>
      </c>
      <c r="D5" s="63">
        <v>0</v>
      </c>
      <c r="E5" s="63">
        <v>0</v>
      </c>
      <c r="F5" s="63">
        <v>0</v>
      </c>
      <c r="G5" s="63">
        <v>0</v>
      </c>
      <c r="H5" s="63">
        <v>0</v>
      </c>
      <c r="I5" s="63">
        <v>0</v>
      </c>
      <c r="J5" s="63">
        <v>0</v>
      </c>
      <c r="K5" s="63">
        <v>0</v>
      </c>
      <c r="L5" s="63">
        <v>0</v>
      </c>
      <c r="M5" s="63">
        <f t="shared" ref="M5:M20" si="1">SUM(B5:L5)</f>
        <v>0</v>
      </c>
    </row>
    <row r="6" spans="1:14" x14ac:dyDescent="0.35">
      <c r="A6" s="5" t="s">
        <v>6</v>
      </c>
      <c r="B6" s="63">
        <v>0</v>
      </c>
      <c r="C6" s="63">
        <v>0</v>
      </c>
      <c r="D6" s="63">
        <v>0</v>
      </c>
      <c r="E6" s="63">
        <v>0</v>
      </c>
      <c r="F6" s="63">
        <v>0</v>
      </c>
      <c r="G6" s="63">
        <v>0</v>
      </c>
      <c r="H6" s="63">
        <v>0</v>
      </c>
      <c r="I6" s="63">
        <v>0</v>
      </c>
      <c r="J6" s="63">
        <v>0</v>
      </c>
      <c r="K6" s="63">
        <v>0</v>
      </c>
      <c r="L6" s="63">
        <v>0</v>
      </c>
      <c r="M6" s="63">
        <f t="shared" si="1"/>
        <v>0</v>
      </c>
    </row>
    <row r="7" spans="1:14" ht="29" x14ac:dyDescent="0.35">
      <c r="A7" s="5" t="s">
        <v>7</v>
      </c>
      <c r="B7" s="63">
        <v>0</v>
      </c>
      <c r="C7" s="63">
        <v>0</v>
      </c>
      <c r="D7" s="63">
        <v>0</v>
      </c>
      <c r="E7" s="63">
        <v>0</v>
      </c>
      <c r="F7" s="63">
        <v>0</v>
      </c>
      <c r="G7" s="63">
        <v>0</v>
      </c>
      <c r="H7" s="63">
        <v>0</v>
      </c>
      <c r="I7" s="63">
        <v>0</v>
      </c>
      <c r="J7" s="63">
        <v>0</v>
      </c>
      <c r="K7" s="63">
        <v>0</v>
      </c>
      <c r="L7" s="63">
        <v>0</v>
      </c>
      <c r="M7" s="63">
        <f t="shared" si="1"/>
        <v>0</v>
      </c>
    </row>
    <row r="8" spans="1:14" x14ac:dyDescent="0.35">
      <c r="A8" s="3" t="s">
        <v>8</v>
      </c>
      <c r="B8" s="63">
        <f>SUM(B9:B11)</f>
        <v>4.45</v>
      </c>
      <c r="C8" s="63">
        <f t="shared" ref="C8:L8" si="2">SUM(C9:C11)</f>
        <v>7.93</v>
      </c>
      <c r="D8" s="63">
        <f t="shared" si="2"/>
        <v>4.92</v>
      </c>
      <c r="E8" s="63">
        <f t="shared" si="2"/>
        <v>1.28</v>
      </c>
      <c r="F8" s="63">
        <f t="shared" si="2"/>
        <v>0.86</v>
      </c>
      <c r="G8" s="63">
        <f t="shared" si="2"/>
        <v>0.86</v>
      </c>
      <c r="H8" s="63">
        <f t="shared" si="2"/>
        <v>0.86</v>
      </c>
      <c r="I8" s="63">
        <f t="shared" si="2"/>
        <v>1.1200000000000001</v>
      </c>
      <c r="J8" s="63">
        <f t="shared" si="2"/>
        <v>1.1200000000000001</v>
      </c>
      <c r="K8" s="63">
        <f t="shared" si="2"/>
        <v>1.37</v>
      </c>
      <c r="L8" s="63">
        <f t="shared" si="2"/>
        <v>0</v>
      </c>
      <c r="M8" s="63">
        <f t="shared" si="1"/>
        <v>24.77</v>
      </c>
      <c r="N8" s="18"/>
    </row>
    <row r="9" spans="1:14" x14ac:dyDescent="0.35">
      <c r="A9" s="5" t="s">
        <v>5</v>
      </c>
      <c r="B9" s="78">
        <v>4.45</v>
      </c>
      <c r="C9" s="78">
        <v>7.93</v>
      </c>
      <c r="D9" s="78">
        <v>4.92</v>
      </c>
      <c r="E9" s="78">
        <v>1.28</v>
      </c>
      <c r="F9" s="78">
        <v>0.86</v>
      </c>
      <c r="G9" s="78">
        <v>0.86</v>
      </c>
      <c r="H9" s="78">
        <v>0.86</v>
      </c>
      <c r="I9" s="78">
        <v>1.1200000000000001</v>
      </c>
      <c r="J9" s="78">
        <v>1.1200000000000001</v>
      </c>
      <c r="K9" s="78">
        <v>1.37</v>
      </c>
      <c r="L9" s="63">
        <v>0</v>
      </c>
      <c r="M9" s="63">
        <f t="shared" si="1"/>
        <v>24.77</v>
      </c>
      <c r="N9" s="18"/>
    </row>
    <row r="10" spans="1:14" x14ac:dyDescent="0.35">
      <c r="A10" s="5" t="s">
        <v>6</v>
      </c>
      <c r="B10" s="63">
        <v>0</v>
      </c>
      <c r="C10" s="63">
        <v>0</v>
      </c>
      <c r="D10" s="63">
        <v>0</v>
      </c>
      <c r="E10" s="63">
        <v>0</v>
      </c>
      <c r="F10" s="63">
        <v>0</v>
      </c>
      <c r="G10" s="63">
        <v>0</v>
      </c>
      <c r="H10" s="63">
        <v>0</v>
      </c>
      <c r="I10" s="63">
        <v>0</v>
      </c>
      <c r="J10" s="63">
        <v>0</v>
      </c>
      <c r="K10" s="63">
        <v>0</v>
      </c>
      <c r="L10" s="63">
        <v>0</v>
      </c>
      <c r="M10" s="63">
        <f t="shared" si="1"/>
        <v>0</v>
      </c>
      <c r="N10" s="19"/>
    </row>
    <row r="11" spans="1:14" ht="29" x14ac:dyDescent="0.35">
      <c r="A11" s="5" t="s">
        <v>7</v>
      </c>
      <c r="B11" s="63">
        <v>0</v>
      </c>
      <c r="C11" s="63">
        <v>0</v>
      </c>
      <c r="D11" s="63">
        <v>0</v>
      </c>
      <c r="E11" s="63">
        <v>0</v>
      </c>
      <c r="F11" s="63">
        <v>0</v>
      </c>
      <c r="G11" s="63">
        <v>0</v>
      </c>
      <c r="H11" s="63">
        <v>0</v>
      </c>
      <c r="I11" s="63">
        <v>0</v>
      </c>
      <c r="J11" s="63">
        <v>0</v>
      </c>
      <c r="K11" s="63">
        <v>0</v>
      </c>
      <c r="L11" s="63">
        <v>0</v>
      </c>
      <c r="M11" s="63">
        <f t="shared" si="1"/>
        <v>0</v>
      </c>
      <c r="N11" s="19"/>
    </row>
    <row r="12" spans="1:14" x14ac:dyDescent="0.35">
      <c r="A12" s="3" t="s">
        <v>11</v>
      </c>
      <c r="B12" s="63">
        <f>SUM(B13:B15)</f>
        <v>-4.45</v>
      </c>
      <c r="C12" s="63">
        <f t="shared" ref="C12:L12" si="3">SUM(C13:C15)</f>
        <v>-7.93</v>
      </c>
      <c r="D12" s="63">
        <f t="shared" si="3"/>
        <v>-4.92</v>
      </c>
      <c r="E12" s="63">
        <f t="shared" si="3"/>
        <v>-1.28</v>
      </c>
      <c r="F12" s="63">
        <f t="shared" si="3"/>
        <v>-0.86</v>
      </c>
      <c r="G12" s="63">
        <f t="shared" si="3"/>
        <v>-0.86</v>
      </c>
      <c r="H12" s="63">
        <f t="shared" si="3"/>
        <v>-0.86</v>
      </c>
      <c r="I12" s="63">
        <f t="shared" si="3"/>
        <v>-1.1200000000000001</v>
      </c>
      <c r="J12" s="63">
        <f t="shared" si="3"/>
        <v>-1.1200000000000001</v>
      </c>
      <c r="K12" s="63">
        <f t="shared" si="3"/>
        <v>-1.37</v>
      </c>
      <c r="L12" s="63">
        <f t="shared" si="3"/>
        <v>0</v>
      </c>
      <c r="M12" s="63">
        <f t="shared" si="1"/>
        <v>-24.77</v>
      </c>
      <c r="N12" s="18"/>
    </row>
    <row r="13" spans="1:14" x14ac:dyDescent="0.35">
      <c r="A13" s="5" t="s">
        <v>5</v>
      </c>
      <c r="B13" s="78">
        <v>-4.45</v>
      </c>
      <c r="C13" s="78">
        <v>-7.93</v>
      </c>
      <c r="D13" s="78">
        <v>-4.92</v>
      </c>
      <c r="E13" s="78">
        <v>-1.28</v>
      </c>
      <c r="F13" s="78">
        <v>-0.86</v>
      </c>
      <c r="G13" s="78">
        <v>-0.86</v>
      </c>
      <c r="H13" s="78">
        <v>-0.86</v>
      </c>
      <c r="I13" s="78">
        <v>-1.1200000000000001</v>
      </c>
      <c r="J13" s="78">
        <v>-1.1200000000000001</v>
      </c>
      <c r="K13" s="78">
        <v>-1.37</v>
      </c>
      <c r="L13" s="63">
        <v>0</v>
      </c>
      <c r="M13" s="63">
        <f t="shared" si="1"/>
        <v>-24.77</v>
      </c>
      <c r="N13" s="18"/>
    </row>
    <row r="14" spans="1:14" x14ac:dyDescent="0.35">
      <c r="A14" s="5" t="s">
        <v>6</v>
      </c>
      <c r="B14" s="63">
        <v>0</v>
      </c>
      <c r="C14" s="63">
        <v>0</v>
      </c>
      <c r="D14" s="63">
        <v>0</v>
      </c>
      <c r="E14" s="63">
        <v>0</v>
      </c>
      <c r="F14" s="63">
        <v>0</v>
      </c>
      <c r="G14" s="63">
        <v>0</v>
      </c>
      <c r="H14" s="63">
        <v>0</v>
      </c>
      <c r="I14" s="63">
        <v>0</v>
      </c>
      <c r="J14" s="63">
        <v>0</v>
      </c>
      <c r="K14" s="63">
        <v>0</v>
      </c>
      <c r="L14" s="63">
        <v>0</v>
      </c>
      <c r="M14" s="63">
        <f t="shared" si="1"/>
        <v>0</v>
      </c>
      <c r="N14" s="17"/>
    </row>
    <row r="15" spans="1:14" ht="29" x14ac:dyDescent="0.35">
      <c r="A15" s="5" t="s">
        <v>7</v>
      </c>
      <c r="B15" s="63">
        <v>0</v>
      </c>
      <c r="C15" s="63">
        <v>0</v>
      </c>
      <c r="D15" s="63">
        <v>0</v>
      </c>
      <c r="E15" s="63">
        <v>0</v>
      </c>
      <c r="F15" s="63">
        <v>0</v>
      </c>
      <c r="G15" s="63">
        <v>0</v>
      </c>
      <c r="H15" s="63">
        <v>0</v>
      </c>
      <c r="I15" s="63">
        <v>0</v>
      </c>
      <c r="J15" s="63">
        <v>0</v>
      </c>
      <c r="K15" s="63">
        <v>0</v>
      </c>
      <c r="L15" s="63">
        <v>0</v>
      </c>
      <c r="M15" s="63">
        <f t="shared" si="1"/>
        <v>0</v>
      </c>
    </row>
    <row r="16" spans="1:14" ht="43.5" x14ac:dyDescent="0.35">
      <c r="A16" s="3" t="s">
        <v>9</v>
      </c>
      <c r="B16" s="78">
        <v>28.93</v>
      </c>
      <c r="C16" s="78">
        <v>51.58</v>
      </c>
      <c r="D16" s="78">
        <v>32.04</v>
      </c>
      <c r="E16" s="78">
        <v>8.32</v>
      </c>
      <c r="F16" s="78">
        <v>5.61</v>
      </c>
      <c r="G16" s="78">
        <v>5.61</v>
      </c>
      <c r="H16" s="78">
        <v>5.61</v>
      </c>
      <c r="I16" s="78">
        <v>7.27</v>
      </c>
      <c r="J16" s="78">
        <v>7.27</v>
      </c>
      <c r="K16" s="78">
        <v>8.93</v>
      </c>
      <c r="L16" s="63">
        <v>0</v>
      </c>
      <c r="M16" s="63">
        <f t="shared" si="1"/>
        <v>161.17000000000002</v>
      </c>
    </row>
    <row r="17" spans="1:13" ht="29"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x14ac:dyDescent="0.35">
      <c r="A21" s="5"/>
      <c r="B21" s="15"/>
      <c r="C21" s="15"/>
      <c r="D21" s="15"/>
      <c r="E21" s="15"/>
      <c r="F21" s="15"/>
      <c r="G21" s="15"/>
      <c r="H21" s="15"/>
      <c r="I21" s="15"/>
      <c r="J21" s="15"/>
      <c r="K21" s="15"/>
      <c r="L21" s="15"/>
      <c r="M21" s="15"/>
    </row>
    <row r="22" spans="1:13" ht="156.75" customHeight="1" x14ac:dyDescent="0.35">
      <c r="A22" s="5" t="s">
        <v>12</v>
      </c>
      <c r="B22" s="290" t="s">
        <v>273</v>
      </c>
      <c r="C22" s="290"/>
      <c r="D22" s="290"/>
      <c r="E22" s="290"/>
      <c r="F22" s="290"/>
      <c r="G22" s="290"/>
      <c r="H22" s="290"/>
      <c r="I22" s="290"/>
      <c r="J22" s="290"/>
      <c r="K22" s="290"/>
      <c r="L22" s="290"/>
      <c r="M22" s="290"/>
    </row>
    <row r="23" spans="1:13" ht="408.75" customHeight="1" x14ac:dyDescent="0.35">
      <c r="A23" s="5" t="s">
        <v>13</v>
      </c>
      <c r="B23" s="290" t="s">
        <v>274</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15" t="s">
        <v>17</v>
      </c>
      <c r="B29" s="5" t="s">
        <v>20</v>
      </c>
      <c r="C29" s="15"/>
      <c r="D29" s="15"/>
      <c r="E29" s="15"/>
      <c r="F29" s="15"/>
      <c r="G29" s="15"/>
      <c r="H29" s="15"/>
      <c r="I29" s="290"/>
      <c r="J29" s="290"/>
    </row>
    <row r="30" spans="1:13" ht="43.5" x14ac:dyDescent="0.35">
      <c r="A30" s="15" t="s">
        <v>18</v>
      </c>
      <c r="B30" s="5" t="s">
        <v>21</v>
      </c>
      <c r="C30" s="15"/>
      <c r="D30" s="15"/>
      <c r="E30" s="15"/>
      <c r="F30" s="15"/>
      <c r="G30" s="15"/>
      <c r="H30" s="15"/>
      <c r="I30" s="294"/>
      <c r="J30" s="296"/>
    </row>
    <row r="31" spans="1:13" ht="58" x14ac:dyDescent="0.35">
      <c r="A31" s="15" t="s">
        <v>19</v>
      </c>
      <c r="B31" s="7" t="s">
        <v>22</v>
      </c>
      <c r="C31" s="15"/>
      <c r="D31" s="15"/>
      <c r="E31" s="15"/>
      <c r="F31" s="15"/>
      <c r="G31" s="15"/>
      <c r="H31" s="15"/>
      <c r="I31" s="290"/>
      <c r="J31" s="290"/>
    </row>
    <row r="32" spans="1:13" x14ac:dyDescent="0.35">
      <c r="A32" s="8"/>
      <c r="B32" s="5" t="s">
        <v>23</v>
      </c>
      <c r="C32" s="15"/>
      <c r="D32" s="15"/>
      <c r="E32" s="15"/>
      <c r="F32" s="15"/>
      <c r="G32" s="15"/>
      <c r="H32" s="15"/>
      <c r="I32" s="290"/>
      <c r="J32" s="290"/>
    </row>
    <row r="33" spans="1:10" ht="147" customHeight="1" x14ac:dyDescent="0.35">
      <c r="A33" s="290" t="s">
        <v>24</v>
      </c>
      <c r="B33" s="5" t="s">
        <v>20</v>
      </c>
      <c r="C33" s="290"/>
      <c r="D33" s="290"/>
      <c r="E33" s="290"/>
      <c r="F33" s="290"/>
      <c r="G33" s="290"/>
      <c r="H33" s="290"/>
      <c r="I33" s="290"/>
      <c r="J33" s="290"/>
    </row>
    <row r="34" spans="1:10" ht="132" customHeight="1" x14ac:dyDescent="0.35">
      <c r="A34" s="290"/>
      <c r="B34" s="5" t="s">
        <v>21</v>
      </c>
      <c r="C34" s="306"/>
      <c r="D34" s="306"/>
      <c r="E34" s="306"/>
      <c r="F34" s="306"/>
      <c r="G34" s="306"/>
      <c r="H34" s="306"/>
      <c r="I34" s="306"/>
      <c r="J34" s="306"/>
    </row>
    <row r="35" spans="1:10" ht="153" customHeight="1" x14ac:dyDescent="0.35">
      <c r="A35" s="290"/>
      <c r="B35" s="7" t="s">
        <v>25</v>
      </c>
      <c r="C35" s="306"/>
      <c r="D35" s="306"/>
      <c r="E35" s="306"/>
      <c r="F35" s="306"/>
      <c r="G35" s="306"/>
      <c r="H35" s="306"/>
      <c r="I35" s="306"/>
      <c r="J35" s="306"/>
    </row>
    <row r="36" spans="1:10" x14ac:dyDescent="0.35">
      <c r="A36" s="290"/>
      <c r="B36" s="5" t="s">
        <v>23</v>
      </c>
      <c r="C36" s="15"/>
      <c r="D36" s="15"/>
      <c r="E36" s="15"/>
      <c r="F36" s="15"/>
      <c r="G36" s="15"/>
      <c r="H36" s="15"/>
      <c r="I36" s="290"/>
      <c r="J36" s="290"/>
    </row>
    <row r="37" spans="1:10" ht="58" x14ac:dyDescent="0.35">
      <c r="A37" s="290" t="s">
        <v>26</v>
      </c>
      <c r="B37" s="5" t="s">
        <v>22</v>
      </c>
      <c r="C37" s="294"/>
      <c r="D37" s="295"/>
      <c r="E37" s="295"/>
      <c r="F37" s="295"/>
      <c r="G37" s="295"/>
      <c r="H37" s="295"/>
      <c r="I37" s="295"/>
      <c r="J37" s="296"/>
    </row>
    <row r="38" spans="1:10" x14ac:dyDescent="0.35">
      <c r="A38" s="290"/>
      <c r="B38" s="5" t="s">
        <v>23</v>
      </c>
      <c r="C38" s="15"/>
      <c r="D38" s="15"/>
      <c r="E38" s="15"/>
      <c r="F38" s="15"/>
      <c r="G38" s="15"/>
      <c r="H38" s="15"/>
      <c r="I38" s="290"/>
      <c r="J38" s="290"/>
    </row>
    <row r="39" spans="1:10" ht="43.5" x14ac:dyDescent="0.35">
      <c r="A39" s="15" t="s">
        <v>13</v>
      </c>
      <c r="B39" s="294"/>
      <c r="C39" s="295"/>
      <c r="D39" s="295"/>
      <c r="E39" s="295"/>
      <c r="F39" s="295"/>
      <c r="G39" s="295"/>
      <c r="H39" s="295"/>
      <c r="I39" s="295"/>
      <c r="J39" s="296"/>
    </row>
  </sheetData>
  <mergeCells count="22">
    <mergeCell ref="I31:J31"/>
    <mergeCell ref="A1:M1"/>
    <mergeCell ref="A2:A3"/>
    <mergeCell ref="B2:M2"/>
    <mergeCell ref="B22:M22"/>
    <mergeCell ref="B23:M23"/>
    <mergeCell ref="A26:J26"/>
    <mergeCell ref="A27:J27"/>
    <mergeCell ref="A28:B28"/>
    <mergeCell ref="I28:J28"/>
    <mergeCell ref="I29:J29"/>
    <mergeCell ref="I30:J30"/>
    <mergeCell ref="A37:A38"/>
    <mergeCell ref="C37:J37"/>
    <mergeCell ref="I38:J38"/>
    <mergeCell ref="B39:J39"/>
    <mergeCell ref="I32:J32"/>
    <mergeCell ref="A33:A36"/>
    <mergeCell ref="C33:J33"/>
    <mergeCell ref="C34:J34"/>
    <mergeCell ref="C35:J35"/>
    <mergeCell ref="I36:J3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12" sqref="B12"/>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14">
        <f>SUM(B5:B7)</f>
        <v>1.18</v>
      </c>
      <c r="C4" s="114">
        <f t="shared" ref="C4:L4" si="0">SUM(C5:C7)</f>
        <v>4.72</v>
      </c>
      <c r="D4" s="114">
        <f t="shared" si="0"/>
        <v>4.72</v>
      </c>
      <c r="E4" s="114">
        <f t="shared" si="0"/>
        <v>4.72</v>
      </c>
      <c r="F4" s="114">
        <f t="shared" si="0"/>
        <v>4.72</v>
      </c>
      <c r="G4" s="114">
        <f t="shared" si="0"/>
        <v>4.72</v>
      </c>
      <c r="H4" s="114">
        <f t="shared" si="0"/>
        <v>4.72</v>
      </c>
      <c r="I4" s="114">
        <f t="shared" si="0"/>
        <v>4.72</v>
      </c>
      <c r="J4" s="114">
        <f t="shared" si="0"/>
        <v>4.72</v>
      </c>
      <c r="K4" s="114">
        <f t="shared" si="0"/>
        <v>4.72</v>
      </c>
      <c r="L4" s="114">
        <f t="shared" si="0"/>
        <v>4.72</v>
      </c>
      <c r="M4" s="114">
        <f>SUM(B4:L4)</f>
        <v>48.379999999999995</v>
      </c>
    </row>
    <row r="5" spans="1:16" x14ac:dyDescent="0.35">
      <c r="A5" s="5" t="s">
        <v>5</v>
      </c>
      <c r="B5" s="114">
        <v>1.18</v>
      </c>
      <c r="C5" s="114">
        <v>4.72</v>
      </c>
      <c r="D5" s="114">
        <v>4.72</v>
      </c>
      <c r="E5" s="114">
        <v>4.72</v>
      </c>
      <c r="F5" s="114">
        <v>4.72</v>
      </c>
      <c r="G5" s="114">
        <v>4.72</v>
      </c>
      <c r="H5" s="114">
        <v>4.72</v>
      </c>
      <c r="I5" s="114">
        <v>4.72</v>
      </c>
      <c r="J5" s="114">
        <v>4.72</v>
      </c>
      <c r="K5" s="114">
        <v>4.72</v>
      </c>
      <c r="L5" s="114">
        <v>4.72</v>
      </c>
      <c r="M5" s="114">
        <f t="shared" ref="M5:M20" si="1">SUM(B5:L5)</f>
        <v>48.379999999999995</v>
      </c>
    </row>
    <row r="6" spans="1:16" x14ac:dyDescent="0.35">
      <c r="A6" s="5" t="s">
        <v>6</v>
      </c>
      <c r="B6" s="114">
        <v>0</v>
      </c>
      <c r="C6" s="114">
        <v>0</v>
      </c>
      <c r="D6" s="114">
        <v>0</v>
      </c>
      <c r="E6" s="114">
        <v>0</v>
      </c>
      <c r="F6" s="114">
        <v>0</v>
      </c>
      <c r="G6" s="114">
        <v>0</v>
      </c>
      <c r="H6" s="114">
        <v>0</v>
      </c>
      <c r="I6" s="114">
        <v>0</v>
      </c>
      <c r="J6" s="114">
        <v>0</v>
      </c>
      <c r="K6" s="114">
        <v>0</v>
      </c>
      <c r="L6" s="114">
        <v>0</v>
      </c>
      <c r="M6" s="114">
        <f t="shared" si="1"/>
        <v>0</v>
      </c>
    </row>
    <row r="7" spans="1:16" x14ac:dyDescent="0.35">
      <c r="A7" s="5" t="s">
        <v>7</v>
      </c>
      <c r="B7" s="114">
        <v>0</v>
      </c>
      <c r="C7" s="114">
        <v>0</v>
      </c>
      <c r="D7" s="114">
        <v>0</v>
      </c>
      <c r="E7" s="114">
        <v>0</v>
      </c>
      <c r="F7" s="114">
        <v>0</v>
      </c>
      <c r="G7" s="114">
        <v>0</v>
      </c>
      <c r="H7" s="114">
        <v>0</v>
      </c>
      <c r="I7" s="114">
        <v>0</v>
      </c>
      <c r="J7" s="114">
        <v>0</v>
      </c>
      <c r="K7" s="114">
        <v>0</v>
      </c>
      <c r="L7" s="114">
        <v>0</v>
      </c>
      <c r="M7" s="114">
        <f t="shared" si="1"/>
        <v>0</v>
      </c>
    </row>
    <row r="8" spans="1:16" x14ac:dyDescent="0.35">
      <c r="A8" s="3" t="s">
        <v>8</v>
      </c>
      <c r="B8" s="114">
        <f>SUM(B9:B11)</f>
        <v>1.45</v>
      </c>
      <c r="C8" s="114">
        <f t="shared" ref="C8:L8" si="2">SUM(C9:C11)</f>
        <v>1.93</v>
      </c>
      <c r="D8" s="114">
        <f t="shared" si="2"/>
        <v>1.93</v>
      </c>
      <c r="E8" s="114">
        <f t="shared" si="2"/>
        <v>1.93</v>
      </c>
      <c r="F8" s="114">
        <f t="shared" si="2"/>
        <v>1.66</v>
      </c>
      <c r="G8" s="114">
        <f t="shared" si="2"/>
        <v>0.85</v>
      </c>
      <c r="H8" s="114">
        <f t="shared" si="2"/>
        <v>0.85</v>
      </c>
      <c r="I8" s="114">
        <f t="shared" si="2"/>
        <v>0.85</v>
      </c>
      <c r="J8" s="114">
        <f t="shared" si="2"/>
        <v>0.85</v>
      </c>
      <c r="K8" s="114">
        <f t="shared" si="2"/>
        <v>0.85</v>
      </c>
      <c r="L8" s="114">
        <f t="shared" si="2"/>
        <v>0.85</v>
      </c>
      <c r="M8" s="114">
        <f t="shared" si="1"/>
        <v>13.999999999999996</v>
      </c>
    </row>
    <row r="9" spans="1:16" x14ac:dyDescent="0.35">
      <c r="A9" s="5" t="s">
        <v>5</v>
      </c>
      <c r="B9" s="114">
        <v>1.45</v>
      </c>
      <c r="C9" s="114">
        <v>1.93</v>
      </c>
      <c r="D9" s="114">
        <v>1.93</v>
      </c>
      <c r="E9" s="114">
        <v>1.93</v>
      </c>
      <c r="F9" s="114">
        <v>1.66</v>
      </c>
      <c r="G9" s="114">
        <v>0.85</v>
      </c>
      <c r="H9" s="114">
        <v>0.85</v>
      </c>
      <c r="I9" s="114">
        <v>0.85</v>
      </c>
      <c r="J9" s="114">
        <v>0.85</v>
      </c>
      <c r="K9" s="114">
        <v>0.85</v>
      </c>
      <c r="L9" s="114">
        <v>0.85</v>
      </c>
      <c r="M9" s="114">
        <f t="shared" si="1"/>
        <v>13.999999999999996</v>
      </c>
    </row>
    <row r="10" spans="1:16" x14ac:dyDescent="0.35">
      <c r="A10" s="5" t="s">
        <v>6</v>
      </c>
      <c r="B10" s="114">
        <v>0</v>
      </c>
      <c r="C10" s="114">
        <v>0</v>
      </c>
      <c r="D10" s="114">
        <v>0</v>
      </c>
      <c r="E10" s="114">
        <v>0</v>
      </c>
      <c r="F10" s="114">
        <v>0</v>
      </c>
      <c r="G10" s="114">
        <v>0</v>
      </c>
      <c r="H10" s="114">
        <v>0</v>
      </c>
      <c r="I10" s="114">
        <v>0</v>
      </c>
      <c r="J10" s="114">
        <v>0</v>
      </c>
      <c r="K10" s="114">
        <v>0</v>
      </c>
      <c r="L10" s="114">
        <v>0</v>
      </c>
      <c r="M10" s="114">
        <f t="shared" si="1"/>
        <v>0</v>
      </c>
    </row>
    <row r="11" spans="1:16" x14ac:dyDescent="0.35">
      <c r="A11" s="5" t="s">
        <v>7</v>
      </c>
      <c r="B11" s="114">
        <v>0</v>
      </c>
      <c r="C11" s="114">
        <v>0</v>
      </c>
      <c r="D11" s="114">
        <v>0</v>
      </c>
      <c r="E11" s="114">
        <v>0</v>
      </c>
      <c r="F11" s="114">
        <v>0</v>
      </c>
      <c r="G11" s="114">
        <v>0</v>
      </c>
      <c r="H11" s="114">
        <v>0</v>
      </c>
      <c r="I11" s="114">
        <v>0</v>
      </c>
      <c r="J11" s="114">
        <v>0</v>
      </c>
      <c r="K11" s="114">
        <v>0</v>
      </c>
      <c r="L11" s="114">
        <v>0</v>
      </c>
      <c r="M11" s="114">
        <f t="shared" si="1"/>
        <v>0</v>
      </c>
    </row>
    <row r="12" spans="1:16" x14ac:dyDescent="0.35">
      <c r="A12" s="3" t="s">
        <v>11</v>
      </c>
      <c r="B12" s="114">
        <f>SUM(B13:B15)</f>
        <v>-0.27</v>
      </c>
      <c r="C12" s="114">
        <f t="shared" ref="C12:L12" si="3">SUM(C13:C15)</f>
        <v>2.79</v>
      </c>
      <c r="D12" s="114">
        <f t="shared" si="3"/>
        <v>2.79</v>
      </c>
      <c r="E12" s="114">
        <f t="shared" si="3"/>
        <v>2.79</v>
      </c>
      <c r="F12" s="114">
        <f t="shared" si="3"/>
        <v>3.06</v>
      </c>
      <c r="G12" s="114">
        <f t="shared" si="3"/>
        <v>3.87</v>
      </c>
      <c r="H12" s="114">
        <f t="shared" si="3"/>
        <v>3.87</v>
      </c>
      <c r="I12" s="114">
        <f t="shared" si="3"/>
        <v>3.87</v>
      </c>
      <c r="J12" s="114">
        <f t="shared" si="3"/>
        <v>3.87</v>
      </c>
      <c r="K12" s="114">
        <f t="shared" si="3"/>
        <v>3.87</v>
      </c>
      <c r="L12" s="114">
        <f t="shared" si="3"/>
        <v>3.87</v>
      </c>
      <c r="M12" s="114">
        <f t="shared" si="1"/>
        <v>34.380000000000003</v>
      </c>
    </row>
    <row r="13" spans="1:16" ht="15" thickBot="1" x14ac:dyDescent="0.4">
      <c r="A13" s="5" t="s">
        <v>5</v>
      </c>
      <c r="B13" s="114">
        <v>-0.27</v>
      </c>
      <c r="C13" s="114">
        <v>2.79</v>
      </c>
      <c r="D13" s="114">
        <v>2.79</v>
      </c>
      <c r="E13" s="114">
        <v>2.79</v>
      </c>
      <c r="F13" s="114">
        <v>3.06</v>
      </c>
      <c r="G13" s="114">
        <v>3.87</v>
      </c>
      <c r="H13" s="114">
        <v>3.87</v>
      </c>
      <c r="I13" s="114">
        <v>3.87</v>
      </c>
      <c r="J13" s="114">
        <v>3.87</v>
      </c>
      <c r="K13" s="114">
        <v>3.87</v>
      </c>
      <c r="L13" s="114">
        <v>3.87</v>
      </c>
      <c r="M13" s="114">
        <f t="shared" si="1"/>
        <v>34.380000000000003</v>
      </c>
    </row>
    <row r="14" spans="1:16" ht="15" thickBot="1" x14ac:dyDescent="0.4">
      <c r="A14" s="5" t="s">
        <v>6</v>
      </c>
      <c r="B14" s="114">
        <v>0</v>
      </c>
      <c r="C14" s="114">
        <v>0</v>
      </c>
      <c r="D14" s="114">
        <v>0</v>
      </c>
      <c r="E14" s="114">
        <v>0</v>
      </c>
      <c r="F14" s="114">
        <v>0</v>
      </c>
      <c r="G14" s="114">
        <v>0</v>
      </c>
      <c r="H14" s="114">
        <v>0</v>
      </c>
      <c r="I14" s="114">
        <v>0</v>
      </c>
      <c r="J14" s="114">
        <v>0</v>
      </c>
      <c r="K14" s="114">
        <v>0</v>
      </c>
      <c r="L14" s="114">
        <v>0</v>
      </c>
      <c r="M14" s="114">
        <f t="shared" si="1"/>
        <v>0</v>
      </c>
      <c r="O14" s="67"/>
      <c r="P14" s="74"/>
    </row>
    <row r="15" spans="1:16" ht="15" thickBot="1" x14ac:dyDescent="0.4">
      <c r="A15" s="5" t="s">
        <v>7</v>
      </c>
      <c r="B15" s="114">
        <v>0</v>
      </c>
      <c r="C15" s="114">
        <v>0</v>
      </c>
      <c r="D15" s="114">
        <v>0</v>
      </c>
      <c r="E15" s="114">
        <v>0</v>
      </c>
      <c r="F15" s="114">
        <v>0</v>
      </c>
      <c r="G15" s="114">
        <v>0</v>
      </c>
      <c r="H15" s="114">
        <v>0</v>
      </c>
      <c r="I15" s="114">
        <v>0</v>
      </c>
      <c r="J15" s="114">
        <v>0</v>
      </c>
      <c r="K15" s="114">
        <v>0</v>
      </c>
      <c r="L15" s="114">
        <v>0</v>
      </c>
      <c r="M15" s="114">
        <f t="shared" si="1"/>
        <v>0</v>
      </c>
      <c r="O15" s="67"/>
      <c r="P15" s="74"/>
    </row>
    <row r="16" spans="1:16" ht="29" x14ac:dyDescent="0.35">
      <c r="A16" s="3" t="s">
        <v>9</v>
      </c>
      <c r="B16" s="114">
        <v>5.35</v>
      </c>
      <c r="C16" s="114">
        <v>0</v>
      </c>
      <c r="D16" s="114">
        <v>0</v>
      </c>
      <c r="E16" s="114">
        <v>0</v>
      </c>
      <c r="F16" s="114">
        <v>0</v>
      </c>
      <c r="G16" s="114">
        <v>0</v>
      </c>
      <c r="H16" s="114">
        <v>0</v>
      </c>
      <c r="I16" s="114">
        <v>0</v>
      </c>
      <c r="J16" s="114">
        <v>0</v>
      </c>
      <c r="K16" s="114">
        <v>0</v>
      </c>
      <c r="L16" s="114">
        <v>0</v>
      </c>
      <c r="M16" s="114">
        <f t="shared" si="1"/>
        <v>5.35</v>
      </c>
    </row>
    <row r="17" spans="1:13" x14ac:dyDescent="0.35">
      <c r="A17" s="3" t="s">
        <v>10</v>
      </c>
      <c r="B17" s="114">
        <f>SUM(B18:B20)</f>
        <v>0</v>
      </c>
      <c r="C17" s="114">
        <v>0</v>
      </c>
      <c r="D17" s="114">
        <v>0</v>
      </c>
      <c r="E17" s="114">
        <v>0</v>
      </c>
      <c r="F17" s="114">
        <v>0</v>
      </c>
      <c r="G17" s="114">
        <v>0</v>
      </c>
      <c r="H17" s="114">
        <v>0</v>
      </c>
      <c r="I17" s="114">
        <v>0</v>
      </c>
      <c r="J17" s="114">
        <v>0</v>
      </c>
      <c r="K17" s="114">
        <v>0</v>
      </c>
      <c r="L17" s="114">
        <v>0</v>
      </c>
      <c r="M17" s="114">
        <f t="shared" si="1"/>
        <v>0</v>
      </c>
    </row>
    <row r="18" spans="1:13" x14ac:dyDescent="0.35">
      <c r="A18" s="5" t="s">
        <v>5</v>
      </c>
      <c r="B18" s="114">
        <v>0</v>
      </c>
      <c r="C18" s="114">
        <v>0</v>
      </c>
      <c r="D18" s="114">
        <v>0</v>
      </c>
      <c r="E18" s="114">
        <v>0</v>
      </c>
      <c r="F18" s="114">
        <v>0</v>
      </c>
      <c r="G18" s="114">
        <v>0</v>
      </c>
      <c r="H18" s="114">
        <v>0</v>
      </c>
      <c r="I18" s="114">
        <v>0</v>
      </c>
      <c r="J18" s="114">
        <v>0</v>
      </c>
      <c r="K18" s="114">
        <v>0</v>
      </c>
      <c r="L18" s="114">
        <v>0</v>
      </c>
      <c r="M18" s="114">
        <f t="shared" si="1"/>
        <v>0</v>
      </c>
    </row>
    <row r="19" spans="1:13" x14ac:dyDescent="0.35">
      <c r="A19" s="5" t="s">
        <v>6</v>
      </c>
      <c r="B19" s="114">
        <v>0</v>
      </c>
      <c r="C19" s="114">
        <v>0</v>
      </c>
      <c r="D19" s="114">
        <v>0</v>
      </c>
      <c r="E19" s="114">
        <v>0</v>
      </c>
      <c r="F19" s="114">
        <v>0</v>
      </c>
      <c r="G19" s="114">
        <v>0</v>
      </c>
      <c r="H19" s="114">
        <v>0</v>
      </c>
      <c r="I19" s="114">
        <v>0</v>
      </c>
      <c r="J19" s="114">
        <v>0</v>
      </c>
      <c r="K19" s="114">
        <v>0</v>
      </c>
      <c r="L19" s="114">
        <v>0</v>
      </c>
      <c r="M19" s="114">
        <f t="shared" si="1"/>
        <v>0</v>
      </c>
    </row>
    <row r="20" spans="1:13" x14ac:dyDescent="0.35">
      <c r="A20" s="5" t="s">
        <v>7</v>
      </c>
      <c r="B20" s="114">
        <v>0</v>
      </c>
      <c r="C20" s="114">
        <v>0</v>
      </c>
      <c r="D20" s="114">
        <v>0</v>
      </c>
      <c r="E20" s="114">
        <v>0</v>
      </c>
      <c r="F20" s="114">
        <v>0</v>
      </c>
      <c r="G20" s="114">
        <v>0</v>
      </c>
      <c r="H20" s="114">
        <v>0</v>
      </c>
      <c r="I20" s="114">
        <v>0</v>
      </c>
      <c r="J20" s="114">
        <v>0</v>
      </c>
      <c r="K20" s="114">
        <v>0</v>
      </c>
      <c r="L20" s="114">
        <v>0</v>
      </c>
      <c r="M20" s="114">
        <f t="shared" si="1"/>
        <v>0</v>
      </c>
    </row>
    <row r="21" spans="1:13" ht="43.5" customHeight="1" x14ac:dyDescent="0.35">
      <c r="A21" s="5" t="s">
        <v>12</v>
      </c>
      <c r="B21" s="290" t="s">
        <v>398</v>
      </c>
      <c r="C21" s="290"/>
      <c r="D21" s="290"/>
      <c r="E21" s="290"/>
      <c r="F21" s="290"/>
      <c r="G21" s="290"/>
      <c r="H21" s="290"/>
      <c r="I21" s="290"/>
      <c r="J21" s="290"/>
      <c r="K21" s="290"/>
      <c r="L21" s="290"/>
      <c r="M21" s="290"/>
    </row>
    <row r="22" spans="1:13" ht="43.5" x14ac:dyDescent="0.35">
      <c r="A22" s="5" t="s">
        <v>13</v>
      </c>
      <c r="B22" s="290" t="s">
        <v>397</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15" t="s">
        <v>17</v>
      </c>
      <c r="B28" s="5" t="s">
        <v>20</v>
      </c>
      <c r="C28" s="115"/>
      <c r="D28" s="115"/>
      <c r="E28" s="115"/>
      <c r="F28" s="115"/>
      <c r="G28" s="115"/>
      <c r="H28" s="115"/>
      <c r="I28" s="290"/>
      <c r="J28" s="290"/>
    </row>
    <row r="29" spans="1:13" ht="87" x14ac:dyDescent="0.35">
      <c r="A29" s="115" t="s">
        <v>18</v>
      </c>
      <c r="B29" s="5" t="s">
        <v>21</v>
      </c>
      <c r="C29" s="115"/>
      <c r="D29" s="115"/>
      <c r="E29" s="115"/>
      <c r="F29" s="115"/>
      <c r="G29" s="115"/>
      <c r="H29" s="115"/>
      <c r="I29" s="294"/>
      <c r="J29" s="296"/>
    </row>
    <row r="30" spans="1:13" ht="87" x14ac:dyDescent="0.35">
      <c r="A30" s="115" t="s">
        <v>19</v>
      </c>
      <c r="B30" s="7" t="s">
        <v>22</v>
      </c>
      <c r="C30" s="115"/>
      <c r="D30" s="115"/>
      <c r="E30" s="115"/>
      <c r="F30" s="115"/>
      <c r="G30" s="115"/>
      <c r="H30" s="115"/>
      <c r="I30" s="290"/>
      <c r="J30" s="290"/>
    </row>
    <row r="31" spans="1:13" ht="174" x14ac:dyDescent="0.35">
      <c r="A31" s="8"/>
      <c r="B31" s="5" t="s">
        <v>396</v>
      </c>
      <c r="C31" s="115">
        <v>0.67500000000000004</v>
      </c>
      <c r="D31" s="115">
        <v>0.67500000000000004</v>
      </c>
      <c r="E31" s="115">
        <v>0.67500000000000004</v>
      </c>
      <c r="F31" s="115">
        <v>0.67500000000000004</v>
      </c>
      <c r="G31" s="115">
        <v>0.67500000000000004</v>
      </c>
      <c r="H31" s="115">
        <v>0.67500000000000004</v>
      </c>
      <c r="I31" s="290">
        <v>6.7519999999999998</v>
      </c>
      <c r="J31" s="290"/>
    </row>
    <row r="32" spans="1:13" ht="43.5" x14ac:dyDescent="0.35">
      <c r="A32" s="290" t="s">
        <v>24</v>
      </c>
      <c r="B32" s="5" t="s">
        <v>20</v>
      </c>
      <c r="C32" s="290" t="s">
        <v>395</v>
      </c>
      <c r="D32" s="290"/>
      <c r="E32" s="290"/>
      <c r="F32" s="290"/>
      <c r="G32" s="290"/>
      <c r="H32" s="290"/>
      <c r="I32" s="290"/>
      <c r="J32" s="290"/>
    </row>
    <row r="33" spans="1:10" ht="87" x14ac:dyDescent="0.35">
      <c r="A33" s="290"/>
      <c r="B33" s="5" t="s">
        <v>21</v>
      </c>
      <c r="C33" s="290" t="s">
        <v>395</v>
      </c>
      <c r="D33" s="290"/>
      <c r="E33" s="290"/>
      <c r="F33" s="290"/>
      <c r="G33" s="290"/>
      <c r="H33" s="290"/>
      <c r="I33" s="290"/>
      <c r="J33" s="290"/>
    </row>
    <row r="34" spans="1:10" ht="87" x14ac:dyDescent="0.35">
      <c r="A34" s="290"/>
      <c r="B34" s="7" t="s">
        <v>25</v>
      </c>
      <c r="C34" s="290" t="s">
        <v>395</v>
      </c>
      <c r="D34" s="290"/>
      <c r="E34" s="290"/>
      <c r="F34" s="290"/>
      <c r="G34" s="290"/>
      <c r="H34" s="290"/>
      <c r="I34" s="290"/>
      <c r="J34" s="290"/>
    </row>
    <row r="35" spans="1:10" ht="29" x14ac:dyDescent="0.35">
      <c r="A35" s="290"/>
      <c r="B35" s="5" t="s">
        <v>23</v>
      </c>
      <c r="C35" s="115"/>
      <c r="D35" s="115"/>
      <c r="E35" s="115"/>
      <c r="F35" s="115"/>
      <c r="G35" s="115"/>
      <c r="H35" s="115"/>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15"/>
      <c r="D37" s="115"/>
      <c r="E37" s="115"/>
      <c r="F37" s="115"/>
      <c r="G37" s="115"/>
      <c r="H37" s="115"/>
      <c r="I37" s="290"/>
      <c r="J37" s="290"/>
    </row>
    <row r="38" spans="1:10" ht="43.5" x14ac:dyDescent="0.35">
      <c r="A38" s="115" t="s">
        <v>13</v>
      </c>
      <c r="B38" s="294" t="s">
        <v>394</v>
      </c>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2" workbookViewId="0">
      <selection activeCell="E13" sqref="E13"/>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205">
        <v>0</v>
      </c>
      <c r="C4" s="205">
        <v>0</v>
      </c>
      <c r="D4" s="205">
        <v>6.6</v>
      </c>
      <c r="E4" s="205">
        <v>25.2</v>
      </c>
      <c r="F4" s="205">
        <v>33.4</v>
      </c>
      <c r="G4" s="205">
        <v>44.2</v>
      </c>
      <c r="H4" s="205">
        <v>55.3</v>
      </c>
      <c r="I4" s="205">
        <v>66.099999999999994</v>
      </c>
      <c r="J4" s="205">
        <v>71.8</v>
      </c>
      <c r="K4" s="205">
        <v>71.8</v>
      </c>
      <c r="L4" s="205">
        <v>71.8</v>
      </c>
      <c r="M4" s="205">
        <f>SUM(B4:L4)</f>
        <v>446.2</v>
      </c>
    </row>
    <row r="5" spans="1:16" x14ac:dyDescent="0.35">
      <c r="A5" s="5" t="s">
        <v>5</v>
      </c>
      <c r="B5" s="205">
        <v>0</v>
      </c>
      <c r="C5" s="205">
        <v>0</v>
      </c>
      <c r="D5" s="205">
        <v>6.6</v>
      </c>
      <c r="E5" s="205">
        <v>25.2</v>
      </c>
      <c r="F5" s="205">
        <v>33.4</v>
      </c>
      <c r="G5" s="205">
        <v>44.2</v>
      </c>
      <c r="H5" s="205">
        <v>55.3</v>
      </c>
      <c r="I5" s="205">
        <v>66.099999999999994</v>
      </c>
      <c r="J5" s="205">
        <v>71.8</v>
      </c>
      <c r="K5" s="205">
        <v>71.8</v>
      </c>
      <c r="L5" s="205">
        <v>71.8</v>
      </c>
      <c r="M5" s="205">
        <f t="shared" ref="M5:M20" si="0">SUM(B5:L5)</f>
        <v>446.2</v>
      </c>
    </row>
    <row r="6" spans="1:16" x14ac:dyDescent="0.35">
      <c r="A6" s="5" t="s">
        <v>6</v>
      </c>
      <c r="B6" s="205">
        <v>0</v>
      </c>
      <c r="C6" s="205">
        <v>0</v>
      </c>
      <c r="D6" s="205">
        <v>0</v>
      </c>
      <c r="E6" s="205">
        <v>0</v>
      </c>
      <c r="F6" s="205">
        <v>0</v>
      </c>
      <c r="G6" s="205">
        <v>0</v>
      </c>
      <c r="H6" s="205">
        <v>0</v>
      </c>
      <c r="I6" s="205">
        <v>0</v>
      </c>
      <c r="J6" s="205">
        <v>0</v>
      </c>
      <c r="K6" s="205">
        <v>0</v>
      </c>
      <c r="L6" s="205">
        <v>0</v>
      </c>
      <c r="M6" s="205">
        <f t="shared" si="0"/>
        <v>0</v>
      </c>
    </row>
    <row r="7" spans="1:16" x14ac:dyDescent="0.35">
      <c r="A7" s="5" t="s">
        <v>7</v>
      </c>
      <c r="B7" s="205">
        <v>0</v>
      </c>
      <c r="C7" s="205">
        <v>0</v>
      </c>
      <c r="D7" s="205">
        <v>0</v>
      </c>
      <c r="E7" s="205">
        <v>0</v>
      </c>
      <c r="F7" s="205">
        <v>0</v>
      </c>
      <c r="G7" s="205">
        <v>0</v>
      </c>
      <c r="H7" s="205">
        <v>0</v>
      </c>
      <c r="I7" s="205">
        <v>0</v>
      </c>
      <c r="J7" s="205">
        <v>0</v>
      </c>
      <c r="K7" s="205">
        <v>0</v>
      </c>
      <c r="L7" s="205">
        <v>0</v>
      </c>
      <c r="M7" s="205">
        <f t="shared" si="0"/>
        <v>0</v>
      </c>
    </row>
    <row r="8" spans="1:16" x14ac:dyDescent="0.35">
      <c r="A8" s="3" t="s">
        <v>8</v>
      </c>
      <c r="B8" s="205">
        <v>0</v>
      </c>
      <c r="C8" s="205">
        <v>17.7</v>
      </c>
      <c r="D8" s="205">
        <v>17.7</v>
      </c>
      <c r="E8" s="205">
        <v>6.7</v>
      </c>
      <c r="F8" s="205">
        <v>3.7</v>
      </c>
      <c r="G8" s="205">
        <v>3.7</v>
      </c>
      <c r="H8" s="205">
        <v>3.7</v>
      </c>
      <c r="I8" s="205">
        <v>3.7</v>
      </c>
      <c r="J8" s="205">
        <v>3.7</v>
      </c>
      <c r="K8" s="205">
        <v>3.7</v>
      </c>
      <c r="L8" s="205">
        <v>3.7</v>
      </c>
      <c r="M8" s="205">
        <f t="shared" si="0"/>
        <v>68.000000000000014</v>
      </c>
    </row>
    <row r="9" spans="1:16" x14ac:dyDescent="0.35">
      <c r="A9" s="5" t="s">
        <v>5</v>
      </c>
      <c r="B9" s="205">
        <v>0</v>
      </c>
      <c r="C9" s="205">
        <v>17.7</v>
      </c>
      <c r="D9" s="205">
        <v>17.7</v>
      </c>
      <c r="E9" s="205">
        <v>6.7</v>
      </c>
      <c r="F9" s="205">
        <v>3.7</v>
      </c>
      <c r="G9" s="205">
        <v>3.7</v>
      </c>
      <c r="H9" s="205">
        <v>3.7</v>
      </c>
      <c r="I9" s="205">
        <v>3.7</v>
      </c>
      <c r="J9" s="205">
        <v>3.7</v>
      </c>
      <c r="K9" s="205">
        <v>3.7</v>
      </c>
      <c r="L9" s="205">
        <v>3.7</v>
      </c>
      <c r="M9" s="205">
        <f t="shared" si="0"/>
        <v>68.000000000000014</v>
      </c>
    </row>
    <row r="10" spans="1:16" x14ac:dyDescent="0.35">
      <c r="A10" s="5" t="s">
        <v>6</v>
      </c>
      <c r="B10" s="205">
        <v>0</v>
      </c>
      <c r="C10" s="205">
        <v>0</v>
      </c>
      <c r="D10" s="205">
        <v>0</v>
      </c>
      <c r="E10" s="205">
        <v>0</v>
      </c>
      <c r="F10" s="205">
        <v>0</v>
      </c>
      <c r="G10" s="205">
        <v>0</v>
      </c>
      <c r="H10" s="205">
        <v>0</v>
      </c>
      <c r="I10" s="205">
        <v>0</v>
      </c>
      <c r="J10" s="205">
        <v>0</v>
      </c>
      <c r="K10" s="205">
        <v>0</v>
      </c>
      <c r="L10" s="205">
        <v>0</v>
      </c>
      <c r="M10" s="205">
        <f t="shared" si="0"/>
        <v>0</v>
      </c>
    </row>
    <row r="11" spans="1:16" x14ac:dyDescent="0.35">
      <c r="A11" s="5" t="s">
        <v>7</v>
      </c>
      <c r="B11" s="205">
        <v>0</v>
      </c>
      <c r="C11" s="205">
        <v>0</v>
      </c>
      <c r="D11" s="205">
        <v>0</v>
      </c>
      <c r="E11" s="205">
        <v>0</v>
      </c>
      <c r="F11" s="205">
        <v>0</v>
      </c>
      <c r="G11" s="205">
        <v>0</v>
      </c>
      <c r="H11" s="205">
        <v>0</v>
      </c>
      <c r="I11" s="205">
        <v>0</v>
      </c>
      <c r="J11" s="205">
        <v>0</v>
      </c>
      <c r="K11" s="205">
        <v>0</v>
      </c>
      <c r="L11" s="205">
        <v>0</v>
      </c>
      <c r="M11" s="205">
        <f t="shared" si="0"/>
        <v>0</v>
      </c>
    </row>
    <row r="12" spans="1:16" x14ac:dyDescent="0.35">
      <c r="A12" s="3" t="s">
        <v>11</v>
      </c>
      <c r="B12" s="205">
        <v>0</v>
      </c>
      <c r="C12" s="205">
        <v>-17.7</v>
      </c>
      <c r="D12" s="205">
        <v>-11.1</v>
      </c>
      <c r="E12" s="205">
        <v>18.5</v>
      </c>
      <c r="F12" s="205">
        <v>29.7</v>
      </c>
      <c r="G12" s="205">
        <v>40.5</v>
      </c>
      <c r="H12" s="205">
        <v>51.6</v>
      </c>
      <c r="I12" s="205">
        <v>62.4</v>
      </c>
      <c r="J12" s="205">
        <v>68.099999999999994</v>
      </c>
      <c r="K12" s="205">
        <v>68.099999999999994</v>
      </c>
      <c r="L12" s="205">
        <v>68.099999999999994</v>
      </c>
      <c r="M12" s="205">
        <f t="shared" si="0"/>
        <v>378.20000000000005</v>
      </c>
    </row>
    <row r="13" spans="1:16" ht="15" thickBot="1" x14ac:dyDescent="0.4">
      <c r="A13" s="5" t="s">
        <v>5</v>
      </c>
      <c r="B13" s="205">
        <v>0</v>
      </c>
      <c r="C13" s="205">
        <v>-17.7</v>
      </c>
      <c r="D13" s="205">
        <v>-11.1</v>
      </c>
      <c r="E13" s="205">
        <v>18.5</v>
      </c>
      <c r="F13" s="205">
        <v>29.7</v>
      </c>
      <c r="G13" s="205">
        <v>40.5</v>
      </c>
      <c r="H13" s="205">
        <v>51.6</v>
      </c>
      <c r="I13" s="205">
        <v>62.4</v>
      </c>
      <c r="J13" s="205">
        <v>68.099999999999994</v>
      </c>
      <c r="K13" s="205">
        <v>68.099999999999994</v>
      </c>
      <c r="L13" s="205">
        <v>68.099999999999994</v>
      </c>
      <c r="M13" s="205">
        <f t="shared" si="0"/>
        <v>378.20000000000005</v>
      </c>
    </row>
    <row r="14" spans="1:16" ht="15" thickBot="1" x14ac:dyDescent="0.4">
      <c r="A14" s="5" t="s">
        <v>6</v>
      </c>
      <c r="B14" s="205">
        <v>0</v>
      </c>
      <c r="C14" s="205">
        <v>0</v>
      </c>
      <c r="D14" s="205">
        <v>0</v>
      </c>
      <c r="E14" s="205">
        <v>0</v>
      </c>
      <c r="F14" s="205">
        <v>0</v>
      </c>
      <c r="G14" s="205">
        <v>0</v>
      </c>
      <c r="H14" s="205">
        <v>0</v>
      </c>
      <c r="I14" s="205">
        <v>0</v>
      </c>
      <c r="J14" s="205">
        <v>0</v>
      </c>
      <c r="K14" s="205">
        <v>0</v>
      </c>
      <c r="L14" s="205">
        <v>0</v>
      </c>
      <c r="M14" s="205">
        <f t="shared" si="0"/>
        <v>0</v>
      </c>
      <c r="O14" s="67"/>
      <c r="P14" s="74"/>
    </row>
    <row r="15" spans="1:16" ht="15" thickBot="1" x14ac:dyDescent="0.4">
      <c r="A15" s="5" t="s">
        <v>7</v>
      </c>
      <c r="B15" s="205">
        <v>0</v>
      </c>
      <c r="C15" s="205">
        <v>0</v>
      </c>
      <c r="D15" s="205">
        <v>0</v>
      </c>
      <c r="E15" s="205">
        <v>0</v>
      </c>
      <c r="F15" s="205">
        <v>0</v>
      </c>
      <c r="G15" s="205">
        <v>0</v>
      </c>
      <c r="H15" s="205">
        <v>0</v>
      </c>
      <c r="I15" s="205">
        <v>0</v>
      </c>
      <c r="J15" s="205">
        <v>0</v>
      </c>
      <c r="K15" s="205">
        <v>0</v>
      </c>
      <c r="L15" s="205">
        <v>0</v>
      </c>
      <c r="M15" s="205">
        <f t="shared" si="0"/>
        <v>0</v>
      </c>
      <c r="O15" s="67"/>
      <c r="P15" s="74"/>
    </row>
    <row r="16" spans="1:16" ht="29" x14ac:dyDescent="0.35">
      <c r="A16" s="3" t="s">
        <v>9</v>
      </c>
      <c r="B16" s="205">
        <v>0</v>
      </c>
      <c r="C16" s="205">
        <v>17.7</v>
      </c>
      <c r="D16" s="205">
        <v>17.7</v>
      </c>
      <c r="E16" s="205">
        <v>0</v>
      </c>
      <c r="F16" s="205">
        <v>0</v>
      </c>
      <c r="G16" s="205">
        <v>0</v>
      </c>
      <c r="H16" s="205">
        <v>0</v>
      </c>
      <c r="I16" s="205">
        <v>0</v>
      </c>
      <c r="J16" s="205">
        <v>0</v>
      </c>
      <c r="K16" s="205">
        <v>0</v>
      </c>
      <c r="L16" s="205">
        <v>0</v>
      </c>
      <c r="M16" s="205">
        <f t="shared" si="0"/>
        <v>35.4</v>
      </c>
    </row>
    <row r="17" spans="1:13" x14ac:dyDescent="0.35">
      <c r="A17" s="3" t="s">
        <v>10</v>
      </c>
      <c r="B17" s="205">
        <v>0</v>
      </c>
      <c r="C17" s="205">
        <v>0</v>
      </c>
      <c r="D17" s="205">
        <v>6.6</v>
      </c>
      <c r="E17" s="205">
        <v>18.5</v>
      </c>
      <c r="F17" s="205">
        <v>29.7</v>
      </c>
      <c r="G17" s="205">
        <v>40.5</v>
      </c>
      <c r="H17" s="205">
        <v>51.6</v>
      </c>
      <c r="I17" s="205">
        <v>62.4</v>
      </c>
      <c r="J17" s="205">
        <v>68.099999999999994</v>
      </c>
      <c r="K17" s="205">
        <v>68.099999999999994</v>
      </c>
      <c r="L17" s="205">
        <v>68.099999999999994</v>
      </c>
      <c r="M17" s="205">
        <f t="shared" si="0"/>
        <v>413.6</v>
      </c>
    </row>
    <row r="18" spans="1:13" x14ac:dyDescent="0.35">
      <c r="A18" s="5" t="s">
        <v>5</v>
      </c>
      <c r="B18" s="205">
        <v>0</v>
      </c>
      <c r="C18" s="205">
        <v>0</v>
      </c>
      <c r="D18" s="205">
        <v>6.6</v>
      </c>
      <c r="E18" s="205">
        <v>18.5</v>
      </c>
      <c r="F18" s="205">
        <v>29.7</v>
      </c>
      <c r="G18" s="205">
        <v>40.5</v>
      </c>
      <c r="H18" s="205">
        <v>51.6</v>
      </c>
      <c r="I18" s="205">
        <v>62.4</v>
      </c>
      <c r="J18" s="205">
        <v>68.099999999999994</v>
      </c>
      <c r="K18" s="205">
        <v>68.099999999999994</v>
      </c>
      <c r="L18" s="205">
        <v>68.099999999999994</v>
      </c>
      <c r="M18" s="205">
        <f t="shared" si="0"/>
        <v>413.6</v>
      </c>
    </row>
    <row r="19" spans="1:13" x14ac:dyDescent="0.35">
      <c r="A19" s="5" t="s">
        <v>6</v>
      </c>
      <c r="B19" s="205">
        <v>0</v>
      </c>
      <c r="C19" s="205">
        <v>0</v>
      </c>
      <c r="D19" s="205">
        <v>0</v>
      </c>
      <c r="E19" s="205">
        <v>0</v>
      </c>
      <c r="F19" s="205">
        <v>0</v>
      </c>
      <c r="G19" s="205">
        <v>0</v>
      </c>
      <c r="H19" s="205">
        <v>0</v>
      </c>
      <c r="I19" s="205">
        <v>0</v>
      </c>
      <c r="J19" s="205">
        <v>0</v>
      </c>
      <c r="K19" s="205">
        <v>0</v>
      </c>
      <c r="L19" s="205">
        <v>0</v>
      </c>
      <c r="M19" s="205">
        <f t="shared" si="0"/>
        <v>0</v>
      </c>
    </row>
    <row r="20" spans="1:13" x14ac:dyDescent="0.35">
      <c r="A20" s="5" t="s">
        <v>7</v>
      </c>
      <c r="B20" s="205">
        <v>0</v>
      </c>
      <c r="C20" s="205">
        <v>0</v>
      </c>
      <c r="D20" s="205">
        <v>0</v>
      </c>
      <c r="E20" s="205">
        <v>0</v>
      </c>
      <c r="F20" s="205">
        <v>0</v>
      </c>
      <c r="G20" s="205">
        <v>0</v>
      </c>
      <c r="H20" s="205">
        <v>0</v>
      </c>
      <c r="I20" s="205">
        <v>0</v>
      </c>
      <c r="J20" s="205">
        <v>0</v>
      </c>
      <c r="K20" s="205">
        <v>0</v>
      </c>
      <c r="L20" s="205">
        <v>0</v>
      </c>
      <c r="M20" s="205">
        <f t="shared" si="0"/>
        <v>0</v>
      </c>
    </row>
    <row r="21" spans="1:13" x14ac:dyDescent="0.35">
      <c r="A21" s="5" t="s">
        <v>12</v>
      </c>
      <c r="B21" s="290" t="s">
        <v>697</v>
      </c>
      <c r="C21" s="290"/>
      <c r="D21" s="290"/>
      <c r="E21" s="290"/>
      <c r="F21" s="290"/>
      <c r="G21" s="290"/>
      <c r="H21" s="290"/>
      <c r="I21" s="290"/>
      <c r="J21" s="290"/>
      <c r="K21" s="290"/>
      <c r="L21" s="290"/>
      <c r="M21" s="290"/>
    </row>
    <row r="22" spans="1:13" ht="43.5" x14ac:dyDescent="0.35">
      <c r="A22" s="5" t="s">
        <v>13</v>
      </c>
      <c r="B22" s="290" t="s">
        <v>698</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206" t="s">
        <v>17</v>
      </c>
      <c r="B28" s="5" t="s">
        <v>20</v>
      </c>
      <c r="C28" s="206"/>
      <c r="D28" s="206"/>
      <c r="E28" s="206"/>
      <c r="F28" s="206"/>
      <c r="G28" s="206"/>
      <c r="H28" s="206"/>
      <c r="I28" s="290"/>
      <c r="J28" s="290"/>
    </row>
    <row r="29" spans="1:13" ht="87" x14ac:dyDescent="0.35">
      <c r="A29" s="206" t="s">
        <v>18</v>
      </c>
      <c r="B29" s="5" t="s">
        <v>21</v>
      </c>
      <c r="C29" s="206"/>
      <c r="D29" s="206"/>
      <c r="E29" s="206"/>
      <c r="F29" s="206"/>
      <c r="G29" s="206"/>
      <c r="H29" s="206"/>
      <c r="I29" s="294"/>
      <c r="J29" s="296"/>
    </row>
    <row r="30" spans="1:13" ht="87" x14ac:dyDescent="0.35">
      <c r="A30" s="206" t="s">
        <v>19</v>
      </c>
      <c r="B30" s="7" t="s">
        <v>22</v>
      </c>
      <c r="C30" s="206"/>
      <c r="D30" s="206"/>
      <c r="E30" s="206"/>
      <c r="F30" s="206"/>
      <c r="G30" s="206"/>
      <c r="H30" s="206"/>
      <c r="I30" s="290"/>
      <c r="J30" s="290"/>
    </row>
    <row r="31" spans="1:13" ht="29" x14ac:dyDescent="0.35">
      <c r="A31" s="8"/>
      <c r="B31" s="5" t="s">
        <v>23</v>
      </c>
      <c r="C31" s="206"/>
      <c r="D31" s="206"/>
      <c r="E31" s="206"/>
      <c r="F31" s="206"/>
      <c r="G31" s="206"/>
      <c r="H31" s="206"/>
      <c r="I31" s="290"/>
      <c r="J31" s="290"/>
    </row>
    <row r="32" spans="1:13" ht="43.5" x14ac:dyDescent="0.35">
      <c r="A32" s="290" t="s">
        <v>24</v>
      </c>
      <c r="B32" s="5" t="s">
        <v>20</v>
      </c>
      <c r="C32" s="290" t="s">
        <v>699</v>
      </c>
      <c r="D32" s="290"/>
      <c r="E32" s="290"/>
      <c r="F32" s="290"/>
      <c r="G32" s="290"/>
      <c r="H32" s="290"/>
      <c r="I32" s="290"/>
      <c r="J32" s="290"/>
    </row>
    <row r="33" spans="1:10" ht="87" x14ac:dyDescent="0.35">
      <c r="A33" s="290"/>
      <c r="B33" s="5" t="s">
        <v>21</v>
      </c>
      <c r="C33" s="290" t="s">
        <v>598</v>
      </c>
      <c r="D33" s="290"/>
      <c r="E33" s="290"/>
      <c r="F33" s="290"/>
      <c r="G33" s="290"/>
      <c r="H33" s="290"/>
      <c r="I33" s="290"/>
      <c r="J33" s="290"/>
    </row>
    <row r="34" spans="1:10" ht="87" x14ac:dyDescent="0.35">
      <c r="A34" s="290"/>
      <c r="B34" s="7" t="s">
        <v>25</v>
      </c>
      <c r="C34" s="290" t="s">
        <v>598</v>
      </c>
      <c r="D34" s="290"/>
      <c r="E34" s="290"/>
      <c r="F34" s="290"/>
      <c r="G34" s="290"/>
      <c r="H34" s="290"/>
      <c r="I34" s="290"/>
      <c r="J34" s="290"/>
    </row>
    <row r="35" spans="1:10" ht="29" x14ac:dyDescent="0.35">
      <c r="A35" s="290"/>
      <c r="B35" s="5" t="s">
        <v>23</v>
      </c>
      <c r="C35" s="206"/>
      <c r="D35" s="206"/>
      <c r="E35" s="206"/>
      <c r="F35" s="206"/>
      <c r="G35" s="206"/>
      <c r="H35" s="206"/>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206"/>
      <c r="D37" s="206"/>
      <c r="E37" s="206"/>
      <c r="F37" s="206"/>
      <c r="G37" s="206"/>
      <c r="H37" s="206"/>
      <c r="I37" s="290"/>
      <c r="J37" s="290"/>
    </row>
    <row r="38" spans="1:10" ht="43.5" x14ac:dyDescent="0.35">
      <c r="A38" s="206"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election activeCell="K30" sqref="K30"/>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14">
        <f>SUM(B5:B7)</f>
        <v>0</v>
      </c>
      <c r="C4" s="114">
        <f t="shared" ref="C4:L4" si="0">SUM(C5:C7)</f>
        <v>0</v>
      </c>
      <c r="D4" s="114">
        <f t="shared" si="0"/>
        <v>0</v>
      </c>
      <c r="E4" s="114">
        <f t="shared" si="0"/>
        <v>0</v>
      </c>
      <c r="F4" s="114">
        <f t="shared" si="0"/>
        <v>0</v>
      </c>
      <c r="G4" s="114">
        <f t="shared" si="0"/>
        <v>0</v>
      </c>
      <c r="H4" s="114">
        <f t="shared" si="0"/>
        <v>0</v>
      </c>
      <c r="I4" s="114">
        <f t="shared" si="0"/>
        <v>0</v>
      </c>
      <c r="J4" s="114">
        <f t="shared" si="0"/>
        <v>0</v>
      </c>
      <c r="K4" s="114">
        <f t="shared" si="0"/>
        <v>0</v>
      </c>
      <c r="L4" s="114">
        <f t="shared" si="0"/>
        <v>0</v>
      </c>
      <c r="M4" s="114">
        <f>SUM(B4:L4)</f>
        <v>0</v>
      </c>
    </row>
    <row r="5" spans="1:16" x14ac:dyDescent="0.35">
      <c r="A5" s="5" t="s">
        <v>5</v>
      </c>
      <c r="B5" s="114">
        <v>0</v>
      </c>
      <c r="C5" s="114">
        <v>0</v>
      </c>
      <c r="D5" s="114">
        <v>0</v>
      </c>
      <c r="E5" s="114">
        <v>0</v>
      </c>
      <c r="F5" s="114">
        <v>0</v>
      </c>
      <c r="G5" s="114">
        <v>0</v>
      </c>
      <c r="H5" s="114">
        <v>0</v>
      </c>
      <c r="I5" s="114">
        <v>0</v>
      </c>
      <c r="J5" s="114">
        <v>0</v>
      </c>
      <c r="K5" s="114">
        <v>0</v>
      </c>
      <c r="L5" s="114">
        <v>0</v>
      </c>
      <c r="M5" s="114">
        <f t="shared" ref="M5:M20" si="1">SUM(B5:L5)</f>
        <v>0</v>
      </c>
    </row>
    <row r="6" spans="1:16" x14ac:dyDescent="0.35">
      <c r="A6" s="5" t="s">
        <v>6</v>
      </c>
      <c r="B6" s="114">
        <v>0</v>
      </c>
      <c r="C6" s="114">
        <v>0</v>
      </c>
      <c r="D6" s="114">
        <v>0</v>
      </c>
      <c r="E6" s="114">
        <v>0</v>
      </c>
      <c r="F6" s="114">
        <v>0</v>
      </c>
      <c r="G6" s="114">
        <v>0</v>
      </c>
      <c r="H6" s="114">
        <v>0</v>
      </c>
      <c r="I6" s="114">
        <v>0</v>
      </c>
      <c r="J6" s="114">
        <v>0</v>
      </c>
      <c r="K6" s="114">
        <v>0</v>
      </c>
      <c r="L6" s="114">
        <v>0</v>
      </c>
      <c r="M6" s="114">
        <f t="shared" si="1"/>
        <v>0</v>
      </c>
    </row>
    <row r="7" spans="1:16" x14ac:dyDescent="0.35">
      <c r="A7" s="5" t="s">
        <v>7</v>
      </c>
      <c r="B7" s="114">
        <v>0</v>
      </c>
      <c r="C7" s="114">
        <v>0</v>
      </c>
      <c r="D7" s="114">
        <v>0</v>
      </c>
      <c r="E7" s="114">
        <v>0</v>
      </c>
      <c r="F7" s="114">
        <v>0</v>
      </c>
      <c r="G7" s="114">
        <v>0</v>
      </c>
      <c r="H7" s="114">
        <v>0</v>
      </c>
      <c r="I7" s="114">
        <v>0</v>
      </c>
      <c r="J7" s="114">
        <v>0</v>
      </c>
      <c r="K7" s="114">
        <v>0</v>
      </c>
      <c r="L7" s="114">
        <v>0</v>
      </c>
      <c r="M7" s="114">
        <f t="shared" si="1"/>
        <v>0</v>
      </c>
    </row>
    <row r="8" spans="1:16" x14ac:dyDescent="0.35">
      <c r="A8" s="3" t="s">
        <v>8</v>
      </c>
      <c r="B8" s="114">
        <f>SUM(B9:B11)</f>
        <v>0.33700000000000002</v>
      </c>
      <c r="C8" s="114">
        <f t="shared" ref="C8:L8" si="2">SUM(C9:C11)</f>
        <v>0.65600000000000003</v>
      </c>
      <c r="D8" s="114">
        <f t="shared" si="2"/>
        <v>0</v>
      </c>
      <c r="E8" s="114">
        <f t="shared" si="2"/>
        <v>0</v>
      </c>
      <c r="F8" s="114">
        <f t="shared" si="2"/>
        <v>0</v>
      </c>
      <c r="G8" s="114">
        <f t="shared" si="2"/>
        <v>0</v>
      </c>
      <c r="H8" s="114">
        <f t="shared" si="2"/>
        <v>0</v>
      </c>
      <c r="I8" s="114">
        <f t="shared" si="2"/>
        <v>0</v>
      </c>
      <c r="J8" s="114">
        <f t="shared" si="2"/>
        <v>0</v>
      </c>
      <c r="K8" s="114">
        <f t="shared" si="2"/>
        <v>0</v>
      </c>
      <c r="L8" s="114">
        <f t="shared" si="2"/>
        <v>0</v>
      </c>
      <c r="M8" s="114">
        <f t="shared" si="1"/>
        <v>0.9930000000000001</v>
      </c>
    </row>
    <row r="9" spans="1:16" x14ac:dyDescent="0.35">
      <c r="A9" s="5" t="s">
        <v>5</v>
      </c>
      <c r="B9" s="114">
        <v>0.33700000000000002</v>
      </c>
      <c r="C9" s="114">
        <v>0.65600000000000003</v>
      </c>
      <c r="D9" s="114">
        <v>0</v>
      </c>
      <c r="E9" s="114">
        <v>0</v>
      </c>
      <c r="F9" s="114">
        <v>0</v>
      </c>
      <c r="G9" s="114">
        <v>0</v>
      </c>
      <c r="H9" s="114">
        <v>0</v>
      </c>
      <c r="I9" s="114">
        <v>0</v>
      </c>
      <c r="J9" s="114">
        <v>0</v>
      </c>
      <c r="K9" s="114">
        <v>0</v>
      </c>
      <c r="L9" s="114">
        <v>0</v>
      </c>
      <c r="M9" s="114">
        <f t="shared" si="1"/>
        <v>0.9930000000000001</v>
      </c>
    </row>
    <row r="10" spans="1:16" x14ac:dyDescent="0.35">
      <c r="A10" s="5" t="s">
        <v>6</v>
      </c>
      <c r="B10" s="114">
        <v>0</v>
      </c>
      <c r="C10" s="114">
        <v>0</v>
      </c>
      <c r="D10" s="114">
        <v>0</v>
      </c>
      <c r="E10" s="114">
        <v>0</v>
      </c>
      <c r="F10" s="114">
        <v>0</v>
      </c>
      <c r="G10" s="114">
        <v>0</v>
      </c>
      <c r="H10" s="114">
        <v>0</v>
      </c>
      <c r="I10" s="114">
        <v>0</v>
      </c>
      <c r="J10" s="114">
        <v>0</v>
      </c>
      <c r="K10" s="114">
        <v>0</v>
      </c>
      <c r="L10" s="114">
        <v>0</v>
      </c>
      <c r="M10" s="114">
        <f t="shared" si="1"/>
        <v>0</v>
      </c>
    </row>
    <row r="11" spans="1:16" x14ac:dyDescent="0.35">
      <c r="A11" s="5" t="s">
        <v>7</v>
      </c>
      <c r="B11" s="114">
        <v>0</v>
      </c>
      <c r="C11" s="114">
        <v>0</v>
      </c>
      <c r="D11" s="114">
        <v>0</v>
      </c>
      <c r="E11" s="114">
        <v>0</v>
      </c>
      <c r="F11" s="114">
        <v>0</v>
      </c>
      <c r="G11" s="114">
        <v>0</v>
      </c>
      <c r="H11" s="114">
        <v>0</v>
      </c>
      <c r="I11" s="114">
        <v>0</v>
      </c>
      <c r="J11" s="114">
        <v>0</v>
      </c>
      <c r="K11" s="114">
        <v>0</v>
      </c>
      <c r="L11" s="114">
        <v>0</v>
      </c>
      <c r="M11" s="114">
        <f t="shared" si="1"/>
        <v>0</v>
      </c>
    </row>
    <row r="12" spans="1:16" x14ac:dyDescent="0.35">
      <c r="A12" s="3" t="s">
        <v>11</v>
      </c>
      <c r="B12" s="114">
        <f>SUM(B13:B15)</f>
        <v>-0.33700000000000002</v>
      </c>
      <c r="C12" s="114">
        <f t="shared" ref="C12:L12" si="3">SUM(C13:C15)</f>
        <v>-0.65600000000000003</v>
      </c>
      <c r="D12" s="114">
        <f t="shared" si="3"/>
        <v>0</v>
      </c>
      <c r="E12" s="114">
        <f t="shared" si="3"/>
        <v>0</v>
      </c>
      <c r="F12" s="114">
        <f t="shared" si="3"/>
        <v>0</v>
      </c>
      <c r="G12" s="114">
        <f t="shared" si="3"/>
        <v>0</v>
      </c>
      <c r="H12" s="114">
        <f t="shared" si="3"/>
        <v>0</v>
      </c>
      <c r="I12" s="114">
        <f t="shared" si="3"/>
        <v>0</v>
      </c>
      <c r="J12" s="114">
        <f t="shared" si="3"/>
        <v>0</v>
      </c>
      <c r="K12" s="114">
        <f t="shared" si="3"/>
        <v>0</v>
      </c>
      <c r="L12" s="114">
        <f t="shared" si="3"/>
        <v>0</v>
      </c>
      <c r="M12" s="114">
        <f t="shared" si="1"/>
        <v>-0.9930000000000001</v>
      </c>
    </row>
    <row r="13" spans="1:16" ht="15" thickBot="1" x14ac:dyDescent="0.4">
      <c r="A13" s="5" t="s">
        <v>5</v>
      </c>
      <c r="B13" s="114">
        <v>-0.33700000000000002</v>
      </c>
      <c r="C13" s="114">
        <v>-0.65600000000000003</v>
      </c>
      <c r="D13" s="114">
        <v>0</v>
      </c>
      <c r="E13" s="114">
        <v>0</v>
      </c>
      <c r="F13" s="114">
        <v>0</v>
      </c>
      <c r="G13" s="114">
        <v>0</v>
      </c>
      <c r="H13" s="114">
        <v>0</v>
      </c>
      <c r="I13" s="114">
        <v>0</v>
      </c>
      <c r="J13" s="114">
        <v>0</v>
      </c>
      <c r="K13" s="114">
        <v>0</v>
      </c>
      <c r="L13" s="114">
        <v>0</v>
      </c>
      <c r="M13" s="114">
        <f t="shared" si="1"/>
        <v>-0.9930000000000001</v>
      </c>
    </row>
    <row r="14" spans="1:16" ht="15" thickBot="1" x14ac:dyDescent="0.4">
      <c r="A14" s="5" t="s">
        <v>6</v>
      </c>
      <c r="B14" s="114">
        <v>0</v>
      </c>
      <c r="C14" s="114">
        <v>0</v>
      </c>
      <c r="D14" s="114">
        <v>0</v>
      </c>
      <c r="E14" s="114">
        <v>0</v>
      </c>
      <c r="F14" s="114">
        <v>0</v>
      </c>
      <c r="G14" s="114">
        <v>0</v>
      </c>
      <c r="H14" s="114">
        <v>0</v>
      </c>
      <c r="I14" s="114">
        <v>0</v>
      </c>
      <c r="J14" s="114">
        <v>0</v>
      </c>
      <c r="K14" s="114">
        <v>0</v>
      </c>
      <c r="L14" s="114">
        <v>0</v>
      </c>
      <c r="M14" s="114">
        <f t="shared" si="1"/>
        <v>0</v>
      </c>
      <c r="O14" s="67"/>
      <c r="P14" s="74"/>
    </row>
    <row r="15" spans="1:16" ht="15" thickBot="1" x14ac:dyDescent="0.4">
      <c r="A15" s="5" t="s">
        <v>7</v>
      </c>
      <c r="B15" s="114">
        <v>0</v>
      </c>
      <c r="C15" s="114">
        <v>0</v>
      </c>
      <c r="D15" s="114">
        <v>0</v>
      </c>
      <c r="E15" s="114">
        <v>0</v>
      </c>
      <c r="F15" s="114">
        <v>0</v>
      </c>
      <c r="G15" s="114">
        <v>0</v>
      </c>
      <c r="H15" s="114">
        <v>0</v>
      </c>
      <c r="I15" s="114">
        <v>0</v>
      </c>
      <c r="J15" s="114">
        <v>0</v>
      </c>
      <c r="K15" s="114">
        <v>0</v>
      </c>
      <c r="L15" s="114">
        <v>0</v>
      </c>
      <c r="M15" s="114">
        <f t="shared" si="1"/>
        <v>0</v>
      </c>
      <c r="O15" s="67"/>
      <c r="P15" s="74"/>
    </row>
    <row r="16" spans="1:16" ht="29" x14ac:dyDescent="0.35">
      <c r="A16" s="3" t="s">
        <v>9</v>
      </c>
      <c r="B16" s="114">
        <v>1.859</v>
      </c>
      <c r="C16" s="114">
        <v>3.617</v>
      </c>
      <c r="D16" s="114">
        <v>0</v>
      </c>
      <c r="E16" s="114">
        <v>0</v>
      </c>
      <c r="F16" s="114">
        <v>0</v>
      </c>
      <c r="G16" s="114">
        <v>0</v>
      </c>
      <c r="H16" s="114">
        <v>0</v>
      </c>
      <c r="I16" s="114">
        <v>0</v>
      </c>
      <c r="J16" s="114">
        <v>0</v>
      </c>
      <c r="K16" s="114">
        <v>0</v>
      </c>
      <c r="L16" s="114">
        <v>0</v>
      </c>
      <c r="M16" s="114">
        <f t="shared" si="1"/>
        <v>5.476</v>
      </c>
    </row>
    <row r="17" spans="1:13" x14ac:dyDescent="0.35">
      <c r="A17" s="3" t="s">
        <v>10</v>
      </c>
      <c r="B17" s="114">
        <f>SUM(B18:B20)</f>
        <v>0</v>
      </c>
      <c r="C17" s="114">
        <v>0</v>
      </c>
      <c r="D17" s="114">
        <v>0</v>
      </c>
      <c r="E17" s="114">
        <v>0</v>
      </c>
      <c r="F17" s="114">
        <v>0</v>
      </c>
      <c r="G17" s="114">
        <v>0</v>
      </c>
      <c r="H17" s="114">
        <v>0</v>
      </c>
      <c r="I17" s="114">
        <v>0</v>
      </c>
      <c r="J17" s="114">
        <v>0</v>
      </c>
      <c r="K17" s="114">
        <v>0</v>
      </c>
      <c r="L17" s="114">
        <v>0</v>
      </c>
      <c r="M17" s="114">
        <f t="shared" si="1"/>
        <v>0</v>
      </c>
    </row>
    <row r="18" spans="1:13" x14ac:dyDescent="0.35">
      <c r="A18" s="5" t="s">
        <v>5</v>
      </c>
      <c r="B18" s="114">
        <v>0</v>
      </c>
      <c r="C18" s="114">
        <v>0</v>
      </c>
      <c r="D18" s="114">
        <v>0</v>
      </c>
      <c r="E18" s="114">
        <v>0</v>
      </c>
      <c r="F18" s="114">
        <v>0</v>
      </c>
      <c r="G18" s="114">
        <v>0</v>
      </c>
      <c r="H18" s="114">
        <v>0</v>
      </c>
      <c r="I18" s="114">
        <v>0</v>
      </c>
      <c r="J18" s="114">
        <v>0</v>
      </c>
      <c r="K18" s="114">
        <v>0</v>
      </c>
      <c r="L18" s="114">
        <v>0</v>
      </c>
      <c r="M18" s="114">
        <f t="shared" si="1"/>
        <v>0</v>
      </c>
    </row>
    <row r="19" spans="1:13" x14ac:dyDescent="0.35">
      <c r="A19" s="5" t="s">
        <v>6</v>
      </c>
      <c r="B19" s="114">
        <v>0</v>
      </c>
      <c r="C19" s="114">
        <v>0</v>
      </c>
      <c r="D19" s="114">
        <v>0</v>
      </c>
      <c r="E19" s="114">
        <v>0</v>
      </c>
      <c r="F19" s="114">
        <v>0</v>
      </c>
      <c r="G19" s="114">
        <v>0</v>
      </c>
      <c r="H19" s="114">
        <v>0</v>
      </c>
      <c r="I19" s="114">
        <v>0</v>
      </c>
      <c r="J19" s="114">
        <v>0</v>
      </c>
      <c r="K19" s="114">
        <v>0</v>
      </c>
      <c r="L19" s="114">
        <v>0</v>
      </c>
      <c r="M19" s="114">
        <f t="shared" si="1"/>
        <v>0</v>
      </c>
    </row>
    <row r="20" spans="1:13" x14ac:dyDescent="0.35">
      <c r="A20" s="5" t="s">
        <v>7</v>
      </c>
      <c r="B20" s="114">
        <v>0</v>
      </c>
      <c r="C20" s="114">
        <v>0</v>
      </c>
      <c r="D20" s="114">
        <v>0</v>
      </c>
      <c r="E20" s="114">
        <v>0</v>
      </c>
      <c r="F20" s="114">
        <v>0</v>
      </c>
      <c r="G20" s="114">
        <v>0</v>
      </c>
      <c r="H20" s="114">
        <v>0</v>
      </c>
      <c r="I20" s="114">
        <v>0</v>
      </c>
      <c r="J20" s="114">
        <v>0</v>
      </c>
      <c r="K20" s="114">
        <v>0</v>
      </c>
      <c r="L20" s="114">
        <v>0</v>
      </c>
      <c r="M20" s="114">
        <f t="shared" si="1"/>
        <v>0</v>
      </c>
    </row>
    <row r="21" spans="1:13" ht="102.75" customHeight="1" x14ac:dyDescent="0.35">
      <c r="A21" s="5" t="s">
        <v>12</v>
      </c>
      <c r="B21" s="290" t="s">
        <v>387</v>
      </c>
      <c r="C21" s="290"/>
      <c r="D21" s="290"/>
      <c r="E21" s="290"/>
      <c r="F21" s="290"/>
      <c r="G21" s="290"/>
      <c r="H21" s="290"/>
      <c r="I21" s="290"/>
      <c r="J21" s="290"/>
      <c r="K21" s="290"/>
      <c r="L21" s="290"/>
      <c r="M21" s="290"/>
    </row>
    <row r="22" spans="1:13" ht="43.5" x14ac:dyDescent="0.35">
      <c r="A22" s="5" t="s">
        <v>13</v>
      </c>
      <c r="B22" s="290" t="s">
        <v>388</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15" t="s">
        <v>17</v>
      </c>
      <c r="B28" s="5" t="s">
        <v>20</v>
      </c>
      <c r="C28" s="115"/>
      <c r="D28" s="115"/>
      <c r="E28" s="115"/>
      <c r="F28" s="115"/>
      <c r="G28" s="115"/>
      <c r="H28" s="115"/>
      <c r="I28" s="290"/>
      <c r="J28" s="290"/>
    </row>
    <row r="29" spans="1:13" ht="87" x14ac:dyDescent="0.35">
      <c r="A29" s="115" t="s">
        <v>18</v>
      </c>
      <c r="B29" s="5" t="s">
        <v>21</v>
      </c>
      <c r="C29" s="115"/>
      <c r="D29" s="115"/>
      <c r="E29" s="115"/>
      <c r="F29" s="115"/>
      <c r="G29" s="115"/>
      <c r="H29" s="115"/>
      <c r="I29" s="294"/>
      <c r="J29" s="296"/>
    </row>
    <row r="30" spans="1:13" ht="87" x14ac:dyDescent="0.35">
      <c r="A30" s="115" t="s">
        <v>19</v>
      </c>
      <c r="B30" s="7" t="s">
        <v>22</v>
      </c>
      <c r="C30" s="115"/>
      <c r="D30" s="115"/>
      <c r="E30" s="115"/>
      <c r="F30" s="115"/>
      <c r="G30" s="115"/>
      <c r="H30" s="115"/>
      <c r="I30" s="290"/>
      <c r="J30" s="290"/>
    </row>
    <row r="31" spans="1:13" ht="29" x14ac:dyDescent="0.35">
      <c r="A31" s="8"/>
      <c r="B31" s="5" t="s">
        <v>23</v>
      </c>
      <c r="C31" s="115"/>
      <c r="D31" s="115"/>
      <c r="E31" s="115"/>
      <c r="F31" s="115"/>
      <c r="G31" s="115"/>
      <c r="H31" s="115"/>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15"/>
      <c r="D35" s="115"/>
      <c r="E35" s="115"/>
      <c r="F35" s="115"/>
      <c r="G35" s="115"/>
      <c r="H35" s="115"/>
      <c r="I35" s="290"/>
      <c r="J35" s="290"/>
    </row>
    <row r="36" spans="1:10" ht="87" x14ac:dyDescent="0.35">
      <c r="A36" s="290" t="s">
        <v>26</v>
      </c>
      <c r="B36" s="5" t="s">
        <v>22</v>
      </c>
      <c r="C36" s="294" t="s">
        <v>389</v>
      </c>
      <c r="D36" s="295"/>
      <c r="E36" s="295"/>
      <c r="F36" s="295"/>
      <c r="G36" s="295"/>
      <c r="H36" s="295"/>
      <c r="I36" s="295"/>
      <c r="J36" s="296"/>
    </row>
    <row r="37" spans="1:10" ht="203" x14ac:dyDescent="0.35">
      <c r="A37" s="290"/>
      <c r="B37" s="5" t="s">
        <v>390</v>
      </c>
      <c r="C37" s="294" t="s">
        <v>391</v>
      </c>
      <c r="D37" s="295"/>
      <c r="E37" s="295"/>
      <c r="F37" s="295"/>
      <c r="G37" s="295"/>
      <c r="H37" s="295"/>
      <c r="I37" s="295"/>
      <c r="J37" s="296"/>
    </row>
    <row r="38" spans="1:10" ht="188.5" x14ac:dyDescent="0.35">
      <c r="A38" s="290"/>
      <c r="B38" s="5" t="s">
        <v>392</v>
      </c>
      <c r="C38" s="294" t="s">
        <v>393</v>
      </c>
      <c r="D38" s="295"/>
      <c r="E38" s="295"/>
      <c r="F38" s="295"/>
      <c r="G38" s="295"/>
      <c r="H38" s="295"/>
      <c r="I38" s="295"/>
      <c r="J38" s="296"/>
    </row>
    <row r="39" spans="1:10" ht="43.5" x14ac:dyDescent="0.35">
      <c r="A39" s="115" t="s">
        <v>13</v>
      </c>
      <c r="B39" s="294"/>
      <c r="C39" s="295"/>
      <c r="D39" s="295"/>
      <c r="E39" s="295"/>
      <c r="F39" s="295"/>
      <c r="G39" s="295"/>
      <c r="H39" s="295"/>
      <c r="I39" s="295"/>
      <c r="J39" s="296"/>
    </row>
  </sheetData>
  <mergeCells count="23">
    <mergeCell ref="A36:A38"/>
    <mergeCell ref="C36:J36"/>
    <mergeCell ref="B39:J39"/>
    <mergeCell ref="C38:J38"/>
    <mergeCell ref="C37:J37"/>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47"/>
  <sheetViews>
    <sheetView zoomScale="70" zoomScaleNormal="70" workbookViewId="0">
      <selection activeCell="P20" sqref="P20"/>
    </sheetView>
  </sheetViews>
  <sheetFormatPr defaultRowHeight="14.5" x14ac:dyDescent="0.35"/>
  <cols>
    <col min="1" max="1" width="26" customWidth="1"/>
    <col min="13" max="13" width="20.81640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ht="19.5" customHeight="1" x14ac:dyDescent="0.35">
      <c r="A3" s="290"/>
      <c r="B3" s="1">
        <v>0</v>
      </c>
      <c r="C3" s="1">
        <v>1</v>
      </c>
      <c r="D3" s="1">
        <v>2</v>
      </c>
      <c r="E3" s="1">
        <v>3</v>
      </c>
      <c r="F3" s="1">
        <v>4</v>
      </c>
      <c r="G3" s="1">
        <v>5</v>
      </c>
      <c r="H3" s="1">
        <v>6</v>
      </c>
      <c r="I3" s="1">
        <v>7</v>
      </c>
      <c r="J3" s="1">
        <v>8</v>
      </c>
      <c r="K3" s="1">
        <v>9</v>
      </c>
      <c r="L3" s="1">
        <v>10</v>
      </c>
      <c r="M3" s="2" t="s">
        <v>3</v>
      </c>
    </row>
    <row r="4" spans="1:13" ht="21.75" customHeight="1"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3" ht="20.25" customHeight="1" x14ac:dyDescent="0.35">
      <c r="A5" s="5" t="s">
        <v>5</v>
      </c>
      <c r="B5" s="63">
        <v>0</v>
      </c>
      <c r="C5" s="63">
        <v>0</v>
      </c>
      <c r="D5" s="63">
        <v>0</v>
      </c>
      <c r="E5" s="63">
        <v>0</v>
      </c>
      <c r="F5" s="63">
        <v>0</v>
      </c>
      <c r="G5" s="63">
        <v>0</v>
      </c>
      <c r="H5" s="63">
        <v>0</v>
      </c>
      <c r="I5" s="63">
        <v>0</v>
      </c>
      <c r="J5" s="63">
        <v>0</v>
      </c>
      <c r="K5" s="63">
        <v>0</v>
      </c>
      <c r="L5" s="63">
        <v>0</v>
      </c>
      <c r="M5" s="63">
        <f t="shared" ref="M5:M20" si="1">SUM(B5:L5)</f>
        <v>0</v>
      </c>
    </row>
    <row r="6" spans="1:13" x14ac:dyDescent="0.35">
      <c r="A6" s="5" t="s">
        <v>6</v>
      </c>
      <c r="B6" s="63">
        <v>0</v>
      </c>
      <c r="C6" s="63">
        <v>0</v>
      </c>
      <c r="D6" s="63">
        <v>0</v>
      </c>
      <c r="E6" s="63">
        <v>0</v>
      </c>
      <c r="F6" s="63">
        <v>0</v>
      </c>
      <c r="G6" s="63">
        <v>0</v>
      </c>
      <c r="H6" s="63">
        <v>0</v>
      </c>
      <c r="I6" s="63">
        <v>0</v>
      </c>
      <c r="J6" s="63">
        <v>0</v>
      </c>
      <c r="K6" s="63">
        <v>0</v>
      </c>
      <c r="L6" s="63">
        <v>0</v>
      </c>
      <c r="M6" s="63">
        <f t="shared" si="1"/>
        <v>0</v>
      </c>
    </row>
    <row r="7" spans="1:13" ht="39" customHeight="1" x14ac:dyDescent="0.35">
      <c r="A7" s="5" t="s">
        <v>7</v>
      </c>
      <c r="B7" s="63">
        <v>0</v>
      </c>
      <c r="C7" s="63">
        <v>0</v>
      </c>
      <c r="D7" s="63">
        <v>0</v>
      </c>
      <c r="E7" s="63">
        <v>0</v>
      </c>
      <c r="F7" s="63">
        <v>0</v>
      </c>
      <c r="G7" s="63">
        <v>0</v>
      </c>
      <c r="H7" s="63">
        <v>0</v>
      </c>
      <c r="I7" s="63">
        <v>0</v>
      </c>
      <c r="J7" s="63">
        <v>0</v>
      </c>
      <c r="K7" s="63">
        <v>0</v>
      </c>
      <c r="L7" s="63">
        <v>0</v>
      </c>
      <c r="M7" s="63">
        <f t="shared" si="1"/>
        <v>0</v>
      </c>
    </row>
    <row r="8" spans="1:13" ht="21" customHeight="1" x14ac:dyDescent="0.35">
      <c r="A8" s="3" t="s">
        <v>8</v>
      </c>
      <c r="B8" s="63">
        <f>SUM(B9:B11)</f>
        <v>0.08</v>
      </c>
      <c r="C8" s="63">
        <f t="shared" ref="C8:L8" si="2">SUM(C9:C11)</f>
        <v>0.16900000000000001</v>
      </c>
      <c r="D8" s="63">
        <f t="shared" si="2"/>
        <v>0.16900000000000001</v>
      </c>
      <c r="E8" s="63">
        <f t="shared" si="2"/>
        <v>0.16900000000000001</v>
      </c>
      <c r="F8" s="63">
        <f t="shared" si="2"/>
        <v>0.16900000000000001</v>
      </c>
      <c r="G8" s="63">
        <f t="shared" si="2"/>
        <v>0.16900000000000001</v>
      </c>
      <c r="H8" s="63">
        <f t="shared" si="2"/>
        <v>0.16900000000000001</v>
      </c>
      <c r="I8" s="63">
        <f t="shared" si="2"/>
        <v>0.16900000000000001</v>
      </c>
      <c r="J8" s="63">
        <f t="shared" si="2"/>
        <v>0.16900000000000001</v>
      </c>
      <c r="K8" s="63">
        <f t="shared" si="2"/>
        <v>0.16900000000000001</v>
      </c>
      <c r="L8" s="63">
        <f t="shared" si="2"/>
        <v>0.16900000000000001</v>
      </c>
      <c r="M8" s="63">
        <f t="shared" si="1"/>
        <v>1.7700000000000002</v>
      </c>
    </row>
    <row r="9" spans="1:13" ht="22.5" customHeight="1" x14ac:dyDescent="0.35">
      <c r="A9" s="5" t="s">
        <v>5</v>
      </c>
      <c r="B9" s="63">
        <v>0.08</v>
      </c>
      <c r="C9" s="63">
        <v>0.16900000000000001</v>
      </c>
      <c r="D9" s="63">
        <v>0.16900000000000001</v>
      </c>
      <c r="E9" s="63">
        <v>0.16900000000000001</v>
      </c>
      <c r="F9" s="63">
        <v>0.16900000000000001</v>
      </c>
      <c r="G9" s="63">
        <v>0.16900000000000001</v>
      </c>
      <c r="H9" s="63">
        <v>0.16900000000000001</v>
      </c>
      <c r="I9" s="63">
        <v>0.16900000000000001</v>
      </c>
      <c r="J9" s="63">
        <v>0.16900000000000001</v>
      </c>
      <c r="K9" s="63">
        <v>0.16900000000000001</v>
      </c>
      <c r="L9" s="63">
        <v>0.16900000000000001</v>
      </c>
      <c r="M9" s="63">
        <f t="shared" si="1"/>
        <v>1.7700000000000002</v>
      </c>
    </row>
    <row r="10" spans="1:13" x14ac:dyDescent="0.35">
      <c r="A10" s="5" t="s">
        <v>6</v>
      </c>
      <c r="B10" s="63">
        <v>0</v>
      </c>
      <c r="C10" s="63">
        <v>0</v>
      </c>
      <c r="D10" s="63">
        <v>0</v>
      </c>
      <c r="E10" s="63">
        <v>0</v>
      </c>
      <c r="F10" s="63">
        <v>0</v>
      </c>
      <c r="G10" s="63">
        <v>0</v>
      </c>
      <c r="H10" s="63">
        <v>0</v>
      </c>
      <c r="I10" s="63">
        <v>0</v>
      </c>
      <c r="J10" s="63">
        <v>0</v>
      </c>
      <c r="K10" s="63">
        <v>0</v>
      </c>
      <c r="L10" s="63">
        <v>0</v>
      </c>
      <c r="M10" s="63">
        <f t="shared" si="1"/>
        <v>0</v>
      </c>
    </row>
    <row r="11" spans="1:13" ht="33" customHeight="1" x14ac:dyDescent="0.35">
      <c r="A11" s="5" t="s">
        <v>7</v>
      </c>
      <c r="B11" s="63">
        <v>0</v>
      </c>
      <c r="C11" s="63">
        <v>0</v>
      </c>
      <c r="D11" s="63">
        <v>0</v>
      </c>
      <c r="E11" s="63">
        <v>0</v>
      </c>
      <c r="F11" s="63">
        <v>0</v>
      </c>
      <c r="G11" s="63">
        <v>0</v>
      </c>
      <c r="H11" s="63">
        <v>0</v>
      </c>
      <c r="I11" s="63">
        <v>0</v>
      </c>
      <c r="J11" s="63">
        <v>0</v>
      </c>
      <c r="K11" s="63">
        <v>0</v>
      </c>
      <c r="L11" s="63">
        <v>0</v>
      </c>
      <c r="M11" s="63">
        <f t="shared" si="1"/>
        <v>0</v>
      </c>
    </row>
    <row r="12" spans="1:13" ht="21.75" customHeight="1" x14ac:dyDescent="0.35">
      <c r="A12" s="3" t="s">
        <v>11</v>
      </c>
      <c r="B12" s="63">
        <f>SUM(B13:B15)</f>
        <v>-0.08</v>
      </c>
      <c r="C12" s="63">
        <f t="shared" ref="C12:L12" si="3">SUM(C13:C15)</f>
        <v>-0.16900000000000001</v>
      </c>
      <c r="D12" s="63">
        <f t="shared" si="3"/>
        <v>-0.16900000000000001</v>
      </c>
      <c r="E12" s="63">
        <f t="shared" si="3"/>
        <v>-0.16900000000000001</v>
      </c>
      <c r="F12" s="63">
        <f t="shared" si="3"/>
        <v>-0.16900000000000001</v>
      </c>
      <c r="G12" s="63">
        <f t="shared" si="3"/>
        <v>-0.16900000000000001</v>
      </c>
      <c r="H12" s="63">
        <f t="shared" si="3"/>
        <v>-0.16900000000000001</v>
      </c>
      <c r="I12" s="63">
        <f t="shared" si="3"/>
        <v>-0.16900000000000001</v>
      </c>
      <c r="J12" s="63">
        <f t="shared" si="3"/>
        <v>-0.16900000000000001</v>
      </c>
      <c r="K12" s="63">
        <f t="shared" si="3"/>
        <v>-0.16900000000000001</v>
      </c>
      <c r="L12" s="63">
        <f t="shared" si="3"/>
        <v>-0.16900000000000001</v>
      </c>
      <c r="M12" s="63">
        <f t="shared" si="1"/>
        <v>-1.7700000000000002</v>
      </c>
    </row>
    <row r="13" spans="1:13" ht="22.5" customHeight="1" x14ac:dyDescent="0.35">
      <c r="A13" s="5" t="s">
        <v>5</v>
      </c>
      <c r="B13" s="63">
        <v>-0.08</v>
      </c>
      <c r="C13" s="63">
        <v>-0.16900000000000001</v>
      </c>
      <c r="D13" s="63">
        <v>-0.16900000000000001</v>
      </c>
      <c r="E13" s="63">
        <v>-0.16900000000000001</v>
      </c>
      <c r="F13" s="63">
        <v>-0.16900000000000001</v>
      </c>
      <c r="G13" s="63">
        <v>-0.16900000000000001</v>
      </c>
      <c r="H13" s="63">
        <v>-0.16900000000000001</v>
      </c>
      <c r="I13" s="63">
        <v>-0.16900000000000001</v>
      </c>
      <c r="J13" s="63">
        <v>-0.16900000000000001</v>
      </c>
      <c r="K13" s="63">
        <v>-0.16900000000000001</v>
      </c>
      <c r="L13" s="63">
        <v>-0.16900000000000001</v>
      </c>
      <c r="M13" s="63">
        <f t="shared" si="1"/>
        <v>-1.7700000000000002</v>
      </c>
    </row>
    <row r="14" spans="1:13" x14ac:dyDescent="0.35">
      <c r="A14" s="5" t="s">
        <v>6</v>
      </c>
      <c r="B14" s="63">
        <v>0</v>
      </c>
      <c r="C14" s="63">
        <v>0</v>
      </c>
      <c r="D14" s="63">
        <v>0</v>
      </c>
      <c r="E14" s="63">
        <v>0</v>
      </c>
      <c r="F14" s="63">
        <v>0</v>
      </c>
      <c r="G14" s="63">
        <v>0</v>
      </c>
      <c r="H14" s="63">
        <v>0</v>
      </c>
      <c r="I14" s="63">
        <v>0</v>
      </c>
      <c r="J14" s="63">
        <v>0</v>
      </c>
      <c r="K14" s="63">
        <v>0</v>
      </c>
      <c r="L14" s="63">
        <v>0</v>
      </c>
      <c r="M14" s="63">
        <f t="shared" si="1"/>
        <v>0</v>
      </c>
    </row>
    <row r="15" spans="1:13" ht="31.5" customHeight="1" x14ac:dyDescent="0.35">
      <c r="A15" s="5" t="s">
        <v>7</v>
      </c>
      <c r="B15" s="63">
        <v>0</v>
      </c>
      <c r="C15" s="63">
        <v>0</v>
      </c>
      <c r="D15" s="63">
        <v>0</v>
      </c>
      <c r="E15" s="63">
        <v>0</v>
      </c>
      <c r="F15" s="63">
        <v>0</v>
      </c>
      <c r="G15" s="63">
        <v>0</v>
      </c>
      <c r="H15" s="63">
        <v>0</v>
      </c>
      <c r="I15" s="63">
        <v>0</v>
      </c>
      <c r="J15" s="63">
        <v>0</v>
      </c>
      <c r="K15" s="63">
        <v>0</v>
      </c>
      <c r="L15" s="63">
        <v>0</v>
      </c>
      <c r="M15" s="63">
        <f t="shared" si="1"/>
        <v>0</v>
      </c>
    </row>
    <row r="16" spans="1:13" ht="61.5" customHeight="1" x14ac:dyDescent="0.35">
      <c r="A16" s="3" t="s">
        <v>9</v>
      </c>
      <c r="B16" s="63">
        <v>0</v>
      </c>
      <c r="C16" s="63">
        <v>0</v>
      </c>
      <c r="D16" s="63">
        <v>0</v>
      </c>
      <c r="E16" s="63">
        <v>0</v>
      </c>
      <c r="F16" s="63">
        <v>0</v>
      </c>
      <c r="G16" s="63">
        <v>0</v>
      </c>
      <c r="H16" s="63">
        <v>0</v>
      </c>
      <c r="I16" s="63">
        <v>0</v>
      </c>
      <c r="J16" s="63">
        <v>0</v>
      </c>
      <c r="K16" s="63">
        <v>0</v>
      </c>
      <c r="L16" s="63">
        <v>0</v>
      </c>
      <c r="M16" s="63">
        <f t="shared" si="1"/>
        <v>0</v>
      </c>
    </row>
    <row r="17" spans="1:14" ht="37.5" customHeight="1" x14ac:dyDescent="0.35">
      <c r="A17" s="3" t="s">
        <v>10</v>
      </c>
      <c r="B17" s="63">
        <f>SUM(B18:B20)</f>
        <v>0</v>
      </c>
      <c r="C17" s="63">
        <v>0</v>
      </c>
      <c r="D17" s="63">
        <v>0</v>
      </c>
      <c r="E17" s="63">
        <v>0</v>
      </c>
      <c r="F17" s="63">
        <v>0</v>
      </c>
      <c r="G17" s="63">
        <v>0</v>
      </c>
      <c r="H17" s="63">
        <v>0</v>
      </c>
      <c r="I17" s="63">
        <v>0</v>
      </c>
      <c r="J17" s="63">
        <v>0</v>
      </c>
      <c r="K17" s="63">
        <v>0</v>
      </c>
      <c r="L17" s="63">
        <v>0</v>
      </c>
      <c r="M17" s="63">
        <f t="shared" si="1"/>
        <v>0</v>
      </c>
      <c r="N17" s="23"/>
    </row>
    <row r="18" spans="1:14" ht="24" customHeight="1" x14ac:dyDescent="0.35">
      <c r="A18" s="5" t="s">
        <v>5</v>
      </c>
      <c r="B18" s="63">
        <v>0</v>
      </c>
      <c r="C18" s="63">
        <v>0</v>
      </c>
      <c r="D18" s="63">
        <v>0</v>
      </c>
      <c r="E18" s="63">
        <v>0</v>
      </c>
      <c r="F18" s="63">
        <v>0</v>
      </c>
      <c r="G18" s="63">
        <v>0</v>
      </c>
      <c r="H18" s="63">
        <v>0</v>
      </c>
      <c r="I18" s="63">
        <v>0</v>
      </c>
      <c r="J18" s="63">
        <v>0</v>
      </c>
      <c r="K18" s="63">
        <v>0</v>
      </c>
      <c r="L18" s="63">
        <v>0</v>
      </c>
      <c r="M18" s="63">
        <f t="shared" si="1"/>
        <v>0</v>
      </c>
    </row>
    <row r="19" spans="1:14" x14ac:dyDescent="0.35">
      <c r="A19" s="5" t="s">
        <v>6</v>
      </c>
      <c r="B19" s="63">
        <v>0</v>
      </c>
      <c r="C19" s="63">
        <v>0</v>
      </c>
      <c r="D19" s="63">
        <v>0</v>
      </c>
      <c r="E19" s="63">
        <v>0</v>
      </c>
      <c r="F19" s="63">
        <v>0</v>
      </c>
      <c r="G19" s="63">
        <v>0</v>
      </c>
      <c r="H19" s="63">
        <v>0</v>
      </c>
      <c r="I19" s="63">
        <v>0</v>
      </c>
      <c r="J19" s="63">
        <v>0</v>
      </c>
      <c r="K19" s="63">
        <v>0</v>
      </c>
      <c r="L19" s="63">
        <v>0</v>
      </c>
      <c r="M19" s="63">
        <f t="shared" si="1"/>
        <v>0</v>
      </c>
    </row>
    <row r="20" spans="1:14" ht="39.75" customHeight="1" x14ac:dyDescent="0.35">
      <c r="A20" s="5" t="s">
        <v>7</v>
      </c>
      <c r="B20" s="63">
        <v>0</v>
      </c>
      <c r="C20" s="63">
        <v>0</v>
      </c>
      <c r="D20" s="63">
        <v>0</v>
      </c>
      <c r="E20" s="63">
        <v>0</v>
      </c>
      <c r="F20" s="63">
        <v>0</v>
      </c>
      <c r="G20" s="63">
        <v>0</v>
      </c>
      <c r="H20" s="63">
        <v>0</v>
      </c>
      <c r="I20" s="63">
        <v>0</v>
      </c>
      <c r="J20" s="63">
        <v>0</v>
      </c>
      <c r="K20" s="63">
        <v>0</v>
      </c>
      <c r="L20" s="63">
        <v>0</v>
      </c>
      <c r="M20" s="63">
        <f t="shared" si="1"/>
        <v>0</v>
      </c>
    </row>
    <row r="21" spans="1:14" ht="27.75" customHeight="1" x14ac:dyDescent="0.35">
      <c r="A21" s="5" t="s">
        <v>12</v>
      </c>
      <c r="B21" s="290" t="s">
        <v>97</v>
      </c>
      <c r="C21" s="290"/>
      <c r="D21" s="290"/>
      <c r="E21" s="290"/>
      <c r="F21" s="290"/>
      <c r="G21" s="290"/>
      <c r="H21" s="290"/>
      <c r="I21" s="290"/>
      <c r="J21" s="290"/>
      <c r="K21" s="290"/>
      <c r="L21" s="290"/>
      <c r="M21" s="290"/>
    </row>
    <row r="22" spans="1:14" ht="118.5" customHeight="1" x14ac:dyDescent="0.35">
      <c r="A22" s="5" t="s">
        <v>13</v>
      </c>
      <c r="B22" s="290" t="s">
        <v>98</v>
      </c>
      <c r="C22" s="290"/>
      <c r="D22" s="290"/>
      <c r="E22" s="290"/>
      <c r="F22" s="290"/>
      <c r="G22" s="290"/>
      <c r="H22" s="290"/>
      <c r="I22" s="290"/>
      <c r="J22" s="290"/>
      <c r="K22" s="290"/>
      <c r="L22" s="290"/>
      <c r="M22" s="290"/>
    </row>
    <row r="25" spans="1:14" x14ac:dyDescent="0.35">
      <c r="A25" s="289" t="s">
        <v>14</v>
      </c>
      <c r="B25" s="289"/>
      <c r="C25" s="289"/>
      <c r="D25" s="289"/>
      <c r="E25" s="289"/>
      <c r="F25" s="289"/>
      <c r="G25" s="289"/>
      <c r="H25" s="289"/>
      <c r="I25" s="289"/>
      <c r="J25" s="289"/>
    </row>
    <row r="26" spans="1:14" x14ac:dyDescent="0.35">
      <c r="A26" s="291" t="s">
        <v>15</v>
      </c>
      <c r="B26" s="291"/>
      <c r="C26" s="291"/>
      <c r="D26" s="291"/>
      <c r="E26" s="291"/>
      <c r="F26" s="291"/>
      <c r="G26" s="291"/>
      <c r="H26" s="291"/>
      <c r="I26" s="291"/>
      <c r="J26" s="291"/>
    </row>
    <row r="27" spans="1:14" x14ac:dyDescent="0.35">
      <c r="A27" s="290" t="s">
        <v>16</v>
      </c>
      <c r="B27" s="290"/>
      <c r="C27" s="6">
        <v>0</v>
      </c>
      <c r="D27" s="5">
        <v>1</v>
      </c>
      <c r="E27" s="5">
        <v>2</v>
      </c>
      <c r="F27" s="5">
        <v>3</v>
      </c>
      <c r="G27" s="5">
        <v>5</v>
      </c>
      <c r="H27" s="5">
        <v>10</v>
      </c>
      <c r="I27" s="292" t="s">
        <v>3</v>
      </c>
      <c r="J27" s="292"/>
    </row>
    <row r="28" spans="1:14" ht="43.5" x14ac:dyDescent="0.35">
      <c r="A28" s="20" t="s">
        <v>17</v>
      </c>
      <c r="B28" s="5" t="s">
        <v>20</v>
      </c>
      <c r="C28" s="20"/>
      <c r="D28" s="20"/>
      <c r="E28" s="20"/>
      <c r="F28" s="20"/>
      <c r="G28" s="20"/>
      <c r="H28" s="20"/>
      <c r="I28" s="290"/>
      <c r="J28" s="290"/>
    </row>
    <row r="29" spans="1:14" ht="87" x14ac:dyDescent="0.35">
      <c r="A29" s="20" t="s">
        <v>18</v>
      </c>
      <c r="B29" s="5" t="s">
        <v>21</v>
      </c>
      <c r="C29" s="20"/>
      <c r="D29" s="20"/>
      <c r="E29" s="20"/>
      <c r="F29" s="20"/>
      <c r="G29" s="20"/>
      <c r="H29" s="20"/>
      <c r="I29" s="294"/>
      <c r="J29" s="296"/>
    </row>
    <row r="30" spans="1:14" ht="87" x14ac:dyDescent="0.35">
      <c r="A30" s="20" t="s">
        <v>19</v>
      </c>
      <c r="B30" s="7" t="s">
        <v>22</v>
      </c>
      <c r="C30" s="20"/>
      <c r="D30" s="20"/>
      <c r="E30" s="20"/>
      <c r="F30" s="20"/>
      <c r="G30" s="20"/>
      <c r="H30" s="20"/>
      <c r="I30" s="290"/>
      <c r="J30" s="290"/>
    </row>
    <row r="31" spans="1:14" ht="29" x14ac:dyDescent="0.35">
      <c r="A31" s="8"/>
      <c r="B31" s="5" t="s">
        <v>23</v>
      </c>
      <c r="C31" s="20"/>
      <c r="D31" s="20"/>
      <c r="E31" s="20"/>
      <c r="F31" s="20"/>
      <c r="G31" s="20"/>
      <c r="H31" s="20"/>
      <c r="I31" s="290"/>
      <c r="J31" s="290"/>
    </row>
    <row r="32" spans="1:14" ht="217.5" customHeight="1" x14ac:dyDescent="0.35">
      <c r="A32" s="290" t="s">
        <v>24</v>
      </c>
      <c r="B32" s="398" t="s">
        <v>20</v>
      </c>
      <c r="C32" s="392" t="s">
        <v>163</v>
      </c>
      <c r="D32" s="394"/>
      <c r="E32" s="392" t="s">
        <v>164</v>
      </c>
      <c r="F32" s="393"/>
      <c r="G32" s="393"/>
      <c r="H32" s="394"/>
      <c r="I32" s="392" t="s">
        <v>165</v>
      </c>
      <c r="J32" s="394"/>
    </row>
    <row r="33" spans="1:11" ht="217.5" customHeight="1" x14ac:dyDescent="0.35">
      <c r="A33" s="290"/>
      <c r="B33" s="399"/>
      <c r="C33" s="392" t="s">
        <v>166</v>
      </c>
      <c r="D33" s="394"/>
      <c r="E33" s="392" t="s">
        <v>167</v>
      </c>
      <c r="F33" s="393"/>
      <c r="G33" s="393"/>
      <c r="H33" s="394"/>
      <c r="I33" s="392" t="s">
        <v>168</v>
      </c>
      <c r="J33" s="394"/>
    </row>
    <row r="34" spans="1:11" ht="217.5" customHeight="1" x14ac:dyDescent="0.35">
      <c r="A34" s="290"/>
      <c r="B34" s="399"/>
      <c r="C34" s="392" t="s">
        <v>169</v>
      </c>
      <c r="D34" s="394"/>
      <c r="E34" s="392" t="s">
        <v>170</v>
      </c>
      <c r="F34" s="393"/>
      <c r="G34" s="393"/>
      <c r="H34" s="394"/>
      <c r="I34" s="392" t="s">
        <v>171</v>
      </c>
      <c r="J34" s="394"/>
    </row>
    <row r="35" spans="1:11" ht="217.5" customHeight="1" x14ac:dyDescent="0.35">
      <c r="A35" s="290"/>
      <c r="B35" s="399"/>
      <c r="C35" s="392" t="s">
        <v>172</v>
      </c>
      <c r="D35" s="394"/>
      <c r="E35" s="392" t="s">
        <v>173</v>
      </c>
      <c r="F35" s="393"/>
      <c r="G35" s="393"/>
      <c r="H35" s="394"/>
      <c r="I35" s="392" t="s">
        <v>174</v>
      </c>
      <c r="J35" s="394"/>
      <c r="K35" s="46"/>
    </row>
    <row r="36" spans="1:11" ht="217.5" customHeight="1" x14ac:dyDescent="0.35">
      <c r="A36" s="290"/>
      <c r="B36" s="399"/>
      <c r="C36" s="392" t="s">
        <v>175</v>
      </c>
      <c r="D36" s="394"/>
      <c r="E36" s="392" t="s">
        <v>176</v>
      </c>
      <c r="F36" s="393"/>
      <c r="G36" s="393"/>
      <c r="H36" s="394"/>
      <c r="I36" s="392" t="s">
        <v>177</v>
      </c>
      <c r="J36" s="394"/>
      <c r="K36" s="46"/>
    </row>
    <row r="37" spans="1:11" ht="217.5" customHeight="1" x14ac:dyDescent="0.35">
      <c r="A37" s="290"/>
      <c r="B37" s="399"/>
      <c r="C37" s="392" t="s">
        <v>178</v>
      </c>
      <c r="D37" s="394"/>
      <c r="E37" s="392" t="s">
        <v>179</v>
      </c>
      <c r="F37" s="393"/>
      <c r="G37" s="393"/>
      <c r="H37" s="394"/>
      <c r="I37" s="392" t="s">
        <v>180</v>
      </c>
      <c r="J37" s="394"/>
    </row>
    <row r="38" spans="1:11" ht="217.5" customHeight="1" x14ac:dyDescent="0.35">
      <c r="A38" s="290"/>
      <c r="B38" s="399"/>
      <c r="C38" s="392" t="s">
        <v>181</v>
      </c>
      <c r="D38" s="394"/>
      <c r="E38" s="392" t="s">
        <v>182</v>
      </c>
      <c r="F38" s="393"/>
      <c r="G38" s="393"/>
      <c r="H38" s="394"/>
      <c r="I38" s="392" t="s">
        <v>183</v>
      </c>
      <c r="J38" s="394"/>
    </row>
    <row r="39" spans="1:11" ht="217.5" customHeight="1" x14ac:dyDescent="0.35">
      <c r="A39" s="290"/>
      <c r="B39" s="400"/>
      <c r="C39" s="392" t="s">
        <v>184</v>
      </c>
      <c r="D39" s="394"/>
      <c r="E39" s="392" t="s">
        <v>185</v>
      </c>
      <c r="F39" s="393"/>
      <c r="G39" s="393"/>
      <c r="H39" s="394"/>
      <c r="I39" s="392" t="s">
        <v>186</v>
      </c>
      <c r="J39" s="394"/>
    </row>
    <row r="40" spans="1:11" ht="189.75" customHeight="1" x14ac:dyDescent="0.35">
      <c r="A40" s="290"/>
      <c r="B40" s="5" t="s">
        <v>21</v>
      </c>
      <c r="C40" s="392"/>
      <c r="D40" s="394"/>
      <c r="E40" s="392"/>
      <c r="F40" s="393"/>
      <c r="G40" s="393"/>
      <c r="H40" s="394"/>
      <c r="I40" s="392"/>
      <c r="J40" s="394"/>
    </row>
    <row r="41" spans="1:11" ht="165" customHeight="1" x14ac:dyDescent="0.35">
      <c r="A41" s="290"/>
      <c r="B41" s="7" t="s">
        <v>25</v>
      </c>
      <c r="C41" s="392"/>
      <c r="D41" s="394"/>
      <c r="E41" s="392"/>
      <c r="F41" s="393"/>
      <c r="G41" s="393"/>
      <c r="H41" s="394"/>
      <c r="I41" s="392"/>
      <c r="J41" s="394"/>
    </row>
    <row r="42" spans="1:11" ht="29" x14ac:dyDescent="0.35">
      <c r="A42" s="290"/>
      <c r="B42" s="5" t="s">
        <v>23</v>
      </c>
      <c r="C42" s="35"/>
      <c r="D42" s="35"/>
      <c r="E42" s="35"/>
      <c r="F42" s="35"/>
      <c r="G42" s="35"/>
      <c r="H42" s="35"/>
      <c r="I42" s="369"/>
      <c r="J42" s="369"/>
    </row>
    <row r="43" spans="1:11" ht="168" x14ac:dyDescent="0.35">
      <c r="A43" s="290" t="s">
        <v>26</v>
      </c>
      <c r="B43" s="47" t="s">
        <v>187</v>
      </c>
      <c r="C43" s="392" t="s">
        <v>188</v>
      </c>
      <c r="D43" s="393"/>
      <c r="E43" s="393"/>
      <c r="F43" s="393"/>
      <c r="G43" s="393"/>
      <c r="H43" s="393"/>
      <c r="I43" s="393"/>
      <c r="J43" s="394"/>
    </row>
    <row r="44" spans="1:11" ht="72" x14ac:dyDescent="0.35">
      <c r="A44" s="290"/>
      <c r="B44" s="48" t="s">
        <v>189</v>
      </c>
      <c r="C44" s="392" t="s">
        <v>190</v>
      </c>
      <c r="D44" s="393"/>
      <c r="E44" s="393"/>
      <c r="F44" s="393"/>
      <c r="G44" s="393"/>
      <c r="H44" s="393"/>
      <c r="I44" s="393"/>
      <c r="J44" s="394"/>
    </row>
    <row r="45" spans="1:11" ht="72" x14ac:dyDescent="0.35">
      <c r="A45" s="290"/>
      <c r="B45" s="47" t="s">
        <v>191</v>
      </c>
      <c r="C45" s="392" t="s">
        <v>192</v>
      </c>
      <c r="D45" s="393"/>
      <c r="E45" s="393"/>
      <c r="F45" s="393"/>
      <c r="G45" s="393"/>
      <c r="H45" s="393"/>
      <c r="I45" s="393"/>
      <c r="J45" s="394"/>
    </row>
    <row r="46" spans="1:11" ht="29" x14ac:dyDescent="0.35">
      <c r="A46" s="290"/>
      <c r="B46" s="5" t="s">
        <v>23</v>
      </c>
      <c r="C46" s="20"/>
      <c r="D46" s="20"/>
      <c r="E46" s="20"/>
      <c r="F46" s="20"/>
      <c r="G46" s="20"/>
      <c r="H46" s="20"/>
      <c r="I46" s="290"/>
      <c r="J46" s="290"/>
    </row>
    <row r="47" spans="1:11" ht="43.5" x14ac:dyDescent="0.35">
      <c r="A47" s="20" t="s">
        <v>13</v>
      </c>
      <c r="B47" s="294"/>
      <c r="C47" s="295"/>
      <c r="D47" s="295"/>
      <c r="E47" s="295"/>
      <c r="F47" s="295"/>
      <c r="G47" s="295"/>
      <c r="H47" s="295"/>
      <c r="I47" s="295"/>
      <c r="J47" s="296"/>
    </row>
  </sheetData>
  <mergeCells count="52">
    <mergeCell ref="B32:B39"/>
    <mergeCell ref="C44:J44"/>
    <mergeCell ref="E37:H37"/>
    <mergeCell ref="I37:J37"/>
    <mergeCell ref="C38:D38"/>
    <mergeCell ref="E38:H38"/>
    <mergeCell ref="I38:J38"/>
    <mergeCell ref="C41:D41"/>
    <mergeCell ref="E41:H41"/>
    <mergeCell ref="I41:J41"/>
    <mergeCell ref="C33:D33"/>
    <mergeCell ref="E33:H33"/>
    <mergeCell ref="I46:J46"/>
    <mergeCell ref="I33:J33"/>
    <mergeCell ref="C34:D34"/>
    <mergeCell ref="E34:H34"/>
    <mergeCell ref="I34:J34"/>
    <mergeCell ref="C35:D35"/>
    <mergeCell ref="E35:H35"/>
    <mergeCell ref="I35:J35"/>
    <mergeCell ref="C45:J45"/>
    <mergeCell ref="C39:D39"/>
    <mergeCell ref="E39:H39"/>
    <mergeCell ref="I39:J39"/>
    <mergeCell ref="B47:J47"/>
    <mergeCell ref="I31:J31"/>
    <mergeCell ref="A32:A42"/>
    <mergeCell ref="I42:J42"/>
    <mergeCell ref="C32:D32"/>
    <mergeCell ref="E32:H32"/>
    <mergeCell ref="I32:J32"/>
    <mergeCell ref="C40:D40"/>
    <mergeCell ref="E40:H40"/>
    <mergeCell ref="I40:J40"/>
    <mergeCell ref="C36:D36"/>
    <mergeCell ref="E36:H36"/>
    <mergeCell ref="I36:J36"/>
    <mergeCell ref="C37:D37"/>
    <mergeCell ref="A43:A46"/>
    <mergeCell ref="C43:J43"/>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P20" sqref="P20"/>
    </sheetView>
  </sheetViews>
  <sheetFormatPr defaultRowHeight="14.5" x14ac:dyDescent="0.35"/>
  <cols>
    <col min="1" max="1" width="27.54296875" customWidth="1"/>
    <col min="2" max="2" width="9.1796875" style="29"/>
    <col min="13" max="13" width="21" customWidth="1"/>
    <col min="14" max="14" width="25.453125" customWidth="1"/>
  </cols>
  <sheetData>
    <row r="1" spans="1:14" x14ac:dyDescent="0.35">
      <c r="A1" s="289" t="s">
        <v>0</v>
      </c>
      <c r="B1" s="289"/>
      <c r="C1" s="289"/>
      <c r="D1" s="289"/>
      <c r="E1" s="289"/>
      <c r="F1" s="289"/>
      <c r="G1" s="289"/>
      <c r="H1" s="289"/>
      <c r="I1" s="289"/>
      <c r="J1" s="289"/>
      <c r="K1" s="289"/>
      <c r="L1" s="289"/>
      <c r="M1" s="289"/>
    </row>
    <row r="2" spans="1:14" x14ac:dyDescent="0.35">
      <c r="A2" s="290" t="s">
        <v>1</v>
      </c>
      <c r="B2" s="291" t="s">
        <v>2</v>
      </c>
      <c r="C2" s="291"/>
      <c r="D2" s="291"/>
      <c r="E2" s="291"/>
      <c r="F2" s="291"/>
      <c r="G2" s="291"/>
      <c r="H2" s="291"/>
      <c r="I2" s="291"/>
      <c r="J2" s="291"/>
      <c r="K2" s="291"/>
      <c r="L2" s="291"/>
      <c r="M2" s="291"/>
    </row>
    <row r="3" spans="1:14" ht="19.5" customHeight="1" x14ac:dyDescent="0.35">
      <c r="A3" s="290"/>
      <c r="B3" s="27">
        <v>0</v>
      </c>
      <c r="C3" s="1">
        <v>1</v>
      </c>
      <c r="D3" s="1">
        <v>2</v>
      </c>
      <c r="E3" s="1">
        <v>3</v>
      </c>
      <c r="F3" s="1">
        <v>4</v>
      </c>
      <c r="G3" s="1">
        <v>5</v>
      </c>
      <c r="H3" s="1">
        <v>6</v>
      </c>
      <c r="I3" s="1">
        <v>7</v>
      </c>
      <c r="J3" s="1">
        <v>8</v>
      </c>
      <c r="K3" s="1">
        <v>9</v>
      </c>
      <c r="L3" s="1">
        <v>10</v>
      </c>
      <c r="M3" s="2" t="s">
        <v>3</v>
      </c>
    </row>
    <row r="4" spans="1:14" ht="22.5" customHeight="1"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ht="24" customHeight="1" x14ac:dyDescent="0.35">
      <c r="A5" s="5" t="s">
        <v>5</v>
      </c>
      <c r="B5" s="63">
        <v>0</v>
      </c>
      <c r="C5" s="63">
        <v>0</v>
      </c>
      <c r="D5" s="63">
        <v>0</v>
      </c>
      <c r="E5" s="63">
        <v>0</v>
      </c>
      <c r="F5" s="63">
        <v>0</v>
      </c>
      <c r="G5" s="63">
        <v>0</v>
      </c>
      <c r="H5" s="63">
        <v>0</v>
      </c>
      <c r="I5" s="63">
        <v>0</v>
      </c>
      <c r="J5" s="63">
        <v>0</v>
      </c>
      <c r="K5" s="63">
        <v>0</v>
      </c>
      <c r="L5" s="63">
        <v>0</v>
      </c>
      <c r="M5" s="63">
        <f t="shared" ref="M5:M20" si="1">SUM(B5:L5)</f>
        <v>0</v>
      </c>
    </row>
    <row r="6" spans="1:14" x14ac:dyDescent="0.35">
      <c r="A6" s="5" t="s">
        <v>6</v>
      </c>
      <c r="B6" s="63">
        <v>0</v>
      </c>
      <c r="C6" s="63">
        <v>0</v>
      </c>
      <c r="D6" s="63">
        <v>0</v>
      </c>
      <c r="E6" s="63">
        <v>0</v>
      </c>
      <c r="F6" s="63">
        <v>0</v>
      </c>
      <c r="G6" s="63">
        <v>0</v>
      </c>
      <c r="H6" s="63">
        <v>0</v>
      </c>
      <c r="I6" s="63">
        <v>0</v>
      </c>
      <c r="J6" s="63">
        <v>0</v>
      </c>
      <c r="K6" s="63">
        <v>0</v>
      </c>
      <c r="L6" s="63">
        <v>0</v>
      </c>
      <c r="M6" s="63">
        <f t="shared" si="1"/>
        <v>0</v>
      </c>
    </row>
    <row r="7" spans="1:14" ht="32.25" customHeight="1" x14ac:dyDescent="0.35">
      <c r="A7" s="5" t="s">
        <v>7</v>
      </c>
      <c r="B7" s="63">
        <v>0</v>
      </c>
      <c r="C7" s="63">
        <v>0</v>
      </c>
      <c r="D7" s="63">
        <v>0</v>
      </c>
      <c r="E7" s="63">
        <v>0</v>
      </c>
      <c r="F7" s="63">
        <v>0</v>
      </c>
      <c r="G7" s="63">
        <v>0</v>
      </c>
      <c r="H7" s="63">
        <v>0</v>
      </c>
      <c r="I7" s="63">
        <v>0</v>
      </c>
      <c r="J7" s="63">
        <v>0</v>
      </c>
      <c r="K7" s="63">
        <v>0</v>
      </c>
      <c r="L7" s="63">
        <v>0</v>
      </c>
      <c r="M7" s="63">
        <f t="shared" si="1"/>
        <v>0</v>
      </c>
    </row>
    <row r="8" spans="1:14" ht="29.25" customHeight="1" x14ac:dyDescent="0.35">
      <c r="A8" s="3" t="s">
        <v>8</v>
      </c>
      <c r="B8" s="66">
        <f>SUM(B9:B11)</f>
        <v>0.47</v>
      </c>
      <c r="C8" s="63">
        <f t="shared" ref="C8:L8" si="2">SUM(C9:C11)</f>
        <v>0.09</v>
      </c>
      <c r="D8" s="63">
        <f t="shared" si="2"/>
        <v>0.09</v>
      </c>
      <c r="E8" s="63">
        <f t="shared" si="2"/>
        <v>0.09</v>
      </c>
      <c r="F8" s="63">
        <f t="shared" si="2"/>
        <v>0.1</v>
      </c>
      <c r="G8" s="63">
        <f t="shared" si="2"/>
        <v>0.1</v>
      </c>
      <c r="H8" s="63">
        <f t="shared" si="2"/>
        <v>0.1</v>
      </c>
      <c r="I8" s="63">
        <f t="shared" si="2"/>
        <v>0.1</v>
      </c>
      <c r="J8" s="63">
        <f t="shared" si="2"/>
        <v>0.11</v>
      </c>
      <c r="K8" s="63">
        <f t="shared" si="2"/>
        <v>0.11</v>
      </c>
      <c r="L8" s="63">
        <f t="shared" si="2"/>
        <v>0.11</v>
      </c>
      <c r="M8" s="63">
        <f t="shared" si="1"/>
        <v>1.4700000000000002</v>
      </c>
      <c r="N8" s="9"/>
    </row>
    <row r="9" spans="1:14" ht="23.25" customHeight="1" x14ac:dyDescent="0.35">
      <c r="A9" s="5" t="s">
        <v>5</v>
      </c>
      <c r="B9" s="66">
        <v>0.47</v>
      </c>
      <c r="C9" s="63">
        <v>0.09</v>
      </c>
      <c r="D9" s="63">
        <v>0.09</v>
      </c>
      <c r="E9" s="63">
        <v>0.09</v>
      </c>
      <c r="F9" s="63">
        <v>0.1</v>
      </c>
      <c r="G9" s="63">
        <v>0.1</v>
      </c>
      <c r="H9" s="63">
        <v>0.1</v>
      </c>
      <c r="I9" s="63">
        <v>0.1</v>
      </c>
      <c r="J9" s="63">
        <v>0.11</v>
      </c>
      <c r="K9" s="63">
        <v>0.11</v>
      </c>
      <c r="L9" s="63">
        <v>0.11</v>
      </c>
      <c r="M9" s="63">
        <f t="shared" si="1"/>
        <v>1.4700000000000002</v>
      </c>
    </row>
    <row r="10" spans="1:14" x14ac:dyDescent="0.35">
      <c r="A10" s="5" t="s">
        <v>6</v>
      </c>
      <c r="B10" s="66">
        <v>0</v>
      </c>
      <c r="C10" s="63">
        <v>0</v>
      </c>
      <c r="D10" s="63">
        <v>0</v>
      </c>
      <c r="E10" s="63">
        <v>0</v>
      </c>
      <c r="F10" s="63">
        <v>0</v>
      </c>
      <c r="G10" s="63">
        <v>0</v>
      </c>
      <c r="H10" s="63">
        <v>0</v>
      </c>
      <c r="I10" s="63">
        <v>0</v>
      </c>
      <c r="J10" s="63">
        <v>0</v>
      </c>
      <c r="K10" s="63">
        <v>0</v>
      </c>
      <c r="L10" s="63">
        <v>0</v>
      </c>
      <c r="M10" s="63">
        <f t="shared" si="1"/>
        <v>0</v>
      </c>
    </row>
    <row r="11" spans="1:14" ht="35.25" customHeight="1" x14ac:dyDescent="0.35">
      <c r="A11" s="5" t="s">
        <v>7</v>
      </c>
      <c r="B11" s="66">
        <v>0</v>
      </c>
      <c r="C11" s="63">
        <v>0</v>
      </c>
      <c r="D11" s="63">
        <v>0</v>
      </c>
      <c r="E11" s="63">
        <v>0</v>
      </c>
      <c r="F11" s="63">
        <v>0</v>
      </c>
      <c r="G11" s="63">
        <v>0</v>
      </c>
      <c r="H11" s="63">
        <v>0</v>
      </c>
      <c r="I11" s="63">
        <v>0</v>
      </c>
      <c r="J11" s="63">
        <v>0</v>
      </c>
      <c r="K11" s="63">
        <v>0</v>
      </c>
      <c r="L11" s="63">
        <v>0</v>
      </c>
      <c r="M11" s="63">
        <f t="shared" si="1"/>
        <v>0</v>
      </c>
    </row>
    <row r="12" spans="1:14" ht="24" customHeight="1" x14ac:dyDescent="0.35">
      <c r="A12" s="3" t="s">
        <v>11</v>
      </c>
      <c r="B12" s="66">
        <f>SUM(B13:B15)</f>
        <v>-0.47</v>
      </c>
      <c r="C12" s="66">
        <f t="shared" ref="C12:L12" si="3">SUM(C13:C15)</f>
        <v>-0.09</v>
      </c>
      <c r="D12" s="66">
        <f t="shared" si="3"/>
        <v>-0.09</v>
      </c>
      <c r="E12" s="66">
        <f t="shared" si="3"/>
        <v>-0.09</v>
      </c>
      <c r="F12" s="66">
        <f t="shared" si="3"/>
        <v>-0.1</v>
      </c>
      <c r="G12" s="66">
        <f t="shared" si="3"/>
        <v>-0.1</v>
      </c>
      <c r="H12" s="66">
        <f t="shared" si="3"/>
        <v>-0.1</v>
      </c>
      <c r="I12" s="66">
        <f t="shared" si="3"/>
        <v>-0.1</v>
      </c>
      <c r="J12" s="66">
        <f t="shared" si="3"/>
        <v>-0.11</v>
      </c>
      <c r="K12" s="66">
        <f t="shared" si="3"/>
        <v>-0.11</v>
      </c>
      <c r="L12" s="66">
        <f t="shared" si="3"/>
        <v>-0.11</v>
      </c>
      <c r="M12" s="63">
        <f t="shared" si="1"/>
        <v>-1.4700000000000002</v>
      </c>
    </row>
    <row r="13" spans="1:14" ht="18.75" customHeight="1" x14ac:dyDescent="0.35">
      <c r="A13" s="5" t="s">
        <v>5</v>
      </c>
      <c r="B13" s="66">
        <v>-0.47</v>
      </c>
      <c r="C13" s="63">
        <v>-0.09</v>
      </c>
      <c r="D13" s="63">
        <v>-0.09</v>
      </c>
      <c r="E13" s="63">
        <v>-0.09</v>
      </c>
      <c r="F13" s="63">
        <v>-0.1</v>
      </c>
      <c r="G13" s="63">
        <v>-0.1</v>
      </c>
      <c r="H13" s="63">
        <v>-0.1</v>
      </c>
      <c r="I13" s="63">
        <v>-0.1</v>
      </c>
      <c r="J13" s="63">
        <v>-0.11</v>
      </c>
      <c r="K13" s="63">
        <v>-0.11</v>
      </c>
      <c r="L13" s="63">
        <v>-0.11</v>
      </c>
      <c r="M13" s="63">
        <f t="shared" si="1"/>
        <v>-1.4700000000000002</v>
      </c>
    </row>
    <row r="14" spans="1:14" x14ac:dyDescent="0.35">
      <c r="A14" s="5" t="s">
        <v>6</v>
      </c>
      <c r="B14" s="66">
        <v>0</v>
      </c>
      <c r="C14" s="63">
        <v>0</v>
      </c>
      <c r="D14" s="63">
        <v>0</v>
      </c>
      <c r="E14" s="63">
        <v>0</v>
      </c>
      <c r="F14" s="63">
        <v>0</v>
      </c>
      <c r="G14" s="63">
        <v>0</v>
      </c>
      <c r="H14" s="63">
        <v>0</v>
      </c>
      <c r="I14" s="63">
        <v>0</v>
      </c>
      <c r="J14" s="63">
        <v>0</v>
      </c>
      <c r="K14" s="63">
        <v>0</v>
      </c>
      <c r="L14" s="63">
        <v>0</v>
      </c>
      <c r="M14" s="63">
        <f t="shared" si="1"/>
        <v>0</v>
      </c>
    </row>
    <row r="15" spans="1:14" ht="35.25" customHeight="1" x14ac:dyDescent="0.35">
      <c r="A15" s="5" t="s">
        <v>7</v>
      </c>
      <c r="B15" s="66">
        <v>0</v>
      </c>
      <c r="C15" s="63">
        <v>0</v>
      </c>
      <c r="D15" s="63">
        <v>0</v>
      </c>
      <c r="E15" s="63">
        <v>0</v>
      </c>
      <c r="F15" s="63">
        <v>0</v>
      </c>
      <c r="G15" s="63">
        <v>0</v>
      </c>
      <c r="H15" s="63">
        <v>0</v>
      </c>
      <c r="I15" s="63">
        <v>0</v>
      </c>
      <c r="J15" s="63">
        <v>0</v>
      </c>
      <c r="K15" s="63">
        <v>0</v>
      </c>
      <c r="L15" s="63">
        <v>0</v>
      </c>
      <c r="M15" s="63">
        <f t="shared" si="1"/>
        <v>0</v>
      </c>
    </row>
    <row r="16" spans="1:14" ht="45" customHeight="1" x14ac:dyDescent="0.35">
      <c r="A16" s="3" t="s">
        <v>9</v>
      </c>
      <c r="B16" s="66">
        <v>2.57</v>
      </c>
      <c r="C16" s="63">
        <v>0</v>
      </c>
      <c r="D16" s="63">
        <v>0</v>
      </c>
      <c r="E16" s="63">
        <v>0</v>
      </c>
      <c r="F16" s="63">
        <v>0</v>
      </c>
      <c r="G16" s="63">
        <v>0</v>
      </c>
      <c r="H16" s="63">
        <v>0</v>
      </c>
      <c r="I16" s="63">
        <v>0</v>
      </c>
      <c r="J16" s="63">
        <v>0</v>
      </c>
      <c r="K16" s="63">
        <v>0</v>
      </c>
      <c r="L16" s="63">
        <v>0</v>
      </c>
      <c r="M16" s="63">
        <f t="shared" si="1"/>
        <v>2.57</v>
      </c>
    </row>
    <row r="17" spans="1:13" ht="39.75" customHeight="1" x14ac:dyDescent="0.35">
      <c r="A17" s="3" t="s">
        <v>10</v>
      </c>
      <c r="B17" s="66">
        <f>SUM(B18:B20)</f>
        <v>0</v>
      </c>
      <c r="C17" s="66">
        <f t="shared" ref="C17:L17" si="4">SUM(C18:C20)</f>
        <v>0</v>
      </c>
      <c r="D17" s="66">
        <f t="shared" si="4"/>
        <v>0</v>
      </c>
      <c r="E17" s="66">
        <f t="shared" si="4"/>
        <v>0</v>
      </c>
      <c r="F17" s="66">
        <f t="shared" si="4"/>
        <v>0</v>
      </c>
      <c r="G17" s="66">
        <f t="shared" si="4"/>
        <v>0</v>
      </c>
      <c r="H17" s="66">
        <f t="shared" si="4"/>
        <v>0</v>
      </c>
      <c r="I17" s="66">
        <f t="shared" si="4"/>
        <v>0</v>
      </c>
      <c r="J17" s="66">
        <f t="shared" si="4"/>
        <v>0</v>
      </c>
      <c r="K17" s="66">
        <f t="shared" si="4"/>
        <v>0</v>
      </c>
      <c r="L17" s="66">
        <f t="shared" si="4"/>
        <v>0</v>
      </c>
      <c r="M17" s="63">
        <f t="shared" si="1"/>
        <v>0</v>
      </c>
    </row>
    <row r="18" spans="1:13" ht="24.75" customHeight="1" x14ac:dyDescent="0.35">
      <c r="A18" s="5" t="s">
        <v>5</v>
      </c>
      <c r="B18" s="66">
        <v>0</v>
      </c>
      <c r="C18" s="63">
        <v>0</v>
      </c>
      <c r="D18" s="63">
        <v>0</v>
      </c>
      <c r="E18" s="63">
        <v>0</v>
      </c>
      <c r="F18" s="63">
        <v>0</v>
      </c>
      <c r="G18" s="63">
        <v>0</v>
      </c>
      <c r="H18" s="63">
        <v>0</v>
      </c>
      <c r="I18" s="63">
        <v>0</v>
      </c>
      <c r="J18" s="63">
        <v>0</v>
      </c>
      <c r="K18" s="63">
        <v>0</v>
      </c>
      <c r="L18" s="63">
        <v>0</v>
      </c>
      <c r="M18" s="63">
        <f t="shared" si="1"/>
        <v>0</v>
      </c>
    </row>
    <row r="19" spans="1:13" x14ac:dyDescent="0.35">
      <c r="A19" s="5" t="s">
        <v>6</v>
      </c>
      <c r="B19" s="66">
        <v>0</v>
      </c>
      <c r="C19" s="63">
        <v>0</v>
      </c>
      <c r="D19" s="63">
        <v>0</v>
      </c>
      <c r="E19" s="63">
        <v>0</v>
      </c>
      <c r="F19" s="63">
        <v>0</v>
      </c>
      <c r="G19" s="63">
        <v>0</v>
      </c>
      <c r="H19" s="63">
        <v>0</v>
      </c>
      <c r="I19" s="63">
        <v>0</v>
      </c>
      <c r="J19" s="63">
        <v>0</v>
      </c>
      <c r="K19" s="63">
        <v>0</v>
      </c>
      <c r="L19" s="63">
        <v>0</v>
      </c>
      <c r="M19" s="63">
        <f t="shared" si="1"/>
        <v>0</v>
      </c>
    </row>
    <row r="20" spans="1:13" ht="35.25" customHeight="1" x14ac:dyDescent="0.35">
      <c r="A20" s="5" t="s">
        <v>7</v>
      </c>
      <c r="B20" s="66">
        <v>0</v>
      </c>
      <c r="C20" s="63">
        <v>0</v>
      </c>
      <c r="D20" s="63">
        <v>0</v>
      </c>
      <c r="E20" s="63">
        <v>0</v>
      </c>
      <c r="F20" s="63">
        <v>0</v>
      </c>
      <c r="G20" s="63">
        <v>0</v>
      </c>
      <c r="H20" s="63">
        <v>0</v>
      </c>
      <c r="I20" s="63">
        <v>0</v>
      </c>
      <c r="J20" s="63">
        <v>0</v>
      </c>
      <c r="K20" s="63">
        <v>0</v>
      </c>
      <c r="L20" s="63">
        <v>0</v>
      </c>
      <c r="M20" s="63">
        <f t="shared" si="1"/>
        <v>0</v>
      </c>
    </row>
    <row r="21" spans="1:13" ht="92.25" customHeight="1" x14ac:dyDescent="0.35">
      <c r="A21" s="5" t="s">
        <v>12</v>
      </c>
      <c r="B21" s="290" t="s">
        <v>99</v>
      </c>
      <c r="C21" s="290"/>
      <c r="D21" s="290"/>
      <c r="E21" s="290"/>
      <c r="F21" s="290"/>
      <c r="G21" s="290"/>
      <c r="H21" s="290"/>
      <c r="I21" s="290"/>
      <c r="J21" s="290"/>
      <c r="K21" s="290"/>
      <c r="L21" s="290"/>
      <c r="M21" s="290"/>
    </row>
    <row r="22" spans="1:13" ht="114.75" customHeight="1" x14ac:dyDescent="0.35">
      <c r="A22" s="5" t="s">
        <v>13</v>
      </c>
      <c r="B22" s="290" t="s">
        <v>100</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20" t="s">
        <v>17</v>
      </c>
      <c r="B28" s="28" t="s">
        <v>20</v>
      </c>
      <c r="C28" s="20"/>
      <c r="D28" s="20"/>
      <c r="E28" s="20"/>
      <c r="F28" s="20"/>
      <c r="G28" s="20"/>
      <c r="H28" s="20"/>
      <c r="I28" s="290"/>
      <c r="J28" s="290"/>
    </row>
    <row r="29" spans="1:13" ht="87" x14ac:dyDescent="0.35">
      <c r="A29" s="20" t="s">
        <v>18</v>
      </c>
      <c r="B29" s="28" t="s">
        <v>21</v>
      </c>
      <c r="C29" s="20"/>
      <c r="D29" s="20"/>
      <c r="E29" s="20"/>
      <c r="F29" s="20"/>
      <c r="G29" s="20"/>
      <c r="H29" s="20"/>
      <c r="I29" s="294"/>
      <c r="J29" s="296"/>
    </row>
    <row r="30" spans="1:13" ht="87" x14ac:dyDescent="0.35">
      <c r="A30" s="20" t="s">
        <v>19</v>
      </c>
      <c r="B30" s="28" t="s">
        <v>22</v>
      </c>
      <c r="C30" s="20"/>
      <c r="D30" s="20"/>
      <c r="E30" s="20"/>
      <c r="F30" s="20"/>
      <c r="G30" s="20"/>
      <c r="H30" s="20"/>
      <c r="I30" s="290"/>
      <c r="J30" s="290"/>
    </row>
    <row r="31" spans="1:13" ht="29" x14ac:dyDescent="0.35">
      <c r="A31" s="8"/>
      <c r="B31" s="28" t="s">
        <v>23</v>
      </c>
      <c r="C31" s="20"/>
      <c r="D31" s="20"/>
      <c r="E31" s="20"/>
      <c r="F31" s="20"/>
      <c r="G31" s="20"/>
      <c r="H31" s="20"/>
      <c r="I31" s="290"/>
      <c r="J31" s="290"/>
    </row>
    <row r="32" spans="1:13" ht="43.5" x14ac:dyDescent="0.35">
      <c r="A32" s="290" t="s">
        <v>24</v>
      </c>
      <c r="B32" s="28" t="s">
        <v>20</v>
      </c>
      <c r="C32" s="290"/>
      <c r="D32" s="290"/>
      <c r="E32" s="290"/>
      <c r="F32" s="290"/>
      <c r="G32" s="290"/>
      <c r="H32" s="290"/>
      <c r="I32" s="290"/>
      <c r="J32" s="290"/>
    </row>
    <row r="33" spans="1:10" ht="87" x14ac:dyDescent="0.35">
      <c r="A33" s="290"/>
      <c r="B33" s="28" t="s">
        <v>21</v>
      </c>
      <c r="C33" s="290"/>
      <c r="D33" s="290"/>
      <c r="E33" s="290"/>
      <c r="F33" s="290"/>
      <c r="G33" s="290"/>
      <c r="H33" s="290"/>
      <c r="I33" s="290"/>
      <c r="J33" s="290"/>
    </row>
    <row r="34" spans="1:10" ht="87" x14ac:dyDescent="0.35">
      <c r="A34" s="290"/>
      <c r="B34" s="28" t="s">
        <v>39</v>
      </c>
      <c r="C34" s="290"/>
      <c r="D34" s="290"/>
      <c r="E34" s="290"/>
      <c r="F34" s="290"/>
      <c r="G34" s="290"/>
      <c r="H34" s="290"/>
      <c r="I34" s="290"/>
      <c r="J34" s="290"/>
    </row>
    <row r="35" spans="1:10" ht="29" x14ac:dyDescent="0.35">
      <c r="A35" s="290"/>
      <c r="B35" s="28" t="s">
        <v>23</v>
      </c>
      <c r="C35" s="20"/>
      <c r="D35" s="20"/>
      <c r="E35" s="20"/>
      <c r="F35" s="20"/>
      <c r="G35" s="20"/>
      <c r="H35" s="20"/>
      <c r="I35" s="290"/>
      <c r="J35" s="290"/>
    </row>
    <row r="36" spans="1:10" ht="256.5" customHeight="1" x14ac:dyDescent="0.35">
      <c r="A36" s="290" t="s">
        <v>26</v>
      </c>
      <c r="B36" s="28" t="s">
        <v>22</v>
      </c>
      <c r="C36" s="294" t="s">
        <v>162</v>
      </c>
      <c r="D36" s="295"/>
      <c r="E36" s="295"/>
      <c r="F36" s="295"/>
      <c r="G36" s="295"/>
      <c r="H36" s="295"/>
      <c r="I36" s="295"/>
      <c r="J36" s="296"/>
    </row>
    <row r="37" spans="1:10" ht="29" x14ac:dyDescent="0.35">
      <c r="A37" s="290"/>
      <c r="B37" s="28" t="s">
        <v>23</v>
      </c>
      <c r="C37" s="20"/>
      <c r="D37" s="20"/>
      <c r="E37" s="20"/>
      <c r="F37" s="20"/>
      <c r="G37" s="20"/>
      <c r="H37" s="20"/>
      <c r="I37" s="290"/>
      <c r="J37" s="290"/>
    </row>
    <row r="38" spans="1:10" ht="43.5" x14ac:dyDescent="0.35">
      <c r="A38" s="20"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P20" sqref="P20"/>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x14ac:dyDescent="0.35">
      <c r="A5" s="5" t="s">
        <v>5</v>
      </c>
      <c r="B5" s="63">
        <v>0</v>
      </c>
      <c r="C5" s="63">
        <v>0</v>
      </c>
      <c r="D5" s="63">
        <v>0</v>
      </c>
      <c r="E5" s="63">
        <v>0</v>
      </c>
      <c r="F5" s="63">
        <v>0</v>
      </c>
      <c r="G5" s="63">
        <v>0</v>
      </c>
      <c r="H5" s="63">
        <v>0</v>
      </c>
      <c r="I5" s="63">
        <v>0</v>
      </c>
      <c r="J5" s="63">
        <v>0</v>
      </c>
      <c r="K5" s="63">
        <v>0</v>
      </c>
      <c r="L5" s="63">
        <v>0</v>
      </c>
      <c r="M5" s="63">
        <f t="shared" ref="M5:M21" si="1">SUM(B5:L5)</f>
        <v>0</v>
      </c>
    </row>
    <row r="6" spans="1:14" x14ac:dyDescent="0.35">
      <c r="A6" s="5" t="s">
        <v>6</v>
      </c>
      <c r="B6" s="63">
        <v>0</v>
      </c>
      <c r="C6" s="63">
        <v>0</v>
      </c>
      <c r="D6" s="63">
        <v>0</v>
      </c>
      <c r="E6" s="63">
        <v>0</v>
      </c>
      <c r="F6" s="63">
        <v>0</v>
      </c>
      <c r="G6" s="63">
        <v>0</v>
      </c>
      <c r="H6" s="63">
        <v>0</v>
      </c>
      <c r="I6" s="63">
        <v>0</v>
      </c>
      <c r="J6" s="63">
        <v>0</v>
      </c>
      <c r="K6" s="63">
        <v>0</v>
      </c>
      <c r="L6" s="63">
        <v>0</v>
      </c>
      <c r="M6" s="63">
        <f t="shared" si="1"/>
        <v>0</v>
      </c>
    </row>
    <row r="7" spans="1:14" ht="29" x14ac:dyDescent="0.35">
      <c r="A7" s="5" t="s">
        <v>7</v>
      </c>
      <c r="B7" s="63">
        <v>0</v>
      </c>
      <c r="C7" s="63">
        <v>0</v>
      </c>
      <c r="D7" s="63">
        <v>0</v>
      </c>
      <c r="E7" s="63">
        <v>0</v>
      </c>
      <c r="F7" s="63">
        <v>0</v>
      </c>
      <c r="G7" s="63">
        <v>0</v>
      </c>
      <c r="H7" s="63">
        <v>0</v>
      </c>
      <c r="I7" s="63">
        <v>0</v>
      </c>
      <c r="J7" s="63">
        <v>0</v>
      </c>
      <c r="K7" s="63">
        <v>0</v>
      </c>
      <c r="L7" s="63">
        <v>0</v>
      </c>
      <c r="M7" s="63">
        <f t="shared" si="1"/>
        <v>0</v>
      </c>
    </row>
    <row r="8" spans="1:14" x14ac:dyDescent="0.35">
      <c r="A8" s="3" t="s">
        <v>8</v>
      </c>
      <c r="B8" s="13">
        <f>SUM(B9:B11)</f>
        <v>0.91</v>
      </c>
      <c r="C8" s="76">
        <f t="shared" ref="C8:L8" si="2">SUM(C9:C11)</f>
        <v>1.68</v>
      </c>
      <c r="D8" s="76">
        <f t="shared" si="2"/>
        <v>2.92</v>
      </c>
      <c r="E8" s="76">
        <f t="shared" si="2"/>
        <v>2.92</v>
      </c>
      <c r="F8" s="76">
        <f t="shared" si="2"/>
        <v>3</v>
      </c>
      <c r="G8" s="76">
        <f t="shared" si="2"/>
        <v>0.97</v>
      </c>
      <c r="H8" s="76">
        <f t="shared" si="2"/>
        <v>0.37</v>
      </c>
      <c r="I8" s="76">
        <f t="shared" si="2"/>
        <v>0</v>
      </c>
      <c r="J8" s="76">
        <f t="shared" si="2"/>
        <v>0</v>
      </c>
      <c r="K8" s="76">
        <f t="shared" si="2"/>
        <v>0</v>
      </c>
      <c r="L8" s="76">
        <f t="shared" si="2"/>
        <v>0</v>
      </c>
      <c r="M8" s="63">
        <f t="shared" si="1"/>
        <v>12.77</v>
      </c>
      <c r="N8" s="18"/>
    </row>
    <row r="9" spans="1:14" x14ac:dyDescent="0.35">
      <c r="A9" s="5" t="s">
        <v>5</v>
      </c>
      <c r="B9" s="76">
        <v>0.91</v>
      </c>
      <c r="C9" s="76">
        <v>1.68</v>
      </c>
      <c r="D9" s="76">
        <v>2.92</v>
      </c>
      <c r="E9" s="76">
        <v>2.92</v>
      </c>
      <c r="F9" s="76">
        <v>3</v>
      </c>
      <c r="G9" s="76">
        <v>0.97</v>
      </c>
      <c r="H9" s="76">
        <v>0.37</v>
      </c>
      <c r="I9" s="13">
        <v>0</v>
      </c>
      <c r="J9" s="13">
        <v>0</v>
      </c>
      <c r="K9" s="13">
        <v>0</v>
      </c>
      <c r="L9" s="13">
        <v>0</v>
      </c>
      <c r="M9" s="63">
        <f t="shared" si="1"/>
        <v>12.77</v>
      </c>
      <c r="N9" s="18"/>
    </row>
    <row r="10" spans="1:14" x14ac:dyDescent="0.35">
      <c r="A10" s="5" t="s">
        <v>6</v>
      </c>
      <c r="B10" s="76"/>
      <c r="C10" s="76"/>
      <c r="D10" s="76"/>
      <c r="E10" s="76"/>
      <c r="F10" s="76"/>
      <c r="G10" s="76"/>
      <c r="H10" s="76"/>
      <c r="I10" s="13">
        <v>0</v>
      </c>
      <c r="J10" s="13">
        <v>0</v>
      </c>
      <c r="K10" s="13">
        <v>0</v>
      </c>
      <c r="L10" s="13">
        <f t="shared" ref="L10:L15" si="3">SUM(B10:K10)</f>
        <v>0</v>
      </c>
      <c r="M10" s="63">
        <f t="shared" si="1"/>
        <v>0</v>
      </c>
      <c r="N10" s="19"/>
    </row>
    <row r="11" spans="1:14" ht="29" x14ac:dyDescent="0.35">
      <c r="A11" s="5" t="s">
        <v>7</v>
      </c>
      <c r="B11" s="13">
        <v>0</v>
      </c>
      <c r="C11" s="13">
        <v>0</v>
      </c>
      <c r="D11" s="13">
        <v>0</v>
      </c>
      <c r="E11" s="13">
        <v>0</v>
      </c>
      <c r="F11" s="13">
        <v>0</v>
      </c>
      <c r="G11" s="13">
        <v>0</v>
      </c>
      <c r="H11" s="13">
        <v>0</v>
      </c>
      <c r="I11" s="13">
        <v>0</v>
      </c>
      <c r="J11" s="13">
        <v>0</v>
      </c>
      <c r="K11" s="13">
        <v>0</v>
      </c>
      <c r="L11" s="13">
        <f t="shared" si="3"/>
        <v>0</v>
      </c>
      <c r="M11" s="63">
        <f t="shared" si="1"/>
        <v>0</v>
      </c>
      <c r="N11" s="19"/>
    </row>
    <row r="12" spans="1:14" x14ac:dyDescent="0.35">
      <c r="A12" s="3" t="s">
        <v>11</v>
      </c>
      <c r="B12" s="13">
        <f>SUM(B13:B15)</f>
        <v>-0.91</v>
      </c>
      <c r="C12" s="13">
        <f t="shared" ref="C12:L12" si="4">SUM(C13:C15)</f>
        <v>-1.68</v>
      </c>
      <c r="D12" s="13">
        <f t="shared" si="4"/>
        <v>-2.92</v>
      </c>
      <c r="E12" s="13">
        <f t="shared" si="4"/>
        <v>-2.92</v>
      </c>
      <c r="F12" s="13">
        <f t="shared" si="4"/>
        <v>-3</v>
      </c>
      <c r="G12" s="13">
        <f t="shared" si="4"/>
        <v>-0.97</v>
      </c>
      <c r="H12" s="13">
        <f t="shared" si="4"/>
        <v>-0.37</v>
      </c>
      <c r="I12" s="13">
        <f t="shared" si="4"/>
        <v>0</v>
      </c>
      <c r="J12" s="13">
        <f t="shared" si="4"/>
        <v>0</v>
      </c>
      <c r="K12" s="76">
        <f t="shared" si="4"/>
        <v>0</v>
      </c>
      <c r="L12" s="76">
        <f t="shared" si="4"/>
        <v>0</v>
      </c>
      <c r="M12" s="63">
        <f t="shared" si="1"/>
        <v>-12.77</v>
      </c>
      <c r="N12" s="18"/>
    </row>
    <row r="13" spans="1:14" x14ac:dyDescent="0.35">
      <c r="A13" s="5" t="s">
        <v>5</v>
      </c>
      <c r="B13" s="13">
        <v>-0.91</v>
      </c>
      <c r="C13" s="13">
        <v>-1.68</v>
      </c>
      <c r="D13" s="13">
        <v>-2.92</v>
      </c>
      <c r="E13" s="13">
        <v>-2.92</v>
      </c>
      <c r="F13" s="13">
        <v>-3</v>
      </c>
      <c r="G13" s="13">
        <v>-0.97</v>
      </c>
      <c r="H13" s="13">
        <v>-0.37</v>
      </c>
      <c r="I13" s="13">
        <v>0</v>
      </c>
      <c r="J13" s="13">
        <v>0</v>
      </c>
      <c r="K13" s="13">
        <v>0</v>
      </c>
      <c r="L13" s="13">
        <v>0</v>
      </c>
      <c r="M13" s="63">
        <f t="shared" si="1"/>
        <v>-12.77</v>
      </c>
      <c r="N13" s="18"/>
    </row>
    <row r="14" spans="1:14" x14ac:dyDescent="0.35">
      <c r="A14" s="5" t="s">
        <v>6</v>
      </c>
      <c r="B14" s="13">
        <v>0</v>
      </c>
      <c r="C14" s="13">
        <v>0</v>
      </c>
      <c r="D14" s="13">
        <v>0</v>
      </c>
      <c r="E14" s="13">
        <v>0</v>
      </c>
      <c r="F14" s="13">
        <v>0</v>
      </c>
      <c r="G14" s="13">
        <v>0</v>
      </c>
      <c r="H14" s="13">
        <v>0</v>
      </c>
      <c r="I14" s="13">
        <v>0</v>
      </c>
      <c r="J14" s="13">
        <v>0</v>
      </c>
      <c r="K14" s="13">
        <v>0</v>
      </c>
      <c r="L14" s="13">
        <f t="shared" si="3"/>
        <v>0</v>
      </c>
      <c r="M14" s="63">
        <f t="shared" si="1"/>
        <v>0</v>
      </c>
      <c r="N14" s="17"/>
    </row>
    <row r="15" spans="1:14" ht="29" x14ac:dyDescent="0.35">
      <c r="A15" s="5" t="s">
        <v>7</v>
      </c>
      <c r="B15" s="13">
        <v>0</v>
      </c>
      <c r="C15" s="13">
        <v>0</v>
      </c>
      <c r="D15" s="13">
        <v>0</v>
      </c>
      <c r="E15" s="13">
        <v>0</v>
      </c>
      <c r="F15" s="13">
        <v>0</v>
      </c>
      <c r="G15" s="13">
        <v>0</v>
      </c>
      <c r="H15" s="13">
        <v>0</v>
      </c>
      <c r="I15" s="13">
        <v>0</v>
      </c>
      <c r="J15" s="13">
        <v>0</v>
      </c>
      <c r="K15" s="13">
        <v>0</v>
      </c>
      <c r="L15" s="13">
        <f t="shared" si="3"/>
        <v>0</v>
      </c>
      <c r="M15" s="63">
        <f t="shared" si="1"/>
        <v>0</v>
      </c>
    </row>
    <row r="16" spans="1:14" ht="43.5" x14ac:dyDescent="0.35">
      <c r="A16" s="3" t="s">
        <v>9</v>
      </c>
      <c r="B16" s="13">
        <v>5.03</v>
      </c>
      <c r="C16" s="13">
        <v>9.24</v>
      </c>
      <c r="D16" s="13">
        <v>0</v>
      </c>
      <c r="E16" s="13">
        <v>0</v>
      </c>
      <c r="F16" s="13">
        <v>0</v>
      </c>
      <c r="G16" s="13">
        <v>0</v>
      </c>
      <c r="H16" s="13">
        <v>0</v>
      </c>
      <c r="I16" s="13">
        <v>0</v>
      </c>
      <c r="J16" s="13">
        <v>0</v>
      </c>
      <c r="K16" s="13">
        <v>0</v>
      </c>
      <c r="L16" s="13" t="s">
        <v>196</v>
      </c>
      <c r="M16" s="63">
        <f t="shared" si="1"/>
        <v>14.27</v>
      </c>
    </row>
    <row r="17" spans="1:13" ht="29" x14ac:dyDescent="0.35">
      <c r="A17" s="3" t="s">
        <v>10</v>
      </c>
      <c r="B17" s="13">
        <f>SUM(B18:B20)</f>
        <v>0</v>
      </c>
      <c r="C17" s="13">
        <f t="shared" ref="C17:L17" si="5">SUM(C18:C20)</f>
        <v>1.5299999999999998</v>
      </c>
      <c r="D17" s="13">
        <f t="shared" si="5"/>
        <v>19.03</v>
      </c>
      <c r="E17" s="13">
        <f t="shared" si="5"/>
        <v>19.63</v>
      </c>
      <c r="F17" s="13">
        <f t="shared" si="5"/>
        <v>20.23</v>
      </c>
      <c r="G17" s="13">
        <f t="shared" si="5"/>
        <v>20.87</v>
      </c>
      <c r="H17" s="13">
        <f t="shared" si="5"/>
        <v>21.500000000000004</v>
      </c>
      <c r="I17" s="13">
        <f t="shared" si="5"/>
        <v>22.18</v>
      </c>
      <c r="J17" s="13">
        <f t="shared" si="5"/>
        <v>0</v>
      </c>
      <c r="K17" s="13">
        <f t="shared" si="5"/>
        <v>0</v>
      </c>
      <c r="L17" s="13">
        <f t="shared" si="5"/>
        <v>0</v>
      </c>
      <c r="M17" s="63">
        <f t="shared" si="1"/>
        <v>124.97</v>
      </c>
    </row>
    <row r="18" spans="1:13" x14ac:dyDescent="0.35">
      <c r="A18" s="5" t="s">
        <v>5</v>
      </c>
      <c r="B18" s="13">
        <v>0</v>
      </c>
      <c r="C18" s="13">
        <v>0.15</v>
      </c>
      <c r="D18" s="13">
        <v>1.87</v>
      </c>
      <c r="E18" s="13">
        <v>1.92</v>
      </c>
      <c r="F18" s="13">
        <v>1.98</v>
      </c>
      <c r="G18" s="13">
        <v>2.0499999999999998</v>
      </c>
      <c r="H18" s="13">
        <v>2.1</v>
      </c>
      <c r="I18" s="13">
        <v>2.17</v>
      </c>
      <c r="J18" s="13">
        <v>0</v>
      </c>
      <c r="K18" s="13">
        <v>0</v>
      </c>
      <c r="L18" s="13">
        <v>0</v>
      </c>
      <c r="M18" s="63">
        <f t="shared" si="1"/>
        <v>12.24</v>
      </c>
    </row>
    <row r="19" spans="1:13" x14ac:dyDescent="0.35">
      <c r="A19" s="5" t="s">
        <v>6</v>
      </c>
      <c r="B19" s="13">
        <v>0</v>
      </c>
      <c r="C19" s="13">
        <v>1.17</v>
      </c>
      <c r="D19" s="13">
        <v>14.56</v>
      </c>
      <c r="E19" s="13">
        <v>15.02</v>
      </c>
      <c r="F19" s="13">
        <v>15.48</v>
      </c>
      <c r="G19" s="13">
        <v>15.96</v>
      </c>
      <c r="H19" s="13">
        <v>16.46</v>
      </c>
      <c r="I19" s="13">
        <v>16.97</v>
      </c>
      <c r="J19" s="13">
        <v>0</v>
      </c>
      <c r="K19" s="13">
        <v>0</v>
      </c>
      <c r="L19" s="13">
        <v>0</v>
      </c>
      <c r="M19" s="63">
        <f t="shared" si="1"/>
        <v>95.62</v>
      </c>
    </row>
    <row r="20" spans="1:13" ht="29" x14ac:dyDescent="0.35">
      <c r="A20" s="5" t="s">
        <v>7</v>
      </c>
      <c r="B20" s="13">
        <v>0</v>
      </c>
      <c r="C20" s="13">
        <v>0.21</v>
      </c>
      <c r="D20" s="13">
        <v>2.6</v>
      </c>
      <c r="E20" s="13">
        <v>2.69</v>
      </c>
      <c r="F20" s="13">
        <v>2.77</v>
      </c>
      <c r="G20" s="13">
        <v>2.86</v>
      </c>
      <c r="H20" s="13">
        <v>2.94</v>
      </c>
      <c r="I20" s="13">
        <v>3.04</v>
      </c>
      <c r="J20" s="13">
        <v>0</v>
      </c>
      <c r="K20" s="13">
        <v>0</v>
      </c>
      <c r="L20" s="13">
        <v>0</v>
      </c>
      <c r="M20" s="63">
        <f t="shared" si="1"/>
        <v>17.11</v>
      </c>
    </row>
    <row r="21" spans="1:13" x14ac:dyDescent="0.35">
      <c r="A21" s="5"/>
      <c r="B21" s="33"/>
      <c r="C21" s="33"/>
      <c r="D21" s="33"/>
      <c r="E21" s="33">
        <v>0</v>
      </c>
      <c r="F21" s="33">
        <v>0</v>
      </c>
      <c r="G21" s="33">
        <v>0</v>
      </c>
      <c r="H21" s="33">
        <v>0</v>
      </c>
      <c r="I21" s="33">
        <v>0</v>
      </c>
      <c r="J21" s="33">
        <v>0</v>
      </c>
      <c r="K21" s="33">
        <v>0</v>
      </c>
      <c r="L21" s="33">
        <v>0</v>
      </c>
      <c r="M21" s="63">
        <f t="shared" si="1"/>
        <v>0</v>
      </c>
    </row>
    <row r="22" spans="1:13" ht="61.5" customHeight="1" x14ac:dyDescent="0.35">
      <c r="A22" s="5" t="s">
        <v>12</v>
      </c>
      <c r="B22" s="290" t="s">
        <v>195</v>
      </c>
      <c r="C22" s="290"/>
      <c r="D22" s="290"/>
      <c r="E22" s="290"/>
      <c r="F22" s="290"/>
      <c r="G22" s="290"/>
      <c r="H22" s="290"/>
      <c r="I22" s="290"/>
      <c r="J22" s="290"/>
      <c r="K22" s="290"/>
      <c r="L22" s="290"/>
      <c r="M22" s="290"/>
    </row>
    <row r="23" spans="1:13" ht="188.25" customHeight="1" x14ac:dyDescent="0.35">
      <c r="A23" s="5" t="s">
        <v>13</v>
      </c>
      <c r="B23" s="290" t="s">
        <v>194</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33" t="s">
        <v>17</v>
      </c>
      <c r="B29" s="5" t="s">
        <v>20</v>
      </c>
      <c r="C29" s="34">
        <v>0</v>
      </c>
      <c r="D29" s="34">
        <v>0</v>
      </c>
      <c r="E29" s="34">
        <v>0</v>
      </c>
      <c r="F29" s="34"/>
      <c r="G29" s="34">
        <v>0</v>
      </c>
      <c r="H29" s="33">
        <v>0</v>
      </c>
      <c r="I29" s="290"/>
      <c r="J29" s="290"/>
    </row>
    <row r="30" spans="1:13" ht="43.5" x14ac:dyDescent="0.35">
      <c r="A30" s="33" t="s">
        <v>18</v>
      </c>
      <c r="B30" s="5" t="s">
        <v>21</v>
      </c>
      <c r="C30" s="33">
        <v>0</v>
      </c>
      <c r="D30" s="33">
        <v>0</v>
      </c>
      <c r="E30" s="33">
        <v>0</v>
      </c>
      <c r="F30" s="33">
        <v>0</v>
      </c>
      <c r="G30" s="33">
        <v>0</v>
      </c>
      <c r="H30" s="33">
        <v>0</v>
      </c>
      <c r="I30" s="294"/>
      <c r="J30" s="296"/>
    </row>
    <row r="31" spans="1:13" ht="58" x14ac:dyDescent="0.35">
      <c r="A31" s="33" t="s">
        <v>19</v>
      </c>
      <c r="B31" s="7" t="s">
        <v>22</v>
      </c>
      <c r="C31" s="34">
        <v>0</v>
      </c>
      <c r="D31" s="34">
        <v>0.03</v>
      </c>
      <c r="E31" s="34">
        <v>0.42</v>
      </c>
      <c r="F31" s="34">
        <v>0.44</v>
      </c>
      <c r="G31" s="34">
        <v>0.46</v>
      </c>
      <c r="H31" s="33">
        <v>0</v>
      </c>
      <c r="I31" s="290"/>
      <c r="J31" s="290"/>
    </row>
    <row r="32" spans="1:13" x14ac:dyDescent="0.35">
      <c r="A32" s="8"/>
      <c r="B32" s="5" t="s">
        <v>23</v>
      </c>
      <c r="C32" s="33"/>
      <c r="D32" s="33"/>
      <c r="E32" s="33"/>
      <c r="F32" s="33"/>
      <c r="G32" s="33"/>
      <c r="H32" s="33"/>
      <c r="I32" s="290"/>
      <c r="J32" s="290"/>
    </row>
    <row r="33" spans="1:10" ht="147" customHeight="1" x14ac:dyDescent="0.35">
      <c r="A33" s="290" t="s">
        <v>24</v>
      </c>
      <c r="B33" s="5" t="s">
        <v>20</v>
      </c>
      <c r="C33" s="290"/>
      <c r="D33" s="290"/>
      <c r="E33" s="290"/>
      <c r="F33" s="290"/>
      <c r="G33" s="290"/>
      <c r="H33" s="290"/>
      <c r="I33" s="290"/>
      <c r="J33" s="290"/>
    </row>
    <row r="34" spans="1:10" ht="132" customHeight="1" x14ac:dyDescent="0.35">
      <c r="A34" s="290"/>
      <c r="B34" s="5" t="s">
        <v>21</v>
      </c>
      <c r="C34" s="306"/>
      <c r="D34" s="306"/>
      <c r="E34" s="306"/>
      <c r="F34" s="306"/>
      <c r="G34" s="306"/>
      <c r="H34" s="306"/>
      <c r="I34" s="306"/>
      <c r="J34" s="306"/>
    </row>
    <row r="35" spans="1:10" ht="153" customHeight="1" x14ac:dyDescent="0.35">
      <c r="A35" s="290"/>
      <c r="B35" s="7" t="s">
        <v>25</v>
      </c>
      <c r="C35" s="306" t="s">
        <v>193</v>
      </c>
      <c r="D35" s="306"/>
      <c r="E35" s="306"/>
      <c r="F35" s="306"/>
      <c r="G35" s="306"/>
      <c r="H35" s="306"/>
      <c r="I35" s="306"/>
      <c r="J35" s="306"/>
    </row>
    <row r="36" spans="1:10" x14ac:dyDescent="0.35">
      <c r="A36" s="290"/>
      <c r="B36" t="s">
        <v>86</v>
      </c>
      <c r="C36" s="307"/>
      <c r="D36" s="308"/>
      <c r="E36" s="308"/>
      <c r="F36" s="308"/>
      <c r="G36" s="308"/>
      <c r="H36" s="308"/>
      <c r="I36" s="308"/>
      <c r="J36" s="309"/>
    </row>
    <row r="37" spans="1:10" ht="58" x14ac:dyDescent="0.35">
      <c r="A37" s="290" t="s">
        <v>26</v>
      </c>
      <c r="B37" s="5" t="s">
        <v>22</v>
      </c>
      <c r="C37" s="294"/>
      <c r="D37" s="295"/>
      <c r="E37" s="295"/>
      <c r="F37" s="295"/>
      <c r="G37" s="295"/>
      <c r="H37" s="295"/>
      <c r="I37" s="295"/>
      <c r="J37" s="296"/>
    </row>
    <row r="38" spans="1:10" x14ac:dyDescent="0.35">
      <c r="A38" s="290"/>
      <c r="B38" s="5" t="s">
        <v>23</v>
      </c>
      <c r="C38" s="33"/>
      <c r="D38" s="33"/>
      <c r="E38" s="33"/>
      <c r="F38" s="33"/>
      <c r="G38" s="33"/>
      <c r="H38" s="33"/>
      <c r="I38" s="290"/>
      <c r="J38" s="290"/>
    </row>
    <row r="39" spans="1:10" ht="43.5" x14ac:dyDescent="0.35">
      <c r="A39" s="33" t="s">
        <v>13</v>
      </c>
      <c r="B39" s="294"/>
      <c r="C39" s="295"/>
      <c r="D39" s="295"/>
      <c r="E39" s="295"/>
      <c r="F39" s="295"/>
      <c r="G39" s="295"/>
      <c r="H39" s="295"/>
      <c r="I39" s="295"/>
      <c r="J39" s="296"/>
    </row>
  </sheetData>
  <mergeCells count="22">
    <mergeCell ref="I31:J31"/>
    <mergeCell ref="A1:M1"/>
    <mergeCell ref="A2:A3"/>
    <mergeCell ref="B2:M2"/>
    <mergeCell ref="B22:M22"/>
    <mergeCell ref="B23:M23"/>
    <mergeCell ref="A26:J26"/>
    <mergeCell ref="A27:J27"/>
    <mergeCell ref="A28:B28"/>
    <mergeCell ref="I28:J28"/>
    <mergeCell ref="I29:J29"/>
    <mergeCell ref="I30:J30"/>
    <mergeCell ref="A37:A38"/>
    <mergeCell ref="C37:J37"/>
    <mergeCell ref="I38:J38"/>
    <mergeCell ref="B39:J39"/>
    <mergeCell ref="I32:J32"/>
    <mergeCell ref="A33:A36"/>
    <mergeCell ref="C33:J33"/>
    <mergeCell ref="C34:J34"/>
    <mergeCell ref="C35:J35"/>
    <mergeCell ref="C36:J3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C37" sqref="C37"/>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26">
        <f>SUM(B5:B7)</f>
        <v>0</v>
      </c>
      <c r="C4" s="126">
        <f t="shared" ref="C4:L4" si="0">SUM(C5:C7)</f>
        <v>0</v>
      </c>
      <c r="D4" s="126">
        <f t="shared" si="0"/>
        <v>0</v>
      </c>
      <c r="E4" s="126">
        <f t="shared" si="0"/>
        <v>0</v>
      </c>
      <c r="F4" s="126">
        <f t="shared" si="0"/>
        <v>0</v>
      </c>
      <c r="G4" s="126">
        <f t="shared" si="0"/>
        <v>0</v>
      </c>
      <c r="H4" s="126">
        <f t="shared" si="0"/>
        <v>0</v>
      </c>
      <c r="I4" s="126">
        <f t="shared" si="0"/>
        <v>0</v>
      </c>
      <c r="J4" s="126">
        <f t="shared" si="0"/>
        <v>0</v>
      </c>
      <c r="K4" s="126">
        <f t="shared" si="0"/>
        <v>0</v>
      </c>
      <c r="L4" s="126">
        <f t="shared" si="0"/>
        <v>0</v>
      </c>
      <c r="M4" s="126">
        <f>SUM(B4:L4)</f>
        <v>0</v>
      </c>
    </row>
    <row r="5" spans="1:16" x14ac:dyDescent="0.35">
      <c r="A5" s="5" t="s">
        <v>5</v>
      </c>
      <c r="B5" s="126">
        <v>0</v>
      </c>
      <c r="C5" s="126">
        <v>0</v>
      </c>
      <c r="D5" s="126">
        <v>0</v>
      </c>
      <c r="E5" s="126">
        <v>0</v>
      </c>
      <c r="F5" s="126">
        <v>0</v>
      </c>
      <c r="G5" s="126">
        <v>0</v>
      </c>
      <c r="H5" s="126">
        <v>0</v>
      </c>
      <c r="I5" s="126">
        <v>0</v>
      </c>
      <c r="J5" s="126">
        <v>0</v>
      </c>
      <c r="K5" s="126">
        <v>0</v>
      </c>
      <c r="L5" s="126">
        <v>0</v>
      </c>
      <c r="M5" s="126">
        <f t="shared" ref="M5:M20" si="1">SUM(B5:L5)</f>
        <v>0</v>
      </c>
    </row>
    <row r="6" spans="1:16" x14ac:dyDescent="0.35">
      <c r="A6" s="5" t="s">
        <v>6</v>
      </c>
      <c r="B6" s="126">
        <v>0</v>
      </c>
      <c r="C6" s="126">
        <v>0</v>
      </c>
      <c r="D6" s="126">
        <v>0</v>
      </c>
      <c r="E6" s="126">
        <v>0</v>
      </c>
      <c r="F6" s="126">
        <v>0</v>
      </c>
      <c r="G6" s="126">
        <v>0</v>
      </c>
      <c r="H6" s="126">
        <v>0</v>
      </c>
      <c r="I6" s="126">
        <v>0</v>
      </c>
      <c r="J6" s="126">
        <v>0</v>
      </c>
      <c r="K6" s="126">
        <v>0</v>
      </c>
      <c r="L6" s="126">
        <v>0</v>
      </c>
      <c r="M6" s="126">
        <f t="shared" si="1"/>
        <v>0</v>
      </c>
    </row>
    <row r="7" spans="1:16" x14ac:dyDescent="0.35">
      <c r="A7" s="5" t="s">
        <v>7</v>
      </c>
      <c r="B7" s="126">
        <v>0</v>
      </c>
      <c r="C7" s="126">
        <v>0</v>
      </c>
      <c r="D7" s="126">
        <v>0</v>
      </c>
      <c r="E7" s="126">
        <v>0</v>
      </c>
      <c r="F7" s="126">
        <v>0</v>
      </c>
      <c r="G7" s="126">
        <v>0</v>
      </c>
      <c r="H7" s="126">
        <v>0</v>
      </c>
      <c r="I7" s="126">
        <v>0</v>
      </c>
      <c r="J7" s="126">
        <v>0</v>
      </c>
      <c r="K7" s="126">
        <v>0</v>
      </c>
      <c r="L7" s="126">
        <v>0</v>
      </c>
      <c r="M7" s="126">
        <f t="shared" si="1"/>
        <v>0</v>
      </c>
    </row>
    <row r="8" spans="1:16" x14ac:dyDescent="0.35">
      <c r="A8" s="3" t="s">
        <v>8</v>
      </c>
      <c r="B8" s="126">
        <f>SUM(B9:B11)</f>
        <v>0</v>
      </c>
      <c r="C8" s="126">
        <f t="shared" ref="C8:L8" si="2">SUM(C9:C11)</f>
        <v>0</v>
      </c>
      <c r="D8" s="126">
        <f t="shared" si="2"/>
        <v>0</v>
      </c>
      <c r="E8" s="126">
        <f t="shared" si="2"/>
        <v>0</v>
      </c>
      <c r="F8" s="126">
        <f t="shared" si="2"/>
        <v>0</v>
      </c>
      <c r="G8" s="126">
        <f t="shared" si="2"/>
        <v>0</v>
      </c>
      <c r="H8" s="126">
        <f t="shared" si="2"/>
        <v>0</v>
      </c>
      <c r="I8" s="126">
        <f t="shared" si="2"/>
        <v>0</v>
      </c>
      <c r="J8" s="126">
        <f t="shared" si="2"/>
        <v>0</v>
      </c>
      <c r="K8" s="126">
        <f t="shared" si="2"/>
        <v>0</v>
      </c>
      <c r="L8" s="126">
        <f t="shared" si="2"/>
        <v>0</v>
      </c>
      <c r="M8" s="126">
        <f t="shared" si="1"/>
        <v>0</v>
      </c>
    </row>
    <row r="9" spans="1:16" x14ac:dyDescent="0.35">
      <c r="A9" s="5" t="s">
        <v>5</v>
      </c>
      <c r="B9" s="126">
        <v>0</v>
      </c>
      <c r="C9" s="126">
        <v>0</v>
      </c>
      <c r="D9" s="126">
        <v>0</v>
      </c>
      <c r="E9" s="126">
        <v>0</v>
      </c>
      <c r="F9" s="126">
        <v>0</v>
      </c>
      <c r="G9" s="126">
        <v>0</v>
      </c>
      <c r="H9" s="126">
        <v>0</v>
      </c>
      <c r="I9" s="126">
        <v>0</v>
      </c>
      <c r="J9" s="126">
        <v>0</v>
      </c>
      <c r="K9" s="126">
        <v>0</v>
      </c>
      <c r="L9" s="126">
        <v>0</v>
      </c>
      <c r="M9" s="126">
        <f t="shared" si="1"/>
        <v>0</v>
      </c>
    </row>
    <row r="10" spans="1:16" x14ac:dyDescent="0.35">
      <c r="A10" s="5" t="s">
        <v>6</v>
      </c>
      <c r="B10" s="126">
        <v>0</v>
      </c>
      <c r="C10" s="126">
        <v>0</v>
      </c>
      <c r="D10" s="126">
        <v>0</v>
      </c>
      <c r="E10" s="126">
        <v>0</v>
      </c>
      <c r="F10" s="126">
        <v>0</v>
      </c>
      <c r="G10" s="126">
        <v>0</v>
      </c>
      <c r="H10" s="126">
        <v>0</v>
      </c>
      <c r="I10" s="126">
        <v>0</v>
      </c>
      <c r="J10" s="126">
        <v>0</v>
      </c>
      <c r="K10" s="126">
        <v>0</v>
      </c>
      <c r="L10" s="126">
        <v>0</v>
      </c>
      <c r="M10" s="126">
        <f t="shared" si="1"/>
        <v>0</v>
      </c>
    </row>
    <row r="11" spans="1:16" x14ac:dyDescent="0.35">
      <c r="A11" s="5" t="s">
        <v>7</v>
      </c>
      <c r="B11" s="126">
        <v>0</v>
      </c>
      <c r="C11" s="126">
        <v>0</v>
      </c>
      <c r="D11" s="126">
        <v>0</v>
      </c>
      <c r="E11" s="126">
        <v>0</v>
      </c>
      <c r="F11" s="126">
        <v>0</v>
      </c>
      <c r="G11" s="126">
        <v>0</v>
      </c>
      <c r="H11" s="126">
        <v>0</v>
      </c>
      <c r="I11" s="126">
        <v>0</v>
      </c>
      <c r="J11" s="126">
        <v>0</v>
      </c>
      <c r="K11" s="126">
        <v>0</v>
      </c>
      <c r="L11" s="126">
        <v>0</v>
      </c>
      <c r="M11" s="126">
        <f t="shared" si="1"/>
        <v>0</v>
      </c>
    </row>
    <row r="12" spans="1:16" x14ac:dyDescent="0.35">
      <c r="A12" s="3" t="s">
        <v>11</v>
      </c>
      <c r="B12" s="126">
        <f>SUM(B13:B15)</f>
        <v>0</v>
      </c>
      <c r="C12" s="126">
        <f t="shared" ref="C12:L12" si="3">SUM(C13:C15)</f>
        <v>0</v>
      </c>
      <c r="D12" s="126">
        <f t="shared" si="3"/>
        <v>0</v>
      </c>
      <c r="E12" s="126">
        <f t="shared" si="3"/>
        <v>0</v>
      </c>
      <c r="F12" s="126">
        <f t="shared" si="3"/>
        <v>0</v>
      </c>
      <c r="G12" s="126">
        <f t="shared" si="3"/>
        <v>0</v>
      </c>
      <c r="H12" s="126">
        <f t="shared" si="3"/>
        <v>0</v>
      </c>
      <c r="I12" s="126">
        <f t="shared" si="3"/>
        <v>0</v>
      </c>
      <c r="J12" s="126">
        <f t="shared" si="3"/>
        <v>0</v>
      </c>
      <c r="K12" s="126">
        <f t="shared" si="3"/>
        <v>0</v>
      </c>
      <c r="L12" s="126">
        <f t="shared" si="3"/>
        <v>0</v>
      </c>
      <c r="M12" s="126">
        <f t="shared" si="1"/>
        <v>0</v>
      </c>
    </row>
    <row r="13" spans="1:16" ht="15" thickBot="1" x14ac:dyDescent="0.4">
      <c r="A13" s="5" t="s">
        <v>5</v>
      </c>
      <c r="B13" s="126">
        <v>0</v>
      </c>
      <c r="C13" s="126">
        <v>0</v>
      </c>
      <c r="D13" s="126">
        <v>0</v>
      </c>
      <c r="E13" s="126">
        <v>0</v>
      </c>
      <c r="F13" s="126">
        <v>0</v>
      </c>
      <c r="G13" s="126">
        <v>0</v>
      </c>
      <c r="H13" s="126">
        <v>0</v>
      </c>
      <c r="I13" s="126">
        <v>0</v>
      </c>
      <c r="J13" s="126">
        <v>0</v>
      </c>
      <c r="K13" s="126">
        <v>0</v>
      </c>
      <c r="L13" s="126">
        <v>0</v>
      </c>
      <c r="M13" s="126">
        <f t="shared" si="1"/>
        <v>0</v>
      </c>
    </row>
    <row r="14" spans="1:16" ht="15" thickBot="1" x14ac:dyDescent="0.4">
      <c r="A14" s="5" t="s">
        <v>6</v>
      </c>
      <c r="B14" s="126">
        <v>0</v>
      </c>
      <c r="C14" s="126">
        <v>0</v>
      </c>
      <c r="D14" s="126">
        <v>0</v>
      </c>
      <c r="E14" s="126">
        <v>0</v>
      </c>
      <c r="F14" s="126">
        <v>0</v>
      </c>
      <c r="G14" s="126">
        <v>0</v>
      </c>
      <c r="H14" s="126">
        <v>0</v>
      </c>
      <c r="I14" s="126">
        <v>0</v>
      </c>
      <c r="J14" s="126">
        <v>0</v>
      </c>
      <c r="K14" s="126">
        <v>0</v>
      </c>
      <c r="L14" s="126">
        <v>0</v>
      </c>
      <c r="M14" s="126">
        <f t="shared" si="1"/>
        <v>0</v>
      </c>
      <c r="O14" s="67"/>
      <c r="P14" s="74"/>
    </row>
    <row r="15" spans="1:16" ht="15" thickBot="1" x14ac:dyDescent="0.4">
      <c r="A15" s="5" t="s">
        <v>7</v>
      </c>
      <c r="B15" s="126">
        <v>0</v>
      </c>
      <c r="C15" s="126">
        <v>0</v>
      </c>
      <c r="D15" s="126">
        <v>0</v>
      </c>
      <c r="E15" s="126">
        <v>0</v>
      </c>
      <c r="F15" s="126">
        <v>0</v>
      </c>
      <c r="G15" s="126">
        <v>0</v>
      </c>
      <c r="H15" s="126">
        <v>0</v>
      </c>
      <c r="I15" s="126">
        <v>0</v>
      </c>
      <c r="J15" s="126">
        <v>0</v>
      </c>
      <c r="K15" s="126">
        <v>0</v>
      </c>
      <c r="L15" s="126">
        <v>0</v>
      </c>
      <c r="M15" s="126">
        <f t="shared" si="1"/>
        <v>0</v>
      </c>
      <c r="O15" s="67"/>
      <c r="P15" s="74"/>
    </row>
    <row r="16" spans="1:16" ht="29" x14ac:dyDescent="0.35">
      <c r="A16" s="3" t="s">
        <v>9</v>
      </c>
      <c r="B16" s="127">
        <v>0.13800000000000001</v>
      </c>
      <c r="C16" s="127">
        <v>0.311</v>
      </c>
      <c r="D16" s="127">
        <v>0.3</v>
      </c>
      <c r="E16" s="126">
        <v>0</v>
      </c>
      <c r="F16" s="126">
        <v>0</v>
      </c>
      <c r="G16" s="126">
        <v>0</v>
      </c>
      <c r="H16" s="126">
        <v>0</v>
      </c>
      <c r="I16" s="126">
        <v>0</v>
      </c>
      <c r="J16" s="126">
        <v>0</v>
      </c>
      <c r="K16" s="126">
        <v>0</v>
      </c>
      <c r="L16" s="126">
        <v>0</v>
      </c>
      <c r="M16" s="127">
        <f t="shared" si="1"/>
        <v>0.749</v>
      </c>
    </row>
    <row r="17" spans="1:13" x14ac:dyDescent="0.35">
      <c r="A17" s="3" t="s">
        <v>10</v>
      </c>
      <c r="B17" s="126">
        <f>SUM(B18:B20)</f>
        <v>0</v>
      </c>
      <c r="C17" s="126">
        <v>0</v>
      </c>
      <c r="D17" s="126">
        <v>0</v>
      </c>
      <c r="E17" s="126">
        <v>0</v>
      </c>
      <c r="F17" s="126">
        <v>0</v>
      </c>
      <c r="G17" s="126">
        <v>0</v>
      </c>
      <c r="H17" s="126">
        <v>0</v>
      </c>
      <c r="I17" s="126">
        <v>0</v>
      </c>
      <c r="J17" s="126">
        <v>0</v>
      </c>
      <c r="K17" s="126">
        <v>0</v>
      </c>
      <c r="L17" s="126">
        <v>0</v>
      </c>
      <c r="M17" s="126">
        <f t="shared" si="1"/>
        <v>0</v>
      </c>
    </row>
    <row r="18" spans="1:13" x14ac:dyDescent="0.35">
      <c r="A18" s="5" t="s">
        <v>5</v>
      </c>
      <c r="B18" s="126">
        <v>0</v>
      </c>
      <c r="C18" s="126">
        <v>0</v>
      </c>
      <c r="D18" s="126">
        <v>0</v>
      </c>
      <c r="E18" s="126">
        <v>0</v>
      </c>
      <c r="F18" s="126">
        <v>0</v>
      </c>
      <c r="G18" s="126">
        <v>0</v>
      </c>
      <c r="H18" s="126">
        <v>0</v>
      </c>
      <c r="I18" s="126">
        <v>0</v>
      </c>
      <c r="J18" s="126">
        <v>0</v>
      </c>
      <c r="K18" s="126">
        <v>0</v>
      </c>
      <c r="L18" s="126">
        <v>0</v>
      </c>
      <c r="M18" s="126">
        <f t="shared" si="1"/>
        <v>0</v>
      </c>
    </row>
    <row r="19" spans="1:13" x14ac:dyDescent="0.35">
      <c r="A19" s="5" t="s">
        <v>6</v>
      </c>
      <c r="B19" s="126">
        <v>0</v>
      </c>
      <c r="C19" s="126">
        <v>0</v>
      </c>
      <c r="D19" s="126">
        <v>0</v>
      </c>
      <c r="E19" s="126">
        <v>0</v>
      </c>
      <c r="F19" s="126">
        <v>0</v>
      </c>
      <c r="G19" s="126">
        <v>0</v>
      </c>
      <c r="H19" s="126">
        <v>0</v>
      </c>
      <c r="I19" s="126">
        <v>0</v>
      </c>
      <c r="J19" s="126">
        <v>0</v>
      </c>
      <c r="K19" s="126">
        <v>0</v>
      </c>
      <c r="L19" s="126">
        <v>0</v>
      </c>
      <c r="M19" s="126">
        <f t="shared" si="1"/>
        <v>0</v>
      </c>
    </row>
    <row r="20" spans="1:13" x14ac:dyDescent="0.35">
      <c r="A20" s="5" t="s">
        <v>7</v>
      </c>
      <c r="B20" s="126">
        <v>0</v>
      </c>
      <c r="C20" s="126">
        <v>0</v>
      </c>
      <c r="D20" s="126">
        <v>0</v>
      </c>
      <c r="E20" s="126">
        <v>0</v>
      </c>
      <c r="F20" s="126">
        <v>0</v>
      </c>
      <c r="G20" s="126">
        <v>0</v>
      </c>
      <c r="H20" s="126">
        <v>0</v>
      </c>
      <c r="I20" s="126">
        <v>0</v>
      </c>
      <c r="J20" s="126">
        <v>0</v>
      </c>
      <c r="K20" s="126">
        <v>0</v>
      </c>
      <c r="L20" s="126">
        <v>0</v>
      </c>
      <c r="M20" s="126">
        <f t="shared" si="1"/>
        <v>0</v>
      </c>
    </row>
    <row r="21" spans="1:13" ht="44.25" customHeight="1" x14ac:dyDescent="0.35">
      <c r="A21" s="5" t="s">
        <v>12</v>
      </c>
      <c r="B21" s="290" t="s">
        <v>408</v>
      </c>
      <c r="C21" s="290"/>
      <c r="D21" s="290"/>
      <c r="E21" s="290"/>
      <c r="F21" s="290"/>
      <c r="G21" s="290"/>
      <c r="H21" s="290"/>
      <c r="I21" s="290"/>
      <c r="J21" s="290"/>
      <c r="K21" s="290"/>
      <c r="L21" s="290"/>
      <c r="M21" s="290"/>
    </row>
    <row r="22" spans="1:13" ht="43.5" x14ac:dyDescent="0.35">
      <c r="A22" s="5" t="s">
        <v>13</v>
      </c>
      <c r="B22" s="290" t="s">
        <v>407</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25" t="s">
        <v>17</v>
      </c>
      <c r="B28" s="5" t="s">
        <v>20</v>
      </c>
      <c r="C28" s="125"/>
      <c r="D28" s="125"/>
      <c r="E28" s="125"/>
      <c r="F28" s="125"/>
      <c r="G28" s="125"/>
      <c r="H28" s="125"/>
      <c r="I28" s="290"/>
      <c r="J28" s="290"/>
    </row>
    <row r="29" spans="1:13" ht="87" x14ac:dyDescent="0.35">
      <c r="A29" s="125" t="s">
        <v>18</v>
      </c>
      <c r="B29" s="5" t="s">
        <v>21</v>
      </c>
      <c r="C29" s="125"/>
      <c r="D29" s="125"/>
      <c r="E29" s="125"/>
      <c r="F29" s="125"/>
      <c r="G29" s="125"/>
      <c r="H29" s="125"/>
      <c r="I29" s="294"/>
      <c r="J29" s="296"/>
    </row>
    <row r="30" spans="1:13" ht="87" x14ac:dyDescent="0.35">
      <c r="A30" s="125" t="s">
        <v>19</v>
      </c>
      <c r="B30" s="7" t="s">
        <v>22</v>
      </c>
      <c r="C30" s="125"/>
      <c r="D30" s="125"/>
      <c r="E30" s="125"/>
      <c r="F30" s="125"/>
      <c r="G30" s="125"/>
      <c r="H30" s="125"/>
      <c r="I30" s="290"/>
      <c r="J30" s="290"/>
    </row>
    <row r="31" spans="1:13" ht="29" x14ac:dyDescent="0.35">
      <c r="A31" s="8"/>
      <c r="B31" s="5" t="s">
        <v>23</v>
      </c>
      <c r="C31" s="125"/>
      <c r="D31" s="125"/>
      <c r="E31" s="125"/>
      <c r="F31" s="125"/>
      <c r="G31" s="125"/>
      <c r="H31" s="125"/>
      <c r="I31" s="290"/>
      <c r="J31" s="290"/>
    </row>
    <row r="32" spans="1:13" ht="43.5" x14ac:dyDescent="0.35">
      <c r="A32" s="290" t="s">
        <v>24</v>
      </c>
      <c r="B32" s="5" t="s">
        <v>20</v>
      </c>
      <c r="C32" s="290" t="s">
        <v>410</v>
      </c>
      <c r="D32" s="290"/>
      <c r="E32" s="290"/>
      <c r="F32" s="290"/>
      <c r="G32" s="290"/>
      <c r="H32" s="290"/>
      <c r="I32" s="290"/>
      <c r="J32" s="290"/>
    </row>
    <row r="33" spans="1:10" ht="87" x14ac:dyDescent="0.35">
      <c r="A33" s="290"/>
      <c r="B33" s="5" t="s">
        <v>21</v>
      </c>
      <c r="C33" s="290" t="s">
        <v>411</v>
      </c>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25"/>
      <c r="D35" s="125"/>
      <c r="E35" s="125"/>
      <c r="F35" s="125"/>
      <c r="G35" s="125"/>
      <c r="H35" s="125"/>
      <c r="I35" s="290"/>
      <c r="J35" s="290"/>
    </row>
    <row r="36" spans="1:10" x14ac:dyDescent="0.35">
      <c r="A36" s="290" t="s">
        <v>26</v>
      </c>
      <c r="B36" s="5"/>
      <c r="C36" s="294" t="s">
        <v>412</v>
      </c>
      <c r="D36" s="295"/>
      <c r="E36" s="295"/>
      <c r="F36" s="295"/>
      <c r="G36" s="295"/>
      <c r="H36" s="295"/>
      <c r="I36" s="295"/>
      <c r="J36" s="296"/>
    </row>
    <row r="37" spans="1:10" ht="29" x14ac:dyDescent="0.35">
      <c r="A37" s="290"/>
      <c r="B37" s="5" t="s">
        <v>23</v>
      </c>
      <c r="C37" s="125"/>
      <c r="D37" s="125"/>
      <c r="E37" s="125"/>
      <c r="F37" s="125"/>
      <c r="G37" s="125"/>
      <c r="H37" s="125"/>
      <c r="I37" s="290"/>
      <c r="J37" s="290"/>
    </row>
    <row r="38" spans="1:10" ht="43.5" x14ac:dyDescent="0.35">
      <c r="A38" s="125"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C35" sqref="C35"/>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26">
        <f>SUM(B5:B7)</f>
        <v>0</v>
      </c>
      <c r="C4" s="126">
        <f t="shared" ref="C4:L4" si="0">SUM(C5:C7)</f>
        <v>0</v>
      </c>
      <c r="D4" s="126">
        <f t="shared" si="0"/>
        <v>0</v>
      </c>
      <c r="E4" s="126">
        <f t="shared" si="0"/>
        <v>0</v>
      </c>
      <c r="F4" s="126">
        <f t="shared" si="0"/>
        <v>0</v>
      </c>
      <c r="G4" s="126">
        <f t="shared" si="0"/>
        <v>0</v>
      </c>
      <c r="H4" s="126">
        <f t="shared" si="0"/>
        <v>0</v>
      </c>
      <c r="I4" s="126">
        <f t="shared" si="0"/>
        <v>0</v>
      </c>
      <c r="J4" s="126">
        <f t="shared" si="0"/>
        <v>0</v>
      </c>
      <c r="K4" s="126">
        <f t="shared" si="0"/>
        <v>0</v>
      </c>
      <c r="L4" s="126">
        <f t="shared" si="0"/>
        <v>0</v>
      </c>
      <c r="M4" s="126">
        <f>SUM(B4:L4)</f>
        <v>0</v>
      </c>
    </row>
    <row r="5" spans="1:16" x14ac:dyDescent="0.35">
      <c r="A5" s="5" t="s">
        <v>5</v>
      </c>
      <c r="B5" s="126">
        <v>0</v>
      </c>
      <c r="C5" s="126">
        <v>0</v>
      </c>
      <c r="D5" s="126">
        <v>0</v>
      </c>
      <c r="E5" s="126">
        <v>0</v>
      </c>
      <c r="F5" s="126">
        <v>0</v>
      </c>
      <c r="G5" s="126">
        <v>0</v>
      </c>
      <c r="H5" s="126">
        <v>0</v>
      </c>
      <c r="I5" s="126">
        <v>0</v>
      </c>
      <c r="J5" s="126">
        <v>0</v>
      </c>
      <c r="K5" s="126">
        <v>0</v>
      </c>
      <c r="L5" s="126">
        <v>0</v>
      </c>
      <c r="M5" s="126">
        <f t="shared" ref="M5:M20" si="1">SUM(B5:L5)</f>
        <v>0</v>
      </c>
    </row>
    <row r="6" spans="1:16" x14ac:dyDescent="0.35">
      <c r="A6" s="5" t="s">
        <v>6</v>
      </c>
      <c r="B6" s="126">
        <v>0</v>
      </c>
      <c r="C6" s="126">
        <v>0</v>
      </c>
      <c r="D6" s="126">
        <v>0</v>
      </c>
      <c r="E6" s="126">
        <v>0</v>
      </c>
      <c r="F6" s="126">
        <v>0</v>
      </c>
      <c r="G6" s="126">
        <v>0</v>
      </c>
      <c r="H6" s="126">
        <v>0</v>
      </c>
      <c r="I6" s="126">
        <v>0</v>
      </c>
      <c r="J6" s="126">
        <v>0</v>
      </c>
      <c r="K6" s="126">
        <v>0</v>
      </c>
      <c r="L6" s="126">
        <v>0</v>
      </c>
      <c r="M6" s="126">
        <f t="shared" si="1"/>
        <v>0</v>
      </c>
    </row>
    <row r="7" spans="1:16" x14ac:dyDescent="0.35">
      <c r="A7" s="5" t="s">
        <v>7</v>
      </c>
      <c r="B7" s="126">
        <v>0</v>
      </c>
      <c r="C7" s="126">
        <v>0</v>
      </c>
      <c r="D7" s="126">
        <v>0</v>
      </c>
      <c r="E7" s="126">
        <v>0</v>
      </c>
      <c r="F7" s="126">
        <v>0</v>
      </c>
      <c r="G7" s="126">
        <v>0</v>
      </c>
      <c r="H7" s="126">
        <v>0</v>
      </c>
      <c r="I7" s="126">
        <v>0</v>
      </c>
      <c r="J7" s="126">
        <v>0</v>
      </c>
      <c r="K7" s="126">
        <v>0</v>
      </c>
      <c r="L7" s="126">
        <v>0</v>
      </c>
      <c r="M7" s="126">
        <f t="shared" si="1"/>
        <v>0</v>
      </c>
    </row>
    <row r="8" spans="1:16" x14ac:dyDescent="0.35">
      <c r="A8" s="3" t="s">
        <v>8</v>
      </c>
      <c r="B8" s="126">
        <f>SUM(B9:B11)</f>
        <v>1.931</v>
      </c>
      <c r="C8" s="126">
        <f t="shared" ref="C8:L8" si="2">SUM(C9:C11)</f>
        <v>0.16</v>
      </c>
      <c r="D8" s="126">
        <f t="shared" si="2"/>
        <v>0.625</v>
      </c>
      <c r="E8" s="126">
        <f t="shared" si="2"/>
        <v>0.82699999999999996</v>
      </c>
      <c r="F8" s="126">
        <f t="shared" si="2"/>
        <v>0</v>
      </c>
      <c r="G8" s="126">
        <f t="shared" si="2"/>
        <v>0</v>
      </c>
      <c r="H8" s="126">
        <f t="shared" si="2"/>
        <v>0</v>
      </c>
      <c r="I8" s="126">
        <f t="shared" si="2"/>
        <v>0</v>
      </c>
      <c r="J8" s="126">
        <f t="shared" si="2"/>
        <v>0</v>
      </c>
      <c r="K8" s="126">
        <f t="shared" si="2"/>
        <v>0</v>
      </c>
      <c r="L8" s="126">
        <f t="shared" si="2"/>
        <v>0</v>
      </c>
      <c r="M8" s="126">
        <f t="shared" si="1"/>
        <v>3.5430000000000001</v>
      </c>
    </row>
    <row r="9" spans="1:16" x14ac:dyDescent="0.35">
      <c r="A9" s="5" t="s">
        <v>5</v>
      </c>
      <c r="B9" s="126">
        <v>1.931</v>
      </c>
      <c r="C9" s="126">
        <v>0.16</v>
      </c>
      <c r="D9" s="126">
        <v>0.625</v>
      </c>
      <c r="E9" s="126">
        <v>0.82699999999999996</v>
      </c>
      <c r="F9" s="126">
        <v>0</v>
      </c>
      <c r="G9" s="126">
        <v>0</v>
      </c>
      <c r="H9" s="126">
        <v>0</v>
      </c>
      <c r="I9" s="126">
        <v>0</v>
      </c>
      <c r="J9" s="126">
        <v>0</v>
      </c>
      <c r="K9" s="126">
        <v>0</v>
      </c>
      <c r="L9" s="126">
        <v>0</v>
      </c>
      <c r="M9" s="126">
        <f t="shared" si="1"/>
        <v>3.5430000000000001</v>
      </c>
    </row>
    <row r="10" spans="1:16" x14ac:dyDescent="0.35">
      <c r="A10" s="5" t="s">
        <v>6</v>
      </c>
      <c r="B10" s="126">
        <v>0</v>
      </c>
      <c r="C10" s="126">
        <v>0</v>
      </c>
      <c r="D10" s="126">
        <v>0</v>
      </c>
      <c r="E10" s="126">
        <v>0</v>
      </c>
      <c r="F10" s="126">
        <v>0</v>
      </c>
      <c r="G10" s="126">
        <v>0</v>
      </c>
      <c r="H10" s="126">
        <v>0</v>
      </c>
      <c r="I10" s="126">
        <v>0</v>
      </c>
      <c r="J10" s="126">
        <v>0</v>
      </c>
      <c r="K10" s="126">
        <v>0</v>
      </c>
      <c r="L10" s="126">
        <v>0</v>
      </c>
      <c r="M10" s="126">
        <f t="shared" si="1"/>
        <v>0</v>
      </c>
    </row>
    <row r="11" spans="1:16" x14ac:dyDescent="0.35">
      <c r="A11" s="5" t="s">
        <v>7</v>
      </c>
      <c r="B11" s="126">
        <v>0</v>
      </c>
      <c r="C11" s="126">
        <v>0</v>
      </c>
      <c r="D11" s="126">
        <v>0</v>
      </c>
      <c r="E11" s="126">
        <v>0</v>
      </c>
      <c r="F11" s="126">
        <v>0</v>
      </c>
      <c r="G11" s="126">
        <v>0</v>
      </c>
      <c r="H11" s="126">
        <v>0</v>
      </c>
      <c r="I11" s="126">
        <v>0</v>
      </c>
      <c r="J11" s="126">
        <v>0</v>
      </c>
      <c r="K11" s="126">
        <v>0</v>
      </c>
      <c r="L11" s="126">
        <v>0</v>
      </c>
      <c r="M11" s="126">
        <f t="shared" si="1"/>
        <v>0</v>
      </c>
    </row>
    <row r="12" spans="1:16" x14ac:dyDescent="0.35">
      <c r="A12" s="3" t="s">
        <v>11</v>
      </c>
      <c r="B12" s="126">
        <f>SUM(B13:B15)</f>
        <v>-1.931</v>
      </c>
      <c r="C12" s="126">
        <f t="shared" ref="C12:L12" si="3">SUM(C13:C15)</f>
        <v>-0.16</v>
      </c>
      <c r="D12" s="126">
        <f t="shared" si="3"/>
        <v>-0.625</v>
      </c>
      <c r="E12" s="126">
        <f t="shared" si="3"/>
        <v>-0.82699999999999996</v>
      </c>
      <c r="F12" s="126">
        <f t="shared" si="3"/>
        <v>0</v>
      </c>
      <c r="G12" s="126">
        <f t="shared" si="3"/>
        <v>0</v>
      </c>
      <c r="H12" s="126">
        <f t="shared" si="3"/>
        <v>0</v>
      </c>
      <c r="I12" s="126">
        <f t="shared" si="3"/>
        <v>0</v>
      </c>
      <c r="J12" s="126">
        <f t="shared" si="3"/>
        <v>0</v>
      </c>
      <c r="K12" s="126">
        <f t="shared" si="3"/>
        <v>0</v>
      </c>
      <c r="L12" s="126">
        <f t="shared" si="3"/>
        <v>0</v>
      </c>
      <c r="M12" s="126">
        <f t="shared" si="1"/>
        <v>-3.5430000000000001</v>
      </c>
    </row>
    <row r="13" spans="1:16" ht="15" thickBot="1" x14ac:dyDescent="0.4">
      <c r="A13" s="5" t="s">
        <v>5</v>
      </c>
      <c r="B13" s="126">
        <v>-1.931</v>
      </c>
      <c r="C13" s="126">
        <v>-0.16</v>
      </c>
      <c r="D13" s="126">
        <v>-0.625</v>
      </c>
      <c r="E13" s="126">
        <v>-0.82699999999999996</v>
      </c>
      <c r="F13" s="126">
        <v>0</v>
      </c>
      <c r="G13" s="126">
        <v>0</v>
      </c>
      <c r="H13" s="126">
        <v>0</v>
      </c>
      <c r="I13" s="126">
        <v>0</v>
      </c>
      <c r="J13" s="126">
        <v>0</v>
      </c>
      <c r="K13" s="126">
        <v>0</v>
      </c>
      <c r="L13" s="126">
        <v>0</v>
      </c>
      <c r="M13" s="126">
        <f t="shared" si="1"/>
        <v>-3.5430000000000001</v>
      </c>
    </row>
    <row r="14" spans="1:16" ht="15" thickBot="1" x14ac:dyDescent="0.4">
      <c r="A14" s="5" t="s">
        <v>6</v>
      </c>
      <c r="B14" s="126">
        <v>0</v>
      </c>
      <c r="C14" s="126">
        <v>0</v>
      </c>
      <c r="D14" s="126">
        <v>0</v>
      </c>
      <c r="E14" s="126">
        <v>0</v>
      </c>
      <c r="F14" s="126">
        <v>0</v>
      </c>
      <c r="G14" s="126">
        <v>0</v>
      </c>
      <c r="H14" s="126">
        <v>0</v>
      </c>
      <c r="I14" s="126">
        <v>0</v>
      </c>
      <c r="J14" s="126">
        <v>0</v>
      </c>
      <c r="K14" s="126">
        <v>0</v>
      </c>
      <c r="L14" s="126">
        <v>0</v>
      </c>
      <c r="M14" s="126">
        <f t="shared" si="1"/>
        <v>0</v>
      </c>
      <c r="O14" s="67"/>
      <c r="P14" s="74"/>
    </row>
    <row r="15" spans="1:16" ht="15" thickBot="1" x14ac:dyDescent="0.4">
      <c r="A15" s="5" t="s">
        <v>7</v>
      </c>
      <c r="B15" s="126">
        <v>0</v>
      </c>
      <c r="C15" s="126">
        <v>0</v>
      </c>
      <c r="D15" s="126">
        <v>0</v>
      </c>
      <c r="E15" s="126">
        <v>0</v>
      </c>
      <c r="F15" s="126">
        <v>0</v>
      </c>
      <c r="G15" s="126">
        <v>0</v>
      </c>
      <c r="H15" s="126">
        <v>0</v>
      </c>
      <c r="I15" s="126">
        <v>0</v>
      </c>
      <c r="J15" s="126">
        <v>0</v>
      </c>
      <c r="K15" s="126">
        <v>0</v>
      </c>
      <c r="L15" s="126">
        <v>0</v>
      </c>
      <c r="M15" s="126">
        <f t="shared" si="1"/>
        <v>0</v>
      </c>
      <c r="O15" s="67"/>
      <c r="P15" s="74"/>
    </row>
    <row r="16" spans="1:16" ht="29" x14ac:dyDescent="0.35">
      <c r="A16" s="3" t="s">
        <v>9</v>
      </c>
      <c r="B16" s="126">
        <v>0.314</v>
      </c>
      <c r="C16" s="126">
        <v>0</v>
      </c>
      <c r="D16" s="126">
        <v>0</v>
      </c>
      <c r="E16" s="126">
        <v>0</v>
      </c>
      <c r="F16" s="126">
        <v>0</v>
      </c>
      <c r="G16" s="126">
        <v>0</v>
      </c>
      <c r="H16" s="126">
        <v>0</v>
      </c>
      <c r="I16" s="126">
        <v>0</v>
      </c>
      <c r="J16" s="126">
        <v>0</v>
      </c>
      <c r="K16" s="126">
        <v>0</v>
      </c>
      <c r="L16" s="126">
        <v>0</v>
      </c>
      <c r="M16" s="126">
        <f t="shared" si="1"/>
        <v>0.314</v>
      </c>
    </row>
    <row r="17" spans="1:13" x14ac:dyDescent="0.35">
      <c r="A17" s="3" t="s">
        <v>10</v>
      </c>
      <c r="B17" s="126">
        <f>SUM(B18:B20)</f>
        <v>0</v>
      </c>
      <c r="C17" s="126">
        <v>0</v>
      </c>
      <c r="D17" s="126">
        <v>0</v>
      </c>
      <c r="E17" s="126">
        <v>0</v>
      </c>
      <c r="F17" s="126">
        <v>0</v>
      </c>
      <c r="G17" s="126">
        <v>0</v>
      </c>
      <c r="H17" s="126">
        <v>0</v>
      </c>
      <c r="I17" s="126">
        <v>0</v>
      </c>
      <c r="J17" s="126">
        <v>0</v>
      </c>
      <c r="K17" s="126">
        <v>0</v>
      </c>
      <c r="L17" s="126">
        <v>0</v>
      </c>
      <c r="M17" s="126">
        <f t="shared" si="1"/>
        <v>0</v>
      </c>
    </row>
    <row r="18" spans="1:13" x14ac:dyDescent="0.35">
      <c r="A18" s="5" t="s">
        <v>5</v>
      </c>
      <c r="B18" s="126">
        <v>0</v>
      </c>
      <c r="C18" s="126">
        <v>0</v>
      </c>
      <c r="D18" s="126">
        <v>0</v>
      </c>
      <c r="E18" s="126">
        <v>0</v>
      </c>
      <c r="F18" s="126">
        <v>0</v>
      </c>
      <c r="G18" s="126">
        <v>0</v>
      </c>
      <c r="H18" s="126">
        <v>0</v>
      </c>
      <c r="I18" s="126">
        <v>0</v>
      </c>
      <c r="J18" s="126">
        <v>0</v>
      </c>
      <c r="K18" s="126">
        <v>0</v>
      </c>
      <c r="L18" s="126">
        <v>0</v>
      </c>
      <c r="M18" s="126">
        <f t="shared" si="1"/>
        <v>0</v>
      </c>
    </row>
    <row r="19" spans="1:13" x14ac:dyDescent="0.35">
      <c r="A19" s="5" t="s">
        <v>6</v>
      </c>
      <c r="B19" s="126">
        <v>0</v>
      </c>
      <c r="C19" s="126">
        <v>0</v>
      </c>
      <c r="D19" s="126">
        <v>0</v>
      </c>
      <c r="E19" s="126">
        <v>0</v>
      </c>
      <c r="F19" s="126">
        <v>0</v>
      </c>
      <c r="G19" s="126">
        <v>0</v>
      </c>
      <c r="H19" s="126">
        <v>0</v>
      </c>
      <c r="I19" s="126">
        <v>0</v>
      </c>
      <c r="J19" s="126">
        <v>0</v>
      </c>
      <c r="K19" s="126">
        <v>0</v>
      </c>
      <c r="L19" s="126">
        <v>0</v>
      </c>
      <c r="M19" s="126">
        <f t="shared" si="1"/>
        <v>0</v>
      </c>
    </row>
    <row r="20" spans="1:13" x14ac:dyDescent="0.35">
      <c r="A20" s="5" t="s">
        <v>7</v>
      </c>
      <c r="B20" s="126">
        <v>0</v>
      </c>
      <c r="C20" s="126">
        <v>0</v>
      </c>
      <c r="D20" s="126">
        <v>0</v>
      </c>
      <c r="E20" s="126">
        <v>0</v>
      </c>
      <c r="F20" s="126">
        <v>0</v>
      </c>
      <c r="G20" s="126">
        <v>0</v>
      </c>
      <c r="H20" s="126">
        <v>0</v>
      </c>
      <c r="I20" s="126">
        <v>0</v>
      </c>
      <c r="J20" s="126">
        <v>0</v>
      </c>
      <c r="K20" s="126">
        <v>0</v>
      </c>
      <c r="L20" s="126">
        <v>0</v>
      </c>
      <c r="M20" s="126">
        <f t="shared" si="1"/>
        <v>0</v>
      </c>
    </row>
    <row r="21" spans="1:13" x14ac:dyDescent="0.35">
      <c r="A21" s="5" t="s">
        <v>12</v>
      </c>
      <c r="B21" s="290" t="s">
        <v>425</v>
      </c>
      <c r="C21" s="290"/>
      <c r="D21" s="290"/>
      <c r="E21" s="290"/>
      <c r="F21" s="290"/>
      <c r="G21" s="290"/>
      <c r="H21" s="290"/>
      <c r="I21" s="290"/>
      <c r="J21" s="290"/>
      <c r="K21" s="290"/>
      <c r="L21" s="290"/>
      <c r="M21" s="290"/>
    </row>
    <row r="22" spans="1:13" ht="43.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25" t="s">
        <v>17</v>
      </c>
      <c r="B28" s="5" t="s">
        <v>20</v>
      </c>
      <c r="C28" s="125"/>
      <c r="D28" s="125"/>
      <c r="E28" s="125"/>
      <c r="F28" s="125"/>
      <c r="G28" s="125"/>
      <c r="H28" s="125"/>
      <c r="I28" s="290"/>
      <c r="J28" s="290"/>
    </row>
    <row r="29" spans="1:13" ht="87" x14ac:dyDescent="0.35">
      <c r="A29" s="125" t="s">
        <v>18</v>
      </c>
      <c r="B29" s="5" t="s">
        <v>21</v>
      </c>
      <c r="C29" s="125"/>
      <c r="D29" s="125"/>
      <c r="E29" s="125"/>
      <c r="F29" s="125"/>
      <c r="G29" s="125"/>
      <c r="H29" s="125"/>
      <c r="I29" s="294"/>
      <c r="J29" s="296"/>
    </row>
    <row r="30" spans="1:13" ht="87" x14ac:dyDescent="0.35">
      <c r="A30" s="125" t="s">
        <v>19</v>
      </c>
      <c r="B30" s="7" t="s">
        <v>22</v>
      </c>
      <c r="C30" s="125"/>
      <c r="D30" s="125"/>
      <c r="E30" s="125"/>
      <c r="F30" s="125"/>
      <c r="G30" s="125"/>
      <c r="H30" s="125"/>
      <c r="I30" s="290"/>
      <c r="J30" s="290"/>
    </row>
    <row r="31" spans="1:13" ht="29" x14ac:dyDescent="0.35">
      <c r="A31" s="8"/>
      <c r="B31" s="5" t="s">
        <v>23</v>
      </c>
      <c r="C31" s="125"/>
      <c r="D31" s="125"/>
      <c r="E31" s="125"/>
      <c r="F31" s="125"/>
      <c r="G31" s="125"/>
      <c r="H31" s="125"/>
      <c r="I31" s="290"/>
      <c r="J31" s="290"/>
    </row>
    <row r="32" spans="1:13" ht="43.5" x14ac:dyDescent="0.35">
      <c r="A32" s="290" t="s">
        <v>24</v>
      </c>
      <c r="B32" s="5" t="s">
        <v>20</v>
      </c>
      <c r="C32" s="300" t="s">
        <v>426</v>
      </c>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125"/>
      <c r="D35" s="125"/>
      <c r="E35" s="125"/>
      <c r="F35" s="125"/>
      <c r="G35" s="125"/>
      <c r="H35" s="125"/>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25"/>
      <c r="D37" s="125"/>
      <c r="E37" s="125"/>
      <c r="F37" s="125"/>
      <c r="G37" s="125"/>
      <c r="H37" s="125"/>
      <c r="I37" s="290"/>
      <c r="J37" s="290"/>
    </row>
    <row r="38" spans="1:10" ht="43.5" x14ac:dyDescent="0.35">
      <c r="A38" s="125" t="s">
        <v>13</v>
      </c>
      <c r="B38" s="294"/>
      <c r="C38" s="295"/>
      <c r="D38" s="295"/>
      <c r="E38" s="295"/>
      <c r="F38" s="295"/>
      <c r="G38" s="295"/>
      <c r="H38" s="295"/>
      <c r="I38" s="295"/>
      <c r="J38" s="296"/>
    </row>
  </sheetData>
  <mergeCells count="20">
    <mergeCell ref="A25:J25"/>
    <mergeCell ref="A1:M1"/>
    <mergeCell ref="A2:A3"/>
    <mergeCell ref="B2:M2"/>
    <mergeCell ref="B21:M21"/>
    <mergeCell ref="B22:M22"/>
    <mergeCell ref="I31:J31"/>
    <mergeCell ref="A32:A35"/>
    <mergeCell ref="I35:J35"/>
    <mergeCell ref="A26:J26"/>
    <mergeCell ref="A27:B27"/>
    <mergeCell ref="I27:J27"/>
    <mergeCell ref="I28:J28"/>
    <mergeCell ref="I29:J29"/>
    <mergeCell ref="I30:J30"/>
    <mergeCell ref="A36:A37"/>
    <mergeCell ref="C36:J36"/>
    <mergeCell ref="I37:J37"/>
    <mergeCell ref="B38:J38"/>
    <mergeCell ref="C32:J3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N17" sqref="N17"/>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26">
        <f>SUM(B5:B7)</f>
        <v>0</v>
      </c>
      <c r="C4" s="126">
        <f t="shared" ref="C4:L4" si="0">SUM(C5:C7)</f>
        <v>0</v>
      </c>
      <c r="D4" s="126">
        <f t="shared" si="0"/>
        <v>0</v>
      </c>
      <c r="E4" s="126">
        <f t="shared" si="0"/>
        <v>0</v>
      </c>
      <c r="F4" s="126">
        <f t="shared" si="0"/>
        <v>0</v>
      </c>
      <c r="G4" s="126">
        <f t="shared" si="0"/>
        <v>0</v>
      </c>
      <c r="H4" s="126">
        <f t="shared" si="0"/>
        <v>0</v>
      </c>
      <c r="I4" s="126">
        <f t="shared" si="0"/>
        <v>0</v>
      </c>
      <c r="J4" s="126">
        <f t="shared" si="0"/>
        <v>0</v>
      </c>
      <c r="K4" s="126">
        <f t="shared" si="0"/>
        <v>0</v>
      </c>
      <c r="L4" s="126">
        <f t="shared" si="0"/>
        <v>0</v>
      </c>
      <c r="M4" s="126">
        <f>SUM(B4:L4)</f>
        <v>0</v>
      </c>
    </row>
    <row r="5" spans="1:16" x14ac:dyDescent="0.35">
      <c r="A5" s="5" t="s">
        <v>5</v>
      </c>
      <c r="B5" s="126">
        <v>0</v>
      </c>
      <c r="C5" s="126">
        <v>0</v>
      </c>
      <c r="D5" s="126">
        <v>0</v>
      </c>
      <c r="E5" s="126">
        <v>0</v>
      </c>
      <c r="F5" s="126">
        <v>0</v>
      </c>
      <c r="G5" s="126">
        <v>0</v>
      </c>
      <c r="H5" s="126">
        <v>0</v>
      </c>
      <c r="I5" s="126">
        <v>0</v>
      </c>
      <c r="J5" s="126">
        <v>0</v>
      </c>
      <c r="K5" s="126">
        <v>0</v>
      </c>
      <c r="L5" s="126">
        <v>0</v>
      </c>
      <c r="M5" s="126">
        <f t="shared" ref="M5:M20" si="1">SUM(B5:L5)</f>
        <v>0</v>
      </c>
    </row>
    <row r="6" spans="1:16" x14ac:dyDescent="0.35">
      <c r="A6" s="5" t="s">
        <v>6</v>
      </c>
      <c r="B6" s="126">
        <v>0</v>
      </c>
      <c r="C6" s="126">
        <v>0</v>
      </c>
      <c r="D6" s="126">
        <v>0</v>
      </c>
      <c r="E6" s="126">
        <v>0</v>
      </c>
      <c r="F6" s="126">
        <v>0</v>
      </c>
      <c r="G6" s="126">
        <v>0</v>
      </c>
      <c r="H6" s="126">
        <v>0</v>
      </c>
      <c r="I6" s="126">
        <v>0</v>
      </c>
      <c r="J6" s="126">
        <v>0</v>
      </c>
      <c r="K6" s="126">
        <v>0</v>
      </c>
      <c r="L6" s="126">
        <v>0</v>
      </c>
      <c r="M6" s="126">
        <f t="shared" si="1"/>
        <v>0</v>
      </c>
    </row>
    <row r="7" spans="1:16" x14ac:dyDescent="0.35">
      <c r="A7" s="5" t="s">
        <v>7</v>
      </c>
      <c r="B7" s="126">
        <v>0</v>
      </c>
      <c r="C7" s="126">
        <v>0</v>
      </c>
      <c r="D7" s="126">
        <v>0</v>
      </c>
      <c r="E7" s="126">
        <v>0</v>
      </c>
      <c r="F7" s="126">
        <v>0</v>
      </c>
      <c r="G7" s="126">
        <v>0</v>
      </c>
      <c r="H7" s="126">
        <v>0</v>
      </c>
      <c r="I7" s="126">
        <v>0</v>
      </c>
      <c r="J7" s="126">
        <v>0</v>
      </c>
      <c r="K7" s="126">
        <v>0</v>
      </c>
      <c r="L7" s="126">
        <v>0</v>
      </c>
      <c r="M7" s="126">
        <f t="shared" si="1"/>
        <v>0</v>
      </c>
    </row>
    <row r="8" spans="1:16" x14ac:dyDescent="0.35">
      <c r="A8" s="3" t="s">
        <v>8</v>
      </c>
      <c r="B8" s="126">
        <f>SUM(B9:B11)</f>
        <v>2.81</v>
      </c>
      <c r="C8" s="126">
        <f t="shared" ref="C8:L8" si="2">SUM(C9:C11)</f>
        <v>3.55</v>
      </c>
      <c r="D8" s="126">
        <f t="shared" si="2"/>
        <v>5.97</v>
      </c>
      <c r="E8" s="126">
        <f t="shared" si="2"/>
        <v>6.32</v>
      </c>
      <c r="F8" s="126">
        <f t="shared" si="2"/>
        <v>6.36</v>
      </c>
      <c r="G8" s="126">
        <f t="shared" si="2"/>
        <v>6.1</v>
      </c>
      <c r="H8" s="126">
        <f t="shared" si="2"/>
        <v>7.18</v>
      </c>
      <c r="I8" s="126">
        <f t="shared" si="2"/>
        <v>6.21</v>
      </c>
      <c r="J8" s="126">
        <f t="shared" si="2"/>
        <v>5.87</v>
      </c>
      <c r="K8" s="126">
        <f t="shared" si="2"/>
        <v>6.82</v>
      </c>
      <c r="L8" s="126">
        <f t="shared" si="2"/>
        <v>6.78</v>
      </c>
      <c r="M8" s="126">
        <f t="shared" si="1"/>
        <v>63.97</v>
      </c>
    </row>
    <row r="9" spans="1:16" x14ac:dyDescent="0.35">
      <c r="A9" s="5" t="s">
        <v>5</v>
      </c>
      <c r="B9" s="126">
        <v>2.81</v>
      </c>
      <c r="C9" s="126">
        <v>3.55</v>
      </c>
      <c r="D9" s="126">
        <v>5.97</v>
      </c>
      <c r="E9" s="126">
        <v>6.32</v>
      </c>
      <c r="F9" s="126">
        <v>6.36</v>
      </c>
      <c r="G9" s="126">
        <v>6.1</v>
      </c>
      <c r="H9" s="126">
        <v>7.18</v>
      </c>
      <c r="I9" s="126">
        <v>6.21</v>
      </c>
      <c r="J9" s="126">
        <v>5.87</v>
      </c>
      <c r="K9" s="126">
        <v>6.82</v>
      </c>
      <c r="L9" s="126">
        <v>6.78</v>
      </c>
      <c r="M9" s="126">
        <f t="shared" si="1"/>
        <v>63.97</v>
      </c>
    </row>
    <row r="10" spans="1:16" x14ac:dyDescent="0.35">
      <c r="A10" s="5" t="s">
        <v>6</v>
      </c>
      <c r="B10" s="126">
        <v>0</v>
      </c>
      <c r="C10" s="126">
        <v>0</v>
      </c>
      <c r="D10" s="126">
        <v>0</v>
      </c>
      <c r="E10" s="126">
        <v>0</v>
      </c>
      <c r="F10" s="126">
        <v>0</v>
      </c>
      <c r="G10" s="126">
        <v>0</v>
      </c>
      <c r="H10" s="126">
        <v>0</v>
      </c>
      <c r="I10" s="126">
        <v>0</v>
      </c>
      <c r="J10" s="126">
        <v>0</v>
      </c>
      <c r="K10" s="126">
        <v>0</v>
      </c>
      <c r="L10" s="126">
        <v>0</v>
      </c>
      <c r="M10" s="126">
        <f t="shared" si="1"/>
        <v>0</v>
      </c>
    </row>
    <row r="11" spans="1:16" x14ac:dyDescent="0.35">
      <c r="A11" s="5" t="s">
        <v>7</v>
      </c>
      <c r="B11" s="126">
        <v>0</v>
      </c>
      <c r="C11" s="126">
        <v>0</v>
      </c>
      <c r="D11" s="126">
        <v>0</v>
      </c>
      <c r="E11" s="126">
        <v>0</v>
      </c>
      <c r="F11" s="126">
        <v>0</v>
      </c>
      <c r="G11" s="126">
        <v>0</v>
      </c>
      <c r="H11" s="126">
        <v>0</v>
      </c>
      <c r="I11" s="126">
        <v>0</v>
      </c>
      <c r="J11" s="126">
        <v>0</v>
      </c>
      <c r="K11" s="126">
        <v>0</v>
      </c>
      <c r="L11" s="126">
        <v>0</v>
      </c>
      <c r="M11" s="126">
        <f t="shared" si="1"/>
        <v>0</v>
      </c>
    </row>
    <row r="12" spans="1:16" x14ac:dyDescent="0.35">
      <c r="A12" s="3" t="s">
        <v>11</v>
      </c>
      <c r="B12" s="126">
        <f>SUM(B13:B15)</f>
        <v>-2.81</v>
      </c>
      <c r="C12" s="126">
        <f t="shared" ref="C12:L12" si="3">SUM(C13:C15)</f>
        <v>-3.55</v>
      </c>
      <c r="D12" s="126">
        <f t="shared" si="3"/>
        <v>-5.97</v>
      </c>
      <c r="E12" s="126">
        <f t="shared" si="3"/>
        <v>-6.32</v>
      </c>
      <c r="F12" s="126">
        <f t="shared" si="3"/>
        <v>-6.36</v>
      </c>
      <c r="G12" s="126">
        <f t="shared" si="3"/>
        <v>-6.1</v>
      </c>
      <c r="H12" s="126">
        <f t="shared" si="3"/>
        <v>-7.18</v>
      </c>
      <c r="I12" s="126">
        <f t="shared" si="3"/>
        <v>-6.21</v>
      </c>
      <c r="J12" s="126">
        <f t="shared" si="3"/>
        <v>-5.87</v>
      </c>
      <c r="K12" s="126">
        <f t="shared" si="3"/>
        <v>-6.82</v>
      </c>
      <c r="L12" s="126">
        <f t="shared" si="3"/>
        <v>-6.78</v>
      </c>
      <c r="M12" s="126">
        <f t="shared" si="1"/>
        <v>-63.97</v>
      </c>
    </row>
    <row r="13" spans="1:16" ht="15" thickBot="1" x14ac:dyDescent="0.4">
      <c r="A13" s="5" t="s">
        <v>5</v>
      </c>
      <c r="B13" s="126">
        <v>-2.81</v>
      </c>
      <c r="C13" s="126">
        <v>-3.55</v>
      </c>
      <c r="D13" s="126">
        <v>-5.97</v>
      </c>
      <c r="E13" s="126">
        <v>-6.32</v>
      </c>
      <c r="F13" s="126">
        <v>-6.36</v>
      </c>
      <c r="G13" s="126">
        <v>-6.1</v>
      </c>
      <c r="H13" s="126">
        <v>-7.18</v>
      </c>
      <c r="I13" s="126">
        <v>-6.21</v>
      </c>
      <c r="J13" s="126">
        <v>-5.87</v>
      </c>
      <c r="K13" s="126">
        <v>-6.82</v>
      </c>
      <c r="L13" s="126">
        <v>-6.78</v>
      </c>
      <c r="M13" s="126">
        <f t="shared" si="1"/>
        <v>-63.97</v>
      </c>
    </row>
    <row r="14" spans="1:16" ht="15" thickBot="1" x14ac:dyDescent="0.4">
      <c r="A14" s="5" t="s">
        <v>6</v>
      </c>
      <c r="B14" s="126">
        <v>0</v>
      </c>
      <c r="C14" s="126">
        <v>0</v>
      </c>
      <c r="D14" s="126">
        <v>0</v>
      </c>
      <c r="E14" s="126">
        <v>0</v>
      </c>
      <c r="F14" s="126">
        <v>0</v>
      </c>
      <c r="G14" s="126">
        <v>0</v>
      </c>
      <c r="H14" s="126">
        <v>0</v>
      </c>
      <c r="I14" s="126">
        <v>0</v>
      </c>
      <c r="J14" s="126">
        <v>0</v>
      </c>
      <c r="K14" s="126">
        <v>0</v>
      </c>
      <c r="L14" s="126">
        <v>0</v>
      </c>
      <c r="M14" s="126">
        <f t="shared" si="1"/>
        <v>0</v>
      </c>
      <c r="O14" s="67"/>
      <c r="P14" s="74"/>
    </row>
    <row r="15" spans="1:16" ht="15" thickBot="1" x14ac:dyDescent="0.4">
      <c r="A15" s="5" t="s">
        <v>7</v>
      </c>
      <c r="B15" s="126">
        <v>0</v>
      </c>
      <c r="C15" s="126">
        <v>0</v>
      </c>
      <c r="D15" s="126">
        <v>0</v>
      </c>
      <c r="E15" s="126">
        <v>0</v>
      </c>
      <c r="F15" s="126">
        <v>0</v>
      </c>
      <c r="G15" s="126">
        <v>0</v>
      </c>
      <c r="H15" s="126">
        <v>0</v>
      </c>
      <c r="I15" s="126">
        <v>0</v>
      </c>
      <c r="J15" s="126">
        <v>0</v>
      </c>
      <c r="K15" s="126">
        <v>0</v>
      </c>
      <c r="L15" s="126">
        <v>0</v>
      </c>
      <c r="M15" s="126">
        <f t="shared" si="1"/>
        <v>0</v>
      </c>
      <c r="O15" s="67"/>
      <c r="P15" s="74"/>
    </row>
    <row r="16" spans="1:16" ht="29" x14ac:dyDescent="0.35">
      <c r="A16" s="3" t="s">
        <v>9</v>
      </c>
      <c r="B16" s="126">
        <v>3.79</v>
      </c>
      <c r="C16" s="126">
        <v>2.88</v>
      </c>
      <c r="D16" s="126">
        <v>0</v>
      </c>
      <c r="E16" s="126">
        <v>0</v>
      </c>
      <c r="F16" s="126">
        <v>0</v>
      </c>
      <c r="G16" s="126">
        <v>0</v>
      </c>
      <c r="H16" s="126">
        <v>0</v>
      </c>
      <c r="I16" s="126">
        <v>0</v>
      </c>
      <c r="J16" s="126">
        <v>0</v>
      </c>
      <c r="K16" s="126">
        <v>0</v>
      </c>
      <c r="L16" s="126">
        <v>0</v>
      </c>
      <c r="M16" s="126">
        <f t="shared" si="1"/>
        <v>6.67</v>
      </c>
    </row>
    <row r="17" spans="1:13" x14ac:dyDescent="0.35">
      <c r="A17" s="3" t="s">
        <v>10</v>
      </c>
      <c r="B17" s="126">
        <f>SUM(B18:B20)</f>
        <v>0</v>
      </c>
      <c r="C17" s="126">
        <v>0</v>
      </c>
      <c r="D17" s="126">
        <v>0</v>
      </c>
      <c r="E17" s="126">
        <v>0</v>
      </c>
      <c r="F17" s="126">
        <v>0</v>
      </c>
      <c r="G17" s="126">
        <v>0</v>
      </c>
      <c r="H17" s="126">
        <v>0</v>
      </c>
      <c r="I17" s="126">
        <v>0</v>
      </c>
      <c r="J17" s="126">
        <v>0</v>
      </c>
      <c r="K17" s="126">
        <v>0</v>
      </c>
      <c r="L17" s="126">
        <v>0</v>
      </c>
      <c r="M17" s="126">
        <f t="shared" si="1"/>
        <v>0</v>
      </c>
    </row>
    <row r="18" spans="1:13" x14ac:dyDescent="0.35">
      <c r="A18" s="5" t="s">
        <v>5</v>
      </c>
      <c r="B18" s="126">
        <v>0</v>
      </c>
      <c r="C18" s="126">
        <v>0</v>
      </c>
      <c r="D18" s="126">
        <v>0</v>
      </c>
      <c r="E18" s="126">
        <v>0</v>
      </c>
      <c r="F18" s="126">
        <v>0</v>
      </c>
      <c r="G18" s="126">
        <v>0</v>
      </c>
      <c r="H18" s="126">
        <v>0</v>
      </c>
      <c r="I18" s="126">
        <v>0</v>
      </c>
      <c r="J18" s="126">
        <v>0</v>
      </c>
      <c r="K18" s="126">
        <v>0</v>
      </c>
      <c r="L18" s="126">
        <v>0</v>
      </c>
      <c r="M18" s="126">
        <f t="shared" si="1"/>
        <v>0</v>
      </c>
    </row>
    <row r="19" spans="1:13" x14ac:dyDescent="0.35">
      <c r="A19" s="5" t="s">
        <v>6</v>
      </c>
      <c r="B19" s="126">
        <v>0</v>
      </c>
      <c r="C19" s="126">
        <v>0</v>
      </c>
      <c r="D19" s="126">
        <v>0</v>
      </c>
      <c r="E19" s="126">
        <v>0</v>
      </c>
      <c r="F19" s="126">
        <v>0</v>
      </c>
      <c r="G19" s="126">
        <v>0</v>
      </c>
      <c r="H19" s="126">
        <v>0</v>
      </c>
      <c r="I19" s="126">
        <v>0</v>
      </c>
      <c r="J19" s="126">
        <v>0</v>
      </c>
      <c r="K19" s="126">
        <v>0</v>
      </c>
      <c r="L19" s="126">
        <v>0</v>
      </c>
      <c r="M19" s="126">
        <f t="shared" si="1"/>
        <v>0</v>
      </c>
    </row>
    <row r="20" spans="1:13" x14ac:dyDescent="0.35">
      <c r="A20" s="5" t="s">
        <v>7</v>
      </c>
      <c r="B20" s="126">
        <v>0</v>
      </c>
      <c r="C20" s="126">
        <v>0</v>
      </c>
      <c r="D20" s="126">
        <v>0</v>
      </c>
      <c r="E20" s="126">
        <v>0</v>
      </c>
      <c r="F20" s="126">
        <v>0</v>
      </c>
      <c r="G20" s="126">
        <v>0</v>
      </c>
      <c r="H20" s="126">
        <v>0</v>
      </c>
      <c r="I20" s="126">
        <v>0</v>
      </c>
      <c r="J20" s="126">
        <v>0</v>
      </c>
      <c r="K20" s="126">
        <v>0</v>
      </c>
      <c r="L20" s="126">
        <v>0</v>
      </c>
      <c r="M20" s="126">
        <f t="shared" si="1"/>
        <v>0</v>
      </c>
    </row>
    <row r="21" spans="1:13" ht="55.5" customHeight="1" x14ac:dyDescent="0.35">
      <c r="A21" s="5" t="s">
        <v>12</v>
      </c>
      <c r="B21" s="290" t="s">
        <v>417</v>
      </c>
      <c r="C21" s="290"/>
      <c r="D21" s="290"/>
      <c r="E21" s="290"/>
      <c r="F21" s="290"/>
      <c r="G21" s="290"/>
      <c r="H21" s="290"/>
      <c r="I21" s="290"/>
      <c r="J21" s="290"/>
      <c r="K21" s="290"/>
      <c r="L21" s="290"/>
      <c r="M21" s="290"/>
    </row>
    <row r="22" spans="1:13" ht="43.5" x14ac:dyDescent="0.35">
      <c r="A22" s="5" t="s">
        <v>13</v>
      </c>
      <c r="B22" s="290" t="s">
        <v>416</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25" t="s">
        <v>17</v>
      </c>
      <c r="B28" s="5" t="s">
        <v>20</v>
      </c>
      <c r="C28" s="125"/>
      <c r="D28" s="125"/>
      <c r="E28" s="125"/>
      <c r="F28" s="125"/>
      <c r="G28" s="125"/>
      <c r="H28" s="125"/>
      <c r="I28" s="290"/>
      <c r="J28" s="290"/>
    </row>
    <row r="29" spans="1:13" ht="87" x14ac:dyDescent="0.35">
      <c r="A29" s="125" t="s">
        <v>18</v>
      </c>
      <c r="B29" s="5" t="s">
        <v>21</v>
      </c>
      <c r="C29" s="125"/>
      <c r="D29" s="125"/>
      <c r="E29" s="125"/>
      <c r="F29" s="125"/>
      <c r="G29" s="125"/>
      <c r="H29" s="125"/>
      <c r="I29" s="294"/>
      <c r="J29" s="296"/>
    </row>
    <row r="30" spans="1:13" ht="87" x14ac:dyDescent="0.35">
      <c r="A30" s="125" t="s">
        <v>19</v>
      </c>
      <c r="B30" s="7" t="s">
        <v>22</v>
      </c>
      <c r="C30" s="125"/>
      <c r="D30" s="125"/>
      <c r="E30" s="125"/>
      <c r="F30" s="125"/>
      <c r="G30" s="125"/>
      <c r="H30" s="125"/>
      <c r="I30" s="290"/>
      <c r="J30" s="290"/>
    </row>
    <row r="31" spans="1:13" ht="29" x14ac:dyDescent="0.35">
      <c r="A31" s="8"/>
      <c r="B31" s="5" t="s">
        <v>23</v>
      </c>
      <c r="C31" s="125"/>
      <c r="D31" s="125"/>
      <c r="E31" s="125"/>
      <c r="F31" s="125"/>
      <c r="G31" s="125"/>
      <c r="H31" s="125"/>
      <c r="I31" s="290"/>
      <c r="J31" s="290"/>
    </row>
    <row r="32" spans="1:13" ht="43.5" x14ac:dyDescent="0.35">
      <c r="A32" s="290" t="s">
        <v>24</v>
      </c>
      <c r="B32" s="5" t="s">
        <v>20</v>
      </c>
      <c r="C32" s="290" t="s">
        <v>418</v>
      </c>
      <c r="D32" s="290"/>
      <c r="E32" s="290"/>
      <c r="F32" s="290"/>
      <c r="G32" s="290"/>
      <c r="H32" s="290"/>
      <c r="I32" s="290"/>
      <c r="J32" s="290"/>
    </row>
    <row r="33" spans="1:10" ht="87" x14ac:dyDescent="0.35">
      <c r="A33" s="290"/>
      <c r="B33" s="5" t="s">
        <v>21</v>
      </c>
      <c r="C33" s="290" t="s">
        <v>419</v>
      </c>
      <c r="D33" s="290"/>
      <c r="E33" s="290"/>
      <c r="F33" s="290"/>
      <c r="G33" s="290"/>
      <c r="H33" s="290"/>
      <c r="I33" s="290"/>
      <c r="J33" s="290"/>
    </row>
    <row r="34" spans="1:10" ht="87" x14ac:dyDescent="0.35">
      <c r="A34" s="290"/>
      <c r="B34" s="7" t="s">
        <v>25</v>
      </c>
      <c r="C34" s="290" t="s">
        <v>420</v>
      </c>
      <c r="D34" s="290"/>
      <c r="E34" s="290"/>
      <c r="F34" s="290"/>
      <c r="G34" s="290"/>
      <c r="H34" s="290"/>
      <c r="I34" s="290"/>
      <c r="J34" s="290"/>
    </row>
    <row r="35" spans="1:10" ht="29" x14ac:dyDescent="0.35">
      <c r="A35" s="290"/>
      <c r="B35" s="5" t="s">
        <v>23</v>
      </c>
      <c r="C35" s="125"/>
      <c r="D35" s="125"/>
      <c r="E35" s="125"/>
      <c r="F35" s="125"/>
      <c r="G35" s="125"/>
      <c r="H35" s="125"/>
      <c r="I35" s="290"/>
      <c r="J35" s="290"/>
    </row>
    <row r="36" spans="1:10" x14ac:dyDescent="0.35">
      <c r="A36" s="290" t="s">
        <v>26</v>
      </c>
      <c r="B36" s="5"/>
      <c r="C36" s="294" t="s">
        <v>421</v>
      </c>
      <c r="D36" s="295"/>
      <c r="E36" s="295"/>
      <c r="F36" s="295"/>
      <c r="G36" s="295"/>
      <c r="H36" s="295"/>
      <c r="I36" s="295"/>
      <c r="J36" s="296"/>
    </row>
    <row r="37" spans="1:10" ht="29" x14ac:dyDescent="0.35">
      <c r="A37" s="290"/>
      <c r="B37" s="5" t="s">
        <v>23</v>
      </c>
      <c r="C37" s="294" t="s">
        <v>422</v>
      </c>
      <c r="D37" s="295"/>
      <c r="E37" s="295"/>
      <c r="F37" s="295"/>
      <c r="G37" s="295"/>
      <c r="H37" s="295"/>
      <c r="I37" s="295"/>
      <c r="J37" s="296"/>
    </row>
    <row r="38" spans="1:10" ht="43.5" x14ac:dyDescent="0.35">
      <c r="A38" s="125" t="s">
        <v>13</v>
      </c>
      <c r="B38" s="294" t="s">
        <v>423</v>
      </c>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B38:J38"/>
    <mergeCell ref="C37:J37"/>
    <mergeCell ref="I31:J31"/>
    <mergeCell ref="A32:A35"/>
    <mergeCell ref="C32:J32"/>
    <mergeCell ref="C33:J33"/>
    <mergeCell ref="C34:J34"/>
    <mergeCell ref="I35:J3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P18" sqref="P18"/>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26">
        <f>SUM(B5:B7)</f>
        <v>0</v>
      </c>
      <c r="C4" s="126">
        <f t="shared" ref="C4:L4" si="0">SUM(C5:C7)</f>
        <v>0</v>
      </c>
      <c r="D4" s="126">
        <f t="shared" si="0"/>
        <v>0</v>
      </c>
      <c r="E4" s="126">
        <f t="shared" si="0"/>
        <v>0</v>
      </c>
      <c r="F4" s="126">
        <f t="shared" si="0"/>
        <v>0</v>
      </c>
      <c r="G4" s="126">
        <f t="shared" si="0"/>
        <v>0</v>
      </c>
      <c r="H4" s="126">
        <f t="shared" si="0"/>
        <v>0</v>
      </c>
      <c r="I4" s="126">
        <f t="shared" si="0"/>
        <v>0</v>
      </c>
      <c r="J4" s="126">
        <f t="shared" si="0"/>
        <v>0</v>
      </c>
      <c r="K4" s="126">
        <f t="shared" si="0"/>
        <v>0</v>
      </c>
      <c r="L4" s="126">
        <f t="shared" si="0"/>
        <v>0</v>
      </c>
      <c r="M4" s="126">
        <f>SUM(B4:L4)</f>
        <v>0</v>
      </c>
    </row>
    <row r="5" spans="1:16" x14ac:dyDescent="0.35">
      <c r="A5" s="5" t="s">
        <v>5</v>
      </c>
      <c r="B5" s="126">
        <v>0</v>
      </c>
      <c r="C5" s="126">
        <v>0</v>
      </c>
      <c r="D5" s="126">
        <v>0</v>
      </c>
      <c r="E5" s="126">
        <v>0</v>
      </c>
      <c r="F5" s="126">
        <v>0</v>
      </c>
      <c r="G5" s="126">
        <v>0</v>
      </c>
      <c r="H5" s="126">
        <v>0</v>
      </c>
      <c r="I5" s="126">
        <v>0</v>
      </c>
      <c r="J5" s="126">
        <v>0</v>
      </c>
      <c r="K5" s="126">
        <v>0</v>
      </c>
      <c r="L5" s="126">
        <v>0</v>
      </c>
      <c r="M5" s="126">
        <f t="shared" ref="M5:M20" si="1">SUM(B5:L5)</f>
        <v>0</v>
      </c>
    </row>
    <row r="6" spans="1:16" x14ac:dyDescent="0.35">
      <c r="A6" s="5" t="s">
        <v>6</v>
      </c>
      <c r="B6" s="126">
        <v>0</v>
      </c>
      <c r="C6" s="126">
        <v>0</v>
      </c>
      <c r="D6" s="126">
        <v>0</v>
      </c>
      <c r="E6" s="126">
        <v>0</v>
      </c>
      <c r="F6" s="126">
        <v>0</v>
      </c>
      <c r="G6" s="126">
        <v>0</v>
      </c>
      <c r="H6" s="126">
        <v>0</v>
      </c>
      <c r="I6" s="126">
        <v>0</v>
      </c>
      <c r="J6" s="126">
        <v>0</v>
      </c>
      <c r="K6" s="126">
        <v>0</v>
      </c>
      <c r="L6" s="126">
        <v>0</v>
      </c>
      <c r="M6" s="126">
        <f t="shared" si="1"/>
        <v>0</v>
      </c>
    </row>
    <row r="7" spans="1:16" x14ac:dyDescent="0.35">
      <c r="A7" s="5" t="s">
        <v>7</v>
      </c>
      <c r="B7" s="126">
        <v>0</v>
      </c>
      <c r="C7" s="126">
        <v>0</v>
      </c>
      <c r="D7" s="126">
        <v>0</v>
      </c>
      <c r="E7" s="126">
        <v>0</v>
      </c>
      <c r="F7" s="126">
        <v>0</v>
      </c>
      <c r="G7" s="126">
        <v>0</v>
      </c>
      <c r="H7" s="126">
        <v>0</v>
      </c>
      <c r="I7" s="126">
        <v>0</v>
      </c>
      <c r="J7" s="126">
        <v>0</v>
      </c>
      <c r="K7" s="126">
        <v>0</v>
      </c>
      <c r="L7" s="126">
        <v>0</v>
      </c>
      <c r="M7" s="126">
        <f t="shared" si="1"/>
        <v>0</v>
      </c>
    </row>
    <row r="8" spans="1:16" x14ac:dyDescent="0.35">
      <c r="A8" s="3" t="s">
        <v>8</v>
      </c>
      <c r="B8" s="126">
        <f>SUM(B9:B11)</f>
        <v>1.2</v>
      </c>
      <c r="C8" s="126">
        <f t="shared" ref="C8:L8" si="2">SUM(C9:C11)</f>
        <v>30.108000000000001</v>
      </c>
      <c r="D8" s="126">
        <f t="shared" si="2"/>
        <v>300.43700000000001</v>
      </c>
      <c r="E8" s="126">
        <f t="shared" si="2"/>
        <v>30.286000000000001</v>
      </c>
      <c r="F8" s="126">
        <f t="shared" si="2"/>
        <v>30.286000000000001</v>
      </c>
      <c r="G8" s="126">
        <f t="shared" si="2"/>
        <v>30.286000000000001</v>
      </c>
      <c r="H8" s="126">
        <f t="shared" si="2"/>
        <v>30.286000000000001</v>
      </c>
      <c r="I8" s="126">
        <f t="shared" si="2"/>
        <v>30.286000000000001</v>
      </c>
      <c r="J8" s="126">
        <f t="shared" si="2"/>
        <v>0</v>
      </c>
      <c r="K8" s="126">
        <f t="shared" si="2"/>
        <v>0</v>
      </c>
      <c r="L8" s="126">
        <f t="shared" si="2"/>
        <v>0</v>
      </c>
      <c r="M8" s="126">
        <f t="shared" si="1"/>
        <v>483.17500000000001</v>
      </c>
    </row>
    <row r="9" spans="1:16" x14ac:dyDescent="0.35">
      <c r="A9" s="5" t="s">
        <v>5</v>
      </c>
      <c r="B9" s="126">
        <v>1.2</v>
      </c>
      <c r="C9" s="126">
        <v>30.108000000000001</v>
      </c>
      <c r="D9" s="126">
        <v>300.43700000000001</v>
      </c>
      <c r="E9" s="126">
        <v>30.286000000000001</v>
      </c>
      <c r="F9" s="126">
        <v>30.286000000000001</v>
      </c>
      <c r="G9" s="126">
        <v>30.286000000000001</v>
      </c>
      <c r="H9" s="126">
        <v>30.286000000000001</v>
      </c>
      <c r="I9" s="126">
        <v>30.286000000000001</v>
      </c>
      <c r="J9" s="126">
        <v>0</v>
      </c>
      <c r="K9" s="126">
        <v>0</v>
      </c>
      <c r="L9" s="126">
        <v>0</v>
      </c>
      <c r="M9" s="126">
        <f t="shared" si="1"/>
        <v>483.17500000000001</v>
      </c>
    </row>
    <row r="10" spans="1:16" x14ac:dyDescent="0.35">
      <c r="A10" s="5" t="s">
        <v>6</v>
      </c>
      <c r="B10" s="126">
        <v>0</v>
      </c>
      <c r="C10" s="126">
        <v>0</v>
      </c>
      <c r="D10" s="126">
        <v>0</v>
      </c>
      <c r="E10" s="126">
        <v>0</v>
      </c>
      <c r="F10" s="126">
        <v>0</v>
      </c>
      <c r="G10" s="126">
        <v>0</v>
      </c>
      <c r="H10" s="126">
        <v>0</v>
      </c>
      <c r="I10" s="126">
        <v>0</v>
      </c>
      <c r="J10" s="126">
        <v>0</v>
      </c>
      <c r="K10" s="126">
        <v>0</v>
      </c>
      <c r="L10" s="126">
        <v>0</v>
      </c>
      <c r="M10" s="126">
        <f t="shared" si="1"/>
        <v>0</v>
      </c>
    </row>
    <row r="11" spans="1:16" x14ac:dyDescent="0.35">
      <c r="A11" s="5" t="s">
        <v>7</v>
      </c>
      <c r="B11" s="126">
        <v>0</v>
      </c>
      <c r="C11" s="126">
        <v>0</v>
      </c>
      <c r="D11" s="126">
        <v>0</v>
      </c>
      <c r="E11" s="126">
        <v>0</v>
      </c>
      <c r="F11" s="126">
        <v>0</v>
      </c>
      <c r="G11" s="126">
        <v>0</v>
      </c>
      <c r="H11" s="126">
        <v>0</v>
      </c>
      <c r="I11" s="126">
        <v>0</v>
      </c>
      <c r="J11" s="126">
        <v>0</v>
      </c>
      <c r="K11" s="126">
        <v>0</v>
      </c>
      <c r="L11" s="126">
        <v>0</v>
      </c>
      <c r="M11" s="126">
        <f t="shared" si="1"/>
        <v>0</v>
      </c>
    </row>
    <row r="12" spans="1:16" x14ac:dyDescent="0.35">
      <c r="A12" s="3" t="s">
        <v>11</v>
      </c>
      <c r="B12" s="126">
        <f>SUM(B13:B15)</f>
        <v>-1.2</v>
      </c>
      <c r="C12" s="126">
        <f t="shared" ref="C12:L12" si="3">SUM(C13:C15)</f>
        <v>-30.108000000000001</v>
      </c>
      <c r="D12" s="126">
        <f t="shared" si="3"/>
        <v>-300.43700000000001</v>
      </c>
      <c r="E12" s="126">
        <f t="shared" si="3"/>
        <v>-30.286000000000001</v>
      </c>
      <c r="F12" s="126">
        <f t="shared" si="3"/>
        <v>-30.286000000000001</v>
      </c>
      <c r="G12" s="126">
        <f t="shared" si="3"/>
        <v>-30.286000000000001</v>
      </c>
      <c r="H12" s="126">
        <f t="shared" si="3"/>
        <v>-30.286000000000001</v>
      </c>
      <c r="I12" s="126">
        <f t="shared" si="3"/>
        <v>-30.286000000000001</v>
      </c>
      <c r="J12" s="126">
        <f t="shared" si="3"/>
        <v>0</v>
      </c>
      <c r="K12" s="126">
        <f t="shared" si="3"/>
        <v>0</v>
      </c>
      <c r="L12" s="126">
        <f t="shared" si="3"/>
        <v>0</v>
      </c>
      <c r="M12" s="126">
        <f t="shared" si="1"/>
        <v>-483.17500000000001</v>
      </c>
      <c r="O12" s="23"/>
    </row>
    <row r="13" spans="1:16" ht="15" thickBot="1" x14ac:dyDescent="0.4">
      <c r="A13" s="5" t="s">
        <v>5</v>
      </c>
      <c r="B13" s="126">
        <v>-1.2</v>
      </c>
      <c r="C13" s="126">
        <v>-30.108000000000001</v>
      </c>
      <c r="D13" s="126">
        <v>-300.43700000000001</v>
      </c>
      <c r="E13" s="126">
        <v>-30.286000000000001</v>
      </c>
      <c r="F13" s="126">
        <v>-30.286000000000001</v>
      </c>
      <c r="G13" s="126">
        <v>-30.286000000000001</v>
      </c>
      <c r="H13" s="126">
        <v>-30.286000000000001</v>
      </c>
      <c r="I13" s="126">
        <v>-30.286000000000001</v>
      </c>
      <c r="J13" s="126">
        <v>0</v>
      </c>
      <c r="K13" s="126">
        <v>0</v>
      </c>
      <c r="L13" s="126">
        <v>0</v>
      </c>
      <c r="M13" s="126">
        <f t="shared" si="1"/>
        <v>-483.17500000000001</v>
      </c>
    </row>
    <row r="14" spans="1:16" ht="15" thickBot="1" x14ac:dyDescent="0.4">
      <c r="A14" s="5" t="s">
        <v>6</v>
      </c>
      <c r="B14" s="126">
        <v>0</v>
      </c>
      <c r="C14" s="126">
        <v>0</v>
      </c>
      <c r="D14" s="126">
        <v>0</v>
      </c>
      <c r="E14" s="126">
        <v>0</v>
      </c>
      <c r="F14" s="126">
        <v>0</v>
      </c>
      <c r="G14" s="126">
        <v>0</v>
      </c>
      <c r="H14" s="126">
        <v>0</v>
      </c>
      <c r="I14" s="126">
        <v>0</v>
      </c>
      <c r="J14" s="126">
        <v>0</v>
      </c>
      <c r="K14" s="126">
        <v>0</v>
      </c>
      <c r="L14" s="126">
        <v>0</v>
      </c>
      <c r="M14" s="126">
        <f t="shared" si="1"/>
        <v>0</v>
      </c>
      <c r="O14" s="67"/>
      <c r="P14" s="74"/>
    </row>
    <row r="15" spans="1:16" ht="15" thickBot="1" x14ac:dyDescent="0.4">
      <c r="A15" s="5" t="s">
        <v>7</v>
      </c>
      <c r="B15" s="126">
        <v>0</v>
      </c>
      <c r="C15" s="126">
        <v>0</v>
      </c>
      <c r="D15" s="126">
        <v>0</v>
      </c>
      <c r="E15" s="126">
        <v>0</v>
      </c>
      <c r="F15" s="126">
        <v>0</v>
      </c>
      <c r="G15" s="126">
        <v>0</v>
      </c>
      <c r="H15" s="126">
        <v>0</v>
      </c>
      <c r="I15" s="126">
        <v>0</v>
      </c>
      <c r="J15" s="126">
        <v>0</v>
      </c>
      <c r="K15" s="126">
        <v>0</v>
      </c>
      <c r="L15" s="126">
        <v>0</v>
      </c>
      <c r="M15" s="126">
        <f t="shared" si="1"/>
        <v>0</v>
      </c>
      <c r="O15" s="67"/>
      <c r="P15" s="74"/>
    </row>
    <row r="16" spans="1:16" ht="29" x14ac:dyDescent="0.35">
      <c r="A16" s="3" t="s">
        <v>9</v>
      </c>
      <c r="B16" s="126">
        <v>6.8</v>
      </c>
      <c r="C16" s="126">
        <v>170.613</v>
      </c>
      <c r="D16" s="126">
        <v>368.73</v>
      </c>
      <c r="E16" s="126">
        <v>0</v>
      </c>
      <c r="F16" s="126">
        <v>0</v>
      </c>
      <c r="G16" s="126">
        <v>0</v>
      </c>
      <c r="H16" s="126">
        <v>0</v>
      </c>
      <c r="I16" s="126">
        <v>0</v>
      </c>
      <c r="J16" s="126">
        <v>0</v>
      </c>
      <c r="K16" s="126">
        <v>0</v>
      </c>
      <c r="L16" s="126">
        <v>0</v>
      </c>
      <c r="M16" s="126">
        <f t="shared" si="1"/>
        <v>546.14300000000003</v>
      </c>
    </row>
    <row r="17" spans="1:13" x14ac:dyDescent="0.35">
      <c r="A17" s="3" t="s">
        <v>10</v>
      </c>
      <c r="B17" s="126">
        <f>SUM(B18:B20)</f>
        <v>0</v>
      </c>
      <c r="C17" s="126">
        <v>0</v>
      </c>
      <c r="D17" s="126">
        <v>0</v>
      </c>
      <c r="E17" s="126">
        <v>0</v>
      </c>
      <c r="F17" s="126">
        <v>0</v>
      </c>
      <c r="G17" s="126">
        <v>0</v>
      </c>
      <c r="H17" s="126">
        <v>0</v>
      </c>
      <c r="I17" s="126">
        <v>0</v>
      </c>
      <c r="J17" s="126">
        <v>0</v>
      </c>
      <c r="K17" s="126">
        <v>0</v>
      </c>
      <c r="L17" s="126">
        <v>0</v>
      </c>
      <c r="M17" s="126">
        <f t="shared" si="1"/>
        <v>0</v>
      </c>
    </row>
    <row r="18" spans="1:13" x14ac:dyDescent="0.35">
      <c r="A18" s="5" t="s">
        <v>5</v>
      </c>
      <c r="B18" s="126">
        <v>0</v>
      </c>
      <c r="C18" s="126">
        <v>0</v>
      </c>
      <c r="D18" s="126">
        <v>0</v>
      </c>
      <c r="E18" s="126">
        <v>0</v>
      </c>
      <c r="F18" s="126">
        <v>0</v>
      </c>
      <c r="G18" s="126">
        <v>0</v>
      </c>
      <c r="H18" s="126">
        <v>0</v>
      </c>
      <c r="I18" s="126">
        <v>0</v>
      </c>
      <c r="J18" s="126">
        <v>0</v>
      </c>
      <c r="K18" s="126">
        <v>0</v>
      </c>
      <c r="L18" s="126">
        <v>0</v>
      </c>
      <c r="M18" s="126">
        <f t="shared" si="1"/>
        <v>0</v>
      </c>
    </row>
    <row r="19" spans="1:13" x14ac:dyDescent="0.35">
      <c r="A19" s="5" t="s">
        <v>6</v>
      </c>
      <c r="B19" s="126">
        <v>0</v>
      </c>
      <c r="C19" s="126">
        <v>0</v>
      </c>
      <c r="D19" s="126">
        <v>0</v>
      </c>
      <c r="E19" s="126">
        <v>0</v>
      </c>
      <c r="F19" s="126">
        <v>0</v>
      </c>
      <c r="G19" s="126">
        <v>0</v>
      </c>
      <c r="H19" s="126">
        <v>0</v>
      </c>
      <c r="I19" s="126">
        <v>0</v>
      </c>
      <c r="J19" s="126">
        <v>0</v>
      </c>
      <c r="K19" s="126">
        <v>0</v>
      </c>
      <c r="L19" s="126">
        <v>0</v>
      </c>
      <c r="M19" s="126">
        <f t="shared" si="1"/>
        <v>0</v>
      </c>
    </row>
    <row r="20" spans="1:13" x14ac:dyDescent="0.35">
      <c r="A20" s="5" t="s">
        <v>7</v>
      </c>
      <c r="B20" s="126">
        <v>0</v>
      </c>
      <c r="C20" s="126">
        <v>0</v>
      </c>
      <c r="D20" s="126">
        <v>0</v>
      </c>
      <c r="E20" s="126">
        <v>0</v>
      </c>
      <c r="F20" s="126">
        <v>0</v>
      </c>
      <c r="G20" s="126">
        <v>0</v>
      </c>
      <c r="H20" s="126">
        <v>0</v>
      </c>
      <c r="I20" s="126">
        <v>0</v>
      </c>
      <c r="J20" s="126">
        <v>0</v>
      </c>
      <c r="K20" s="126">
        <v>0</v>
      </c>
      <c r="L20" s="126">
        <v>0</v>
      </c>
      <c r="M20" s="126">
        <f t="shared" si="1"/>
        <v>0</v>
      </c>
    </row>
    <row r="21" spans="1:13" x14ac:dyDescent="0.35">
      <c r="A21" s="5" t="s">
        <v>12</v>
      </c>
      <c r="B21" s="290" t="s">
        <v>425</v>
      </c>
      <c r="C21" s="290"/>
      <c r="D21" s="290"/>
      <c r="E21" s="290"/>
      <c r="F21" s="290"/>
      <c r="G21" s="290"/>
      <c r="H21" s="290"/>
      <c r="I21" s="290"/>
      <c r="J21" s="290"/>
      <c r="K21" s="290"/>
      <c r="L21" s="290"/>
      <c r="M21" s="290"/>
    </row>
    <row r="22" spans="1:13" ht="43.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25" t="s">
        <v>17</v>
      </c>
      <c r="B28" s="5" t="s">
        <v>20</v>
      </c>
      <c r="C28" s="125"/>
      <c r="D28" s="125"/>
      <c r="E28" s="125"/>
      <c r="F28" s="125"/>
      <c r="G28" s="125"/>
      <c r="H28" s="125"/>
      <c r="I28" s="290"/>
      <c r="J28" s="290"/>
    </row>
    <row r="29" spans="1:13" ht="87" x14ac:dyDescent="0.35">
      <c r="A29" s="125" t="s">
        <v>18</v>
      </c>
      <c r="B29" s="5" t="s">
        <v>21</v>
      </c>
      <c r="C29" s="125"/>
      <c r="D29" s="125"/>
      <c r="E29" s="125"/>
      <c r="F29" s="125"/>
      <c r="G29" s="125"/>
      <c r="H29" s="125"/>
      <c r="I29" s="294"/>
      <c r="J29" s="296"/>
    </row>
    <row r="30" spans="1:13" ht="87" x14ac:dyDescent="0.35">
      <c r="A30" s="125" t="s">
        <v>19</v>
      </c>
      <c r="B30" s="7" t="s">
        <v>22</v>
      </c>
      <c r="C30" s="125"/>
      <c r="D30" s="125"/>
      <c r="E30" s="125"/>
      <c r="F30" s="125"/>
      <c r="G30" s="125"/>
      <c r="H30" s="125"/>
      <c r="I30" s="290"/>
      <c r="J30" s="290"/>
    </row>
    <row r="31" spans="1:13" ht="29" x14ac:dyDescent="0.35">
      <c r="A31" s="8"/>
      <c r="B31" s="5" t="s">
        <v>23</v>
      </c>
      <c r="C31" s="125"/>
      <c r="D31" s="125"/>
      <c r="E31" s="125"/>
      <c r="F31" s="125"/>
      <c r="G31" s="125"/>
      <c r="H31" s="125"/>
      <c r="I31" s="290"/>
      <c r="J31" s="290"/>
    </row>
    <row r="32" spans="1:13" ht="43.5" x14ac:dyDescent="0.35">
      <c r="A32" s="290" t="s">
        <v>24</v>
      </c>
      <c r="B32" s="5" t="s">
        <v>20</v>
      </c>
      <c r="C32" s="300" t="s">
        <v>427</v>
      </c>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125"/>
      <c r="D35" s="125"/>
      <c r="E35" s="125"/>
      <c r="F35" s="125"/>
      <c r="G35" s="125"/>
      <c r="H35" s="125"/>
      <c r="I35" s="290"/>
      <c r="J35" s="290"/>
    </row>
    <row r="36" spans="1:10" x14ac:dyDescent="0.35">
      <c r="A36" s="290" t="s">
        <v>26</v>
      </c>
      <c r="B36" s="5"/>
      <c r="C36" s="294" t="s">
        <v>428</v>
      </c>
      <c r="D36" s="295"/>
      <c r="E36" s="295"/>
      <c r="F36" s="295"/>
      <c r="G36" s="295"/>
      <c r="H36" s="295"/>
      <c r="I36" s="295"/>
      <c r="J36" s="296"/>
    </row>
    <row r="37" spans="1:10" ht="29" x14ac:dyDescent="0.35">
      <c r="A37" s="290"/>
      <c r="B37" s="5" t="s">
        <v>23</v>
      </c>
      <c r="C37" s="125"/>
      <c r="D37" s="125"/>
      <c r="E37" s="125"/>
      <c r="F37" s="125"/>
      <c r="G37" s="125"/>
      <c r="H37" s="125"/>
      <c r="I37" s="290"/>
      <c r="J37" s="290"/>
    </row>
    <row r="38" spans="1:10" ht="43.5" x14ac:dyDescent="0.35">
      <c r="A38" s="125" t="s">
        <v>13</v>
      </c>
      <c r="B38" s="294"/>
      <c r="C38" s="295"/>
      <c r="D38" s="295"/>
      <c r="E38" s="295"/>
      <c r="F38" s="295"/>
      <c r="G38" s="295"/>
      <c r="H38" s="295"/>
      <c r="I38" s="295"/>
      <c r="J38" s="296"/>
    </row>
  </sheetData>
  <mergeCells count="20">
    <mergeCell ref="A25:J25"/>
    <mergeCell ref="A1:M1"/>
    <mergeCell ref="A2:A3"/>
    <mergeCell ref="B2:M2"/>
    <mergeCell ref="B21:M21"/>
    <mergeCell ref="B22:M22"/>
    <mergeCell ref="I31:J31"/>
    <mergeCell ref="A32:A35"/>
    <mergeCell ref="I35:J35"/>
    <mergeCell ref="A26:J26"/>
    <mergeCell ref="A27:B27"/>
    <mergeCell ref="I27:J27"/>
    <mergeCell ref="I28:J28"/>
    <mergeCell ref="I29:J29"/>
    <mergeCell ref="I30:J30"/>
    <mergeCell ref="A36:A37"/>
    <mergeCell ref="C36:J36"/>
    <mergeCell ref="I37:J37"/>
    <mergeCell ref="B38:J38"/>
    <mergeCell ref="C32:J3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22" sqref="B22:M22"/>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26">
        <f>SUM(B5:B7)</f>
        <v>0</v>
      </c>
      <c r="C4" s="126">
        <f t="shared" ref="C4:L4" si="0">SUM(C5:C7)</f>
        <v>0</v>
      </c>
      <c r="D4" s="126">
        <f t="shared" si="0"/>
        <v>0</v>
      </c>
      <c r="E4" s="126">
        <f t="shared" si="0"/>
        <v>0</v>
      </c>
      <c r="F4" s="126">
        <f t="shared" si="0"/>
        <v>0</v>
      </c>
      <c r="G4" s="126">
        <f t="shared" si="0"/>
        <v>0</v>
      </c>
      <c r="H4" s="126">
        <f t="shared" si="0"/>
        <v>0</v>
      </c>
      <c r="I4" s="126">
        <f t="shared" si="0"/>
        <v>0</v>
      </c>
      <c r="J4" s="126">
        <f t="shared" si="0"/>
        <v>0</v>
      </c>
      <c r="K4" s="126">
        <f t="shared" si="0"/>
        <v>0</v>
      </c>
      <c r="L4" s="126">
        <f t="shared" si="0"/>
        <v>0</v>
      </c>
      <c r="M4" s="126">
        <f>SUM(B4:L4)</f>
        <v>0</v>
      </c>
    </row>
    <row r="5" spans="1:16" x14ac:dyDescent="0.35">
      <c r="A5" s="5" t="s">
        <v>5</v>
      </c>
      <c r="B5" s="126">
        <v>0</v>
      </c>
      <c r="C5" s="126">
        <v>0</v>
      </c>
      <c r="D5" s="126">
        <v>0</v>
      </c>
      <c r="E5" s="126">
        <v>0</v>
      </c>
      <c r="F5" s="126">
        <v>0</v>
      </c>
      <c r="G5" s="126">
        <v>0</v>
      </c>
      <c r="H5" s="126">
        <v>0</v>
      </c>
      <c r="I5" s="126">
        <v>0</v>
      </c>
      <c r="J5" s="126">
        <v>0</v>
      </c>
      <c r="K5" s="126">
        <v>0</v>
      </c>
      <c r="L5" s="126">
        <v>0</v>
      </c>
      <c r="M5" s="126">
        <f t="shared" ref="M5:M20" si="1">SUM(B5:L5)</f>
        <v>0</v>
      </c>
    </row>
    <row r="6" spans="1:16" x14ac:dyDescent="0.35">
      <c r="A6" s="5" t="s">
        <v>6</v>
      </c>
      <c r="B6" s="126">
        <v>0</v>
      </c>
      <c r="C6" s="126">
        <v>0</v>
      </c>
      <c r="D6" s="126">
        <v>0</v>
      </c>
      <c r="E6" s="126">
        <v>0</v>
      </c>
      <c r="F6" s="126">
        <v>0</v>
      </c>
      <c r="G6" s="126">
        <v>0</v>
      </c>
      <c r="H6" s="126">
        <v>0</v>
      </c>
      <c r="I6" s="126">
        <v>0</v>
      </c>
      <c r="J6" s="126">
        <v>0</v>
      </c>
      <c r="K6" s="126">
        <v>0</v>
      </c>
      <c r="L6" s="126">
        <v>0</v>
      </c>
      <c r="M6" s="126">
        <f t="shared" si="1"/>
        <v>0</v>
      </c>
    </row>
    <row r="7" spans="1:16" x14ac:dyDescent="0.35">
      <c r="A7" s="5" t="s">
        <v>7</v>
      </c>
      <c r="B7" s="126">
        <v>0</v>
      </c>
      <c r="C7" s="126">
        <v>0</v>
      </c>
      <c r="D7" s="126">
        <v>0</v>
      </c>
      <c r="E7" s="126">
        <v>0</v>
      </c>
      <c r="F7" s="126">
        <v>0</v>
      </c>
      <c r="G7" s="126">
        <v>0</v>
      </c>
      <c r="H7" s="126">
        <v>0</v>
      </c>
      <c r="I7" s="126">
        <v>0</v>
      </c>
      <c r="J7" s="126">
        <v>0</v>
      </c>
      <c r="K7" s="126">
        <v>0</v>
      </c>
      <c r="L7" s="126">
        <v>0</v>
      </c>
      <c r="M7" s="126">
        <f t="shared" si="1"/>
        <v>0</v>
      </c>
    </row>
    <row r="8" spans="1:16" x14ac:dyDescent="0.35">
      <c r="A8" s="3" t="s">
        <v>8</v>
      </c>
      <c r="B8" s="126">
        <f>SUM(B9:B11)</f>
        <v>2.7490000000000001</v>
      </c>
      <c r="C8" s="126">
        <f t="shared" ref="C8:L8" si="2">SUM(C9:C11)</f>
        <v>2.718</v>
      </c>
      <c r="D8" s="126">
        <f t="shared" si="2"/>
        <v>2.7589999999999999</v>
      </c>
      <c r="E8" s="126">
        <f t="shared" si="2"/>
        <v>0</v>
      </c>
      <c r="F8" s="126">
        <f t="shared" si="2"/>
        <v>0</v>
      </c>
      <c r="G8" s="126">
        <f t="shared" si="2"/>
        <v>0</v>
      </c>
      <c r="H8" s="126">
        <f t="shared" si="2"/>
        <v>0</v>
      </c>
      <c r="I8" s="126">
        <f t="shared" si="2"/>
        <v>0</v>
      </c>
      <c r="J8" s="126">
        <f t="shared" si="2"/>
        <v>0</v>
      </c>
      <c r="K8" s="126">
        <f t="shared" si="2"/>
        <v>0</v>
      </c>
      <c r="L8" s="126">
        <f t="shared" si="2"/>
        <v>0</v>
      </c>
      <c r="M8" s="126">
        <f t="shared" si="1"/>
        <v>8.2260000000000009</v>
      </c>
    </row>
    <row r="9" spans="1:16" x14ac:dyDescent="0.35">
      <c r="A9" s="5" t="s">
        <v>5</v>
      </c>
      <c r="B9" s="126">
        <v>2.7490000000000001</v>
      </c>
      <c r="C9" s="126">
        <v>2.718</v>
      </c>
      <c r="D9" s="126">
        <v>2.7589999999999999</v>
      </c>
      <c r="E9" s="126">
        <v>0</v>
      </c>
      <c r="F9" s="126">
        <v>0</v>
      </c>
      <c r="G9" s="126">
        <v>0</v>
      </c>
      <c r="H9" s="126">
        <v>0</v>
      </c>
      <c r="I9" s="126">
        <v>0</v>
      </c>
      <c r="J9" s="126">
        <v>0</v>
      </c>
      <c r="K9" s="126">
        <v>0</v>
      </c>
      <c r="L9" s="126">
        <v>0</v>
      </c>
      <c r="M9" s="126">
        <f t="shared" si="1"/>
        <v>8.2260000000000009</v>
      </c>
    </row>
    <row r="10" spans="1:16" x14ac:dyDescent="0.35">
      <c r="A10" s="5" t="s">
        <v>6</v>
      </c>
      <c r="B10" s="126">
        <v>0</v>
      </c>
      <c r="C10" s="126">
        <v>0</v>
      </c>
      <c r="D10" s="126">
        <v>0</v>
      </c>
      <c r="E10" s="126">
        <v>0</v>
      </c>
      <c r="F10" s="126">
        <v>0</v>
      </c>
      <c r="G10" s="126">
        <v>0</v>
      </c>
      <c r="H10" s="126">
        <v>0</v>
      </c>
      <c r="I10" s="126">
        <v>0</v>
      </c>
      <c r="J10" s="126">
        <v>0</v>
      </c>
      <c r="K10" s="126">
        <v>0</v>
      </c>
      <c r="L10" s="126">
        <v>0</v>
      </c>
      <c r="M10" s="126">
        <f t="shared" si="1"/>
        <v>0</v>
      </c>
    </row>
    <row r="11" spans="1:16" x14ac:dyDescent="0.35">
      <c r="A11" s="5" t="s">
        <v>7</v>
      </c>
      <c r="B11" s="126">
        <v>0</v>
      </c>
      <c r="C11" s="126">
        <v>0</v>
      </c>
      <c r="D11" s="126">
        <v>0</v>
      </c>
      <c r="E11" s="126">
        <v>0</v>
      </c>
      <c r="F11" s="126">
        <v>0</v>
      </c>
      <c r="G11" s="126">
        <v>0</v>
      </c>
      <c r="H11" s="126">
        <v>0</v>
      </c>
      <c r="I11" s="126">
        <v>0</v>
      </c>
      <c r="J11" s="126">
        <v>0</v>
      </c>
      <c r="K11" s="126">
        <v>0</v>
      </c>
      <c r="L11" s="126">
        <v>0</v>
      </c>
      <c r="M11" s="126">
        <f t="shared" si="1"/>
        <v>0</v>
      </c>
    </row>
    <row r="12" spans="1:16" x14ac:dyDescent="0.35">
      <c r="A12" s="3" t="s">
        <v>11</v>
      </c>
      <c r="B12" s="126">
        <f>SUM(B13:B15)</f>
        <v>-2.7490000000000001</v>
      </c>
      <c r="C12" s="126">
        <f t="shared" ref="C12:L12" si="3">SUM(C13:C15)</f>
        <v>-2.718</v>
      </c>
      <c r="D12" s="126">
        <f t="shared" si="3"/>
        <v>-2.7589999999999999</v>
      </c>
      <c r="E12" s="126">
        <f t="shared" si="3"/>
        <v>0</v>
      </c>
      <c r="F12" s="126">
        <f t="shared" si="3"/>
        <v>0</v>
      </c>
      <c r="G12" s="126">
        <f t="shared" si="3"/>
        <v>0</v>
      </c>
      <c r="H12" s="126">
        <f t="shared" si="3"/>
        <v>0</v>
      </c>
      <c r="I12" s="126">
        <f t="shared" si="3"/>
        <v>0</v>
      </c>
      <c r="J12" s="126">
        <f t="shared" si="3"/>
        <v>0</v>
      </c>
      <c r="K12" s="126">
        <f t="shared" si="3"/>
        <v>0</v>
      </c>
      <c r="L12" s="126">
        <f t="shared" si="3"/>
        <v>0</v>
      </c>
      <c r="M12" s="126">
        <f t="shared" si="1"/>
        <v>-8.2260000000000009</v>
      </c>
    </row>
    <row r="13" spans="1:16" ht="15" thickBot="1" x14ac:dyDescent="0.4">
      <c r="A13" s="5" t="s">
        <v>5</v>
      </c>
      <c r="B13" s="126">
        <v>-2.7490000000000001</v>
      </c>
      <c r="C13" s="126">
        <v>-2.718</v>
      </c>
      <c r="D13" s="126">
        <v>-2.7589999999999999</v>
      </c>
      <c r="E13" s="126">
        <v>0</v>
      </c>
      <c r="F13" s="126">
        <v>0</v>
      </c>
      <c r="G13" s="126">
        <v>0</v>
      </c>
      <c r="H13" s="126">
        <v>0</v>
      </c>
      <c r="I13" s="126">
        <v>0</v>
      </c>
      <c r="J13" s="126">
        <v>0</v>
      </c>
      <c r="K13" s="126">
        <v>0</v>
      </c>
      <c r="L13" s="126">
        <v>0</v>
      </c>
      <c r="M13" s="126">
        <f t="shared" si="1"/>
        <v>-8.2260000000000009</v>
      </c>
    </row>
    <row r="14" spans="1:16" ht="15" thickBot="1" x14ac:dyDescent="0.4">
      <c r="A14" s="5" t="s">
        <v>6</v>
      </c>
      <c r="B14" s="126">
        <v>0</v>
      </c>
      <c r="C14" s="126">
        <v>0</v>
      </c>
      <c r="D14" s="126">
        <v>0</v>
      </c>
      <c r="E14" s="126">
        <v>0</v>
      </c>
      <c r="F14" s="126">
        <v>0</v>
      </c>
      <c r="G14" s="126">
        <v>0</v>
      </c>
      <c r="H14" s="126">
        <v>0</v>
      </c>
      <c r="I14" s="126">
        <v>0</v>
      </c>
      <c r="J14" s="126">
        <v>0</v>
      </c>
      <c r="K14" s="126">
        <v>0</v>
      </c>
      <c r="L14" s="126">
        <v>0</v>
      </c>
      <c r="M14" s="126">
        <f t="shared" si="1"/>
        <v>0</v>
      </c>
      <c r="O14" s="67"/>
      <c r="P14" s="74"/>
    </row>
    <row r="15" spans="1:16" ht="15" thickBot="1" x14ac:dyDescent="0.4">
      <c r="A15" s="5" t="s">
        <v>7</v>
      </c>
      <c r="B15" s="126">
        <v>0</v>
      </c>
      <c r="C15" s="126">
        <v>0</v>
      </c>
      <c r="D15" s="126">
        <v>0</v>
      </c>
      <c r="E15" s="126">
        <v>0</v>
      </c>
      <c r="F15" s="126">
        <v>0</v>
      </c>
      <c r="G15" s="126">
        <v>0</v>
      </c>
      <c r="H15" s="126">
        <v>0</v>
      </c>
      <c r="I15" s="126">
        <v>0</v>
      </c>
      <c r="J15" s="126">
        <v>0</v>
      </c>
      <c r="K15" s="126">
        <v>0</v>
      </c>
      <c r="L15" s="126">
        <v>0</v>
      </c>
      <c r="M15" s="126">
        <f t="shared" si="1"/>
        <v>0</v>
      </c>
      <c r="O15" s="67"/>
      <c r="P15" s="74"/>
    </row>
    <row r="16" spans="1:16" ht="29" x14ac:dyDescent="0.35">
      <c r="A16" s="3" t="s">
        <v>9</v>
      </c>
      <c r="B16" s="126">
        <v>0</v>
      </c>
      <c r="C16" s="126">
        <v>0</v>
      </c>
      <c r="D16" s="126">
        <v>0</v>
      </c>
      <c r="E16" s="126">
        <v>0</v>
      </c>
      <c r="F16" s="126">
        <v>0</v>
      </c>
      <c r="G16" s="126">
        <v>0</v>
      </c>
      <c r="H16" s="126">
        <v>0</v>
      </c>
      <c r="I16" s="126">
        <v>0</v>
      </c>
      <c r="J16" s="126">
        <v>0</v>
      </c>
      <c r="K16" s="126">
        <v>0</v>
      </c>
      <c r="L16" s="126">
        <v>0</v>
      </c>
      <c r="M16" s="126">
        <f t="shared" si="1"/>
        <v>0</v>
      </c>
    </row>
    <row r="17" spans="1:13" x14ac:dyDescent="0.35">
      <c r="A17" s="3" t="s">
        <v>10</v>
      </c>
      <c r="B17" s="126">
        <f>SUM(B18:B20)</f>
        <v>0</v>
      </c>
      <c r="C17" s="126">
        <v>0</v>
      </c>
      <c r="D17" s="126">
        <v>0</v>
      </c>
      <c r="E17" s="126">
        <v>0</v>
      </c>
      <c r="F17" s="126">
        <v>0</v>
      </c>
      <c r="G17" s="126">
        <v>0</v>
      </c>
      <c r="H17" s="126">
        <v>0</v>
      </c>
      <c r="I17" s="126">
        <v>0</v>
      </c>
      <c r="J17" s="126">
        <v>0</v>
      </c>
      <c r="K17" s="126">
        <v>0</v>
      </c>
      <c r="L17" s="126">
        <v>0</v>
      </c>
      <c r="M17" s="126">
        <f t="shared" si="1"/>
        <v>0</v>
      </c>
    </row>
    <row r="18" spans="1:13" x14ac:dyDescent="0.35">
      <c r="A18" s="5" t="s">
        <v>5</v>
      </c>
      <c r="B18" s="126">
        <v>0</v>
      </c>
      <c r="C18" s="126">
        <v>0</v>
      </c>
      <c r="D18" s="126">
        <v>0</v>
      </c>
      <c r="E18" s="126">
        <v>0</v>
      </c>
      <c r="F18" s="126">
        <v>0</v>
      </c>
      <c r="G18" s="126">
        <v>0</v>
      </c>
      <c r="H18" s="126">
        <v>0</v>
      </c>
      <c r="I18" s="126">
        <v>0</v>
      </c>
      <c r="J18" s="126">
        <v>0</v>
      </c>
      <c r="K18" s="126">
        <v>0</v>
      </c>
      <c r="L18" s="126">
        <v>0</v>
      </c>
      <c r="M18" s="126">
        <f t="shared" si="1"/>
        <v>0</v>
      </c>
    </row>
    <row r="19" spans="1:13" x14ac:dyDescent="0.35">
      <c r="A19" s="5" t="s">
        <v>6</v>
      </c>
      <c r="B19" s="126">
        <v>0</v>
      </c>
      <c r="C19" s="126">
        <v>0</v>
      </c>
      <c r="D19" s="126">
        <v>0</v>
      </c>
      <c r="E19" s="126">
        <v>0</v>
      </c>
      <c r="F19" s="126">
        <v>0</v>
      </c>
      <c r="G19" s="126">
        <v>0</v>
      </c>
      <c r="H19" s="126">
        <v>0</v>
      </c>
      <c r="I19" s="126">
        <v>0</v>
      </c>
      <c r="J19" s="126">
        <v>0</v>
      </c>
      <c r="K19" s="126">
        <v>0</v>
      </c>
      <c r="L19" s="126">
        <v>0</v>
      </c>
      <c r="M19" s="126">
        <f t="shared" si="1"/>
        <v>0</v>
      </c>
    </row>
    <row r="20" spans="1:13" x14ac:dyDescent="0.35">
      <c r="A20" s="5" t="s">
        <v>7</v>
      </c>
      <c r="B20" s="126">
        <v>0</v>
      </c>
      <c r="C20" s="126">
        <v>0</v>
      </c>
      <c r="D20" s="126">
        <v>0</v>
      </c>
      <c r="E20" s="126">
        <v>0</v>
      </c>
      <c r="F20" s="126">
        <v>0</v>
      </c>
      <c r="G20" s="126">
        <v>0</v>
      </c>
      <c r="H20" s="126">
        <v>0</v>
      </c>
      <c r="I20" s="126">
        <v>0</v>
      </c>
      <c r="J20" s="126">
        <v>0</v>
      </c>
      <c r="K20" s="126">
        <v>0</v>
      </c>
      <c r="L20" s="126">
        <v>0</v>
      </c>
      <c r="M20" s="126">
        <f t="shared" si="1"/>
        <v>0</v>
      </c>
    </row>
    <row r="21" spans="1:13" x14ac:dyDescent="0.35">
      <c r="A21" s="5" t="s">
        <v>12</v>
      </c>
      <c r="B21" s="401" t="s">
        <v>430</v>
      </c>
      <c r="C21" s="401"/>
      <c r="D21" s="401"/>
      <c r="E21" s="401"/>
      <c r="F21" s="401"/>
      <c r="G21" s="401"/>
      <c r="H21" s="401"/>
      <c r="I21" s="401"/>
      <c r="J21" s="401"/>
      <c r="K21" s="401"/>
      <c r="L21" s="401"/>
      <c r="M21" s="401"/>
    </row>
    <row r="22" spans="1:13" ht="43.5" x14ac:dyDescent="0.35">
      <c r="A22" s="5" t="s">
        <v>13</v>
      </c>
      <c r="B22" s="290" t="s">
        <v>431</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25" t="s">
        <v>17</v>
      </c>
      <c r="B28" s="5" t="s">
        <v>20</v>
      </c>
      <c r="C28" s="125"/>
      <c r="D28" s="125"/>
      <c r="E28" s="125"/>
      <c r="F28" s="125"/>
      <c r="G28" s="125"/>
      <c r="H28" s="125"/>
      <c r="I28" s="290"/>
      <c r="J28" s="290"/>
    </row>
    <row r="29" spans="1:13" ht="87" x14ac:dyDescent="0.35">
      <c r="A29" s="125" t="s">
        <v>18</v>
      </c>
      <c r="B29" s="5" t="s">
        <v>21</v>
      </c>
      <c r="C29" s="125"/>
      <c r="D29" s="125"/>
      <c r="E29" s="125"/>
      <c r="F29" s="125"/>
      <c r="G29" s="125"/>
      <c r="H29" s="125"/>
      <c r="I29" s="294"/>
      <c r="J29" s="296"/>
    </row>
    <row r="30" spans="1:13" ht="87" x14ac:dyDescent="0.35">
      <c r="A30" s="125" t="s">
        <v>19</v>
      </c>
      <c r="B30" s="7" t="s">
        <v>22</v>
      </c>
      <c r="C30" s="125"/>
      <c r="D30" s="125"/>
      <c r="E30" s="125"/>
      <c r="F30" s="125"/>
      <c r="G30" s="125"/>
      <c r="H30" s="125"/>
      <c r="I30" s="290"/>
      <c r="J30" s="290"/>
    </row>
    <row r="31" spans="1:13" ht="29" x14ac:dyDescent="0.35">
      <c r="A31" s="8"/>
      <c r="B31" s="5" t="s">
        <v>23</v>
      </c>
      <c r="C31" s="125"/>
      <c r="D31" s="125"/>
      <c r="E31" s="125"/>
      <c r="F31" s="125"/>
      <c r="G31" s="125"/>
      <c r="H31" s="125"/>
      <c r="I31" s="290"/>
      <c r="J31" s="290"/>
    </row>
    <row r="32" spans="1:13" ht="43.5" x14ac:dyDescent="0.35">
      <c r="A32" s="290" t="s">
        <v>24</v>
      </c>
      <c r="B32" s="5" t="s">
        <v>20</v>
      </c>
      <c r="C32" s="290" t="s">
        <v>432</v>
      </c>
      <c r="D32" s="290"/>
      <c r="E32" s="290"/>
      <c r="F32" s="290"/>
      <c r="G32" s="290"/>
      <c r="H32" s="290"/>
      <c r="I32" s="290"/>
      <c r="J32" s="290"/>
    </row>
    <row r="33" spans="1:10" ht="87" x14ac:dyDescent="0.35">
      <c r="A33" s="290"/>
      <c r="B33" s="5" t="s">
        <v>21</v>
      </c>
      <c r="C33" s="290" t="s">
        <v>432</v>
      </c>
      <c r="D33" s="290"/>
      <c r="E33" s="290"/>
      <c r="F33" s="290"/>
      <c r="G33" s="290"/>
      <c r="H33" s="290"/>
      <c r="I33" s="290"/>
      <c r="J33" s="290"/>
    </row>
    <row r="34" spans="1:10" ht="87" x14ac:dyDescent="0.35">
      <c r="A34" s="290"/>
      <c r="B34" s="7" t="s">
        <v>25</v>
      </c>
      <c r="C34" s="290" t="s">
        <v>433</v>
      </c>
      <c r="D34" s="290"/>
      <c r="E34" s="290"/>
      <c r="F34" s="290"/>
      <c r="G34" s="290"/>
      <c r="H34" s="290"/>
      <c r="I34" s="290"/>
      <c r="J34" s="290"/>
    </row>
    <row r="35" spans="1:10" ht="29" x14ac:dyDescent="0.35">
      <c r="A35" s="290"/>
      <c r="B35" s="5" t="s">
        <v>23</v>
      </c>
      <c r="C35" s="125"/>
      <c r="D35" s="125"/>
      <c r="E35" s="125"/>
      <c r="F35" s="125"/>
      <c r="G35" s="125"/>
      <c r="H35" s="125"/>
      <c r="I35" s="290"/>
      <c r="J35" s="290"/>
    </row>
    <row r="36" spans="1:10" ht="43.5" x14ac:dyDescent="0.35">
      <c r="A36" s="290" t="s">
        <v>26</v>
      </c>
      <c r="B36" s="5" t="s">
        <v>375</v>
      </c>
      <c r="C36" s="294" t="s">
        <v>435</v>
      </c>
      <c r="D36" s="295"/>
      <c r="E36" s="295"/>
      <c r="F36" s="295"/>
      <c r="G36" s="295"/>
      <c r="H36" s="295"/>
      <c r="I36" s="295"/>
      <c r="J36" s="296"/>
    </row>
    <row r="37" spans="1:10" ht="72.5" x14ac:dyDescent="0.35">
      <c r="A37" s="290"/>
      <c r="B37" s="5" t="s">
        <v>434</v>
      </c>
      <c r="C37" s="294" t="s">
        <v>436</v>
      </c>
      <c r="D37" s="295"/>
      <c r="E37" s="295"/>
      <c r="F37" s="295"/>
      <c r="G37" s="295"/>
      <c r="H37" s="295"/>
      <c r="I37" s="295"/>
      <c r="J37" s="296"/>
    </row>
    <row r="38" spans="1:10" ht="43.5" x14ac:dyDescent="0.35">
      <c r="A38" s="125" t="s">
        <v>13</v>
      </c>
      <c r="B38" s="294" t="s">
        <v>437</v>
      </c>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B38:J38"/>
    <mergeCell ref="C37:J37"/>
    <mergeCell ref="I31:J31"/>
    <mergeCell ref="A32:A35"/>
    <mergeCell ref="C32:J32"/>
    <mergeCell ref="C33:J33"/>
    <mergeCell ref="C34:J34"/>
    <mergeCell ref="I35:J3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M4" sqref="M4:M20"/>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26">
        <f>SUM(B5:B7)</f>
        <v>0</v>
      </c>
      <c r="C4" s="126">
        <f t="shared" ref="C4:L4" si="0">SUM(C5:C7)</f>
        <v>0</v>
      </c>
      <c r="D4" s="126">
        <f t="shared" si="0"/>
        <v>0</v>
      </c>
      <c r="E4" s="126">
        <f t="shared" si="0"/>
        <v>0</v>
      </c>
      <c r="F4" s="126">
        <f t="shared" si="0"/>
        <v>0</v>
      </c>
      <c r="G4" s="126">
        <f t="shared" si="0"/>
        <v>0</v>
      </c>
      <c r="H4" s="126">
        <f t="shared" si="0"/>
        <v>0</v>
      </c>
      <c r="I4" s="126">
        <f t="shared" si="0"/>
        <v>0</v>
      </c>
      <c r="J4" s="126">
        <f t="shared" si="0"/>
        <v>0</v>
      </c>
      <c r="K4" s="126">
        <f t="shared" si="0"/>
        <v>0</v>
      </c>
      <c r="L4" s="126">
        <f t="shared" si="0"/>
        <v>0</v>
      </c>
      <c r="M4" s="228">
        <f>SUM(B4:L4)</f>
        <v>0</v>
      </c>
    </row>
    <row r="5" spans="1:16" x14ac:dyDescent="0.35">
      <c r="A5" s="5" t="s">
        <v>5</v>
      </c>
      <c r="B5" s="126">
        <v>0</v>
      </c>
      <c r="C5" s="126">
        <v>0</v>
      </c>
      <c r="D5" s="126">
        <v>0</v>
      </c>
      <c r="E5" s="126">
        <v>0</v>
      </c>
      <c r="F5" s="126">
        <v>0</v>
      </c>
      <c r="G5" s="126">
        <v>0</v>
      </c>
      <c r="H5" s="126">
        <v>0</v>
      </c>
      <c r="I5" s="126">
        <v>0</v>
      </c>
      <c r="J5" s="126">
        <v>0</v>
      </c>
      <c r="K5" s="126">
        <v>0</v>
      </c>
      <c r="L5" s="126">
        <v>0</v>
      </c>
      <c r="M5" s="228">
        <f t="shared" ref="M5:M20" si="1">SUM(B5:L5)</f>
        <v>0</v>
      </c>
    </row>
    <row r="6" spans="1:16" x14ac:dyDescent="0.35">
      <c r="A6" s="5" t="s">
        <v>6</v>
      </c>
      <c r="B6" s="126">
        <v>0</v>
      </c>
      <c r="C6" s="126">
        <v>0</v>
      </c>
      <c r="D6" s="126">
        <v>0</v>
      </c>
      <c r="E6" s="126">
        <v>0</v>
      </c>
      <c r="F6" s="126">
        <v>0</v>
      </c>
      <c r="G6" s="126">
        <v>0</v>
      </c>
      <c r="H6" s="126">
        <v>0</v>
      </c>
      <c r="I6" s="126">
        <v>0</v>
      </c>
      <c r="J6" s="126">
        <v>0</v>
      </c>
      <c r="K6" s="126">
        <v>0</v>
      </c>
      <c r="L6" s="126">
        <v>0</v>
      </c>
      <c r="M6" s="228">
        <f t="shared" si="1"/>
        <v>0</v>
      </c>
    </row>
    <row r="7" spans="1:16" x14ac:dyDescent="0.35">
      <c r="A7" s="5" t="s">
        <v>7</v>
      </c>
      <c r="B7" s="126">
        <v>0</v>
      </c>
      <c r="C7" s="126">
        <v>0</v>
      </c>
      <c r="D7" s="126">
        <v>0</v>
      </c>
      <c r="E7" s="126">
        <v>0</v>
      </c>
      <c r="F7" s="126">
        <v>0</v>
      </c>
      <c r="G7" s="126">
        <v>0</v>
      </c>
      <c r="H7" s="126">
        <v>0</v>
      </c>
      <c r="I7" s="126">
        <v>0</v>
      </c>
      <c r="J7" s="126">
        <v>0</v>
      </c>
      <c r="K7" s="126">
        <v>0</v>
      </c>
      <c r="L7" s="126">
        <v>0</v>
      </c>
      <c r="M7" s="228">
        <f t="shared" si="1"/>
        <v>0</v>
      </c>
    </row>
    <row r="8" spans="1:16" x14ac:dyDescent="0.35">
      <c r="A8" s="3" t="s">
        <v>8</v>
      </c>
      <c r="B8" s="126">
        <f>SUM(B9:B11)</f>
        <v>0.08</v>
      </c>
      <c r="C8" s="126">
        <f t="shared" ref="C8:L8" si="2">SUM(C9:C11)</f>
        <v>1.44</v>
      </c>
      <c r="D8" s="126">
        <f t="shared" si="2"/>
        <v>0.48</v>
      </c>
      <c r="E8" s="126">
        <f t="shared" si="2"/>
        <v>0.68</v>
      </c>
      <c r="F8" s="126">
        <f t="shared" si="2"/>
        <v>0.68</v>
      </c>
      <c r="G8" s="126">
        <f t="shared" si="2"/>
        <v>0.68</v>
      </c>
      <c r="H8" s="126">
        <f t="shared" si="2"/>
        <v>0.68</v>
      </c>
      <c r="I8" s="126">
        <f t="shared" si="2"/>
        <v>0.68</v>
      </c>
      <c r="J8" s="126">
        <f t="shared" si="2"/>
        <v>0.68</v>
      </c>
      <c r="K8" s="126">
        <f t="shared" si="2"/>
        <v>0.68</v>
      </c>
      <c r="L8" s="126">
        <f t="shared" si="2"/>
        <v>0</v>
      </c>
      <c r="M8" s="228">
        <f t="shared" si="1"/>
        <v>6.7599999999999989</v>
      </c>
    </row>
    <row r="9" spans="1:16" x14ac:dyDescent="0.35">
      <c r="A9" s="5" t="s">
        <v>5</v>
      </c>
      <c r="B9" s="126">
        <v>0.08</v>
      </c>
      <c r="C9" s="126">
        <v>1.44</v>
      </c>
      <c r="D9" s="126">
        <v>0.48</v>
      </c>
      <c r="E9" s="126">
        <v>0.68</v>
      </c>
      <c r="F9" s="126">
        <v>0.68</v>
      </c>
      <c r="G9" s="126">
        <v>0.68</v>
      </c>
      <c r="H9" s="126">
        <v>0.68</v>
      </c>
      <c r="I9" s="126">
        <v>0.68</v>
      </c>
      <c r="J9" s="126">
        <v>0.68</v>
      </c>
      <c r="K9" s="126">
        <v>0.68</v>
      </c>
      <c r="L9" s="126">
        <v>0</v>
      </c>
      <c r="M9" s="228">
        <f t="shared" si="1"/>
        <v>6.7599999999999989</v>
      </c>
    </row>
    <row r="10" spans="1:16" x14ac:dyDescent="0.35">
      <c r="A10" s="5" t="s">
        <v>6</v>
      </c>
      <c r="B10" s="126">
        <v>0</v>
      </c>
      <c r="C10" s="126">
        <v>0</v>
      </c>
      <c r="D10" s="126">
        <v>0</v>
      </c>
      <c r="E10" s="126">
        <v>0</v>
      </c>
      <c r="F10" s="126">
        <v>0</v>
      </c>
      <c r="G10" s="126">
        <v>0</v>
      </c>
      <c r="H10" s="126">
        <v>0</v>
      </c>
      <c r="I10" s="126">
        <v>0</v>
      </c>
      <c r="J10" s="126">
        <v>0</v>
      </c>
      <c r="K10" s="126">
        <v>0</v>
      </c>
      <c r="L10" s="126">
        <v>0</v>
      </c>
      <c r="M10" s="228">
        <f t="shared" si="1"/>
        <v>0</v>
      </c>
    </row>
    <row r="11" spans="1:16" x14ac:dyDescent="0.35">
      <c r="A11" s="5" t="s">
        <v>7</v>
      </c>
      <c r="B11" s="126">
        <v>0</v>
      </c>
      <c r="C11" s="126">
        <v>0</v>
      </c>
      <c r="D11" s="126">
        <v>0</v>
      </c>
      <c r="E11" s="126">
        <v>0</v>
      </c>
      <c r="F11" s="126">
        <v>0</v>
      </c>
      <c r="G11" s="126">
        <v>0</v>
      </c>
      <c r="H11" s="126">
        <v>0</v>
      </c>
      <c r="I11" s="126">
        <v>0</v>
      </c>
      <c r="J11" s="126">
        <v>0</v>
      </c>
      <c r="K11" s="126">
        <v>0</v>
      </c>
      <c r="L11" s="126">
        <v>0</v>
      </c>
      <c r="M11" s="228">
        <f t="shared" si="1"/>
        <v>0</v>
      </c>
    </row>
    <row r="12" spans="1:16" x14ac:dyDescent="0.35">
      <c r="A12" s="3" t="s">
        <v>11</v>
      </c>
      <c r="B12" s="126">
        <f>SUM(B13:B15)</f>
        <v>-0.08</v>
      </c>
      <c r="C12" s="126">
        <f t="shared" ref="C12:L12" si="3">SUM(C13:C15)</f>
        <v>-1.44</v>
      </c>
      <c r="D12" s="126">
        <f t="shared" si="3"/>
        <v>-0.48</v>
      </c>
      <c r="E12" s="126">
        <f t="shared" si="3"/>
        <v>-0.68</v>
      </c>
      <c r="F12" s="126">
        <f t="shared" si="3"/>
        <v>-0.68</v>
      </c>
      <c r="G12" s="126">
        <f t="shared" si="3"/>
        <v>-0.68</v>
      </c>
      <c r="H12" s="126">
        <f t="shared" si="3"/>
        <v>-0.68</v>
      </c>
      <c r="I12" s="126">
        <f t="shared" si="3"/>
        <v>-0.68</v>
      </c>
      <c r="J12" s="126">
        <f t="shared" si="3"/>
        <v>-0.68</v>
      </c>
      <c r="K12" s="126">
        <f t="shared" si="3"/>
        <v>-0.68</v>
      </c>
      <c r="L12" s="126">
        <f t="shared" si="3"/>
        <v>0</v>
      </c>
      <c r="M12" s="228">
        <f t="shared" si="1"/>
        <v>-6.7599999999999989</v>
      </c>
    </row>
    <row r="13" spans="1:16" ht="15" thickBot="1" x14ac:dyDescent="0.4">
      <c r="A13" s="5" t="s">
        <v>5</v>
      </c>
      <c r="B13" s="126">
        <v>-0.08</v>
      </c>
      <c r="C13" s="126">
        <v>-1.44</v>
      </c>
      <c r="D13" s="126">
        <v>-0.48</v>
      </c>
      <c r="E13" s="126">
        <v>-0.68</v>
      </c>
      <c r="F13" s="126">
        <v>-0.68</v>
      </c>
      <c r="G13" s="126">
        <v>-0.68</v>
      </c>
      <c r="H13" s="126">
        <v>-0.68</v>
      </c>
      <c r="I13" s="126">
        <v>-0.68</v>
      </c>
      <c r="J13" s="126">
        <v>-0.68</v>
      </c>
      <c r="K13" s="126">
        <v>-0.68</v>
      </c>
      <c r="L13" s="126">
        <v>0</v>
      </c>
      <c r="M13" s="228">
        <f t="shared" si="1"/>
        <v>-6.7599999999999989</v>
      </c>
    </row>
    <row r="14" spans="1:16" ht="15" thickBot="1" x14ac:dyDescent="0.4">
      <c r="A14" s="5" t="s">
        <v>6</v>
      </c>
      <c r="B14" s="126">
        <v>0</v>
      </c>
      <c r="C14" s="126">
        <v>0</v>
      </c>
      <c r="D14" s="126">
        <v>0</v>
      </c>
      <c r="E14" s="126">
        <v>0</v>
      </c>
      <c r="F14" s="126">
        <v>0</v>
      </c>
      <c r="G14" s="126">
        <v>0</v>
      </c>
      <c r="H14" s="126">
        <v>0</v>
      </c>
      <c r="I14" s="126">
        <v>0</v>
      </c>
      <c r="J14" s="126">
        <v>0</v>
      </c>
      <c r="K14" s="126">
        <v>0</v>
      </c>
      <c r="L14" s="126">
        <v>0</v>
      </c>
      <c r="M14" s="228">
        <f t="shared" si="1"/>
        <v>0</v>
      </c>
      <c r="O14" s="67"/>
      <c r="P14" s="74"/>
    </row>
    <row r="15" spans="1:16" ht="15" thickBot="1" x14ac:dyDescent="0.4">
      <c r="A15" s="5" t="s">
        <v>7</v>
      </c>
      <c r="B15" s="126">
        <v>0</v>
      </c>
      <c r="C15" s="126">
        <v>0</v>
      </c>
      <c r="D15" s="126">
        <v>0</v>
      </c>
      <c r="E15" s="126">
        <v>0</v>
      </c>
      <c r="F15" s="126">
        <v>0</v>
      </c>
      <c r="G15" s="126">
        <v>0</v>
      </c>
      <c r="H15" s="126">
        <v>0</v>
      </c>
      <c r="I15" s="126">
        <v>0</v>
      </c>
      <c r="J15" s="126">
        <v>0</v>
      </c>
      <c r="K15" s="126">
        <v>0</v>
      </c>
      <c r="L15" s="126">
        <v>0</v>
      </c>
      <c r="M15" s="228">
        <f t="shared" si="1"/>
        <v>0</v>
      </c>
      <c r="O15" s="67"/>
      <c r="P15" s="74"/>
    </row>
    <row r="16" spans="1:16" ht="29" x14ac:dyDescent="0.35">
      <c r="A16" s="3" t="s">
        <v>9</v>
      </c>
      <c r="B16" s="126">
        <v>0.46</v>
      </c>
      <c r="C16" s="126">
        <v>7.94</v>
      </c>
      <c r="D16" s="126">
        <v>2.63</v>
      </c>
      <c r="E16" s="126">
        <v>0</v>
      </c>
      <c r="F16" s="126">
        <v>0</v>
      </c>
      <c r="G16" s="126">
        <v>0</v>
      </c>
      <c r="H16" s="126">
        <v>0</v>
      </c>
      <c r="I16" s="126">
        <v>0</v>
      </c>
      <c r="J16" s="126">
        <v>0</v>
      </c>
      <c r="K16" s="126">
        <v>0</v>
      </c>
      <c r="L16" s="126">
        <v>0</v>
      </c>
      <c r="M16" s="228">
        <f t="shared" si="1"/>
        <v>11.030000000000001</v>
      </c>
    </row>
    <row r="17" spans="1:13" x14ac:dyDescent="0.35">
      <c r="A17" s="3" t="s">
        <v>10</v>
      </c>
      <c r="B17" s="126">
        <f>SUM(B18:B20)</f>
        <v>0</v>
      </c>
      <c r="C17" s="126">
        <v>0</v>
      </c>
      <c r="D17" s="126">
        <v>0</v>
      </c>
      <c r="E17" s="126">
        <v>0</v>
      </c>
      <c r="F17" s="126">
        <v>0</v>
      </c>
      <c r="G17" s="126">
        <v>0</v>
      </c>
      <c r="H17" s="126">
        <v>0</v>
      </c>
      <c r="I17" s="126">
        <v>0</v>
      </c>
      <c r="J17" s="126">
        <v>0</v>
      </c>
      <c r="K17" s="126">
        <v>0</v>
      </c>
      <c r="L17" s="126">
        <v>0</v>
      </c>
      <c r="M17" s="228">
        <f t="shared" si="1"/>
        <v>0</v>
      </c>
    </row>
    <row r="18" spans="1:13" x14ac:dyDescent="0.35">
      <c r="A18" s="5" t="s">
        <v>5</v>
      </c>
      <c r="B18" s="126">
        <v>0</v>
      </c>
      <c r="C18" s="126">
        <v>0</v>
      </c>
      <c r="D18" s="126">
        <v>0</v>
      </c>
      <c r="E18" s="126">
        <v>0</v>
      </c>
      <c r="F18" s="126">
        <v>0</v>
      </c>
      <c r="G18" s="126">
        <v>0</v>
      </c>
      <c r="H18" s="126">
        <v>0</v>
      </c>
      <c r="I18" s="126">
        <v>0</v>
      </c>
      <c r="J18" s="126">
        <v>0</v>
      </c>
      <c r="K18" s="126">
        <v>0</v>
      </c>
      <c r="L18" s="126">
        <v>0</v>
      </c>
      <c r="M18" s="228">
        <f t="shared" si="1"/>
        <v>0</v>
      </c>
    </row>
    <row r="19" spans="1:13" x14ac:dyDescent="0.35">
      <c r="A19" s="5" t="s">
        <v>6</v>
      </c>
      <c r="B19" s="126">
        <v>0</v>
      </c>
      <c r="C19" s="126">
        <v>0</v>
      </c>
      <c r="D19" s="126">
        <v>0</v>
      </c>
      <c r="E19" s="126">
        <v>0</v>
      </c>
      <c r="F19" s="126">
        <v>0</v>
      </c>
      <c r="G19" s="126">
        <v>0</v>
      </c>
      <c r="H19" s="126">
        <v>0</v>
      </c>
      <c r="I19" s="126">
        <v>0</v>
      </c>
      <c r="J19" s="126">
        <v>0</v>
      </c>
      <c r="K19" s="126">
        <v>0</v>
      </c>
      <c r="L19" s="126">
        <v>0</v>
      </c>
      <c r="M19" s="228">
        <f t="shared" si="1"/>
        <v>0</v>
      </c>
    </row>
    <row r="20" spans="1:13" x14ac:dyDescent="0.35">
      <c r="A20" s="5" t="s">
        <v>7</v>
      </c>
      <c r="B20" s="126">
        <v>0</v>
      </c>
      <c r="C20" s="126">
        <v>0</v>
      </c>
      <c r="D20" s="126">
        <v>0</v>
      </c>
      <c r="E20" s="126">
        <v>0</v>
      </c>
      <c r="F20" s="126">
        <v>0</v>
      </c>
      <c r="G20" s="126">
        <v>0</v>
      </c>
      <c r="H20" s="126">
        <v>0</v>
      </c>
      <c r="I20" s="126">
        <v>0</v>
      </c>
      <c r="J20" s="126">
        <v>0</v>
      </c>
      <c r="K20" s="126">
        <v>0</v>
      </c>
      <c r="L20" s="126">
        <v>0</v>
      </c>
      <c r="M20" s="228">
        <f t="shared" si="1"/>
        <v>0</v>
      </c>
    </row>
    <row r="21" spans="1:13" ht="48" customHeight="1" x14ac:dyDescent="0.35">
      <c r="A21" s="5" t="s">
        <v>12</v>
      </c>
      <c r="B21" s="290" t="s">
        <v>413</v>
      </c>
      <c r="C21" s="290"/>
      <c r="D21" s="290"/>
      <c r="E21" s="290"/>
      <c r="F21" s="290"/>
      <c r="G21" s="290"/>
      <c r="H21" s="290"/>
      <c r="I21" s="290"/>
      <c r="J21" s="290"/>
      <c r="K21" s="290"/>
      <c r="L21" s="290"/>
      <c r="M21" s="290"/>
    </row>
    <row r="22" spans="1:13" ht="43.5" x14ac:dyDescent="0.35">
      <c r="A22" s="5" t="s">
        <v>13</v>
      </c>
      <c r="B22" s="290" t="s">
        <v>414</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25" t="s">
        <v>17</v>
      </c>
      <c r="B28" s="5" t="s">
        <v>20</v>
      </c>
      <c r="C28" s="125"/>
      <c r="D28" s="125"/>
      <c r="E28" s="125"/>
      <c r="F28" s="125"/>
      <c r="G28" s="125"/>
      <c r="H28" s="125"/>
      <c r="I28" s="290"/>
      <c r="J28" s="290"/>
    </row>
    <row r="29" spans="1:13" ht="87" x14ac:dyDescent="0.35">
      <c r="A29" s="125" t="s">
        <v>18</v>
      </c>
      <c r="B29" s="5" t="s">
        <v>21</v>
      </c>
      <c r="C29" s="125"/>
      <c r="D29" s="125"/>
      <c r="E29" s="125"/>
      <c r="F29" s="125"/>
      <c r="G29" s="125"/>
      <c r="H29" s="125"/>
      <c r="I29" s="294"/>
      <c r="J29" s="296"/>
    </row>
    <row r="30" spans="1:13" ht="87" x14ac:dyDescent="0.35">
      <c r="A30" s="125" t="s">
        <v>19</v>
      </c>
      <c r="B30" s="7" t="s">
        <v>22</v>
      </c>
      <c r="C30" s="125"/>
      <c r="D30" s="125"/>
      <c r="E30" s="125"/>
      <c r="F30" s="125"/>
      <c r="G30" s="125"/>
      <c r="H30" s="125"/>
      <c r="I30" s="290"/>
      <c r="J30" s="290"/>
    </row>
    <row r="31" spans="1:13" ht="29" x14ac:dyDescent="0.35">
      <c r="A31" s="8"/>
      <c r="B31" s="5" t="s">
        <v>23</v>
      </c>
      <c r="C31" s="125"/>
      <c r="D31" s="125"/>
      <c r="E31" s="125"/>
      <c r="F31" s="125"/>
      <c r="G31" s="125"/>
      <c r="H31" s="125"/>
      <c r="I31" s="290"/>
      <c r="J31" s="290"/>
    </row>
    <row r="32" spans="1:13" ht="43.5" x14ac:dyDescent="0.35">
      <c r="A32" s="290" t="s">
        <v>24</v>
      </c>
      <c r="B32" s="5" t="s">
        <v>20</v>
      </c>
      <c r="C32" s="300" t="s">
        <v>415</v>
      </c>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125"/>
      <c r="D35" s="125"/>
      <c r="E35" s="125"/>
      <c r="F35" s="125"/>
      <c r="G35" s="125"/>
      <c r="H35" s="125"/>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25"/>
      <c r="D37" s="125"/>
      <c r="E37" s="125"/>
      <c r="F37" s="125"/>
      <c r="G37" s="125"/>
      <c r="H37" s="125"/>
      <c r="I37" s="290"/>
      <c r="J37" s="290"/>
    </row>
    <row r="38" spans="1:10" ht="43.5" x14ac:dyDescent="0.35">
      <c r="A38" s="125" t="s">
        <v>13</v>
      </c>
      <c r="B38" s="294"/>
      <c r="C38" s="295"/>
      <c r="D38" s="295"/>
      <c r="E38" s="295"/>
      <c r="F38" s="295"/>
      <c r="G38" s="295"/>
      <c r="H38" s="295"/>
      <c r="I38" s="295"/>
      <c r="J38" s="296"/>
    </row>
  </sheetData>
  <mergeCells count="20">
    <mergeCell ref="A25:J25"/>
    <mergeCell ref="A1:M1"/>
    <mergeCell ref="A2:A3"/>
    <mergeCell ref="B2:M2"/>
    <mergeCell ref="B21:M21"/>
    <mergeCell ref="B22:M22"/>
    <mergeCell ref="I31:J31"/>
    <mergeCell ref="A32:A35"/>
    <mergeCell ref="I35:J35"/>
    <mergeCell ref="A26:J26"/>
    <mergeCell ref="A27:B27"/>
    <mergeCell ref="I27:J27"/>
    <mergeCell ref="I28:J28"/>
    <mergeCell ref="I29:J29"/>
    <mergeCell ref="I30:J30"/>
    <mergeCell ref="A36:A37"/>
    <mergeCell ref="C36:J36"/>
    <mergeCell ref="I37:J37"/>
    <mergeCell ref="B38:J38"/>
    <mergeCell ref="C32:J3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workbookViewId="0">
      <selection activeCell="B21" sqref="B21:M21"/>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69">
        <f>SUM(B5:B7)</f>
        <v>4.3</v>
      </c>
      <c r="C4" s="169">
        <f t="shared" ref="C4:L4" si="0">SUM(C5:C7)</f>
        <v>8.02</v>
      </c>
      <c r="D4" s="169">
        <f t="shared" si="0"/>
        <v>8.02</v>
      </c>
      <c r="E4" s="169">
        <f t="shared" si="0"/>
        <v>8.02</v>
      </c>
      <c r="F4" s="169">
        <f t="shared" si="0"/>
        <v>0</v>
      </c>
      <c r="G4" s="169">
        <f t="shared" si="0"/>
        <v>0</v>
      </c>
      <c r="H4" s="169">
        <f t="shared" si="0"/>
        <v>0</v>
      </c>
      <c r="I4" s="169">
        <f t="shared" si="0"/>
        <v>0</v>
      </c>
      <c r="J4" s="169">
        <f t="shared" si="0"/>
        <v>0</v>
      </c>
      <c r="K4" s="169">
        <f t="shared" si="0"/>
        <v>0</v>
      </c>
      <c r="L4" s="169">
        <f t="shared" si="0"/>
        <v>0</v>
      </c>
      <c r="M4" s="169">
        <f>SUM(B4:L4)</f>
        <v>28.36</v>
      </c>
    </row>
    <row r="5" spans="1:16" x14ac:dyDescent="0.35">
      <c r="A5" s="5" t="s">
        <v>5</v>
      </c>
      <c r="B5" s="169">
        <v>4.3</v>
      </c>
      <c r="C5" s="169">
        <v>8.02</v>
      </c>
      <c r="D5" s="169">
        <v>8.02</v>
      </c>
      <c r="E5" s="169">
        <v>8.02</v>
      </c>
      <c r="F5" s="169">
        <v>0</v>
      </c>
      <c r="G5" s="169">
        <v>0</v>
      </c>
      <c r="H5" s="169">
        <v>0</v>
      </c>
      <c r="I5" s="169">
        <v>0</v>
      </c>
      <c r="J5" s="169">
        <v>0</v>
      </c>
      <c r="K5" s="169">
        <v>0</v>
      </c>
      <c r="L5" s="169">
        <v>0</v>
      </c>
      <c r="M5" s="169">
        <f t="shared" ref="M5:M20" si="1">SUM(B5:L5)</f>
        <v>28.36</v>
      </c>
    </row>
    <row r="6" spans="1:16" x14ac:dyDescent="0.35">
      <c r="A6" s="5" t="s">
        <v>6</v>
      </c>
      <c r="B6" s="169">
        <v>0</v>
      </c>
      <c r="C6" s="169">
        <v>0</v>
      </c>
      <c r="D6" s="169">
        <v>0</v>
      </c>
      <c r="E6" s="169">
        <v>0</v>
      </c>
      <c r="F6" s="169">
        <v>0</v>
      </c>
      <c r="G6" s="169">
        <v>0</v>
      </c>
      <c r="H6" s="169">
        <v>0</v>
      </c>
      <c r="I6" s="169">
        <v>0</v>
      </c>
      <c r="J6" s="169">
        <v>0</v>
      </c>
      <c r="K6" s="169">
        <v>0</v>
      </c>
      <c r="L6" s="169">
        <v>0</v>
      </c>
      <c r="M6" s="169">
        <f t="shared" si="1"/>
        <v>0</v>
      </c>
    </row>
    <row r="7" spans="1:16" x14ac:dyDescent="0.35">
      <c r="A7" s="5" t="s">
        <v>7</v>
      </c>
      <c r="B7" s="169">
        <v>0</v>
      </c>
      <c r="C7" s="169">
        <v>0</v>
      </c>
      <c r="D7" s="169">
        <v>0</v>
      </c>
      <c r="E7" s="169">
        <v>0</v>
      </c>
      <c r="F7" s="169">
        <v>0</v>
      </c>
      <c r="G7" s="169">
        <v>0</v>
      </c>
      <c r="H7" s="169">
        <v>0</v>
      </c>
      <c r="I7" s="169">
        <v>0</v>
      </c>
      <c r="J7" s="169">
        <v>0</v>
      </c>
      <c r="K7" s="169">
        <v>0</v>
      </c>
      <c r="L7" s="169">
        <v>0</v>
      </c>
      <c r="M7" s="169">
        <f t="shared" si="1"/>
        <v>0</v>
      </c>
    </row>
    <row r="8" spans="1:16" x14ac:dyDescent="0.35">
      <c r="A8" s="3" t="s">
        <v>8</v>
      </c>
      <c r="B8" s="169">
        <f>SUM(B9:B11)</f>
        <v>14.03</v>
      </c>
      <c r="C8" s="169">
        <f t="shared" ref="C8:L8" si="2">SUM(C9:C11)</f>
        <v>12.06</v>
      </c>
      <c r="D8" s="169">
        <f t="shared" si="2"/>
        <v>5.78</v>
      </c>
      <c r="E8" s="169">
        <f t="shared" si="2"/>
        <v>5.18</v>
      </c>
      <c r="F8" s="169">
        <f t="shared" si="2"/>
        <v>4.4400000000000004</v>
      </c>
      <c r="G8" s="169">
        <f t="shared" si="2"/>
        <v>4.4400000000000004</v>
      </c>
      <c r="H8" s="169">
        <f t="shared" si="2"/>
        <v>4.4400000000000004</v>
      </c>
      <c r="I8" s="169">
        <f t="shared" si="2"/>
        <v>2.36</v>
      </c>
      <c r="J8" s="169">
        <f t="shared" si="2"/>
        <v>2.36</v>
      </c>
      <c r="K8" s="169">
        <f t="shared" si="2"/>
        <v>2.36</v>
      </c>
      <c r="L8" s="169">
        <f t="shared" si="2"/>
        <v>0</v>
      </c>
      <c r="M8" s="169">
        <f t="shared" si="1"/>
        <v>57.449999999999989</v>
      </c>
    </row>
    <row r="9" spans="1:16" x14ac:dyDescent="0.35">
      <c r="A9" s="5" t="s">
        <v>5</v>
      </c>
      <c r="B9" s="169">
        <v>14.03</v>
      </c>
      <c r="C9" s="169">
        <v>12.06</v>
      </c>
      <c r="D9" s="169">
        <v>5.78</v>
      </c>
      <c r="E9" s="169">
        <v>5.18</v>
      </c>
      <c r="F9" s="169">
        <v>4.4400000000000004</v>
      </c>
      <c r="G9" s="169">
        <v>4.4400000000000004</v>
      </c>
      <c r="H9" s="169">
        <v>4.4400000000000004</v>
      </c>
      <c r="I9" s="169">
        <v>2.36</v>
      </c>
      <c r="J9" s="169">
        <v>2.36</v>
      </c>
      <c r="K9" s="169">
        <v>2.36</v>
      </c>
      <c r="L9" s="169">
        <v>0</v>
      </c>
      <c r="M9" s="169">
        <f t="shared" si="1"/>
        <v>57.449999999999989</v>
      </c>
    </row>
    <row r="10" spans="1:16" x14ac:dyDescent="0.35">
      <c r="A10" s="5" t="s">
        <v>6</v>
      </c>
      <c r="B10" s="169">
        <v>0</v>
      </c>
      <c r="C10" s="169">
        <v>0</v>
      </c>
      <c r="D10" s="169">
        <v>0</v>
      </c>
      <c r="E10" s="169">
        <v>0</v>
      </c>
      <c r="F10" s="169">
        <v>0</v>
      </c>
      <c r="G10" s="169">
        <v>0</v>
      </c>
      <c r="H10" s="169">
        <v>0</v>
      </c>
      <c r="I10" s="169">
        <v>0</v>
      </c>
      <c r="J10" s="169">
        <v>0</v>
      </c>
      <c r="K10" s="169">
        <v>0</v>
      </c>
      <c r="L10" s="169">
        <v>0</v>
      </c>
      <c r="M10" s="169">
        <f t="shared" si="1"/>
        <v>0</v>
      </c>
    </row>
    <row r="11" spans="1:16" x14ac:dyDescent="0.35">
      <c r="A11" s="5" t="s">
        <v>7</v>
      </c>
      <c r="B11" s="169">
        <v>0</v>
      </c>
      <c r="C11" s="169">
        <v>0</v>
      </c>
      <c r="D11" s="169">
        <v>0</v>
      </c>
      <c r="E11" s="169">
        <v>0</v>
      </c>
      <c r="F11" s="169">
        <v>0</v>
      </c>
      <c r="G11" s="169">
        <v>0</v>
      </c>
      <c r="H11" s="169">
        <v>0</v>
      </c>
      <c r="I11" s="169">
        <v>0</v>
      </c>
      <c r="J11" s="169">
        <v>0</v>
      </c>
      <c r="K11" s="169">
        <v>0</v>
      </c>
      <c r="L11" s="169">
        <v>0</v>
      </c>
      <c r="M11" s="169">
        <f t="shared" si="1"/>
        <v>0</v>
      </c>
    </row>
    <row r="12" spans="1:16" x14ac:dyDescent="0.35">
      <c r="A12" s="3" t="s">
        <v>11</v>
      </c>
      <c r="B12" s="169">
        <f>B4-B8</f>
        <v>-9.73</v>
      </c>
      <c r="C12" s="169">
        <f t="shared" ref="C12:L12" si="3">C4-C8</f>
        <v>-4.0400000000000009</v>
      </c>
      <c r="D12" s="169">
        <f t="shared" si="3"/>
        <v>2.2399999999999993</v>
      </c>
      <c r="E12" s="169">
        <f t="shared" si="3"/>
        <v>2.84</v>
      </c>
      <c r="F12" s="169">
        <f t="shared" si="3"/>
        <v>-4.4400000000000004</v>
      </c>
      <c r="G12" s="169">
        <f t="shared" si="3"/>
        <v>-4.4400000000000004</v>
      </c>
      <c r="H12" s="169">
        <f t="shared" si="3"/>
        <v>-4.4400000000000004</v>
      </c>
      <c r="I12" s="169">
        <f t="shared" si="3"/>
        <v>-2.36</v>
      </c>
      <c r="J12" s="169">
        <f t="shared" si="3"/>
        <v>-2.36</v>
      </c>
      <c r="K12" s="169">
        <f t="shared" si="3"/>
        <v>-2.36</v>
      </c>
      <c r="L12" s="169">
        <f t="shared" si="3"/>
        <v>0</v>
      </c>
      <c r="M12" s="169">
        <f t="shared" si="1"/>
        <v>-29.090000000000003</v>
      </c>
    </row>
    <row r="13" spans="1:16" ht="15" thickBot="1" x14ac:dyDescent="0.4">
      <c r="A13" s="5" t="s">
        <v>5</v>
      </c>
      <c r="B13" s="169">
        <f>B4-B9</f>
        <v>-9.73</v>
      </c>
      <c r="C13" s="169">
        <f t="shared" ref="C13:L13" si="4">C4-C9</f>
        <v>-4.0400000000000009</v>
      </c>
      <c r="D13" s="169">
        <f t="shared" si="4"/>
        <v>2.2399999999999993</v>
      </c>
      <c r="E13" s="169">
        <f t="shared" si="4"/>
        <v>2.84</v>
      </c>
      <c r="F13" s="169">
        <f t="shared" si="4"/>
        <v>-4.4400000000000004</v>
      </c>
      <c r="G13" s="169">
        <f t="shared" si="4"/>
        <v>-4.4400000000000004</v>
      </c>
      <c r="H13" s="169">
        <f t="shared" si="4"/>
        <v>-4.4400000000000004</v>
      </c>
      <c r="I13" s="169">
        <f t="shared" si="4"/>
        <v>-2.36</v>
      </c>
      <c r="J13" s="169">
        <f t="shared" si="4"/>
        <v>-2.36</v>
      </c>
      <c r="K13" s="169">
        <f t="shared" si="4"/>
        <v>-2.36</v>
      </c>
      <c r="L13" s="169">
        <f t="shared" si="4"/>
        <v>0</v>
      </c>
      <c r="M13" s="169">
        <f t="shared" si="1"/>
        <v>-29.090000000000003</v>
      </c>
    </row>
    <row r="14" spans="1:16" ht="15" thickBot="1" x14ac:dyDescent="0.4">
      <c r="A14" s="5" t="s">
        <v>6</v>
      </c>
      <c r="B14" s="169">
        <v>0</v>
      </c>
      <c r="C14" s="169">
        <v>0</v>
      </c>
      <c r="D14" s="169">
        <v>0</v>
      </c>
      <c r="E14" s="169">
        <v>0</v>
      </c>
      <c r="F14" s="169">
        <v>0</v>
      </c>
      <c r="G14" s="169">
        <v>0</v>
      </c>
      <c r="H14" s="169">
        <v>0</v>
      </c>
      <c r="I14" s="169">
        <v>0</v>
      </c>
      <c r="J14" s="169">
        <v>0</v>
      </c>
      <c r="K14" s="169">
        <v>0</v>
      </c>
      <c r="L14" s="169">
        <v>0</v>
      </c>
      <c r="M14" s="169">
        <f t="shared" si="1"/>
        <v>0</v>
      </c>
      <c r="O14" s="67" t="s">
        <v>679</v>
      </c>
      <c r="P14" s="68">
        <f>M12</f>
        <v>-29.090000000000003</v>
      </c>
    </row>
    <row r="15" spans="1:16" ht="15" thickBot="1" x14ac:dyDescent="0.4">
      <c r="A15" s="5" t="s">
        <v>7</v>
      </c>
      <c r="B15" s="169">
        <v>0</v>
      </c>
      <c r="C15" s="169">
        <v>0</v>
      </c>
      <c r="D15" s="169">
        <v>0</v>
      </c>
      <c r="E15" s="169">
        <v>0</v>
      </c>
      <c r="F15" s="169">
        <v>0</v>
      </c>
      <c r="G15" s="169">
        <v>0</v>
      </c>
      <c r="H15" s="169">
        <v>0</v>
      </c>
      <c r="I15" s="169">
        <v>0</v>
      </c>
      <c r="J15" s="169">
        <v>0</v>
      </c>
      <c r="K15" s="169">
        <v>0</v>
      </c>
      <c r="L15" s="169">
        <v>0</v>
      </c>
      <c r="M15" s="169">
        <f t="shared" si="1"/>
        <v>0</v>
      </c>
      <c r="O15" s="67"/>
      <c r="P15" s="74"/>
    </row>
    <row r="16" spans="1:16" ht="29" x14ac:dyDescent="0.35">
      <c r="A16" s="3" t="s">
        <v>9</v>
      </c>
      <c r="B16" s="169">
        <v>0</v>
      </c>
      <c r="C16" s="169">
        <v>0</v>
      </c>
      <c r="D16" s="169">
        <v>0</v>
      </c>
      <c r="E16" s="169">
        <v>0</v>
      </c>
      <c r="F16" s="169">
        <v>0</v>
      </c>
      <c r="G16" s="169">
        <v>0</v>
      </c>
      <c r="H16" s="169">
        <v>0</v>
      </c>
      <c r="I16" s="169">
        <v>0</v>
      </c>
      <c r="J16" s="169">
        <v>0</v>
      </c>
      <c r="K16" s="169">
        <v>0</v>
      </c>
      <c r="L16" s="169">
        <v>0</v>
      </c>
      <c r="M16" s="169">
        <f t="shared" si="1"/>
        <v>0</v>
      </c>
    </row>
    <row r="17" spans="1:13" x14ac:dyDescent="0.35">
      <c r="A17" s="3" t="s">
        <v>10</v>
      </c>
      <c r="B17" s="169">
        <f>SUM(B18:B20)</f>
        <v>0</v>
      </c>
      <c r="C17" s="169">
        <v>0</v>
      </c>
      <c r="D17" s="169">
        <v>0</v>
      </c>
      <c r="E17" s="169">
        <v>0</v>
      </c>
      <c r="F17" s="169">
        <v>0</v>
      </c>
      <c r="G17" s="169">
        <v>0</v>
      </c>
      <c r="H17" s="169">
        <v>0</v>
      </c>
      <c r="I17" s="169">
        <v>0</v>
      </c>
      <c r="J17" s="169">
        <v>0</v>
      </c>
      <c r="K17" s="169">
        <v>0</v>
      </c>
      <c r="L17" s="169">
        <v>0</v>
      </c>
      <c r="M17" s="169">
        <f t="shared" si="1"/>
        <v>0</v>
      </c>
    </row>
    <row r="18" spans="1:13" x14ac:dyDescent="0.35">
      <c r="A18" s="5" t="s">
        <v>5</v>
      </c>
      <c r="B18" s="169">
        <v>0</v>
      </c>
      <c r="C18" s="169">
        <v>0</v>
      </c>
      <c r="D18" s="169">
        <v>0</v>
      </c>
      <c r="E18" s="169">
        <v>0</v>
      </c>
      <c r="F18" s="169">
        <v>0</v>
      </c>
      <c r="G18" s="169">
        <v>0</v>
      </c>
      <c r="H18" s="169">
        <v>0</v>
      </c>
      <c r="I18" s="169">
        <v>0</v>
      </c>
      <c r="J18" s="169">
        <v>0</v>
      </c>
      <c r="K18" s="169">
        <v>0</v>
      </c>
      <c r="L18" s="169">
        <v>0</v>
      </c>
      <c r="M18" s="169">
        <f t="shared" si="1"/>
        <v>0</v>
      </c>
    </row>
    <row r="19" spans="1:13" x14ac:dyDescent="0.35">
      <c r="A19" s="5" t="s">
        <v>6</v>
      </c>
      <c r="B19" s="169">
        <v>0</v>
      </c>
      <c r="C19" s="169">
        <v>0</v>
      </c>
      <c r="D19" s="169">
        <v>0</v>
      </c>
      <c r="E19" s="169">
        <v>0</v>
      </c>
      <c r="F19" s="169">
        <v>0</v>
      </c>
      <c r="G19" s="169">
        <v>0</v>
      </c>
      <c r="H19" s="169">
        <v>0</v>
      </c>
      <c r="I19" s="169">
        <v>0</v>
      </c>
      <c r="J19" s="169">
        <v>0</v>
      </c>
      <c r="K19" s="169">
        <v>0</v>
      </c>
      <c r="L19" s="169">
        <v>0</v>
      </c>
      <c r="M19" s="169">
        <f t="shared" si="1"/>
        <v>0</v>
      </c>
    </row>
    <row r="20" spans="1:13" x14ac:dyDescent="0.35">
      <c r="A20" s="5" t="s">
        <v>7</v>
      </c>
      <c r="B20" s="169">
        <v>0</v>
      </c>
      <c r="C20" s="169">
        <v>0</v>
      </c>
      <c r="D20" s="169">
        <v>0</v>
      </c>
      <c r="E20" s="169">
        <v>0</v>
      </c>
      <c r="F20" s="169">
        <v>0</v>
      </c>
      <c r="G20" s="169">
        <v>0</v>
      </c>
      <c r="H20" s="169">
        <v>0</v>
      </c>
      <c r="I20" s="169">
        <v>0</v>
      </c>
      <c r="J20" s="169">
        <v>0</v>
      </c>
      <c r="K20" s="169">
        <v>0</v>
      </c>
      <c r="L20" s="169">
        <v>0</v>
      </c>
      <c r="M20" s="169">
        <f t="shared" si="1"/>
        <v>0</v>
      </c>
    </row>
    <row r="21" spans="1:13" ht="34" customHeight="1" x14ac:dyDescent="0.35">
      <c r="A21" s="5" t="s">
        <v>12</v>
      </c>
      <c r="B21" s="402" t="s">
        <v>695</v>
      </c>
      <c r="C21" s="402"/>
      <c r="D21" s="402"/>
      <c r="E21" s="402"/>
      <c r="F21" s="402"/>
      <c r="G21" s="402"/>
      <c r="H21" s="402"/>
      <c r="I21" s="402"/>
      <c r="J21" s="402"/>
      <c r="K21" s="402"/>
      <c r="L21" s="402"/>
      <c r="M21" s="402"/>
    </row>
    <row r="22" spans="1:13" ht="43.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0" t="s">
        <v>17</v>
      </c>
      <c r="B28" s="5" t="s">
        <v>20</v>
      </c>
      <c r="C28" s="170"/>
      <c r="D28" s="170"/>
      <c r="E28" s="170"/>
      <c r="F28" s="170"/>
      <c r="G28" s="170"/>
      <c r="H28" s="170"/>
      <c r="I28" s="290"/>
      <c r="J28" s="290"/>
    </row>
    <row r="29" spans="1:13" ht="87" x14ac:dyDescent="0.35">
      <c r="A29" s="170" t="s">
        <v>18</v>
      </c>
      <c r="B29" s="5" t="s">
        <v>21</v>
      </c>
      <c r="C29" s="170"/>
      <c r="D29" s="170"/>
      <c r="E29" s="170"/>
      <c r="F29" s="170"/>
      <c r="G29" s="170"/>
      <c r="H29" s="170"/>
      <c r="I29" s="294"/>
      <c r="J29" s="296"/>
    </row>
    <row r="30" spans="1:13" ht="87" x14ac:dyDescent="0.35">
      <c r="A30" s="170" t="s">
        <v>19</v>
      </c>
      <c r="B30" s="7" t="s">
        <v>22</v>
      </c>
      <c r="C30" s="170"/>
      <c r="D30" s="170"/>
      <c r="E30" s="170"/>
      <c r="F30" s="170"/>
      <c r="G30" s="170"/>
      <c r="H30" s="170"/>
      <c r="I30" s="290"/>
      <c r="J30" s="290"/>
    </row>
    <row r="31" spans="1:13" ht="29" x14ac:dyDescent="0.35">
      <c r="A31" s="8"/>
      <c r="B31" s="5" t="s">
        <v>23</v>
      </c>
      <c r="C31" s="170"/>
      <c r="D31" s="170"/>
      <c r="E31" s="170"/>
      <c r="F31" s="170"/>
      <c r="G31" s="170"/>
      <c r="H31" s="170"/>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70"/>
      <c r="D35" s="170"/>
      <c r="E35" s="170"/>
      <c r="F35" s="170"/>
      <c r="G35" s="170"/>
      <c r="H35" s="170"/>
      <c r="I35" s="290"/>
      <c r="J35" s="290"/>
    </row>
    <row r="36" spans="1:10" x14ac:dyDescent="0.35">
      <c r="A36" s="290" t="s">
        <v>26</v>
      </c>
      <c r="B36" s="5"/>
      <c r="C36" s="294" t="s">
        <v>626</v>
      </c>
      <c r="D36" s="295"/>
      <c r="E36" s="295"/>
      <c r="F36" s="295"/>
      <c r="G36" s="295"/>
      <c r="H36" s="295"/>
      <c r="I36" s="295"/>
      <c r="J36" s="296"/>
    </row>
    <row r="37" spans="1:10" ht="29" x14ac:dyDescent="0.35">
      <c r="A37" s="290"/>
      <c r="B37" s="5" t="s">
        <v>23</v>
      </c>
      <c r="C37" s="170"/>
      <c r="D37" s="170"/>
      <c r="E37" s="170"/>
      <c r="F37" s="170"/>
      <c r="G37" s="170"/>
      <c r="H37" s="170"/>
      <c r="I37" s="290"/>
      <c r="J37" s="290"/>
    </row>
    <row r="38" spans="1:10" ht="43.5" x14ac:dyDescent="0.35">
      <c r="A38" s="170"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4" workbookViewId="0">
      <selection activeCell="P15" sqref="P15"/>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63">
        <f>SUM(B5:B7)</f>
        <v>0</v>
      </c>
      <c r="C4" s="163">
        <f t="shared" ref="C4:L4" si="0">SUM(C5:C7)</f>
        <v>0</v>
      </c>
      <c r="D4" s="163">
        <f t="shared" si="0"/>
        <v>0</v>
      </c>
      <c r="E4" s="163">
        <f t="shared" si="0"/>
        <v>0</v>
      </c>
      <c r="F4" s="163">
        <f t="shared" si="0"/>
        <v>0</v>
      </c>
      <c r="G4" s="163">
        <f t="shared" si="0"/>
        <v>0</v>
      </c>
      <c r="H4" s="163">
        <f t="shared" si="0"/>
        <v>0</v>
      </c>
      <c r="I4" s="163">
        <f t="shared" si="0"/>
        <v>0</v>
      </c>
      <c r="J4" s="163">
        <f t="shared" si="0"/>
        <v>0</v>
      </c>
      <c r="K4" s="163">
        <f t="shared" si="0"/>
        <v>0</v>
      </c>
      <c r="L4" s="163">
        <f t="shared" si="0"/>
        <v>0</v>
      </c>
      <c r="M4" s="163">
        <f>SUM(B4:L4)</f>
        <v>0</v>
      </c>
    </row>
    <row r="5" spans="1:16" x14ac:dyDescent="0.35">
      <c r="A5" s="5" t="s">
        <v>5</v>
      </c>
      <c r="B5" s="163">
        <v>0</v>
      </c>
      <c r="C5" s="163">
        <v>0</v>
      </c>
      <c r="D5" s="163">
        <v>0</v>
      </c>
      <c r="E5" s="163">
        <v>0</v>
      </c>
      <c r="F5" s="163">
        <v>0</v>
      </c>
      <c r="G5" s="163">
        <v>0</v>
      </c>
      <c r="H5" s="163">
        <v>0</v>
      </c>
      <c r="I5" s="163">
        <v>0</v>
      </c>
      <c r="J5" s="163">
        <v>0</v>
      </c>
      <c r="K5" s="163">
        <v>0</v>
      </c>
      <c r="L5" s="163">
        <v>0</v>
      </c>
      <c r="M5" s="163">
        <f t="shared" ref="M5:M20" si="1">SUM(B5:L5)</f>
        <v>0</v>
      </c>
    </row>
    <row r="6" spans="1:16" x14ac:dyDescent="0.35">
      <c r="A6" s="5" t="s">
        <v>6</v>
      </c>
      <c r="B6" s="163">
        <v>0</v>
      </c>
      <c r="C6" s="163">
        <v>0</v>
      </c>
      <c r="D6" s="163">
        <v>0</v>
      </c>
      <c r="E6" s="163">
        <v>0</v>
      </c>
      <c r="F6" s="163">
        <v>0</v>
      </c>
      <c r="G6" s="163">
        <v>0</v>
      </c>
      <c r="H6" s="163">
        <v>0</v>
      </c>
      <c r="I6" s="163">
        <v>0</v>
      </c>
      <c r="J6" s="163">
        <v>0</v>
      </c>
      <c r="K6" s="163">
        <v>0</v>
      </c>
      <c r="L6" s="163">
        <v>0</v>
      </c>
      <c r="M6" s="163">
        <f t="shared" si="1"/>
        <v>0</v>
      </c>
    </row>
    <row r="7" spans="1:16" x14ac:dyDescent="0.35">
      <c r="A7" s="5" t="s">
        <v>7</v>
      </c>
      <c r="B7" s="163">
        <v>0</v>
      </c>
      <c r="C7" s="163">
        <v>0</v>
      </c>
      <c r="D7" s="163">
        <v>0</v>
      </c>
      <c r="E7" s="163">
        <v>0</v>
      </c>
      <c r="F7" s="163">
        <v>0</v>
      </c>
      <c r="G7" s="163">
        <v>0</v>
      </c>
      <c r="H7" s="163">
        <v>0</v>
      </c>
      <c r="I7" s="163">
        <v>0</v>
      </c>
      <c r="J7" s="163">
        <v>0</v>
      </c>
      <c r="K7" s="163">
        <v>0</v>
      </c>
      <c r="L7" s="163">
        <v>0</v>
      </c>
      <c r="M7" s="163">
        <f t="shared" si="1"/>
        <v>0</v>
      </c>
    </row>
    <row r="8" spans="1:16" x14ac:dyDescent="0.35">
      <c r="A8" s="3" t="s">
        <v>8</v>
      </c>
      <c r="B8" s="163">
        <f>SUM(B9:B11)</f>
        <v>0.161</v>
      </c>
      <c r="C8" s="163">
        <f t="shared" ref="C8:L8" si="2">SUM(C9:C11)</f>
        <v>0.182</v>
      </c>
      <c r="D8" s="163">
        <f t="shared" si="2"/>
        <v>5.1999999999999998E-2</v>
      </c>
      <c r="E8" s="163">
        <f t="shared" si="2"/>
        <v>0</v>
      </c>
      <c r="F8" s="163">
        <f t="shared" si="2"/>
        <v>0</v>
      </c>
      <c r="G8" s="163">
        <f t="shared" si="2"/>
        <v>0</v>
      </c>
      <c r="H8" s="163">
        <f t="shared" si="2"/>
        <v>0</v>
      </c>
      <c r="I8" s="163">
        <f t="shared" si="2"/>
        <v>0</v>
      </c>
      <c r="J8" s="163">
        <f t="shared" si="2"/>
        <v>0</v>
      </c>
      <c r="K8" s="163">
        <f t="shared" si="2"/>
        <v>0</v>
      </c>
      <c r="L8" s="163">
        <f t="shared" si="2"/>
        <v>0</v>
      </c>
      <c r="M8" s="163">
        <f t="shared" si="1"/>
        <v>0.39499999999999996</v>
      </c>
    </row>
    <row r="9" spans="1:16" x14ac:dyDescent="0.35">
      <c r="A9" s="5" t="s">
        <v>5</v>
      </c>
      <c r="B9" s="163">
        <v>0.161</v>
      </c>
      <c r="C9" s="163">
        <v>0.182</v>
      </c>
      <c r="D9" s="163">
        <v>5.1999999999999998E-2</v>
      </c>
      <c r="E9" s="163">
        <v>0</v>
      </c>
      <c r="F9" s="163">
        <v>0</v>
      </c>
      <c r="G9" s="163">
        <v>0</v>
      </c>
      <c r="H9" s="163">
        <v>0</v>
      </c>
      <c r="I9" s="163">
        <v>0</v>
      </c>
      <c r="J9" s="163">
        <v>0</v>
      </c>
      <c r="K9" s="163">
        <v>0</v>
      </c>
      <c r="L9" s="163">
        <v>0</v>
      </c>
      <c r="M9" s="163">
        <f t="shared" si="1"/>
        <v>0.39499999999999996</v>
      </c>
    </row>
    <row r="10" spans="1:16" x14ac:dyDescent="0.35">
      <c r="A10" s="5" t="s">
        <v>6</v>
      </c>
      <c r="B10" s="163">
        <v>0</v>
      </c>
      <c r="C10" s="163">
        <v>0</v>
      </c>
      <c r="D10" s="163">
        <v>0</v>
      </c>
      <c r="E10" s="163">
        <v>0</v>
      </c>
      <c r="F10" s="163">
        <v>0</v>
      </c>
      <c r="G10" s="163">
        <v>0</v>
      </c>
      <c r="H10" s="163">
        <v>0</v>
      </c>
      <c r="I10" s="163">
        <v>0</v>
      </c>
      <c r="J10" s="163">
        <v>0</v>
      </c>
      <c r="K10" s="163">
        <v>0</v>
      </c>
      <c r="L10" s="163">
        <v>0</v>
      </c>
      <c r="M10" s="163">
        <f t="shared" si="1"/>
        <v>0</v>
      </c>
    </row>
    <row r="11" spans="1:16" x14ac:dyDescent="0.35">
      <c r="A11" s="5" t="s">
        <v>7</v>
      </c>
      <c r="B11" s="163">
        <v>0</v>
      </c>
      <c r="C11" s="163">
        <v>0</v>
      </c>
      <c r="D11" s="163">
        <v>0</v>
      </c>
      <c r="E11" s="163">
        <v>0</v>
      </c>
      <c r="F11" s="163">
        <v>0</v>
      </c>
      <c r="G11" s="163">
        <v>0</v>
      </c>
      <c r="H11" s="163">
        <v>0</v>
      </c>
      <c r="I11" s="163">
        <v>0</v>
      </c>
      <c r="J11" s="163">
        <v>0</v>
      </c>
      <c r="K11" s="163">
        <v>0</v>
      </c>
      <c r="L11" s="163">
        <v>0</v>
      </c>
      <c r="M11" s="163">
        <f t="shared" si="1"/>
        <v>0</v>
      </c>
    </row>
    <row r="12" spans="1:16" x14ac:dyDescent="0.35">
      <c r="A12" s="3" t="s">
        <v>11</v>
      </c>
      <c r="B12" s="163">
        <f>SUM(B13:B15)</f>
        <v>-0.161</v>
      </c>
      <c r="C12" s="163">
        <f t="shared" ref="C12:L12" si="3">SUM(C13:C15)</f>
        <v>-0.182</v>
      </c>
      <c r="D12" s="163">
        <f t="shared" si="3"/>
        <v>-5.1999999999999998E-2</v>
      </c>
      <c r="E12" s="163">
        <f t="shared" si="3"/>
        <v>0</v>
      </c>
      <c r="F12" s="163">
        <f t="shared" si="3"/>
        <v>0</v>
      </c>
      <c r="G12" s="163">
        <f t="shared" si="3"/>
        <v>0</v>
      </c>
      <c r="H12" s="163">
        <f t="shared" si="3"/>
        <v>0</v>
      </c>
      <c r="I12" s="163">
        <f t="shared" si="3"/>
        <v>0</v>
      </c>
      <c r="J12" s="163">
        <f t="shared" si="3"/>
        <v>0</v>
      </c>
      <c r="K12" s="163">
        <f t="shared" si="3"/>
        <v>0</v>
      </c>
      <c r="L12" s="163">
        <f t="shared" si="3"/>
        <v>0</v>
      </c>
      <c r="M12" s="163">
        <f t="shared" si="1"/>
        <v>-0.39499999999999996</v>
      </c>
    </row>
    <row r="13" spans="1:16" ht="15" thickBot="1" x14ac:dyDescent="0.4">
      <c r="A13" s="5" t="s">
        <v>5</v>
      </c>
      <c r="B13" s="163">
        <v>-0.161</v>
      </c>
      <c r="C13" s="163">
        <v>-0.182</v>
      </c>
      <c r="D13" s="163">
        <v>-5.1999999999999998E-2</v>
      </c>
      <c r="E13" s="163">
        <v>0</v>
      </c>
      <c r="F13" s="163">
        <v>0</v>
      </c>
      <c r="G13" s="163">
        <v>0</v>
      </c>
      <c r="H13" s="163">
        <v>0</v>
      </c>
      <c r="I13" s="163">
        <v>0</v>
      </c>
      <c r="J13" s="163">
        <v>0</v>
      </c>
      <c r="K13" s="163">
        <v>0</v>
      </c>
      <c r="L13" s="163">
        <v>0</v>
      </c>
      <c r="M13" s="163">
        <f t="shared" si="1"/>
        <v>-0.39499999999999996</v>
      </c>
    </row>
    <row r="14" spans="1:16" ht="15" thickBot="1" x14ac:dyDescent="0.4">
      <c r="A14" s="5" t="s">
        <v>6</v>
      </c>
      <c r="B14" s="163">
        <v>0</v>
      </c>
      <c r="C14" s="163">
        <v>0</v>
      </c>
      <c r="D14" s="163">
        <v>0</v>
      </c>
      <c r="E14" s="163">
        <v>0</v>
      </c>
      <c r="F14" s="163">
        <v>0</v>
      </c>
      <c r="G14" s="163">
        <v>0</v>
      </c>
      <c r="H14" s="163">
        <v>0</v>
      </c>
      <c r="I14" s="163">
        <v>0</v>
      </c>
      <c r="J14" s="163">
        <v>0</v>
      </c>
      <c r="K14" s="163">
        <v>0</v>
      </c>
      <c r="L14" s="163">
        <v>0</v>
      </c>
      <c r="M14" s="163">
        <f t="shared" si="1"/>
        <v>0</v>
      </c>
      <c r="O14" s="67" t="s">
        <v>679</v>
      </c>
      <c r="P14" s="198">
        <f>M12</f>
        <v>-0.39499999999999996</v>
      </c>
    </row>
    <row r="15" spans="1:16" ht="15" thickBot="1" x14ac:dyDescent="0.4">
      <c r="A15" s="5" t="s">
        <v>7</v>
      </c>
      <c r="B15" s="163">
        <v>0</v>
      </c>
      <c r="C15" s="163">
        <v>0</v>
      </c>
      <c r="D15" s="163">
        <v>0</v>
      </c>
      <c r="E15" s="163">
        <v>0</v>
      </c>
      <c r="F15" s="163">
        <v>0</v>
      </c>
      <c r="G15" s="163">
        <v>0</v>
      </c>
      <c r="H15" s="163">
        <v>0</v>
      </c>
      <c r="I15" s="163">
        <v>0</v>
      </c>
      <c r="J15" s="163">
        <v>0</v>
      </c>
      <c r="K15" s="163">
        <v>0</v>
      </c>
      <c r="L15" s="163">
        <v>0</v>
      </c>
      <c r="M15" s="163">
        <f t="shared" si="1"/>
        <v>0</v>
      </c>
      <c r="O15" s="67"/>
      <c r="P15" s="74"/>
    </row>
    <row r="16" spans="1:16" ht="29" x14ac:dyDescent="0.35">
      <c r="A16" s="3" t="s">
        <v>9</v>
      </c>
      <c r="B16" s="163">
        <v>0</v>
      </c>
      <c r="C16" s="163">
        <v>0</v>
      </c>
      <c r="D16" s="163">
        <v>0</v>
      </c>
      <c r="E16" s="163">
        <v>0</v>
      </c>
      <c r="F16" s="163">
        <v>0</v>
      </c>
      <c r="G16" s="163">
        <v>0</v>
      </c>
      <c r="H16" s="163">
        <v>0</v>
      </c>
      <c r="I16" s="163">
        <v>0</v>
      </c>
      <c r="J16" s="163">
        <v>0</v>
      </c>
      <c r="K16" s="163">
        <v>0</v>
      </c>
      <c r="L16" s="163">
        <v>0</v>
      </c>
      <c r="M16" s="163">
        <f t="shared" si="1"/>
        <v>0</v>
      </c>
    </row>
    <row r="17" spans="1:13" x14ac:dyDescent="0.35">
      <c r="A17" s="3" t="s">
        <v>10</v>
      </c>
      <c r="B17" s="163">
        <f>SUM(B18:B20)</f>
        <v>0</v>
      </c>
      <c r="C17" s="163">
        <v>0</v>
      </c>
      <c r="D17" s="163">
        <v>0</v>
      </c>
      <c r="E17" s="163">
        <v>0</v>
      </c>
      <c r="F17" s="163">
        <v>0</v>
      </c>
      <c r="G17" s="163">
        <v>0</v>
      </c>
      <c r="H17" s="163">
        <v>0</v>
      </c>
      <c r="I17" s="163">
        <v>0</v>
      </c>
      <c r="J17" s="163">
        <v>0</v>
      </c>
      <c r="K17" s="163">
        <v>0</v>
      </c>
      <c r="L17" s="163">
        <v>0</v>
      </c>
      <c r="M17" s="163">
        <f t="shared" si="1"/>
        <v>0</v>
      </c>
    </row>
    <row r="18" spans="1:13" x14ac:dyDescent="0.35">
      <c r="A18" s="5" t="s">
        <v>5</v>
      </c>
      <c r="B18" s="163">
        <v>0</v>
      </c>
      <c r="C18" s="163">
        <v>0</v>
      </c>
      <c r="D18" s="163">
        <v>0</v>
      </c>
      <c r="E18" s="163">
        <v>0</v>
      </c>
      <c r="F18" s="163">
        <v>0</v>
      </c>
      <c r="G18" s="163">
        <v>0</v>
      </c>
      <c r="H18" s="163">
        <v>0</v>
      </c>
      <c r="I18" s="163">
        <v>0</v>
      </c>
      <c r="J18" s="163">
        <v>0</v>
      </c>
      <c r="K18" s="163">
        <v>0</v>
      </c>
      <c r="L18" s="163">
        <v>0</v>
      </c>
      <c r="M18" s="163">
        <f t="shared" si="1"/>
        <v>0</v>
      </c>
    </row>
    <row r="19" spans="1:13" x14ac:dyDescent="0.35">
      <c r="A19" s="5" t="s">
        <v>6</v>
      </c>
      <c r="B19" s="163">
        <v>0</v>
      </c>
      <c r="C19" s="163">
        <v>0</v>
      </c>
      <c r="D19" s="163">
        <v>0</v>
      </c>
      <c r="E19" s="163">
        <v>0</v>
      </c>
      <c r="F19" s="163">
        <v>0</v>
      </c>
      <c r="G19" s="163">
        <v>0</v>
      </c>
      <c r="H19" s="163">
        <v>0</v>
      </c>
      <c r="I19" s="163">
        <v>0</v>
      </c>
      <c r="J19" s="163">
        <v>0</v>
      </c>
      <c r="K19" s="163">
        <v>0</v>
      </c>
      <c r="L19" s="163">
        <v>0</v>
      </c>
      <c r="M19" s="163">
        <f t="shared" si="1"/>
        <v>0</v>
      </c>
    </row>
    <row r="20" spans="1:13" x14ac:dyDescent="0.35">
      <c r="A20" s="5" t="s">
        <v>7</v>
      </c>
      <c r="B20" s="163">
        <v>0</v>
      </c>
      <c r="C20" s="163">
        <v>0</v>
      </c>
      <c r="D20" s="163">
        <v>0</v>
      </c>
      <c r="E20" s="163">
        <v>0</v>
      </c>
      <c r="F20" s="163">
        <v>0</v>
      </c>
      <c r="G20" s="163">
        <v>0</v>
      </c>
      <c r="H20" s="163">
        <v>0</v>
      </c>
      <c r="I20" s="163">
        <v>0</v>
      </c>
      <c r="J20" s="163">
        <v>0</v>
      </c>
      <c r="K20" s="163">
        <v>0</v>
      </c>
      <c r="L20" s="163">
        <v>0</v>
      </c>
      <c r="M20" s="163">
        <f t="shared" si="1"/>
        <v>0</v>
      </c>
    </row>
    <row r="21" spans="1:13" x14ac:dyDescent="0.35">
      <c r="A21" s="5" t="s">
        <v>12</v>
      </c>
      <c r="B21" s="290" t="s">
        <v>628</v>
      </c>
      <c r="C21" s="290"/>
      <c r="D21" s="290"/>
      <c r="E21" s="290"/>
      <c r="F21" s="290"/>
      <c r="G21" s="290"/>
      <c r="H21" s="290"/>
      <c r="I21" s="290"/>
      <c r="J21" s="290"/>
      <c r="K21" s="290"/>
      <c r="L21" s="290"/>
      <c r="M21" s="290"/>
    </row>
    <row r="22" spans="1:13" ht="43.5" x14ac:dyDescent="0.35">
      <c r="A22" s="5" t="s">
        <v>13</v>
      </c>
      <c r="B22" s="290" t="s">
        <v>627</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0" t="s">
        <v>17</v>
      </c>
      <c r="B28" s="5" t="s">
        <v>20</v>
      </c>
      <c r="C28" s="170"/>
      <c r="D28" s="170"/>
      <c r="E28" s="170"/>
      <c r="F28" s="170"/>
      <c r="G28" s="170"/>
      <c r="H28" s="170"/>
      <c r="I28" s="290"/>
      <c r="J28" s="290"/>
    </row>
    <row r="29" spans="1:13" ht="87" x14ac:dyDescent="0.35">
      <c r="A29" s="170" t="s">
        <v>18</v>
      </c>
      <c r="B29" s="5" t="s">
        <v>21</v>
      </c>
      <c r="C29" s="170"/>
      <c r="D29" s="170"/>
      <c r="E29" s="170"/>
      <c r="F29" s="170"/>
      <c r="G29" s="170"/>
      <c r="H29" s="170"/>
      <c r="I29" s="294"/>
      <c r="J29" s="296"/>
    </row>
    <row r="30" spans="1:13" ht="87" x14ac:dyDescent="0.35">
      <c r="A30" s="170" t="s">
        <v>19</v>
      </c>
      <c r="B30" s="7" t="s">
        <v>22</v>
      </c>
      <c r="C30" s="170"/>
      <c r="D30" s="170"/>
      <c r="E30" s="170"/>
      <c r="F30" s="170"/>
      <c r="G30" s="170"/>
      <c r="H30" s="170"/>
      <c r="I30" s="290"/>
      <c r="J30" s="290"/>
    </row>
    <row r="31" spans="1:13" ht="29" x14ac:dyDescent="0.35">
      <c r="A31" s="8"/>
      <c r="B31" s="5" t="s">
        <v>23</v>
      </c>
      <c r="C31" s="170"/>
      <c r="D31" s="170"/>
      <c r="E31" s="170"/>
      <c r="F31" s="170"/>
      <c r="G31" s="170"/>
      <c r="H31" s="170"/>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70"/>
      <c r="D35" s="170"/>
      <c r="E35" s="170"/>
      <c r="F35" s="170"/>
      <c r="G35" s="170"/>
      <c r="H35" s="170"/>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70"/>
      <c r="D37" s="170"/>
      <c r="E37" s="170"/>
      <c r="F37" s="170"/>
      <c r="G37" s="170"/>
      <c r="H37" s="170"/>
      <c r="I37" s="290"/>
      <c r="J37" s="290"/>
    </row>
    <row r="38" spans="1:10" ht="43.5" x14ac:dyDescent="0.35">
      <c r="A38" s="170"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5" zoomScale="85" zoomScaleNormal="85" workbookViewId="0">
      <selection activeCell="N25" sqref="N25"/>
    </sheetView>
  </sheetViews>
  <sheetFormatPr defaultRowHeight="14.5" x14ac:dyDescent="0.35"/>
  <cols>
    <col min="1" max="1" width="26.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93">
        <f>SUM(B4:L4)</f>
        <v>0</v>
      </c>
    </row>
    <row r="5" spans="1:16" x14ac:dyDescent="0.35">
      <c r="A5" s="5" t="s">
        <v>5</v>
      </c>
      <c r="B5" s="152">
        <v>0</v>
      </c>
      <c r="C5" s="152">
        <v>0</v>
      </c>
      <c r="D5" s="152">
        <v>0</v>
      </c>
      <c r="E5" s="152">
        <v>0</v>
      </c>
      <c r="F5" s="152">
        <v>0</v>
      </c>
      <c r="G5" s="152">
        <v>0</v>
      </c>
      <c r="H5" s="152">
        <v>0</v>
      </c>
      <c r="I5" s="152">
        <v>0</v>
      </c>
      <c r="J5" s="152">
        <v>0</v>
      </c>
      <c r="K5" s="152">
        <v>0</v>
      </c>
      <c r="L5" s="152">
        <v>0</v>
      </c>
      <c r="M5" s="193">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93">
        <f t="shared" si="1"/>
        <v>0</v>
      </c>
    </row>
    <row r="7" spans="1:16" x14ac:dyDescent="0.35">
      <c r="A7" s="5" t="s">
        <v>7</v>
      </c>
      <c r="B7" s="152">
        <v>0</v>
      </c>
      <c r="C7" s="152">
        <v>0</v>
      </c>
      <c r="D7" s="152">
        <v>0</v>
      </c>
      <c r="E7" s="152">
        <v>0</v>
      </c>
      <c r="F7" s="152">
        <v>0</v>
      </c>
      <c r="G7" s="152">
        <v>0</v>
      </c>
      <c r="H7" s="152">
        <v>0</v>
      </c>
      <c r="I7" s="152">
        <v>0</v>
      </c>
      <c r="J7" s="152">
        <v>0</v>
      </c>
      <c r="K7" s="152">
        <v>0</v>
      </c>
      <c r="L7" s="152">
        <v>0</v>
      </c>
      <c r="M7" s="193">
        <f t="shared" si="1"/>
        <v>0</v>
      </c>
    </row>
    <row r="8" spans="1:16" x14ac:dyDescent="0.35">
      <c r="A8" s="3" t="s">
        <v>8</v>
      </c>
      <c r="B8" s="193">
        <f>SUM(B9:B11)</f>
        <v>0</v>
      </c>
      <c r="C8" s="193">
        <f t="shared" ref="C8:L8" si="2">SUM(C9:C11)</f>
        <v>2.5156000000000001E-2</v>
      </c>
      <c r="D8" s="193">
        <f t="shared" si="2"/>
        <v>0.17499999999999999</v>
      </c>
      <c r="E8" s="193">
        <f t="shared" si="2"/>
        <v>9.3088000000000004E-2</v>
      </c>
      <c r="F8" s="193">
        <f t="shared" si="2"/>
        <v>0.02</v>
      </c>
      <c r="G8" s="193">
        <f t="shared" si="2"/>
        <v>0.02</v>
      </c>
      <c r="H8" s="193">
        <f t="shared" si="2"/>
        <v>0.02</v>
      </c>
      <c r="I8" s="193">
        <f t="shared" si="2"/>
        <v>0.02</v>
      </c>
      <c r="J8" s="193">
        <f t="shared" si="2"/>
        <v>0.02</v>
      </c>
      <c r="K8" s="193">
        <f t="shared" si="2"/>
        <v>0</v>
      </c>
      <c r="L8" s="193">
        <f t="shared" si="2"/>
        <v>0</v>
      </c>
      <c r="M8" s="193">
        <f t="shared" si="1"/>
        <v>0.39324400000000009</v>
      </c>
    </row>
    <row r="9" spans="1:16" x14ac:dyDescent="0.35">
      <c r="A9" s="5" t="s">
        <v>5</v>
      </c>
      <c r="B9" s="193">
        <v>0</v>
      </c>
      <c r="C9" s="193">
        <v>2.5156000000000001E-2</v>
      </c>
      <c r="D9" s="193">
        <v>0.17499999999999999</v>
      </c>
      <c r="E9" s="193">
        <v>9.3088000000000004E-2</v>
      </c>
      <c r="F9" s="193">
        <v>0.02</v>
      </c>
      <c r="G9" s="193">
        <v>0.02</v>
      </c>
      <c r="H9" s="193">
        <v>0.02</v>
      </c>
      <c r="I9" s="193">
        <v>0.02</v>
      </c>
      <c r="J9" s="193">
        <v>0.02</v>
      </c>
      <c r="K9" s="193">
        <v>0</v>
      </c>
      <c r="L9" s="193">
        <v>0</v>
      </c>
      <c r="M9" s="193">
        <f t="shared" si="1"/>
        <v>0.39324400000000009</v>
      </c>
    </row>
    <row r="10" spans="1:16" x14ac:dyDescent="0.35">
      <c r="A10" s="5" t="s">
        <v>6</v>
      </c>
      <c r="B10" s="152">
        <v>0</v>
      </c>
      <c r="C10" s="152">
        <v>0</v>
      </c>
      <c r="D10" s="152">
        <v>0</v>
      </c>
      <c r="E10" s="152">
        <v>0</v>
      </c>
      <c r="F10" s="152">
        <v>0</v>
      </c>
      <c r="G10" s="152">
        <v>0</v>
      </c>
      <c r="H10" s="152">
        <v>0</v>
      </c>
      <c r="I10" s="152">
        <v>0</v>
      </c>
      <c r="J10" s="152">
        <v>0</v>
      </c>
      <c r="K10" s="152">
        <v>0</v>
      </c>
      <c r="L10" s="152">
        <v>0</v>
      </c>
      <c r="M10" s="193">
        <f t="shared" si="1"/>
        <v>0</v>
      </c>
    </row>
    <row r="11" spans="1:16" x14ac:dyDescent="0.35">
      <c r="A11" s="5" t="s">
        <v>7</v>
      </c>
      <c r="B11" s="152">
        <v>0</v>
      </c>
      <c r="C11" s="152">
        <v>0</v>
      </c>
      <c r="D11" s="152">
        <v>0</v>
      </c>
      <c r="E11" s="152">
        <v>0</v>
      </c>
      <c r="F11" s="152">
        <v>0</v>
      </c>
      <c r="G11" s="152">
        <v>0</v>
      </c>
      <c r="H11" s="152">
        <v>0</v>
      </c>
      <c r="I11" s="152">
        <v>0</v>
      </c>
      <c r="J11" s="152">
        <v>0</v>
      </c>
      <c r="K11" s="152">
        <v>0</v>
      </c>
      <c r="L11" s="152">
        <v>0</v>
      </c>
      <c r="M11" s="193">
        <f t="shared" si="1"/>
        <v>0</v>
      </c>
    </row>
    <row r="12" spans="1:16" x14ac:dyDescent="0.35">
      <c r="A12" s="3" t="s">
        <v>11</v>
      </c>
      <c r="B12" s="152">
        <f>SUM(B13:B15)</f>
        <v>0</v>
      </c>
      <c r="C12" s="152">
        <f t="shared" ref="C12:L12" si="3">SUM(C13:C15)</f>
        <v>-2.5156000000000001E-2</v>
      </c>
      <c r="D12" s="152">
        <f t="shared" si="3"/>
        <v>-0.17499999999999999</v>
      </c>
      <c r="E12" s="152">
        <f t="shared" si="3"/>
        <v>-9.3088000000000004E-2</v>
      </c>
      <c r="F12" s="152">
        <f t="shared" si="3"/>
        <v>-0.02</v>
      </c>
      <c r="G12" s="152">
        <f t="shared" si="3"/>
        <v>-0.02</v>
      </c>
      <c r="H12" s="152">
        <f t="shared" si="3"/>
        <v>-0.02</v>
      </c>
      <c r="I12" s="152">
        <f t="shared" si="3"/>
        <v>-0.02</v>
      </c>
      <c r="J12" s="152">
        <f t="shared" si="3"/>
        <v>-0.02</v>
      </c>
      <c r="K12" s="152">
        <f t="shared" si="3"/>
        <v>0</v>
      </c>
      <c r="L12" s="152">
        <f t="shared" si="3"/>
        <v>0</v>
      </c>
      <c r="M12" s="193">
        <f t="shared" si="1"/>
        <v>-0.39324400000000009</v>
      </c>
    </row>
    <row r="13" spans="1:16" ht="15" thickBot="1" x14ac:dyDescent="0.4">
      <c r="A13" s="5" t="s">
        <v>5</v>
      </c>
      <c r="B13" s="152">
        <v>0</v>
      </c>
      <c r="C13" s="152">
        <v>-2.5156000000000001E-2</v>
      </c>
      <c r="D13" s="152">
        <v>-0.17499999999999999</v>
      </c>
      <c r="E13" s="152">
        <v>-9.3088000000000004E-2</v>
      </c>
      <c r="F13" s="194">
        <v>-0.02</v>
      </c>
      <c r="G13" s="194">
        <v>-0.02</v>
      </c>
      <c r="H13" s="194">
        <v>-0.02</v>
      </c>
      <c r="I13" s="194">
        <v>-0.02</v>
      </c>
      <c r="J13" s="194">
        <v>-0.02</v>
      </c>
      <c r="K13" s="152">
        <v>0</v>
      </c>
      <c r="L13" s="152">
        <v>0</v>
      </c>
      <c r="M13" s="193">
        <f t="shared" si="1"/>
        <v>-0.39324400000000009</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93">
        <f t="shared" si="1"/>
        <v>0</v>
      </c>
      <c r="O14" s="67"/>
      <c r="P14" s="74"/>
    </row>
    <row r="15" spans="1:16" ht="15" thickBot="1" x14ac:dyDescent="0.4">
      <c r="A15" s="5" t="s">
        <v>7</v>
      </c>
      <c r="B15" s="152">
        <v>0</v>
      </c>
      <c r="C15" s="152">
        <v>0</v>
      </c>
      <c r="D15" s="152">
        <v>0</v>
      </c>
      <c r="E15" s="152">
        <v>0</v>
      </c>
      <c r="F15" s="152">
        <v>0</v>
      </c>
      <c r="G15" s="152">
        <v>0</v>
      </c>
      <c r="H15" s="152">
        <v>0</v>
      </c>
      <c r="I15" s="152">
        <v>0</v>
      </c>
      <c r="J15" s="152">
        <v>0</v>
      </c>
      <c r="K15" s="152">
        <v>0</v>
      </c>
      <c r="L15" s="152">
        <v>0</v>
      </c>
      <c r="M15" s="193">
        <f t="shared" si="1"/>
        <v>0</v>
      </c>
      <c r="O15" s="67"/>
      <c r="P15" s="74"/>
    </row>
    <row r="16" spans="1:16" ht="29" x14ac:dyDescent="0.35">
      <c r="A16" s="3" t="s">
        <v>9</v>
      </c>
      <c r="B16" s="152">
        <v>0</v>
      </c>
      <c r="C16" s="163">
        <v>0.13850000000000001</v>
      </c>
      <c r="D16" s="163">
        <v>0.96479999999999999</v>
      </c>
      <c r="E16" s="163">
        <v>0.51249999999999996</v>
      </c>
      <c r="F16" s="163">
        <v>0</v>
      </c>
      <c r="G16" s="163">
        <v>0</v>
      </c>
      <c r="H16" s="152">
        <v>0</v>
      </c>
      <c r="I16" s="152">
        <v>0</v>
      </c>
      <c r="J16" s="152">
        <v>0</v>
      </c>
      <c r="K16" s="152">
        <v>0</v>
      </c>
      <c r="L16" s="152">
        <v>0</v>
      </c>
      <c r="M16" s="193">
        <f t="shared" si="1"/>
        <v>1.6157999999999999</v>
      </c>
    </row>
    <row r="17" spans="1:13" x14ac:dyDescent="0.35">
      <c r="A17" s="3" t="s">
        <v>10</v>
      </c>
      <c r="B17" s="152">
        <f>SUM(B18:B20)</f>
        <v>0</v>
      </c>
      <c r="C17" s="152">
        <v>0</v>
      </c>
      <c r="D17" s="152">
        <v>0</v>
      </c>
      <c r="E17" s="152">
        <v>0</v>
      </c>
      <c r="F17" s="152">
        <v>0</v>
      </c>
      <c r="G17" s="152">
        <v>0</v>
      </c>
      <c r="H17" s="152">
        <v>0</v>
      </c>
      <c r="I17" s="152">
        <v>0</v>
      </c>
      <c r="J17" s="152">
        <v>0</v>
      </c>
      <c r="K17" s="152">
        <v>0</v>
      </c>
      <c r="L17" s="152">
        <v>0</v>
      </c>
      <c r="M17" s="193">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93">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93">
        <f t="shared" si="1"/>
        <v>0</v>
      </c>
    </row>
    <row r="20" spans="1:13" x14ac:dyDescent="0.35">
      <c r="A20" s="5" t="s">
        <v>7</v>
      </c>
      <c r="B20" s="152">
        <v>0</v>
      </c>
      <c r="C20" s="152">
        <v>0</v>
      </c>
      <c r="D20" s="152">
        <v>0</v>
      </c>
      <c r="E20" s="152">
        <v>0</v>
      </c>
      <c r="F20" s="152">
        <v>0</v>
      </c>
      <c r="G20" s="152">
        <v>0</v>
      </c>
      <c r="H20" s="152">
        <v>0</v>
      </c>
      <c r="I20" s="152">
        <v>0</v>
      </c>
      <c r="J20" s="152">
        <v>0</v>
      </c>
      <c r="K20" s="152">
        <v>0</v>
      </c>
      <c r="L20" s="152">
        <v>0</v>
      </c>
      <c r="M20" s="193">
        <f t="shared" si="1"/>
        <v>0</v>
      </c>
    </row>
    <row r="21" spans="1:13" x14ac:dyDescent="0.35">
      <c r="A21" s="5" t="s">
        <v>12</v>
      </c>
      <c r="B21" s="290" t="s">
        <v>662</v>
      </c>
      <c r="C21" s="290"/>
      <c r="D21" s="290"/>
      <c r="E21" s="290"/>
      <c r="F21" s="290"/>
      <c r="G21" s="290"/>
      <c r="H21" s="290"/>
      <c r="I21" s="290"/>
      <c r="J21" s="290"/>
      <c r="K21" s="290"/>
      <c r="L21" s="290"/>
      <c r="M21" s="290"/>
    </row>
    <row r="22" spans="1:13" ht="43.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179" customHeight="1" x14ac:dyDescent="0.35">
      <c r="A36" s="290" t="s">
        <v>26</v>
      </c>
      <c r="B36" s="5" t="s">
        <v>22</v>
      </c>
      <c r="C36" s="403" t="s">
        <v>577</v>
      </c>
      <c r="D36" s="404"/>
      <c r="E36" s="404"/>
      <c r="F36" s="404"/>
      <c r="G36" s="404"/>
      <c r="H36" s="404"/>
      <c r="I36" s="404"/>
      <c r="J36" s="405"/>
    </row>
    <row r="37" spans="1:10" ht="29" x14ac:dyDescent="0.35">
      <c r="A37" s="290"/>
      <c r="B37" s="5" t="s">
        <v>23</v>
      </c>
      <c r="C37" s="151"/>
      <c r="D37" s="151"/>
      <c r="E37" s="151"/>
      <c r="F37" s="151"/>
      <c r="G37" s="151"/>
      <c r="H37" s="151"/>
      <c r="I37" s="290"/>
      <c r="J37" s="290"/>
    </row>
    <row r="38" spans="1:10" ht="43.5"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70" zoomScaleNormal="70" workbookViewId="0">
      <selection activeCell="C36" sqref="C36:J36"/>
    </sheetView>
  </sheetViews>
  <sheetFormatPr defaultRowHeight="14.5" x14ac:dyDescent="0.35"/>
  <cols>
    <col min="1" max="1" width="21"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ht="29"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0</v>
      </c>
      <c r="C8" s="152">
        <f t="shared" ref="C8:L8" si="2">SUM(C9:C11)</f>
        <v>2.8743999999999999E-2</v>
      </c>
      <c r="D8" s="152">
        <f t="shared" si="2"/>
        <v>0.12698300000000001</v>
      </c>
      <c r="E8" s="152">
        <f t="shared" si="2"/>
        <v>7.0449999999999999E-2</v>
      </c>
      <c r="F8" s="152">
        <f t="shared" si="2"/>
        <v>0.04</v>
      </c>
      <c r="G8" s="152">
        <f t="shared" si="2"/>
        <v>0.04</v>
      </c>
      <c r="H8" s="152">
        <f t="shared" si="2"/>
        <v>0.04</v>
      </c>
      <c r="I8" s="152">
        <f t="shared" si="2"/>
        <v>0.04</v>
      </c>
      <c r="J8" s="152">
        <f t="shared" si="2"/>
        <v>0.04</v>
      </c>
      <c r="K8" s="152">
        <f t="shared" si="2"/>
        <v>0</v>
      </c>
      <c r="L8" s="152">
        <f t="shared" si="2"/>
        <v>0</v>
      </c>
      <c r="M8" s="152">
        <f t="shared" si="1"/>
        <v>0.42617699999999992</v>
      </c>
    </row>
    <row r="9" spans="1:16" x14ac:dyDescent="0.35">
      <c r="A9" s="5" t="s">
        <v>5</v>
      </c>
      <c r="B9" s="152">
        <v>0</v>
      </c>
      <c r="C9" s="152">
        <v>2.8743999999999999E-2</v>
      </c>
      <c r="D9" s="152">
        <v>0.12698300000000001</v>
      </c>
      <c r="E9" s="152">
        <v>7.0449999999999999E-2</v>
      </c>
      <c r="F9" s="194">
        <v>0.04</v>
      </c>
      <c r="G9" s="194">
        <v>0.04</v>
      </c>
      <c r="H9" s="194">
        <v>0.04</v>
      </c>
      <c r="I9" s="194">
        <v>0.04</v>
      </c>
      <c r="J9" s="194">
        <v>0.04</v>
      </c>
      <c r="K9" s="152">
        <v>0</v>
      </c>
      <c r="L9" s="152">
        <v>0</v>
      </c>
      <c r="M9" s="152">
        <f t="shared" si="1"/>
        <v>0.42617699999999992</v>
      </c>
      <c r="N9" t="s">
        <v>663</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ht="29"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v>
      </c>
      <c r="C12" s="152">
        <f t="shared" ref="C12:L12" si="3">SUM(C13:C15)</f>
        <v>-2.8743999999999999E-2</v>
      </c>
      <c r="D12" s="152">
        <f t="shared" si="3"/>
        <v>-0.12698300000000001</v>
      </c>
      <c r="E12" s="152">
        <f t="shared" si="3"/>
        <v>-7.0449999999999999E-2</v>
      </c>
      <c r="F12" s="152">
        <f t="shared" si="3"/>
        <v>-0.04</v>
      </c>
      <c r="G12" s="152">
        <f t="shared" si="3"/>
        <v>-0.04</v>
      </c>
      <c r="H12" s="152">
        <f t="shared" si="3"/>
        <v>-0.04</v>
      </c>
      <c r="I12" s="152">
        <f t="shared" si="3"/>
        <v>-0.04</v>
      </c>
      <c r="J12" s="152">
        <f t="shared" si="3"/>
        <v>-0.04</v>
      </c>
      <c r="K12" s="152">
        <f t="shared" si="3"/>
        <v>0</v>
      </c>
      <c r="L12" s="152">
        <f t="shared" si="3"/>
        <v>0</v>
      </c>
      <c r="M12" s="152">
        <f t="shared" si="1"/>
        <v>-0.42617699999999992</v>
      </c>
    </row>
    <row r="13" spans="1:16" ht="15" thickBot="1" x14ac:dyDescent="0.4">
      <c r="A13" s="5" t="s">
        <v>5</v>
      </c>
      <c r="B13" s="152">
        <v>0</v>
      </c>
      <c r="C13" s="152">
        <v>-2.8743999999999999E-2</v>
      </c>
      <c r="D13" s="152">
        <v>-0.12698300000000001</v>
      </c>
      <c r="E13" s="152">
        <v>-7.0449999999999999E-2</v>
      </c>
      <c r="F13" s="194">
        <v>-0.04</v>
      </c>
      <c r="G13" s="194">
        <v>-0.04</v>
      </c>
      <c r="H13" s="194">
        <v>-0.04</v>
      </c>
      <c r="I13" s="194">
        <v>-0.04</v>
      </c>
      <c r="J13" s="194">
        <v>-0.04</v>
      </c>
      <c r="K13" s="152">
        <v>0</v>
      </c>
      <c r="L13" s="152">
        <v>0</v>
      </c>
      <c r="M13" s="152">
        <f t="shared" si="1"/>
        <v>-0.42617699999999992</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29.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43.5" x14ac:dyDescent="0.35">
      <c r="A16" s="3" t="s">
        <v>9</v>
      </c>
      <c r="B16" s="152">
        <v>0</v>
      </c>
      <c r="C16" s="152">
        <v>0.15826899999999999</v>
      </c>
      <c r="D16" s="152">
        <v>0.69919399999999998</v>
      </c>
      <c r="E16" s="152">
        <v>0.38791300000000001</v>
      </c>
      <c r="F16" s="152">
        <v>0</v>
      </c>
      <c r="G16" s="152">
        <v>0</v>
      </c>
      <c r="H16" s="152">
        <v>0</v>
      </c>
      <c r="I16" s="152">
        <v>0</v>
      </c>
      <c r="J16" s="152">
        <v>0</v>
      </c>
      <c r="K16" s="152">
        <v>0</v>
      </c>
      <c r="L16" s="152">
        <v>0</v>
      </c>
      <c r="M16" s="152">
        <f t="shared" si="1"/>
        <v>1.245376</v>
      </c>
    </row>
    <row r="17" spans="1:13" ht="29"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ht="29"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x14ac:dyDescent="0.35">
      <c r="A21" s="5" t="s">
        <v>12</v>
      </c>
      <c r="B21" s="290" t="s">
        <v>664</v>
      </c>
      <c r="C21" s="290"/>
      <c r="D21" s="290"/>
      <c r="E21" s="290"/>
      <c r="F21" s="290"/>
      <c r="G21" s="290"/>
      <c r="H21" s="290"/>
      <c r="I21" s="290"/>
      <c r="J21" s="290"/>
      <c r="K21" s="290"/>
      <c r="L21" s="290"/>
      <c r="M21" s="290"/>
    </row>
    <row r="22" spans="1:13" ht="58"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87" x14ac:dyDescent="0.35">
      <c r="A36" s="290" t="s">
        <v>26</v>
      </c>
      <c r="B36" s="5" t="s">
        <v>22</v>
      </c>
      <c r="C36" s="403" t="s">
        <v>578</v>
      </c>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58"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3" zoomScale="70" zoomScaleNormal="70" workbookViewId="0">
      <selection activeCell="C36" sqref="C36:J36"/>
    </sheetView>
  </sheetViews>
  <sheetFormatPr defaultRowHeight="14.5" x14ac:dyDescent="0.35"/>
  <cols>
    <col min="1" max="1" width="25.5429687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ht="29"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0</v>
      </c>
      <c r="C8" s="152">
        <f t="shared" ref="C8:L8" si="2">SUM(C9:C11)</f>
        <v>1.48</v>
      </c>
      <c r="D8" s="152">
        <f t="shared" si="2"/>
        <v>2.5099999999999998</v>
      </c>
      <c r="E8" s="152">
        <f t="shared" si="2"/>
        <v>1.26</v>
      </c>
      <c r="F8" s="152">
        <f t="shared" si="2"/>
        <v>0.15</v>
      </c>
      <c r="G8" s="152">
        <f t="shared" si="2"/>
        <v>0.09</v>
      </c>
      <c r="H8" s="152">
        <f t="shared" si="2"/>
        <v>0.1</v>
      </c>
      <c r="I8" s="152">
        <f t="shared" si="2"/>
        <v>0.15</v>
      </c>
      <c r="J8" s="152">
        <f t="shared" si="2"/>
        <v>0.09</v>
      </c>
      <c r="K8" s="152">
        <f t="shared" si="2"/>
        <v>0</v>
      </c>
      <c r="L8" s="152">
        <f t="shared" si="2"/>
        <v>0</v>
      </c>
      <c r="M8" s="152">
        <f t="shared" si="1"/>
        <v>5.83</v>
      </c>
    </row>
    <row r="9" spans="1:16" x14ac:dyDescent="0.35">
      <c r="A9" s="5" t="s">
        <v>5</v>
      </c>
      <c r="B9" s="152">
        <v>0</v>
      </c>
      <c r="C9" s="194">
        <v>1.48</v>
      </c>
      <c r="D9" s="194">
        <v>2.5099999999999998</v>
      </c>
      <c r="E9" s="194">
        <v>1.26</v>
      </c>
      <c r="F9" s="194">
        <v>0.15</v>
      </c>
      <c r="G9" s="194">
        <v>0.09</v>
      </c>
      <c r="H9" s="194">
        <v>0.1</v>
      </c>
      <c r="I9" s="194">
        <v>0.15</v>
      </c>
      <c r="J9" s="194">
        <v>0.09</v>
      </c>
      <c r="K9" s="152">
        <v>0</v>
      </c>
      <c r="L9" s="152">
        <v>0</v>
      </c>
      <c r="M9" s="152">
        <f t="shared" si="1"/>
        <v>5.83</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ht="29"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v>
      </c>
      <c r="C12" s="152">
        <f t="shared" ref="C12:L12" si="3">SUM(C13:C15)</f>
        <v>-1.48</v>
      </c>
      <c r="D12" s="152">
        <f t="shared" si="3"/>
        <v>-2.5099999999999998</v>
      </c>
      <c r="E12" s="152">
        <f t="shared" si="3"/>
        <v>-1.26</v>
      </c>
      <c r="F12" s="152">
        <f t="shared" si="3"/>
        <v>-0.15</v>
      </c>
      <c r="G12" s="152">
        <f t="shared" si="3"/>
        <v>-0.09</v>
      </c>
      <c r="H12" s="152">
        <f t="shared" si="3"/>
        <v>-0.1</v>
      </c>
      <c r="I12" s="152">
        <f t="shared" si="3"/>
        <v>-0.15</v>
      </c>
      <c r="J12" s="152">
        <f t="shared" si="3"/>
        <v>-0.09</v>
      </c>
      <c r="K12" s="152">
        <f t="shared" si="3"/>
        <v>0</v>
      </c>
      <c r="L12" s="152">
        <f t="shared" si="3"/>
        <v>0</v>
      </c>
      <c r="M12" s="152">
        <f t="shared" si="1"/>
        <v>-5.83</v>
      </c>
    </row>
    <row r="13" spans="1:16" ht="15" thickBot="1" x14ac:dyDescent="0.4">
      <c r="A13" s="5" t="s">
        <v>5</v>
      </c>
      <c r="B13" s="152">
        <v>0</v>
      </c>
      <c r="C13" s="194">
        <v>-1.48</v>
      </c>
      <c r="D13" s="194">
        <v>-2.5099999999999998</v>
      </c>
      <c r="E13" s="194">
        <v>-1.26</v>
      </c>
      <c r="F13" s="194">
        <v>-0.15</v>
      </c>
      <c r="G13" s="194">
        <v>-0.09</v>
      </c>
      <c r="H13" s="194">
        <v>-0.1</v>
      </c>
      <c r="I13" s="194">
        <v>-0.15</v>
      </c>
      <c r="J13" s="194">
        <v>-0.09</v>
      </c>
      <c r="K13" s="194">
        <v>0</v>
      </c>
      <c r="L13" s="152">
        <v>0</v>
      </c>
      <c r="M13" s="152">
        <f t="shared" si="1"/>
        <v>-5.83</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29.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43.5" x14ac:dyDescent="0.35">
      <c r="A16" s="3" t="s">
        <v>9</v>
      </c>
      <c r="B16" s="152">
        <v>0</v>
      </c>
      <c r="C16" s="194">
        <v>8.16</v>
      </c>
      <c r="D16" s="194">
        <v>13.83</v>
      </c>
      <c r="E16" s="194">
        <v>6.45</v>
      </c>
      <c r="F16" s="152">
        <v>0</v>
      </c>
      <c r="G16" s="152">
        <v>0</v>
      </c>
      <c r="H16" s="152">
        <v>0</v>
      </c>
      <c r="I16" s="152">
        <v>0</v>
      </c>
      <c r="J16" s="152">
        <v>0</v>
      </c>
      <c r="K16" s="152">
        <v>0</v>
      </c>
      <c r="L16" s="152">
        <v>0</v>
      </c>
      <c r="M16" s="152">
        <f t="shared" si="1"/>
        <v>28.44</v>
      </c>
    </row>
    <row r="17" spans="1:13" ht="29"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ht="29"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x14ac:dyDescent="0.35">
      <c r="A21" s="5" t="s">
        <v>12</v>
      </c>
      <c r="B21" s="290" t="s">
        <v>662</v>
      </c>
      <c r="C21" s="290"/>
      <c r="D21" s="290"/>
      <c r="E21" s="290"/>
      <c r="F21" s="290"/>
      <c r="G21" s="290"/>
      <c r="H21" s="290"/>
      <c r="I21" s="290"/>
      <c r="J21" s="290"/>
      <c r="K21" s="290"/>
      <c r="L21" s="290"/>
      <c r="M21" s="290"/>
    </row>
    <row r="22" spans="1:13" ht="43.5" x14ac:dyDescent="0.35">
      <c r="A22" s="5" t="s">
        <v>13</v>
      </c>
      <c r="B22" s="290" t="s">
        <v>579</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t="s">
        <v>580</v>
      </c>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87" x14ac:dyDescent="0.35">
      <c r="A36" s="290" t="s">
        <v>26</v>
      </c>
      <c r="B36" s="5" t="s">
        <v>22</v>
      </c>
      <c r="C36" s="294" t="s">
        <v>581</v>
      </c>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43.5"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55" zoomScaleNormal="55" workbookViewId="0">
      <selection activeCell="C36" sqref="C36:J36"/>
    </sheetView>
  </sheetViews>
  <sheetFormatPr defaultRowHeight="14.5" x14ac:dyDescent="0.35"/>
  <cols>
    <col min="1" max="1" width="27.63281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0</v>
      </c>
      <c r="C8" s="152">
        <f t="shared" ref="C8:L8" si="2">SUM(C9:C11)</f>
        <v>0.53</v>
      </c>
      <c r="D8" s="152">
        <f t="shared" si="2"/>
        <v>0.32</v>
      </c>
      <c r="E8" s="152">
        <f t="shared" si="2"/>
        <v>0.31</v>
      </c>
      <c r="F8" s="152">
        <f t="shared" si="2"/>
        <v>7.0000000000000007E-2</v>
      </c>
      <c r="G8" s="152">
        <f t="shared" si="2"/>
        <v>7.0000000000000007E-2</v>
      </c>
      <c r="H8" s="152">
        <f t="shared" si="2"/>
        <v>7.0000000000000007E-2</v>
      </c>
      <c r="I8" s="152">
        <f t="shared" si="2"/>
        <v>7.0000000000000007E-2</v>
      </c>
      <c r="J8" s="152">
        <f t="shared" si="2"/>
        <v>0</v>
      </c>
      <c r="K8" s="152">
        <f t="shared" si="2"/>
        <v>0</v>
      </c>
      <c r="L8" s="152">
        <f t="shared" si="2"/>
        <v>0</v>
      </c>
      <c r="M8" s="152">
        <f t="shared" si="1"/>
        <v>1.4400000000000004</v>
      </c>
    </row>
    <row r="9" spans="1:16" x14ac:dyDescent="0.35">
      <c r="A9" s="5" t="s">
        <v>5</v>
      </c>
      <c r="B9" s="194">
        <v>0</v>
      </c>
      <c r="C9" s="194">
        <v>0.53</v>
      </c>
      <c r="D9" s="194">
        <v>0.32</v>
      </c>
      <c r="E9" s="194">
        <v>0.31</v>
      </c>
      <c r="F9" s="194">
        <v>7.0000000000000007E-2</v>
      </c>
      <c r="G9" s="194">
        <v>7.0000000000000007E-2</v>
      </c>
      <c r="H9" s="194">
        <v>7.0000000000000007E-2</v>
      </c>
      <c r="I9" s="194">
        <v>7.0000000000000007E-2</v>
      </c>
      <c r="J9" s="194">
        <v>0</v>
      </c>
      <c r="K9" s="152">
        <v>0</v>
      </c>
      <c r="L9" s="152">
        <v>0</v>
      </c>
      <c r="M9" s="152">
        <f t="shared" si="1"/>
        <v>1.4400000000000004</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v>
      </c>
      <c r="C12" s="152">
        <f t="shared" ref="C12:L12" si="3">SUM(C13:C15)</f>
        <v>-0.53</v>
      </c>
      <c r="D12" s="152">
        <f t="shared" si="3"/>
        <v>-0.32</v>
      </c>
      <c r="E12" s="152">
        <f t="shared" si="3"/>
        <v>-0.31</v>
      </c>
      <c r="F12" s="152">
        <f t="shared" si="3"/>
        <v>-7.0000000000000007E-2</v>
      </c>
      <c r="G12" s="152">
        <f t="shared" si="3"/>
        <v>-7.0000000000000007E-2</v>
      </c>
      <c r="H12" s="152">
        <f t="shared" si="3"/>
        <v>-7.0000000000000007E-2</v>
      </c>
      <c r="I12" s="152">
        <f t="shared" si="3"/>
        <v>-7.0000000000000007E-2</v>
      </c>
      <c r="J12" s="152">
        <f t="shared" si="3"/>
        <v>0</v>
      </c>
      <c r="K12" s="152">
        <f t="shared" si="3"/>
        <v>0</v>
      </c>
      <c r="L12" s="152">
        <f t="shared" si="3"/>
        <v>0</v>
      </c>
      <c r="M12" s="152">
        <f t="shared" si="1"/>
        <v>-1.4400000000000004</v>
      </c>
    </row>
    <row r="13" spans="1:16" ht="15" thickBot="1" x14ac:dyDescent="0.4">
      <c r="A13" s="5" t="s">
        <v>5</v>
      </c>
      <c r="B13" s="194">
        <v>0</v>
      </c>
      <c r="C13" s="194">
        <v>-0.53</v>
      </c>
      <c r="D13" s="194">
        <v>-0.32</v>
      </c>
      <c r="E13" s="194">
        <v>-0.31</v>
      </c>
      <c r="F13" s="194">
        <v>-7.0000000000000007E-2</v>
      </c>
      <c r="G13" s="194">
        <v>-7.0000000000000007E-2</v>
      </c>
      <c r="H13" s="194">
        <v>-7.0000000000000007E-2</v>
      </c>
      <c r="I13" s="194">
        <v>-7.0000000000000007E-2</v>
      </c>
      <c r="J13" s="194">
        <v>0</v>
      </c>
      <c r="K13" s="152">
        <v>0</v>
      </c>
      <c r="L13" s="152">
        <v>0</v>
      </c>
      <c r="M13" s="152">
        <f t="shared" si="1"/>
        <v>-1.4400000000000004</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1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29" x14ac:dyDescent="0.35">
      <c r="A16" s="3" t="s">
        <v>9</v>
      </c>
      <c r="B16" s="194">
        <v>0</v>
      </c>
      <c r="C16" s="194">
        <v>2.71</v>
      </c>
      <c r="D16" s="194">
        <v>1.47</v>
      </c>
      <c r="E16" s="152">
        <v>0</v>
      </c>
      <c r="F16" s="152">
        <v>0</v>
      </c>
      <c r="G16" s="152">
        <v>0</v>
      </c>
      <c r="H16" s="152">
        <v>0</v>
      </c>
      <c r="I16" s="152">
        <v>0</v>
      </c>
      <c r="J16" s="152">
        <v>0</v>
      </c>
      <c r="K16" s="152">
        <v>0</v>
      </c>
      <c r="L16" s="152">
        <v>0</v>
      </c>
      <c r="M16" s="152">
        <f t="shared" si="1"/>
        <v>4.18</v>
      </c>
    </row>
    <row r="17" spans="1:13"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x14ac:dyDescent="0.35">
      <c r="A21" s="5" t="s">
        <v>12</v>
      </c>
      <c r="B21" s="290" t="s">
        <v>665</v>
      </c>
      <c r="C21" s="290"/>
      <c r="D21" s="290"/>
      <c r="E21" s="290"/>
      <c r="F21" s="290"/>
      <c r="G21" s="290"/>
      <c r="H21" s="290"/>
      <c r="I21" s="290"/>
      <c r="J21" s="290"/>
      <c r="K21" s="290"/>
      <c r="L21" s="290"/>
      <c r="M21" s="290"/>
    </row>
    <row r="22" spans="1:13" ht="43.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87" x14ac:dyDescent="0.35">
      <c r="A36" s="290" t="s">
        <v>26</v>
      </c>
      <c r="B36" s="5" t="s">
        <v>22</v>
      </c>
      <c r="C36" s="294" t="s">
        <v>582</v>
      </c>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43.5"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55" zoomScaleNormal="55" workbookViewId="0">
      <selection activeCell="C36" sqref="C36:J36"/>
    </sheetView>
  </sheetViews>
  <sheetFormatPr defaultRowHeight="14.5" x14ac:dyDescent="0.35"/>
  <cols>
    <col min="1" max="1" width="20"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ht="29"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0</v>
      </c>
      <c r="C8" s="152">
        <f t="shared" ref="C8:L8" si="2">SUM(C9:C11)</f>
        <v>0.47</v>
      </c>
      <c r="D8" s="152">
        <f t="shared" si="2"/>
        <v>0.28999999999999998</v>
      </c>
      <c r="E8" s="152">
        <f t="shared" si="2"/>
        <v>0.09</v>
      </c>
      <c r="F8" s="152">
        <f t="shared" si="2"/>
        <v>0.02</v>
      </c>
      <c r="G8" s="152">
        <f t="shared" si="2"/>
        <v>0.02</v>
      </c>
      <c r="H8" s="152">
        <f t="shared" si="2"/>
        <v>0.02</v>
      </c>
      <c r="I8" s="152">
        <f t="shared" si="2"/>
        <v>0.02</v>
      </c>
      <c r="J8" s="152">
        <f t="shared" si="2"/>
        <v>0</v>
      </c>
      <c r="K8" s="152">
        <f t="shared" si="2"/>
        <v>0</v>
      </c>
      <c r="L8" s="152">
        <f t="shared" si="2"/>
        <v>0</v>
      </c>
      <c r="M8" s="152">
        <f t="shared" si="1"/>
        <v>0.93</v>
      </c>
    </row>
    <row r="9" spans="1:16" x14ac:dyDescent="0.35">
      <c r="A9" s="5" t="s">
        <v>5</v>
      </c>
      <c r="B9" s="194">
        <v>0</v>
      </c>
      <c r="C9" s="194">
        <v>0.47</v>
      </c>
      <c r="D9" s="194">
        <v>0.28999999999999998</v>
      </c>
      <c r="E9" s="194">
        <v>0.09</v>
      </c>
      <c r="F9" s="194">
        <v>0.02</v>
      </c>
      <c r="G9" s="194">
        <v>0.02</v>
      </c>
      <c r="H9" s="194">
        <v>0.02</v>
      </c>
      <c r="I9" s="194">
        <v>0.02</v>
      </c>
      <c r="J9" s="194">
        <v>0</v>
      </c>
      <c r="K9" s="152">
        <v>0</v>
      </c>
      <c r="L9" s="152">
        <v>0</v>
      </c>
      <c r="M9" s="152">
        <f t="shared" si="1"/>
        <v>0.93</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ht="29"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v>
      </c>
      <c r="C12" s="152">
        <f t="shared" ref="C12:L12" si="3">SUM(C13:C15)</f>
        <v>-0.47</v>
      </c>
      <c r="D12" s="152">
        <f t="shared" si="3"/>
        <v>-0.28999999999999998</v>
      </c>
      <c r="E12" s="152">
        <f t="shared" si="3"/>
        <v>-0.09</v>
      </c>
      <c r="F12" s="152">
        <f t="shared" si="3"/>
        <v>-0.02</v>
      </c>
      <c r="G12" s="152">
        <f t="shared" si="3"/>
        <v>-0.02</v>
      </c>
      <c r="H12" s="152">
        <f t="shared" si="3"/>
        <v>-0.02</v>
      </c>
      <c r="I12" s="152">
        <f t="shared" si="3"/>
        <v>-0.02</v>
      </c>
      <c r="J12" s="152">
        <f t="shared" si="3"/>
        <v>0</v>
      </c>
      <c r="K12" s="152">
        <f t="shared" si="3"/>
        <v>0</v>
      </c>
      <c r="L12" s="152">
        <f t="shared" si="3"/>
        <v>0</v>
      </c>
      <c r="M12" s="152">
        <f t="shared" si="1"/>
        <v>-0.93</v>
      </c>
    </row>
    <row r="13" spans="1:16" ht="15" thickBot="1" x14ac:dyDescent="0.4">
      <c r="A13" s="5" t="s">
        <v>5</v>
      </c>
      <c r="B13" s="194">
        <v>0</v>
      </c>
      <c r="C13" s="194">
        <v>-0.47</v>
      </c>
      <c r="D13" s="194">
        <v>-0.28999999999999998</v>
      </c>
      <c r="E13" s="194">
        <v>-0.09</v>
      </c>
      <c r="F13" s="194">
        <v>-0.02</v>
      </c>
      <c r="G13" s="194">
        <v>-0.02</v>
      </c>
      <c r="H13" s="194">
        <v>-0.02</v>
      </c>
      <c r="I13" s="194">
        <v>-0.02</v>
      </c>
      <c r="J13" s="194">
        <v>0</v>
      </c>
      <c r="K13" s="152">
        <v>0</v>
      </c>
      <c r="L13" s="152">
        <v>0</v>
      </c>
      <c r="M13" s="152">
        <f t="shared" si="1"/>
        <v>-0.93</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29.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43.5" x14ac:dyDescent="0.35">
      <c r="A16" s="3" t="s">
        <v>9</v>
      </c>
      <c r="B16" s="194">
        <v>0</v>
      </c>
      <c r="C16" s="194">
        <v>2.59</v>
      </c>
      <c r="D16" s="194">
        <v>1.53</v>
      </c>
      <c r="E16" s="194">
        <v>0</v>
      </c>
      <c r="F16" s="152">
        <v>0</v>
      </c>
      <c r="G16" s="152">
        <v>0</v>
      </c>
      <c r="H16" s="152">
        <v>0</v>
      </c>
      <c r="I16" s="152">
        <v>0</v>
      </c>
      <c r="J16" s="152">
        <v>0</v>
      </c>
      <c r="K16" s="152">
        <v>0</v>
      </c>
      <c r="L16" s="152">
        <v>0</v>
      </c>
      <c r="M16" s="152">
        <f t="shared" si="1"/>
        <v>4.12</v>
      </c>
    </row>
    <row r="17" spans="1:13" ht="29"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ht="29"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x14ac:dyDescent="0.35">
      <c r="A21" s="5" t="s">
        <v>12</v>
      </c>
      <c r="B21" s="290" t="s">
        <v>664</v>
      </c>
      <c r="C21" s="290"/>
      <c r="D21" s="290"/>
      <c r="E21" s="290"/>
      <c r="F21" s="290"/>
      <c r="G21" s="290"/>
      <c r="H21" s="290"/>
      <c r="I21" s="290"/>
      <c r="J21" s="290"/>
      <c r="K21" s="290"/>
      <c r="L21" s="290"/>
      <c r="M21" s="290"/>
    </row>
    <row r="22" spans="1:13" ht="72.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174.5" customHeight="1" x14ac:dyDescent="0.35">
      <c r="A36" s="290" t="s">
        <v>26</v>
      </c>
      <c r="B36" s="5" t="s">
        <v>22</v>
      </c>
      <c r="C36" s="403" t="s">
        <v>583</v>
      </c>
      <c r="D36" s="404"/>
      <c r="E36" s="404"/>
      <c r="F36" s="404"/>
      <c r="G36" s="404"/>
      <c r="H36" s="404"/>
      <c r="I36" s="404"/>
      <c r="J36" s="405"/>
    </row>
    <row r="37" spans="1:10" ht="29" x14ac:dyDescent="0.35">
      <c r="A37" s="290"/>
      <c r="B37" s="5" t="s">
        <v>23</v>
      </c>
      <c r="C37" s="151"/>
      <c r="D37" s="151"/>
      <c r="E37" s="151"/>
      <c r="F37" s="151"/>
      <c r="G37" s="151"/>
      <c r="H37" s="151"/>
      <c r="I37" s="290"/>
      <c r="J37" s="290"/>
    </row>
    <row r="38" spans="1:10" ht="72.5"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55" zoomScaleNormal="55" workbookViewId="0">
      <selection activeCell="C36" sqref="C36:J36"/>
    </sheetView>
  </sheetViews>
  <sheetFormatPr defaultRowHeight="14.5" x14ac:dyDescent="0.35"/>
  <cols>
    <col min="1" max="1" width="23.81640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ht="29"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0</v>
      </c>
      <c r="C8" s="152">
        <f t="shared" ref="C8:L8" si="2">SUM(C9:C11)</f>
        <v>0.6</v>
      </c>
      <c r="D8" s="152">
        <f t="shared" si="2"/>
        <v>0.8</v>
      </c>
      <c r="E8" s="152">
        <f t="shared" si="2"/>
        <v>0.6</v>
      </c>
      <c r="F8" s="152">
        <f t="shared" si="2"/>
        <v>0</v>
      </c>
      <c r="G8" s="152">
        <f t="shared" si="2"/>
        <v>0</v>
      </c>
      <c r="H8" s="152">
        <f t="shared" si="2"/>
        <v>0</v>
      </c>
      <c r="I8" s="152">
        <f t="shared" si="2"/>
        <v>0</v>
      </c>
      <c r="J8" s="152">
        <f t="shared" si="2"/>
        <v>0</v>
      </c>
      <c r="K8" s="152">
        <f t="shared" si="2"/>
        <v>0</v>
      </c>
      <c r="L8" s="152">
        <f t="shared" si="2"/>
        <v>0</v>
      </c>
      <c r="M8" s="152">
        <f t="shared" si="1"/>
        <v>2</v>
      </c>
    </row>
    <row r="9" spans="1:16" x14ac:dyDescent="0.35">
      <c r="A9" s="5" t="s">
        <v>5</v>
      </c>
      <c r="B9" s="152">
        <v>0</v>
      </c>
      <c r="C9" s="152">
        <v>0.6</v>
      </c>
      <c r="D9" s="152">
        <v>0.8</v>
      </c>
      <c r="E9" s="152">
        <v>0.6</v>
      </c>
      <c r="F9" s="152">
        <v>0</v>
      </c>
      <c r="G9" s="152">
        <v>0</v>
      </c>
      <c r="H9" s="152">
        <v>0</v>
      </c>
      <c r="I9" s="152">
        <v>0</v>
      </c>
      <c r="J9" s="152">
        <v>0</v>
      </c>
      <c r="K9" s="152">
        <v>0</v>
      </c>
      <c r="L9" s="152">
        <v>0</v>
      </c>
      <c r="M9" s="152">
        <f t="shared" si="1"/>
        <v>2</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ht="29"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v>
      </c>
      <c r="C12" s="152">
        <f t="shared" ref="C12:L12" si="3">SUM(C13:C15)</f>
        <v>-0.6</v>
      </c>
      <c r="D12" s="152">
        <f t="shared" si="3"/>
        <v>-0.8</v>
      </c>
      <c r="E12" s="152">
        <f t="shared" si="3"/>
        <v>-0.6</v>
      </c>
      <c r="F12" s="152">
        <f t="shared" si="3"/>
        <v>0</v>
      </c>
      <c r="G12" s="152">
        <f t="shared" si="3"/>
        <v>0</v>
      </c>
      <c r="H12" s="152">
        <f t="shared" si="3"/>
        <v>0</v>
      </c>
      <c r="I12" s="152">
        <f t="shared" si="3"/>
        <v>0</v>
      </c>
      <c r="J12" s="152">
        <f t="shared" si="3"/>
        <v>0</v>
      </c>
      <c r="K12" s="152">
        <f t="shared" si="3"/>
        <v>0</v>
      </c>
      <c r="L12" s="152">
        <f t="shared" si="3"/>
        <v>0</v>
      </c>
      <c r="M12" s="152">
        <f t="shared" si="1"/>
        <v>-2</v>
      </c>
    </row>
    <row r="13" spans="1:16" ht="15" thickBot="1" x14ac:dyDescent="0.4">
      <c r="A13" s="5" t="s">
        <v>5</v>
      </c>
      <c r="B13" s="152">
        <v>0</v>
      </c>
      <c r="C13" s="152">
        <v>-0.6</v>
      </c>
      <c r="D13" s="152">
        <v>-0.8</v>
      </c>
      <c r="E13" s="152">
        <v>-0.6</v>
      </c>
      <c r="F13" s="152">
        <v>0</v>
      </c>
      <c r="G13" s="152">
        <v>0</v>
      </c>
      <c r="H13" s="152">
        <v>0</v>
      </c>
      <c r="I13" s="152">
        <v>0</v>
      </c>
      <c r="J13" s="152">
        <v>0</v>
      </c>
      <c r="K13" s="152">
        <v>0</v>
      </c>
      <c r="L13" s="152">
        <v>0</v>
      </c>
      <c r="M13" s="152">
        <f t="shared" si="1"/>
        <v>-2</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29.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43.5" x14ac:dyDescent="0.35">
      <c r="A16" s="3" t="s">
        <v>9</v>
      </c>
      <c r="B16" s="152">
        <v>0</v>
      </c>
      <c r="C16" s="152">
        <v>0</v>
      </c>
      <c r="D16" s="152">
        <v>0</v>
      </c>
      <c r="E16" s="152">
        <v>0</v>
      </c>
      <c r="F16" s="152">
        <v>0</v>
      </c>
      <c r="G16" s="152">
        <v>0</v>
      </c>
      <c r="H16" s="152">
        <v>0</v>
      </c>
      <c r="I16" s="152">
        <v>0</v>
      </c>
      <c r="J16" s="152">
        <v>0</v>
      </c>
      <c r="K16" s="152">
        <v>0</v>
      </c>
      <c r="L16" s="152">
        <v>0</v>
      </c>
      <c r="M16" s="152">
        <f t="shared" si="1"/>
        <v>0</v>
      </c>
    </row>
    <row r="17" spans="1:13" ht="29"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ht="29"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x14ac:dyDescent="0.35">
      <c r="A21" s="5" t="s">
        <v>12</v>
      </c>
      <c r="B21" s="290" t="s">
        <v>584</v>
      </c>
      <c r="C21" s="290"/>
      <c r="D21" s="290"/>
      <c r="E21" s="290"/>
      <c r="F21" s="290"/>
      <c r="G21" s="290"/>
      <c r="H21" s="290"/>
      <c r="I21" s="290"/>
      <c r="J21" s="290"/>
      <c r="K21" s="290"/>
      <c r="L21" s="290"/>
      <c r="M21" s="290"/>
    </row>
    <row r="22" spans="1:13" ht="58"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58"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70" zoomScaleNormal="70" workbookViewId="0">
      <selection activeCell="C36" sqref="C36:J36"/>
    </sheetView>
  </sheetViews>
  <sheetFormatPr defaultRowHeight="14.5" x14ac:dyDescent="0.35"/>
  <cols>
    <col min="1" max="1" width="31.5429687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0</v>
      </c>
      <c r="C8" s="152">
        <f t="shared" ref="C8:L8" si="2">SUM(C9:C11)</f>
        <v>1.746</v>
      </c>
      <c r="D8" s="152">
        <f t="shared" si="2"/>
        <v>1.4339999999999999</v>
      </c>
      <c r="E8" s="152">
        <f t="shared" si="2"/>
        <v>0.89500000000000002</v>
      </c>
      <c r="F8" s="152">
        <f t="shared" si="2"/>
        <v>0.61499999999999999</v>
      </c>
      <c r="G8" s="152">
        <f t="shared" si="2"/>
        <v>0.61499999999999999</v>
      </c>
      <c r="H8" s="152">
        <f t="shared" si="2"/>
        <v>0.61499999999999999</v>
      </c>
      <c r="I8" s="152">
        <f t="shared" si="2"/>
        <v>0.61499999999999999</v>
      </c>
      <c r="J8" s="152">
        <f t="shared" si="2"/>
        <v>0.61499999999999999</v>
      </c>
      <c r="K8" s="152">
        <f t="shared" si="2"/>
        <v>0</v>
      </c>
      <c r="L8" s="152">
        <f t="shared" si="2"/>
        <v>0</v>
      </c>
      <c r="M8" s="152">
        <f t="shared" si="1"/>
        <v>7.15</v>
      </c>
    </row>
    <row r="9" spans="1:16" x14ac:dyDescent="0.35">
      <c r="A9" s="5" t="s">
        <v>5</v>
      </c>
      <c r="B9" s="152">
        <v>0</v>
      </c>
      <c r="C9" s="152">
        <v>1.746</v>
      </c>
      <c r="D9" s="152">
        <v>1.4339999999999999</v>
      </c>
      <c r="E9" s="152">
        <v>0.89500000000000002</v>
      </c>
      <c r="F9" s="152">
        <v>0.61499999999999999</v>
      </c>
      <c r="G9" s="152">
        <v>0.61499999999999999</v>
      </c>
      <c r="H9" s="152">
        <v>0.61499999999999999</v>
      </c>
      <c r="I9" s="152">
        <v>0.61499999999999999</v>
      </c>
      <c r="J9" s="152">
        <v>0.61499999999999999</v>
      </c>
      <c r="K9" s="152">
        <v>0</v>
      </c>
      <c r="L9" s="152">
        <v>0</v>
      </c>
      <c r="M9" s="152">
        <f t="shared" si="1"/>
        <v>7.15</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v>
      </c>
      <c r="C12" s="152">
        <f t="shared" ref="C12:L12" si="3">SUM(C13:C15)</f>
        <v>-1.746</v>
      </c>
      <c r="D12" s="152">
        <f t="shared" si="3"/>
        <v>-1.4339999999999999</v>
      </c>
      <c r="E12" s="152">
        <f t="shared" si="3"/>
        <v>-0.89500000000000002</v>
      </c>
      <c r="F12" s="152">
        <f t="shared" si="3"/>
        <v>-0.61499999999999999</v>
      </c>
      <c r="G12" s="152">
        <f t="shared" si="3"/>
        <v>-0.61499999999999999</v>
      </c>
      <c r="H12" s="152">
        <f t="shared" si="3"/>
        <v>-0.61499999999999999</v>
      </c>
      <c r="I12" s="152">
        <f t="shared" si="3"/>
        <v>-0.61499999999999999</v>
      </c>
      <c r="J12" s="152">
        <f t="shared" si="3"/>
        <v>-0.61499999999999999</v>
      </c>
      <c r="K12" s="152">
        <f t="shared" si="3"/>
        <v>0</v>
      </c>
      <c r="L12" s="152">
        <f t="shared" si="3"/>
        <v>0</v>
      </c>
      <c r="M12" s="152">
        <f t="shared" si="1"/>
        <v>-7.15</v>
      </c>
    </row>
    <row r="13" spans="1:16" ht="15" thickBot="1" x14ac:dyDescent="0.4">
      <c r="A13" s="5" t="s">
        <v>5</v>
      </c>
      <c r="B13" s="152">
        <v>0</v>
      </c>
      <c r="C13" s="152">
        <v>-1.746</v>
      </c>
      <c r="D13" s="152">
        <v>-1.4339999999999999</v>
      </c>
      <c r="E13" s="152">
        <v>-0.89500000000000002</v>
      </c>
      <c r="F13" s="152">
        <v>-0.61499999999999999</v>
      </c>
      <c r="G13" s="152">
        <v>-0.61499999999999999</v>
      </c>
      <c r="H13" s="152">
        <v>-0.61499999999999999</v>
      </c>
      <c r="I13" s="152">
        <v>-0.61499999999999999</v>
      </c>
      <c r="J13" s="152">
        <v>-0.61499999999999999</v>
      </c>
      <c r="K13" s="152">
        <v>0</v>
      </c>
      <c r="L13" s="152">
        <v>0</v>
      </c>
      <c r="M13" s="152">
        <f t="shared" si="1"/>
        <v>-7.15</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1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29" x14ac:dyDescent="0.35">
      <c r="A16" s="3" t="s">
        <v>9</v>
      </c>
      <c r="B16" s="152">
        <v>4.1000000000000002E-2</v>
      </c>
      <c r="C16" s="152">
        <v>9.6129999999999995</v>
      </c>
      <c r="D16" s="152">
        <v>7.8789999999999996</v>
      </c>
      <c r="E16" s="152">
        <v>4.9290000000000003</v>
      </c>
      <c r="F16" s="152">
        <v>0</v>
      </c>
      <c r="G16" s="152">
        <v>0</v>
      </c>
      <c r="H16" s="152">
        <v>0</v>
      </c>
      <c r="I16" s="152">
        <v>0</v>
      </c>
      <c r="J16" s="152">
        <v>0</v>
      </c>
      <c r="K16" s="152">
        <v>0</v>
      </c>
      <c r="L16" s="152">
        <v>0</v>
      </c>
      <c r="M16" s="152">
        <f t="shared" si="1"/>
        <v>22.462000000000003</v>
      </c>
    </row>
    <row r="17" spans="1:13"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ht="28" customHeight="1" x14ac:dyDescent="0.35">
      <c r="A21" s="5" t="s">
        <v>12</v>
      </c>
      <c r="B21" s="290" t="s">
        <v>585</v>
      </c>
      <c r="C21" s="290"/>
      <c r="D21" s="290"/>
      <c r="E21" s="290"/>
      <c r="F21" s="290"/>
      <c r="G21" s="290"/>
      <c r="H21" s="290"/>
      <c r="I21" s="290"/>
      <c r="J21" s="290"/>
      <c r="K21" s="290"/>
      <c r="L21" s="290"/>
      <c r="M21" s="290"/>
    </row>
    <row r="22" spans="1:13" ht="43.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43.5"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70" zoomScaleNormal="70" workbookViewId="0">
      <selection activeCell="C36" sqref="C36:J36"/>
    </sheetView>
  </sheetViews>
  <sheetFormatPr defaultRowHeight="14.5" x14ac:dyDescent="0.35"/>
  <cols>
    <col min="1" max="1" width="32.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63">
        <v>0</v>
      </c>
      <c r="C6" s="163">
        <v>0</v>
      </c>
      <c r="D6" s="163">
        <v>0</v>
      </c>
      <c r="E6" s="163">
        <v>0</v>
      </c>
      <c r="F6" s="163">
        <v>0</v>
      </c>
      <c r="G6" s="163">
        <v>0</v>
      </c>
      <c r="H6" s="163">
        <v>0</v>
      </c>
      <c r="I6" s="163">
        <v>0</v>
      </c>
      <c r="J6" s="163">
        <v>0</v>
      </c>
      <c r="K6" s="163">
        <v>0</v>
      </c>
      <c r="L6" s="163">
        <v>0</v>
      </c>
      <c r="M6" s="163">
        <f t="shared" si="1"/>
        <v>0</v>
      </c>
    </row>
    <row r="7" spans="1:16" x14ac:dyDescent="0.35">
      <c r="A7" s="5" t="s">
        <v>7</v>
      </c>
      <c r="B7" s="163">
        <v>0</v>
      </c>
      <c r="C7" s="163">
        <v>0</v>
      </c>
      <c r="D7" s="163">
        <v>0</v>
      </c>
      <c r="E7" s="163">
        <v>0</v>
      </c>
      <c r="F7" s="163">
        <v>0</v>
      </c>
      <c r="G7" s="163">
        <v>0</v>
      </c>
      <c r="H7" s="163">
        <v>0</v>
      </c>
      <c r="I7" s="163">
        <v>0</v>
      </c>
      <c r="J7" s="163">
        <v>0</v>
      </c>
      <c r="K7" s="163">
        <v>0</v>
      </c>
      <c r="L7" s="163">
        <v>0</v>
      </c>
      <c r="M7" s="163">
        <f t="shared" si="1"/>
        <v>0</v>
      </c>
    </row>
    <row r="8" spans="1:16" x14ac:dyDescent="0.35">
      <c r="A8" s="3" t="s">
        <v>8</v>
      </c>
      <c r="B8" s="163">
        <f>SUM(B9:B11)</f>
        <v>3.0000000000000001E-3</v>
      </c>
      <c r="C8" s="163">
        <f t="shared" ref="C8:L8" si="2">SUM(C9:C11)</f>
        <v>0.11</v>
      </c>
      <c r="D8" s="163">
        <f t="shared" si="2"/>
        <v>1.3</v>
      </c>
      <c r="E8" s="163">
        <f t="shared" si="2"/>
        <v>0.79</v>
      </c>
      <c r="F8" s="163">
        <f t="shared" si="2"/>
        <v>0.41</v>
      </c>
      <c r="G8" s="163">
        <f t="shared" si="2"/>
        <v>0.26</v>
      </c>
      <c r="H8" s="163">
        <f t="shared" si="2"/>
        <v>0.26</v>
      </c>
      <c r="I8" s="163">
        <f t="shared" si="2"/>
        <v>0.26</v>
      </c>
      <c r="J8" s="163">
        <f t="shared" si="2"/>
        <v>0.26</v>
      </c>
      <c r="K8" s="163">
        <f t="shared" si="2"/>
        <v>0.26</v>
      </c>
      <c r="L8" s="163">
        <f t="shared" si="2"/>
        <v>0.26</v>
      </c>
      <c r="M8" s="163">
        <f t="shared" si="1"/>
        <v>4.1729999999999992</v>
      </c>
    </row>
    <row r="9" spans="1:16" x14ac:dyDescent="0.35">
      <c r="A9" s="5" t="s">
        <v>5</v>
      </c>
      <c r="B9" s="163">
        <v>3.0000000000000001E-3</v>
      </c>
      <c r="C9" s="163">
        <v>0.11</v>
      </c>
      <c r="D9" s="163">
        <v>1.3</v>
      </c>
      <c r="E9" s="163">
        <v>0.79</v>
      </c>
      <c r="F9" s="163">
        <v>0.41</v>
      </c>
      <c r="G9" s="163">
        <v>0.26</v>
      </c>
      <c r="H9" s="163">
        <v>0.26</v>
      </c>
      <c r="I9" s="163">
        <v>0.26</v>
      </c>
      <c r="J9" s="163">
        <v>0.26</v>
      </c>
      <c r="K9" s="163">
        <v>0.26</v>
      </c>
      <c r="L9" s="163">
        <v>0.26</v>
      </c>
      <c r="M9" s="163">
        <f t="shared" si="1"/>
        <v>4.1729999999999992</v>
      </c>
    </row>
    <row r="10" spans="1:16" x14ac:dyDescent="0.35">
      <c r="A10" s="5" t="s">
        <v>6</v>
      </c>
      <c r="B10" s="163">
        <v>0</v>
      </c>
      <c r="C10" s="163">
        <v>0</v>
      </c>
      <c r="D10" s="163">
        <v>0</v>
      </c>
      <c r="E10" s="163">
        <v>0</v>
      </c>
      <c r="F10" s="163">
        <v>0</v>
      </c>
      <c r="G10" s="163">
        <v>0</v>
      </c>
      <c r="H10" s="163">
        <v>0</v>
      </c>
      <c r="I10" s="163">
        <v>0</v>
      </c>
      <c r="J10" s="163">
        <v>0</v>
      </c>
      <c r="K10" s="163">
        <v>0</v>
      </c>
      <c r="L10" s="163">
        <v>0</v>
      </c>
      <c r="M10" s="163">
        <f t="shared" si="1"/>
        <v>0</v>
      </c>
    </row>
    <row r="11" spans="1:16" x14ac:dyDescent="0.35">
      <c r="A11" s="5" t="s">
        <v>7</v>
      </c>
      <c r="B11" s="163">
        <v>0</v>
      </c>
      <c r="C11" s="163">
        <v>0</v>
      </c>
      <c r="D11" s="163">
        <v>0</v>
      </c>
      <c r="E11" s="163">
        <v>0</v>
      </c>
      <c r="F11" s="163">
        <v>0</v>
      </c>
      <c r="G11" s="163">
        <v>0</v>
      </c>
      <c r="H11" s="163">
        <v>0</v>
      </c>
      <c r="I11" s="163">
        <v>0</v>
      </c>
      <c r="J11" s="163">
        <v>0</v>
      </c>
      <c r="K11" s="163">
        <v>0</v>
      </c>
      <c r="L11" s="163">
        <v>0</v>
      </c>
      <c r="M11" s="163">
        <f t="shared" si="1"/>
        <v>0</v>
      </c>
    </row>
    <row r="12" spans="1:16" x14ac:dyDescent="0.35">
      <c r="A12" s="3" t="s">
        <v>11</v>
      </c>
      <c r="B12" s="163">
        <f>SUM(B13:B15)</f>
        <v>-3.0000000000000001E-3</v>
      </c>
      <c r="C12" s="163">
        <f t="shared" ref="C12:L12" si="3">SUM(C13:C15)</f>
        <v>-0.11</v>
      </c>
      <c r="D12" s="163">
        <f t="shared" si="3"/>
        <v>-1.3</v>
      </c>
      <c r="E12" s="163">
        <f t="shared" si="3"/>
        <v>-0.79</v>
      </c>
      <c r="F12" s="163">
        <f t="shared" si="3"/>
        <v>-0.41</v>
      </c>
      <c r="G12" s="163">
        <f t="shared" si="3"/>
        <v>-0.26</v>
      </c>
      <c r="H12" s="163">
        <f t="shared" si="3"/>
        <v>-0.26</v>
      </c>
      <c r="I12" s="163">
        <f t="shared" si="3"/>
        <v>-0.26</v>
      </c>
      <c r="J12" s="163">
        <f t="shared" si="3"/>
        <v>-0.26</v>
      </c>
      <c r="K12" s="163">
        <f t="shared" si="3"/>
        <v>-0.26</v>
      </c>
      <c r="L12" s="163">
        <f t="shared" si="3"/>
        <v>-0.26</v>
      </c>
      <c r="M12" s="163">
        <f t="shared" si="1"/>
        <v>-4.1729999999999992</v>
      </c>
    </row>
    <row r="13" spans="1:16" ht="15" thickBot="1" x14ac:dyDescent="0.4">
      <c r="A13" s="5" t="s">
        <v>5</v>
      </c>
      <c r="B13" s="163">
        <v>-3.0000000000000001E-3</v>
      </c>
      <c r="C13" s="163">
        <v>-0.11</v>
      </c>
      <c r="D13" s="163">
        <v>-1.3</v>
      </c>
      <c r="E13" s="163">
        <v>-0.79</v>
      </c>
      <c r="F13" s="163">
        <v>-0.41</v>
      </c>
      <c r="G13" s="163">
        <v>-0.26</v>
      </c>
      <c r="H13" s="163">
        <v>-0.26</v>
      </c>
      <c r="I13" s="163">
        <v>-0.26</v>
      </c>
      <c r="J13" s="163">
        <v>-0.26</v>
      </c>
      <c r="K13" s="163">
        <v>-0.26</v>
      </c>
      <c r="L13" s="163">
        <v>-0.26</v>
      </c>
      <c r="M13" s="163">
        <f t="shared" si="1"/>
        <v>-4.1729999999999992</v>
      </c>
    </row>
    <row r="14" spans="1:16" ht="15" thickBot="1" x14ac:dyDescent="0.4">
      <c r="A14" s="5" t="s">
        <v>6</v>
      </c>
      <c r="B14" s="163">
        <v>0</v>
      </c>
      <c r="C14" s="163">
        <v>0</v>
      </c>
      <c r="D14" s="163">
        <v>0</v>
      </c>
      <c r="E14" s="163">
        <v>0</v>
      </c>
      <c r="F14" s="163">
        <v>0</v>
      </c>
      <c r="G14" s="163">
        <v>0</v>
      </c>
      <c r="H14" s="163">
        <v>0</v>
      </c>
      <c r="I14" s="163">
        <v>0</v>
      </c>
      <c r="J14" s="163">
        <v>0</v>
      </c>
      <c r="K14" s="163">
        <v>0</v>
      </c>
      <c r="L14" s="163">
        <v>0</v>
      </c>
      <c r="M14" s="163">
        <f t="shared" si="1"/>
        <v>0</v>
      </c>
      <c r="O14" s="67"/>
      <c r="P14" s="74"/>
    </row>
    <row r="15" spans="1:16" ht="15" thickBot="1" x14ac:dyDescent="0.4">
      <c r="A15" s="5" t="s">
        <v>7</v>
      </c>
      <c r="B15" s="163">
        <v>0</v>
      </c>
      <c r="C15" s="163">
        <v>0</v>
      </c>
      <c r="D15" s="163">
        <v>0</v>
      </c>
      <c r="E15" s="163">
        <v>0</v>
      </c>
      <c r="F15" s="163">
        <v>0</v>
      </c>
      <c r="G15" s="163">
        <v>0</v>
      </c>
      <c r="H15" s="163">
        <v>0</v>
      </c>
      <c r="I15" s="163">
        <v>0</v>
      </c>
      <c r="J15" s="163">
        <v>0</v>
      </c>
      <c r="K15" s="163">
        <v>0</v>
      </c>
      <c r="L15" s="163">
        <v>0</v>
      </c>
      <c r="M15" s="163">
        <f t="shared" si="1"/>
        <v>0</v>
      </c>
      <c r="O15" s="67"/>
      <c r="P15" s="74"/>
    </row>
    <row r="16" spans="1:16" ht="29" x14ac:dyDescent="0.35">
      <c r="A16" s="3" t="s">
        <v>9</v>
      </c>
      <c r="B16" s="163">
        <v>2.1000000000000001E-2</v>
      </c>
      <c r="C16" s="163">
        <v>0.7</v>
      </c>
      <c r="D16" s="163">
        <v>8.6999999999999993</v>
      </c>
      <c r="E16" s="163">
        <v>4.7</v>
      </c>
      <c r="F16" s="163">
        <v>2.5</v>
      </c>
      <c r="G16" s="163">
        <v>0</v>
      </c>
      <c r="H16" s="163">
        <v>0</v>
      </c>
      <c r="I16" s="163">
        <v>0</v>
      </c>
      <c r="J16" s="163">
        <v>0</v>
      </c>
      <c r="K16" s="163">
        <v>0</v>
      </c>
      <c r="L16" s="163">
        <v>0</v>
      </c>
      <c r="M16" s="163">
        <f t="shared" si="1"/>
        <v>16.620999999999999</v>
      </c>
    </row>
    <row r="17" spans="1:13" x14ac:dyDescent="0.35">
      <c r="A17" s="3" t="s">
        <v>10</v>
      </c>
      <c r="B17" s="163">
        <f>SUM(B18:B20)</f>
        <v>0</v>
      </c>
      <c r="C17" s="163">
        <v>0</v>
      </c>
      <c r="D17" s="163">
        <v>0</v>
      </c>
      <c r="E17" s="163">
        <v>0</v>
      </c>
      <c r="F17" s="163">
        <v>0</v>
      </c>
      <c r="G17" s="163">
        <v>0</v>
      </c>
      <c r="H17" s="163">
        <v>0</v>
      </c>
      <c r="I17" s="163">
        <v>0</v>
      </c>
      <c r="J17" s="163">
        <v>0</v>
      </c>
      <c r="K17" s="163">
        <v>0</v>
      </c>
      <c r="L17" s="163">
        <v>0</v>
      </c>
      <c r="M17" s="163">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ht="50" customHeight="1" x14ac:dyDescent="0.35">
      <c r="A21" s="5" t="s">
        <v>12</v>
      </c>
      <c r="B21" s="290" t="s">
        <v>595</v>
      </c>
      <c r="C21" s="290"/>
      <c r="D21" s="290"/>
      <c r="E21" s="290"/>
      <c r="F21" s="290"/>
      <c r="G21" s="290"/>
      <c r="H21" s="290"/>
      <c r="I21" s="290"/>
      <c r="J21" s="290"/>
      <c r="K21" s="290"/>
      <c r="L21" s="290"/>
      <c r="M21" s="290"/>
    </row>
    <row r="22" spans="1:13" ht="43.5" x14ac:dyDescent="0.35">
      <c r="A22" s="5" t="s">
        <v>13</v>
      </c>
      <c r="B22" s="290" t="s">
        <v>596</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65" customHeight="1" x14ac:dyDescent="0.35">
      <c r="A32" s="290" t="s">
        <v>24</v>
      </c>
      <c r="B32" s="5" t="s">
        <v>20</v>
      </c>
      <c r="C32" s="290" t="s">
        <v>597</v>
      </c>
      <c r="D32" s="290"/>
      <c r="E32" s="290"/>
      <c r="F32" s="290"/>
      <c r="G32" s="290"/>
      <c r="H32" s="290"/>
      <c r="I32" s="290"/>
      <c r="J32" s="290"/>
    </row>
    <row r="33" spans="1:10" ht="87" x14ac:dyDescent="0.35">
      <c r="A33" s="290"/>
      <c r="B33" s="5" t="s">
        <v>21</v>
      </c>
      <c r="C33" s="290" t="s">
        <v>598</v>
      </c>
      <c r="D33" s="290"/>
      <c r="E33" s="290"/>
      <c r="F33" s="290"/>
      <c r="G33" s="290"/>
      <c r="H33" s="290"/>
      <c r="I33" s="290"/>
      <c r="J33" s="290"/>
    </row>
    <row r="34" spans="1:10" ht="87" x14ac:dyDescent="0.35">
      <c r="A34" s="290"/>
      <c r="B34" s="7" t="s">
        <v>25</v>
      </c>
      <c r="C34" s="290" t="s">
        <v>599</v>
      </c>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43.5"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70" zoomScaleNormal="70" workbookViewId="0">
      <selection activeCell="C36" sqref="C36:J36"/>
    </sheetView>
  </sheetViews>
  <sheetFormatPr defaultRowHeight="14.5" x14ac:dyDescent="0.35"/>
  <cols>
    <col min="1" max="1" width="31.90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63">
        <v>0</v>
      </c>
      <c r="D5" s="163">
        <v>0</v>
      </c>
      <c r="E5" s="163">
        <v>0</v>
      </c>
      <c r="F5" s="163">
        <v>0</v>
      </c>
      <c r="G5" s="163">
        <v>0</v>
      </c>
      <c r="H5" s="163">
        <v>0</v>
      </c>
      <c r="I5" s="163">
        <v>0</v>
      </c>
      <c r="J5" s="163">
        <v>0</v>
      </c>
      <c r="K5" s="163">
        <v>0</v>
      </c>
      <c r="L5" s="163">
        <v>0</v>
      </c>
      <c r="M5" s="163">
        <f t="shared" ref="M5:M20" si="1">SUM(B5:L5)</f>
        <v>0</v>
      </c>
      <c r="N5" s="164"/>
    </row>
    <row r="6" spans="1:16" x14ac:dyDescent="0.35">
      <c r="A6" s="5" t="s">
        <v>6</v>
      </c>
      <c r="B6" s="152">
        <v>0</v>
      </c>
      <c r="C6" s="163">
        <v>0</v>
      </c>
      <c r="D6" s="163">
        <v>0</v>
      </c>
      <c r="E6" s="163">
        <v>0</v>
      </c>
      <c r="F6" s="163">
        <v>0</v>
      </c>
      <c r="G6" s="163">
        <v>0</v>
      </c>
      <c r="H6" s="163">
        <v>0</v>
      </c>
      <c r="I6" s="163">
        <v>0</v>
      </c>
      <c r="J6" s="163">
        <v>0</v>
      </c>
      <c r="K6" s="163">
        <v>0</v>
      </c>
      <c r="L6" s="163">
        <v>0</v>
      </c>
      <c r="M6" s="163">
        <f t="shared" si="1"/>
        <v>0</v>
      </c>
      <c r="N6" s="164"/>
    </row>
    <row r="7" spans="1:16" x14ac:dyDescent="0.35">
      <c r="A7" s="5" t="s">
        <v>7</v>
      </c>
      <c r="B7" s="152">
        <v>0</v>
      </c>
      <c r="C7" s="163">
        <v>0</v>
      </c>
      <c r="D7" s="163">
        <v>0</v>
      </c>
      <c r="E7" s="163">
        <v>0</v>
      </c>
      <c r="F7" s="163">
        <v>0</v>
      </c>
      <c r="G7" s="163">
        <v>0</v>
      </c>
      <c r="H7" s="163">
        <v>0</v>
      </c>
      <c r="I7" s="163">
        <v>0</v>
      </c>
      <c r="J7" s="163">
        <v>0</v>
      </c>
      <c r="K7" s="163">
        <v>0</v>
      </c>
      <c r="L7" s="163">
        <v>0</v>
      </c>
      <c r="M7" s="163">
        <f t="shared" si="1"/>
        <v>0</v>
      </c>
      <c r="N7" s="164"/>
    </row>
    <row r="8" spans="1:16" x14ac:dyDescent="0.35">
      <c r="A8" s="3" t="s">
        <v>8</v>
      </c>
      <c r="B8" s="163">
        <f>SUM(B9:B11)</f>
        <v>4.8719999999999996E-3</v>
      </c>
      <c r="C8" s="163">
        <f t="shared" ref="C8:L8" si="2">SUM(C9:C11)</f>
        <v>0.31546299999999999</v>
      </c>
      <c r="D8" s="163">
        <f t="shared" si="2"/>
        <v>0.62871100000000002</v>
      </c>
      <c r="E8" s="163">
        <f t="shared" si="2"/>
        <v>0.264152</v>
      </c>
      <c r="F8" s="163">
        <f t="shared" si="2"/>
        <v>2.9503000000000001E-2</v>
      </c>
      <c r="G8" s="163">
        <f t="shared" si="2"/>
        <v>1.8200000000000001E-2</v>
      </c>
      <c r="H8" s="163">
        <f t="shared" si="2"/>
        <v>1.8200000000000001E-2</v>
      </c>
      <c r="I8" s="163">
        <f t="shared" si="2"/>
        <v>1.8200000000000001E-2</v>
      </c>
      <c r="J8" s="163">
        <f t="shared" si="2"/>
        <v>1.8200000000000001E-2</v>
      </c>
      <c r="K8" s="163">
        <f t="shared" si="2"/>
        <v>1.8200000000000001E-2</v>
      </c>
      <c r="L8" s="163">
        <f t="shared" si="2"/>
        <v>1.8200000000000001E-2</v>
      </c>
      <c r="M8" s="163">
        <f t="shared" si="1"/>
        <v>1.351901</v>
      </c>
      <c r="N8" s="164"/>
    </row>
    <row r="9" spans="1:16" x14ac:dyDescent="0.35">
      <c r="A9" s="5" t="s">
        <v>5</v>
      </c>
      <c r="B9" s="163">
        <v>4.8719999999999996E-3</v>
      </c>
      <c r="C9" s="163">
        <v>0.31546299999999999</v>
      </c>
      <c r="D9" s="163">
        <v>0.62871100000000002</v>
      </c>
      <c r="E9" s="163">
        <v>0.264152</v>
      </c>
      <c r="F9" s="163">
        <v>2.9503000000000001E-2</v>
      </c>
      <c r="G9" s="163">
        <v>1.8200000000000001E-2</v>
      </c>
      <c r="H9" s="163">
        <v>1.8200000000000001E-2</v>
      </c>
      <c r="I9" s="163">
        <v>1.8200000000000001E-2</v>
      </c>
      <c r="J9" s="163">
        <v>1.8200000000000001E-2</v>
      </c>
      <c r="K9" s="163">
        <v>1.8200000000000001E-2</v>
      </c>
      <c r="L9" s="163">
        <v>1.8200000000000001E-2</v>
      </c>
      <c r="M9" s="163">
        <f t="shared" si="1"/>
        <v>1.351901</v>
      </c>
      <c r="N9" s="164"/>
    </row>
    <row r="10" spans="1:16" x14ac:dyDescent="0.35">
      <c r="A10" s="5" t="s">
        <v>6</v>
      </c>
      <c r="B10" s="163">
        <v>0</v>
      </c>
      <c r="C10" s="163">
        <v>0</v>
      </c>
      <c r="D10" s="163">
        <v>0</v>
      </c>
      <c r="E10" s="163">
        <v>0</v>
      </c>
      <c r="F10" s="163">
        <v>0</v>
      </c>
      <c r="G10" s="163">
        <v>0</v>
      </c>
      <c r="H10" s="163">
        <v>0</v>
      </c>
      <c r="I10" s="163">
        <v>0</v>
      </c>
      <c r="J10" s="163">
        <v>0</v>
      </c>
      <c r="K10" s="163">
        <v>0</v>
      </c>
      <c r="L10" s="163">
        <v>0</v>
      </c>
      <c r="M10" s="163">
        <f t="shared" si="1"/>
        <v>0</v>
      </c>
      <c r="N10" s="164"/>
    </row>
    <row r="11" spans="1:16" x14ac:dyDescent="0.35">
      <c r="A11" s="5" t="s">
        <v>7</v>
      </c>
      <c r="B11" s="163">
        <v>0</v>
      </c>
      <c r="C11" s="163">
        <v>0</v>
      </c>
      <c r="D11" s="163">
        <v>0</v>
      </c>
      <c r="E11" s="163">
        <v>0</v>
      </c>
      <c r="F11" s="163">
        <v>0</v>
      </c>
      <c r="G11" s="163">
        <v>0</v>
      </c>
      <c r="H11" s="163">
        <v>0</v>
      </c>
      <c r="I11" s="163">
        <v>0</v>
      </c>
      <c r="J11" s="163">
        <v>0</v>
      </c>
      <c r="K11" s="163">
        <v>0</v>
      </c>
      <c r="L11" s="163">
        <v>0</v>
      </c>
      <c r="M11" s="163">
        <f t="shared" si="1"/>
        <v>0</v>
      </c>
      <c r="N11" s="164"/>
    </row>
    <row r="12" spans="1:16" x14ac:dyDescent="0.35">
      <c r="A12" s="3" t="s">
        <v>11</v>
      </c>
      <c r="B12" s="163">
        <f>SUM(B13:B15)</f>
        <v>-4.8719999999999996E-3</v>
      </c>
      <c r="C12" s="163">
        <f t="shared" ref="C12:L12" si="3">SUM(C13:C15)</f>
        <v>-0.31546299999999999</v>
      </c>
      <c r="D12" s="163">
        <f t="shared" si="3"/>
        <v>-0.62871100000000002</v>
      </c>
      <c r="E12" s="163">
        <f t="shared" si="3"/>
        <v>-0.264152</v>
      </c>
      <c r="F12" s="163">
        <f t="shared" si="3"/>
        <v>-2.9503000000000001E-2</v>
      </c>
      <c r="G12" s="163">
        <f t="shared" si="3"/>
        <v>-1.8200000000000001E-2</v>
      </c>
      <c r="H12" s="163">
        <f t="shared" si="3"/>
        <v>-1.8200000000000001E-2</v>
      </c>
      <c r="I12" s="163">
        <f t="shared" si="3"/>
        <v>-1.8200000000000001E-2</v>
      </c>
      <c r="J12" s="163">
        <f t="shared" si="3"/>
        <v>-1.8200000000000001E-2</v>
      </c>
      <c r="K12" s="163">
        <f t="shared" si="3"/>
        <v>-1.8200000000000001E-2</v>
      </c>
      <c r="L12" s="163">
        <f t="shared" si="3"/>
        <v>-1.8200000000000001E-2</v>
      </c>
      <c r="M12" s="163">
        <f t="shared" si="1"/>
        <v>-1.351901</v>
      </c>
      <c r="N12" s="164"/>
    </row>
    <row r="13" spans="1:16" ht="15" thickBot="1" x14ac:dyDescent="0.4">
      <c r="A13" s="5" t="s">
        <v>5</v>
      </c>
      <c r="B13" s="163">
        <v>-4.8719999999999996E-3</v>
      </c>
      <c r="C13" s="163">
        <v>-0.31546299999999999</v>
      </c>
      <c r="D13" s="163">
        <v>-0.62871100000000002</v>
      </c>
      <c r="E13" s="163">
        <v>-0.264152</v>
      </c>
      <c r="F13" s="163">
        <v>-2.9503000000000001E-2</v>
      </c>
      <c r="G13" s="163">
        <v>-1.8200000000000001E-2</v>
      </c>
      <c r="H13" s="163">
        <v>-1.8200000000000001E-2</v>
      </c>
      <c r="I13" s="163">
        <v>-1.8200000000000001E-2</v>
      </c>
      <c r="J13" s="163">
        <v>-1.8200000000000001E-2</v>
      </c>
      <c r="K13" s="163">
        <v>-1.8200000000000001E-2</v>
      </c>
      <c r="L13" s="163">
        <v>-1.8200000000000001E-2</v>
      </c>
      <c r="M13" s="163">
        <f t="shared" si="1"/>
        <v>-1.351901</v>
      </c>
      <c r="N13" s="164"/>
    </row>
    <row r="14" spans="1:16" ht="15" thickBot="1" x14ac:dyDescent="0.4">
      <c r="A14" s="5" t="s">
        <v>6</v>
      </c>
      <c r="B14" s="163">
        <v>0</v>
      </c>
      <c r="C14" s="163">
        <v>0</v>
      </c>
      <c r="D14" s="163">
        <v>0</v>
      </c>
      <c r="E14" s="163">
        <v>0</v>
      </c>
      <c r="F14" s="163">
        <v>0</v>
      </c>
      <c r="G14" s="163">
        <v>0</v>
      </c>
      <c r="H14" s="163">
        <v>0</v>
      </c>
      <c r="I14" s="163">
        <v>0</v>
      </c>
      <c r="J14" s="163">
        <v>0</v>
      </c>
      <c r="K14" s="163">
        <v>0</v>
      </c>
      <c r="L14" s="163">
        <v>0</v>
      </c>
      <c r="M14" s="163">
        <f t="shared" si="1"/>
        <v>0</v>
      </c>
      <c r="N14" s="164"/>
      <c r="O14" s="67"/>
      <c r="P14" s="74"/>
    </row>
    <row r="15" spans="1:16" ht="15" thickBot="1" x14ac:dyDescent="0.4">
      <c r="A15" s="5" t="s">
        <v>7</v>
      </c>
      <c r="B15" s="163">
        <v>0</v>
      </c>
      <c r="C15" s="163">
        <v>0</v>
      </c>
      <c r="D15" s="163">
        <v>0</v>
      </c>
      <c r="E15" s="163">
        <v>0</v>
      </c>
      <c r="F15" s="163">
        <v>0</v>
      </c>
      <c r="G15" s="163">
        <v>0</v>
      </c>
      <c r="H15" s="163">
        <v>0</v>
      </c>
      <c r="I15" s="163">
        <v>0</v>
      </c>
      <c r="J15" s="163">
        <v>0</v>
      </c>
      <c r="K15" s="163">
        <v>0</v>
      </c>
      <c r="L15" s="163">
        <v>0</v>
      </c>
      <c r="M15" s="163">
        <f t="shared" si="1"/>
        <v>0</v>
      </c>
      <c r="N15" s="164"/>
      <c r="O15" s="67"/>
      <c r="P15" s="74"/>
    </row>
    <row r="16" spans="1:16" ht="29" x14ac:dyDescent="0.35">
      <c r="A16" s="3" t="s">
        <v>9</v>
      </c>
      <c r="B16" s="163">
        <v>1.7479999999999999E-2</v>
      </c>
      <c r="C16" s="163">
        <v>0.86697999999999997</v>
      </c>
      <c r="D16" s="163">
        <v>1.739112</v>
      </c>
      <c r="E16" s="163">
        <v>0.972132</v>
      </c>
      <c r="F16" s="163">
        <v>0</v>
      </c>
      <c r="G16" s="163">
        <v>0</v>
      </c>
      <c r="H16" s="163">
        <v>0</v>
      </c>
      <c r="I16" s="163">
        <v>0</v>
      </c>
      <c r="J16" s="163">
        <v>0</v>
      </c>
      <c r="K16" s="163">
        <v>0</v>
      </c>
      <c r="L16" s="163">
        <v>0</v>
      </c>
      <c r="M16" s="163">
        <f t="shared" si="1"/>
        <v>3.5957040000000005</v>
      </c>
      <c r="N16" s="164"/>
    </row>
    <row r="17" spans="1:14" x14ac:dyDescent="0.35">
      <c r="A17" s="3" t="s">
        <v>10</v>
      </c>
      <c r="B17" s="163">
        <f>SUM(B18:B20)</f>
        <v>0</v>
      </c>
      <c r="C17" s="163">
        <v>0</v>
      </c>
      <c r="D17" s="163">
        <v>0</v>
      </c>
      <c r="E17" s="163">
        <v>0</v>
      </c>
      <c r="F17" s="163">
        <v>0</v>
      </c>
      <c r="G17" s="163">
        <v>0</v>
      </c>
      <c r="H17" s="163">
        <v>0</v>
      </c>
      <c r="I17" s="163">
        <v>0</v>
      </c>
      <c r="J17" s="163">
        <v>0</v>
      </c>
      <c r="K17" s="163">
        <v>0</v>
      </c>
      <c r="L17" s="163">
        <v>0</v>
      </c>
      <c r="M17" s="163">
        <f t="shared" si="1"/>
        <v>0</v>
      </c>
      <c r="N17" s="164"/>
    </row>
    <row r="18" spans="1:14" x14ac:dyDescent="0.35">
      <c r="A18" s="5" t="s">
        <v>5</v>
      </c>
      <c r="B18" s="152">
        <v>0</v>
      </c>
      <c r="C18" s="163">
        <v>0</v>
      </c>
      <c r="D18" s="163">
        <v>0</v>
      </c>
      <c r="E18" s="163">
        <v>0</v>
      </c>
      <c r="F18" s="163">
        <v>0</v>
      </c>
      <c r="G18" s="163">
        <v>0</v>
      </c>
      <c r="H18" s="163">
        <v>0</v>
      </c>
      <c r="I18" s="163">
        <v>0</v>
      </c>
      <c r="J18" s="163">
        <v>0</v>
      </c>
      <c r="K18" s="163">
        <v>0</v>
      </c>
      <c r="L18" s="163">
        <v>0</v>
      </c>
      <c r="M18" s="163">
        <f t="shared" si="1"/>
        <v>0</v>
      </c>
      <c r="N18" s="164"/>
    </row>
    <row r="19" spans="1:14" x14ac:dyDescent="0.35">
      <c r="A19" s="5" t="s">
        <v>6</v>
      </c>
      <c r="B19" s="152">
        <v>0</v>
      </c>
      <c r="C19" s="163">
        <v>0</v>
      </c>
      <c r="D19" s="163">
        <v>0</v>
      </c>
      <c r="E19" s="163">
        <v>0</v>
      </c>
      <c r="F19" s="163">
        <v>0</v>
      </c>
      <c r="G19" s="163">
        <v>0</v>
      </c>
      <c r="H19" s="163">
        <v>0</v>
      </c>
      <c r="I19" s="163">
        <v>0</v>
      </c>
      <c r="J19" s="163">
        <v>0</v>
      </c>
      <c r="K19" s="163">
        <v>0</v>
      </c>
      <c r="L19" s="163">
        <v>0</v>
      </c>
      <c r="M19" s="163">
        <f t="shared" si="1"/>
        <v>0</v>
      </c>
      <c r="N19" s="164"/>
    </row>
    <row r="20" spans="1:14" x14ac:dyDescent="0.35">
      <c r="A20" s="5" t="s">
        <v>7</v>
      </c>
      <c r="B20" s="152">
        <v>0</v>
      </c>
      <c r="C20" s="163">
        <v>0</v>
      </c>
      <c r="D20" s="163">
        <v>0</v>
      </c>
      <c r="E20" s="163">
        <v>0</v>
      </c>
      <c r="F20" s="163">
        <v>0</v>
      </c>
      <c r="G20" s="163">
        <v>0</v>
      </c>
      <c r="H20" s="163">
        <v>0</v>
      </c>
      <c r="I20" s="163">
        <v>0</v>
      </c>
      <c r="J20" s="163">
        <v>0</v>
      </c>
      <c r="K20" s="163">
        <v>0</v>
      </c>
      <c r="L20" s="163">
        <v>0</v>
      </c>
      <c r="M20" s="163">
        <f t="shared" si="1"/>
        <v>0</v>
      </c>
      <c r="N20" s="164"/>
    </row>
    <row r="21" spans="1:14" x14ac:dyDescent="0.35">
      <c r="A21" s="5" t="s">
        <v>12</v>
      </c>
      <c r="B21" s="402" t="s">
        <v>685</v>
      </c>
      <c r="C21" s="290"/>
      <c r="D21" s="290"/>
      <c r="E21" s="290"/>
      <c r="F21" s="290"/>
      <c r="G21" s="290"/>
      <c r="H21" s="290"/>
      <c r="I21" s="290"/>
      <c r="J21" s="290"/>
      <c r="K21" s="290"/>
      <c r="L21" s="290"/>
      <c r="M21" s="290"/>
    </row>
    <row r="22" spans="1:14" ht="43.5" x14ac:dyDescent="0.35">
      <c r="A22" s="5" t="s">
        <v>13</v>
      </c>
      <c r="B22" s="290" t="s">
        <v>586</v>
      </c>
      <c r="C22" s="290"/>
      <c r="D22" s="290"/>
      <c r="E22" s="290"/>
      <c r="F22" s="290"/>
      <c r="G22" s="290"/>
      <c r="H22" s="290"/>
      <c r="I22" s="290"/>
      <c r="J22" s="290"/>
      <c r="K22" s="290"/>
      <c r="L22" s="290"/>
      <c r="M22" s="290"/>
    </row>
    <row r="25" spans="1:14" x14ac:dyDescent="0.35">
      <c r="A25" s="289" t="s">
        <v>14</v>
      </c>
      <c r="B25" s="289"/>
      <c r="C25" s="289"/>
      <c r="D25" s="289"/>
      <c r="E25" s="289"/>
      <c r="F25" s="289"/>
      <c r="G25" s="289"/>
      <c r="H25" s="289"/>
      <c r="I25" s="289"/>
      <c r="J25" s="289"/>
    </row>
    <row r="26" spans="1:14" x14ac:dyDescent="0.35">
      <c r="A26" s="291" t="s">
        <v>15</v>
      </c>
      <c r="B26" s="291"/>
      <c r="C26" s="291"/>
      <c r="D26" s="291"/>
      <c r="E26" s="291"/>
      <c r="F26" s="291"/>
      <c r="G26" s="291"/>
      <c r="H26" s="291"/>
      <c r="I26" s="291"/>
      <c r="J26" s="291"/>
    </row>
    <row r="27" spans="1:14" x14ac:dyDescent="0.35">
      <c r="A27" s="290" t="s">
        <v>16</v>
      </c>
      <c r="B27" s="290"/>
      <c r="C27" s="6">
        <v>0</v>
      </c>
      <c r="D27" s="5">
        <v>1</v>
      </c>
      <c r="E27" s="5">
        <v>2</v>
      </c>
      <c r="F27" s="5">
        <v>3</v>
      </c>
      <c r="G27" s="5">
        <v>5</v>
      </c>
      <c r="H27" s="5">
        <v>10</v>
      </c>
      <c r="I27" s="292" t="s">
        <v>3</v>
      </c>
      <c r="J27" s="292"/>
    </row>
    <row r="28" spans="1:14" ht="43.5" x14ac:dyDescent="0.35">
      <c r="A28" s="151" t="s">
        <v>17</v>
      </c>
      <c r="B28" s="5" t="s">
        <v>20</v>
      </c>
      <c r="C28" s="151"/>
      <c r="D28" s="151"/>
      <c r="E28" s="151"/>
      <c r="F28" s="151"/>
      <c r="G28" s="151"/>
      <c r="H28" s="151"/>
      <c r="I28" s="290"/>
      <c r="J28" s="290"/>
    </row>
    <row r="29" spans="1:14" ht="87" x14ac:dyDescent="0.35">
      <c r="A29" s="151" t="s">
        <v>18</v>
      </c>
      <c r="B29" s="5" t="s">
        <v>21</v>
      </c>
      <c r="C29" s="151"/>
      <c r="D29" s="151"/>
      <c r="E29" s="151"/>
      <c r="F29" s="151"/>
      <c r="G29" s="151"/>
      <c r="H29" s="151"/>
      <c r="I29" s="294"/>
      <c r="J29" s="296"/>
    </row>
    <row r="30" spans="1:14" ht="87" x14ac:dyDescent="0.35">
      <c r="A30" s="151" t="s">
        <v>19</v>
      </c>
      <c r="B30" s="7" t="s">
        <v>22</v>
      </c>
      <c r="C30" s="151"/>
      <c r="D30" s="151"/>
      <c r="E30" s="151"/>
      <c r="F30" s="151"/>
      <c r="G30" s="151"/>
      <c r="H30" s="151"/>
      <c r="I30" s="290"/>
      <c r="J30" s="290"/>
    </row>
    <row r="31" spans="1:14" ht="29" x14ac:dyDescent="0.35">
      <c r="A31" s="8"/>
      <c r="B31" s="5" t="s">
        <v>23</v>
      </c>
      <c r="C31" s="151"/>
      <c r="D31" s="151"/>
      <c r="E31" s="151"/>
      <c r="F31" s="151"/>
      <c r="G31" s="151"/>
      <c r="H31" s="151"/>
      <c r="I31" s="290"/>
      <c r="J31" s="290"/>
    </row>
    <row r="32" spans="1:14"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87" x14ac:dyDescent="0.35">
      <c r="A36" s="290" t="s">
        <v>26</v>
      </c>
      <c r="B36" s="5" t="s">
        <v>22</v>
      </c>
      <c r="C36" s="294" t="s">
        <v>587</v>
      </c>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43.5"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70" zoomScaleNormal="70" workbookViewId="0">
      <selection activeCell="C36" sqref="C36:J36"/>
    </sheetView>
  </sheetViews>
  <sheetFormatPr defaultRowHeight="14.5" x14ac:dyDescent="0.35"/>
  <cols>
    <col min="1" max="1" width="25.4531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ht="29"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0.45</v>
      </c>
      <c r="C8" s="152">
        <f t="shared" ref="C8:L8" si="2">SUM(C9:C11)</f>
        <v>1.3699999999999999</v>
      </c>
      <c r="D8" s="152">
        <f t="shared" si="2"/>
        <v>0.71</v>
      </c>
      <c r="E8" s="152">
        <f t="shared" si="2"/>
        <v>0.91999999999999993</v>
      </c>
      <c r="F8" s="152">
        <f t="shared" si="2"/>
        <v>0.71</v>
      </c>
      <c r="G8" s="152">
        <f t="shared" si="2"/>
        <v>0.72</v>
      </c>
      <c r="H8" s="152">
        <f t="shared" si="2"/>
        <v>0.25</v>
      </c>
      <c r="I8" s="152">
        <f t="shared" si="2"/>
        <v>0.19</v>
      </c>
      <c r="J8" s="152">
        <f t="shared" si="2"/>
        <v>0.19</v>
      </c>
      <c r="K8" s="152">
        <f t="shared" si="2"/>
        <v>0.24</v>
      </c>
      <c r="L8" s="152">
        <f t="shared" si="2"/>
        <v>0.24</v>
      </c>
      <c r="M8" s="152">
        <f t="shared" si="1"/>
        <v>5.9900000000000011</v>
      </c>
    </row>
    <row r="9" spans="1:16" x14ac:dyDescent="0.35">
      <c r="A9" s="5" t="s">
        <v>5</v>
      </c>
      <c r="B9" s="153">
        <v>0.39</v>
      </c>
      <c r="C9" s="153">
        <v>1.22</v>
      </c>
      <c r="D9" s="153">
        <v>0.64</v>
      </c>
      <c r="E9" s="153">
        <v>0.57999999999999996</v>
      </c>
      <c r="F9" s="153">
        <v>0.46</v>
      </c>
      <c r="G9" s="153">
        <v>0.47</v>
      </c>
      <c r="H9" s="153">
        <v>0.16</v>
      </c>
      <c r="I9" s="153">
        <v>0.12</v>
      </c>
      <c r="J9" s="153">
        <v>0.12</v>
      </c>
      <c r="K9" s="153">
        <v>0.15</v>
      </c>
      <c r="L9" s="153">
        <v>0.15</v>
      </c>
      <c r="M9" s="152">
        <f t="shared" si="1"/>
        <v>4.4600000000000009</v>
      </c>
    </row>
    <row r="10" spans="1:16" x14ac:dyDescent="0.35">
      <c r="A10" s="5" t="s">
        <v>6</v>
      </c>
      <c r="B10" s="153">
        <v>0.06</v>
      </c>
      <c r="C10" s="153">
        <v>0.15</v>
      </c>
      <c r="D10" s="153">
        <v>7.0000000000000007E-2</v>
      </c>
      <c r="E10" s="153">
        <v>0.34</v>
      </c>
      <c r="F10" s="153">
        <v>0.25</v>
      </c>
      <c r="G10" s="153">
        <v>0.25</v>
      </c>
      <c r="H10" s="153">
        <v>0.09</v>
      </c>
      <c r="I10" s="153">
        <v>7.0000000000000007E-2</v>
      </c>
      <c r="J10" s="153">
        <v>7.0000000000000007E-2</v>
      </c>
      <c r="K10" s="153">
        <v>0.09</v>
      </c>
      <c r="L10" s="153">
        <v>0.09</v>
      </c>
      <c r="M10" s="152">
        <f t="shared" si="1"/>
        <v>1.5300000000000005</v>
      </c>
    </row>
    <row r="11" spans="1:16" ht="29"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-0.45</v>
      </c>
      <c r="C12" s="152">
        <f t="shared" ref="C12:L12" si="3">SUM(C13:C15)</f>
        <v>-1.3699999999999999</v>
      </c>
      <c r="D12" s="152">
        <f t="shared" si="3"/>
        <v>-0.71</v>
      </c>
      <c r="E12" s="152">
        <f t="shared" si="3"/>
        <v>-0.91999999999999993</v>
      </c>
      <c r="F12" s="152">
        <f t="shared" si="3"/>
        <v>-0.71</v>
      </c>
      <c r="G12" s="152">
        <f t="shared" si="3"/>
        <v>-0.72</v>
      </c>
      <c r="H12" s="152">
        <f t="shared" si="3"/>
        <v>-0.25</v>
      </c>
      <c r="I12" s="152">
        <f t="shared" si="3"/>
        <v>-0.19</v>
      </c>
      <c r="J12" s="152">
        <f t="shared" si="3"/>
        <v>-0.19</v>
      </c>
      <c r="K12" s="152">
        <f t="shared" si="3"/>
        <v>-0.24</v>
      </c>
      <c r="L12" s="152">
        <f t="shared" si="3"/>
        <v>-0.24</v>
      </c>
      <c r="M12" s="152">
        <f t="shared" si="1"/>
        <v>-5.9900000000000011</v>
      </c>
    </row>
    <row r="13" spans="1:16" ht="15" thickBot="1" x14ac:dyDescent="0.4">
      <c r="A13" s="5" t="s">
        <v>5</v>
      </c>
      <c r="B13" s="153">
        <v>-0.39</v>
      </c>
      <c r="C13" s="153">
        <v>-1.22</v>
      </c>
      <c r="D13" s="153">
        <v>-0.64</v>
      </c>
      <c r="E13" s="153">
        <v>-0.57999999999999996</v>
      </c>
      <c r="F13" s="153">
        <v>-0.46</v>
      </c>
      <c r="G13" s="153">
        <v>-0.47</v>
      </c>
      <c r="H13" s="153">
        <v>-0.16</v>
      </c>
      <c r="I13" s="153">
        <v>-0.12</v>
      </c>
      <c r="J13" s="153">
        <v>-0.12</v>
      </c>
      <c r="K13" s="153">
        <v>-0.15</v>
      </c>
      <c r="L13" s="153">
        <v>-0.15</v>
      </c>
      <c r="M13" s="152">
        <f t="shared" si="1"/>
        <v>-4.4600000000000009</v>
      </c>
    </row>
    <row r="14" spans="1:16" ht="15" thickBot="1" x14ac:dyDescent="0.4">
      <c r="A14" s="5" t="s">
        <v>6</v>
      </c>
      <c r="B14" s="153">
        <v>-0.06</v>
      </c>
      <c r="C14" s="153">
        <v>-0.15</v>
      </c>
      <c r="D14" s="153">
        <v>-7.0000000000000007E-2</v>
      </c>
      <c r="E14" s="153">
        <v>-0.34</v>
      </c>
      <c r="F14" s="153">
        <v>-0.25</v>
      </c>
      <c r="G14" s="153">
        <v>-0.25</v>
      </c>
      <c r="H14" s="153">
        <v>-0.09</v>
      </c>
      <c r="I14" s="153">
        <v>-7.0000000000000007E-2</v>
      </c>
      <c r="J14" s="153">
        <v>-7.0000000000000007E-2</v>
      </c>
      <c r="K14" s="153">
        <v>-0.09</v>
      </c>
      <c r="L14" s="153">
        <v>-0.09</v>
      </c>
      <c r="M14" s="152">
        <f t="shared" si="1"/>
        <v>-1.5300000000000005</v>
      </c>
      <c r="O14" s="67"/>
      <c r="P14" s="74"/>
    </row>
    <row r="15" spans="1:16" ht="29.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43.5" x14ac:dyDescent="0.35">
      <c r="A16" s="3" t="s">
        <v>9</v>
      </c>
      <c r="B16" s="153">
        <v>2.42</v>
      </c>
      <c r="C16" s="153">
        <v>4.0199999999999996</v>
      </c>
      <c r="D16" s="153">
        <v>2.54</v>
      </c>
      <c r="E16" s="153">
        <v>0.27</v>
      </c>
      <c r="F16" s="153">
        <v>0</v>
      </c>
      <c r="G16" s="153">
        <v>0</v>
      </c>
      <c r="H16" s="153">
        <v>0</v>
      </c>
      <c r="I16" s="153">
        <v>0</v>
      </c>
      <c r="J16" s="153">
        <v>0</v>
      </c>
      <c r="K16" s="153">
        <v>0</v>
      </c>
      <c r="L16" s="153">
        <v>0</v>
      </c>
      <c r="M16" s="152">
        <f t="shared" si="1"/>
        <v>9.25</v>
      </c>
    </row>
    <row r="17" spans="1:13" ht="29" x14ac:dyDescent="0.35">
      <c r="A17" s="3" t="s">
        <v>10</v>
      </c>
      <c r="B17" s="152">
        <f>SUM(B18:B20)</f>
        <v>0</v>
      </c>
      <c r="C17" s="153">
        <f t="shared" ref="C17:L17" si="4">SUM(C18:C20)</f>
        <v>0</v>
      </c>
      <c r="D17" s="153">
        <f t="shared" si="4"/>
        <v>0</v>
      </c>
      <c r="E17" s="153">
        <f t="shared" si="4"/>
        <v>0.25</v>
      </c>
      <c r="F17" s="153">
        <f t="shared" si="4"/>
        <v>0.25</v>
      </c>
      <c r="G17" s="153">
        <f t="shared" si="4"/>
        <v>0.25</v>
      </c>
      <c r="H17" s="153">
        <f t="shared" si="4"/>
        <v>0.25</v>
      </c>
      <c r="I17" s="153">
        <f t="shared" si="4"/>
        <v>0.25</v>
      </c>
      <c r="J17" s="153">
        <f t="shared" si="4"/>
        <v>0.25</v>
      </c>
      <c r="K17" s="153">
        <f t="shared" si="4"/>
        <v>0.25</v>
      </c>
      <c r="L17" s="153">
        <f t="shared" si="4"/>
        <v>0.25</v>
      </c>
      <c r="M17" s="152">
        <f t="shared" si="1"/>
        <v>2</v>
      </c>
    </row>
    <row r="18" spans="1:13" x14ac:dyDescent="0.35">
      <c r="A18" s="5" t="s">
        <v>5</v>
      </c>
      <c r="B18" s="153">
        <v>0</v>
      </c>
      <c r="C18" s="153">
        <v>0</v>
      </c>
      <c r="D18" s="153">
        <v>0</v>
      </c>
      <c r="E18" s="153">
        <v>0.15</v>
      </c>
      <c r="F18" s="153">
        <v>0.15</v>
      </c>
      <c r="G18" s="153">
        <v>0.15</v>
      </c>
      <c r="H18" s="153">
        <v>0.15</v>
      </c>
      <c r="I18" s="153">
        <v>0.15</v>
      </c>
      <c r="J18" s="153">
        <v>0.15</v>
      </c>
      <c r="K18" s="153">
        <v>0.15</v>
      </c>
      <c r="L18" s="153">
        <v>0.15</v>
      </c>
      <c r="M18" s="152">
        <f t="shared" si="1"/>
        <v>1.2</v>
      </c>
    </row>
    <row r="19" spans="1:13" x14ac:dyDescent="0.35">
      <c r="A19" s="5" t="s">
        <v>6</v>
      </c>
      <c r="B19" s="153">
        <v>0</v>
      </c>
      <c r="C19" s="153">
        <v>0</v>
      </c>
      <c r="D19" s="153">
        <v>0</v>
      </c>
      <c r="E19" s="153">
        <v>0.1</v>
      </c>
      <c r="F19" s="153">
        <v>0.1</v>
      </c>
      <c r="G19" s="153">
        <v>0.1</v>
      </c>
      <c r="H19" s="153">
        <v>0.1</v>
      </c>
      <c r="I19" s="153">
        <v>0.1</v>
      </c>
      <c r="J19" s="153">
        <v>0.1</v>
      </c>
      <c r="K19" s="153">
        <v>0.1</v>
      </c>
      <c r="L19" s="153">
        <v>0.1</v>
      </c>
      <c r="M19" s="152">
        <f t="shared" si="1"/>
        <v>0.79999999999999993</v>
      </c>
    </row>
    <row r="20" spans="1:13" ht="29"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x14ac:dyDescent="0.35">
      <c r="A21" s="5" t="s">
        <v>12</v>
      </c>
      <c r="B21" s="290" t="s">
        <v>588</v>
      </c>
      <c r="C21" s="290"/>
      <c r="D21" s="290"/>
      <c r="E21" s="290"/>
      <c r="F21" s="290"/>
      <c r="G21" s="290"/>
      <c r="H21" s="290"/>
      <c r="I21" s="290"/>
      <c r="J21" s="290"/>
      <c r="K21" s="290"/>
      <c r="L21" s="290"/>
      <c r="M21" s="290"/>
    </row>
    <row r="22" spans="1:13" ht="43.5" x14ac:dyDescent="0.35">
      <c r="A22" s="5" t="s">
        <v>13</v>
      </c>
      <c r="B22" s="290" t="s">
        <v>589</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t="s">
        <v>590</v>
      </c>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87" x14ac:dyDescent="0.35">
      <c r="A36" s="290" t="s">
        <v>26</v>
      </c>
      <c r="B36" s="5" t="s">
        <v>22</v>
      </c>
      <c r="C36" s="294" t="s">
        <v>591</v>
      </c>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43.5" x14ac:dyDescent="0.35">
      <c r="A38" s="151" t="s">
        <v>13</v>
      </c>
      <c r="B38" s="294" t="s">
        <v>592</v>
      </c>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workbookViewId="0">
      <selection activeCell="C36" sqref="C36:J36"/>
    </sheetView>
  </sheetViews>
  <sheetFormatPr defaultRowHeight="14.5" x14ac:dyDescent="0.35"/>
  <cols>
    <col min="1" max="1" width="30.81640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0.01</v>
      </c>
      <c r="C8" s="152">
        <f t="shared" ref="C8:L8" si="2">SUM(C9:C11)</f>
        <v>0.09</v>
      </c>
      <c r="D8" s="152">
        <f t="shared" si="2"/>
        <v>0.71</v>
      </c>
      <c r="E8" s="152">
        <f t="shared" si="2"/>
        <v>0.32</v>
      </c>
      <c r="F8" s="152">
        <f t="shared" si="2"/>
        <v>7.0000000000000007E-2</v>
      </c>
      <c r="G8" s="152">
        <f t="shared" si="2"/>
        <v>0.16</v>
      </c>
      <c r="H8" s="152">
        <f t="shared" si="2"/>
        <v>0.16</v>
      </c>
      <c r="I8" s="152">
        <f t="shared" si="2"/>
        <v>0.16</v>
      </c>
      <c r="J8" s="152">
        <f t="shared" si="2"/>
        <v>0.16</v>
      </c>
      <c r="K8" s="152">
        <f t="shared" si="2"/>
        <v>0.16</v>
      </c>
      <c r="L8" s="152">
        <f t="shared" si="2"/>
        <v>0</v>
      </c>
      <c r="M8" s="152">
        <f t="shared" si="1"/>
        <v>1.9999999999999996</v>
      </c>
    </row>
    <row r="9" spans="1:16" x14ac:dyDescent="0.35">
      <c r="A9" s="5" t="s">
        <v>5</v>
      </c>
      <c r="B9" s="175">
        <v>0.01</v>
      </c>
      <c r="C9" s="175">
        <v>0.09</v>
      </c>
      <c r="D9" s="175">
        <v>0.71</v>
      </c>
      <c r="E9" s="175">
        <v>0.32</v>
      </c>
      <c r="F9" s="175">
        <v>7.0000000000000007E-2</v>
      </c>
      <c r="G9" s="175">
        <v>0.16</v>
      </c>
      <c r="H9" s="175">
        <v>0.16</v>
      </c>
      <c r="I9" s="175">
        <v>0.16</v>
      </c>
      <c r="J9" s="175">
        <v>0.16</v>
      </c>
      <c r="K9" s="175">
        <v>0.16</v>
      </c>
      <c r="L9" s="152">
        <v>0</v>
      </c>
      <c r="M9" s="152">
        <f>SUM(B9:L9)</f>
        <v>1.9999999999999996</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-0.01</v>
      </c>
      <c r="C12" s="152">
        <f t="shared" ref="C12:L12" si="3">SUM(C13:C15)</f>
        <v>-0.09</v>
      </c>
      <c r="D12" s="152">
        <f t="shared" si="3"/>
        <v>-0.71</v>
      </c>
      <c r="E12" s="152">
        <f t="shared" si="3"/>
        <v>-0.32</v>
      </c>
      <c r="F12" s="152">
        <f t="shared" si="3"/>
        <v>-7.0000000000000007E-2</v>
      </c>
      <c r="G12" s="152">
        <f t="shared" si="3"/>
        <v>-0.16</v>
      </c>
      <c r="H12" s="152">
        <f t="shared" si="3"/>
        <v>-0.16</v>
      </c>
      <c r="I12" s="152">
        <f t="shared" si="3"/>
        <v>-0.16</v>
      </c>
      <c r="J12" s="152">
        <f t="shared" si="3"/>
        <v>-0.16</v>
      </c>
      <c r="K12" s="152">
        <f t="shared" si="3"/>
        <v>-0.16</v>
      </c>
      <c r="L12" s="152">
        <f t="shared" si="3"/>
        <v>0</v>
      </c>
      <c r="M12" s="152">
        <f t="shared" si="1"/>
        <v>-1.9999999999999996</v>
      </c>
    </row>
    <row r="13" spans="1:16" ht="15" thickBot="1" x14ac:dyDescent="0.4">
      <c r="A13" s="5" t="s">
        <v>5</v>
      </c>
      <c r="B13" s="153">
        <v>-0.01</v>
      </c>
      <c r="C13" s="153">
        <v>-0.09</v>
      </c>
      <c r="D13" s="153">
        <v>-0.71</v>
      </c>
      <c r="E13" s="153">
        <v>-0.32</v>
      </c>
      <c r="F13" s="153">
        <v>-7.0000000000000007E-2</v>
      </c>
      <c r="G13" s="153">
        <v>-0.16</v>
      </c>
      <c r="H13" s="153">
        <v>-0.16</v>
      </c>
      <c r="I13" s="153">
        <v>-0.16</v>
      </c>
      <c r="J13" s="153">
        <v>-0.16</v>
      </c>
      <c r="K13" s="153">
        <v>-0.16</v>
      </c>
      <c r="L13" s="152">
        <v>0</v>
      </c>
      <c r="M13" s="152">
        <f t="shared" si="1"/>
        <v>-1.9999999999999996</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1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29" x14ac:dyDescent="0.35">
      <c r="A16" s="3" t="s">
        <v>9</v>
      </c>
      <c r="B16" s="175">
        <v>0.04</v>
      </c>
      <c r="C16" s="175">
        <v>0.54</v>
      </c>
      <c r="D16" s="175">
        <v>3.89</v>
      </c>
      <c r="E16" s="175">
        <v>1.76</v>
      </c>
      <c r="F16" s="175">
        <v>0.4</v>
      </c>
      <c r="G16" s="152">
        <v>0</v>
      </c>
      <c r="H16" s="152">
        <v>0</v>
      </c>
      <c r="I16" s="152">
        <v>0</v>
      </c>
      <c r="J16" s="152">
        <v>0</v>
      </c>
      <c r="K16" s="152">
        <v>0</v>
      </c>
      <c r="L16" s="152">
        <v>0</v>
      </c>
      <c r="M16" s="152">
        <f t="shared" si="1"/>
        <v>6.6300000000000008</v>
      </c>
    </row>
    <row r="17" spans="1:13"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x14ac:dyDescent="0.35">
      <c r="A21" s="5" t="s">
        <v>12</v>
      </c>
      <c r="B21" s="402" t="s">
        <v>686</v>
      </c>
      <c r="C21" s="402"/>
      <c r="D21" s="402"/>
      <c r="E21" s="402"/>
      <c r="F21" s="402"/>
      <c r="G21" s="402"/>
      <c r="H21" s="402"/>
      <c r="I21" s="402"/>
      <c r="J21" s="402"/>
      <c r="K21" s="402"/>
      <c r="L21" s="402"/>
      <c r="M21" s="402"/>
    </row>
    <row r="22" spans="1:13" ht="43.5" x14ac:dyDescent="0.35">
      <c r="A22" s="5" t="s">
        <v>13</v>
      </c>
      <c r="B22" s="290" t="s">
        <v>593</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87" x14ac:dyDescent="0.35">
      <c r="A36" s="290" t="s">
        <v>26</v>
      </c>
      <c r="B36" s="5" t="s">
        <v>22</v>
      </c>
      <c r="C36" s="294" t="s">
        <v>594</v>
      </c>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43.5"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workbookViewId="0">
      <selection activeCell="C36" sqref="C36:J36"/>
    </sheetView>
  </sheetViews>
  <sheetFormatPr defaultRowHeight="14.5" x14ac:dyDescent="0.35"/>
  <cols>
    <col min="1" max="1" width="28.90625" customWidth="1"/>
    <col min="3" max="3" width="11.90625" bestFit="1"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63">
        <f>SUM(B5:B7)</f>
        <v>0</v>
      </c>
      <c r="C4" s="163">
        <f t="shared" ref="C4:L4" si="0">SUM(C5:C7)</f>
        <v>0</v>
      </c>
      <c r="D4" s="163">
        <f t="shared" si="0"/>
        <v>0</v>
      </c>
      <c r="E4" s="163">
        <f t="shared" si="0"/>
        <v>0</v>
      </c>
      <c r="F4" s="163">
        <f t="shared" si="0"/>
        <v>0</v>
      </c>
      <c r="G4" s="163">
        <f t="shared" si="0"/>
        <v>0</v>
      </c>
      <c r="H4" s="163">
        <f t="shared" si="0"/>
        <v>0</v>
      </c>
      <c r="I4" s="163">
        <f t="shared" si="0"/>
        <v>0</v>
      </c>
      <c r="J4" s="163">
        <f t="shared" si="0"/>
        <v>0</v>
      </c>
      <c r="K4" s="163">
        <f t="shared" si="0"/>
        <v>0</v>
      </c>
      <c r="L4" s="163">
        <f t="shared" si="0"/>
        <v>0</v>
      </c>
      <c r="M4" s="163">
        <f>SUM(B4:L4)</f>
        <v>0</v>
      </c>
    </row>
    <row r="5" spans="1:16" x14ac:dyDescent="0.35">
      <c r="A5" s="5" t="s">
        <v>5</v>
      </c>
      <c r="B5" s="163">
        <v>0</v>
      </c>
      <c r="C5" s="163">
        <v>0</v>
      </c>
      <c r="D5" s="163">
        <v>0</v>
      </c>
      <c r="E5" s="163">
        <v>0</v>
      </c>
      <c r="F5" s="163">
        <v>0</v>
      </c>
      <c r="G5" s="163">
        <v>0</v>
      </c>
      <c r="H5" s="163">
        <v>0</v>
      </c>
      <c r="I5" s="163">
        <v>0</v>
      </c>
      <c r="J5" s="163">
        <v>0</v>
      </c>
      <c r="K5" s="163">
        <v>0</v>
      </c>
      <c r="L5" s="163">
        <v>0</v>
      </c>
      <c r="M5" s="163">
        <f t="shared" ref="M5:M20" si="1">SUM(B5:L5)</f>
        <v>0</v>
      </c>
    </row>
    <row r="6" spans="1:16" x14ac:dyDescent="0.35">
      <c r="A6" s="5" t="s">
        <v>6</v>
      </c>
      <c r="B6" s="163">
        <v>0</v>
      </c>
      <c r="C6" s="163">
        <v>0</v>
      </c>
      <c r="D6" s="163">
        <v>0</v>
      </c>
      <c r="E6" s="163">
        <v>0</v>
      </c>
      <c r="F6" s="163">
        <v>0</v>
      </c>
      <c r="G6" s="163">
        <v>0</v>
      </c>
      <c r="H6" s="163">
        <v>0</v>
      </c>
      <c r="I6" s="163">
        <v>0</v>
      </c>
      <c r="J6" s="163">
        <v>0</v>
      </c>
      <c r="K6" s="163">
        <v>0</v>
      </c>
      <c r="L6" s="163">
        <v>0</v>
      </c>
      <c r="M6" s="163">
        <f t="shared" si="1"/>
        <v>0</v>
      </c>
    </row>
    <row r="7" spans="1:16" x14ac:dyDescent="0.35">
      <c r="A7" s="5" t="s">
        <v>7</v>
      </c>
      <c r="B7" s="163">
        <v>0</v>
      </c>
      <c r="C7" s="163">
        <v>0</v>
      </c>
      <c r="D7" s="163">
        <v>0</v>
      </c>
      <c r="E7" s="163">
        <v>0</v>
      </c>
      <c r="F7" s="163">
        <v>0</v>
      </c>
      <c r="G7" s="163">
        <v>0</v>
      </c>
      <c r="H7" s="163">
        <v>0</v>
      </c>
      <c r="I7" s="163">
        <v>0</v>
      </c>
      <c r="J7" s="163">
        <v>0</v>
      </c>
      <c r="K7" s="163">
        <v>0</v>
      </c>
      <c r="L7" s="163">
        <v>0</v>
      </c>
      <c r="M7" s="163">
        <f t="shared" si="1"/>
        <v>0</v>
      </c>
    </row>
    <row r="8" spans="1:16" x14ac:dyDescent="0.35">
      <c r="A8" s="3" t="s">
        <v>8</v>
      </c>
      <c r="B8" s="163">
        <f>SUM(B9:B11)</f>
        <v>0</v>
      </c>
      <c r="C8" s="163">
        <f>SUM(C9:C11)</f>
        <v>0.667215</v>
      </c>
      <c r="D8" s="163">
        <f t="shared" ref="D8:L8" si="2">SUM(D9:D11)</f>
        <v>0.57003999999999999</v>
      </c>
      <c r="E8" s="163">
        <f t="shared" si="2"/>
        <v>0.34614900000000004</v>
      </c>
      <c r="F8" s="163">
        <f t="shared" si="2"/>
        <v>4.428E-2</v>
      </c>
      <c r="G8" s="163">
        <f t="shared" si="2"/>
        <v>4.428E-2</v>
      </c>
      <c r="H8" s="163">
        <f t="shared" si="2"/>
        <v>4.428E-2</v>
      </c>
      <c r="I8" s="163">
        <f t="shared" si="2"/>
        <v>4.428E-2</v>
      </c>
      <c r="J8" s="163">
        <f t="shared" si="2"/>
        <v>4.428E-2</v>
      </c>
      <c r="K8" s="163">
        <f t="shared" si="2"/>
        <v>4.428E-2</v>
      </c>
      <c r="L8" s="163">
        <f t="shared" si="2"/>
        <v>4.428E-2</v>
      </c>
      <c r="M8" s="199">
        <f t="shared" si="1"/>
        <v>1.8933640000000007</v>
      </c>
    </row>
    <row r="9" spans="1:16" x14ac:dyDescent="0.35">
      <c r="A9" s="5" t="s">
        <v>5</v>
      </c>
      <c r="B9" s="163">
        <v>0</v>
      </c>
      <c r="C9" s="163">
        <v>0.26726800000000001</v>
      </c>
      <c r="D9" s="163">
        <v>0.22834299999999999</v>
      </c>
      <c r="E9" s="163">
        <v>0.138658</v>
      </c>
      <c r="F9" s="163">
        <v>0</v>
      </c>
      <c r="G9" s="163">
        <v>0</v>
      </c>
      <c r="H9" s="163">
        <v>0</v>
      </c>
      <c r="I9" s="163">
        <v>0</v>
      </c>
      <c r="J9" s="163">
        <v>0</v>
      </c>
      <c r="K9" s="163">
        <v>0</v>
      </c>
      <c r="L9" s="163">
        <v>0</v>
      </c>
      <c r="M9" s="199">
        <f t="shared" si="1"/>
        <v>0.63426899999999997</v>
      </c>
    </row>
    <row r="10" spans="1:16" x14ac:dyDescent="0.35">
      <c r="A10" s="5" t="s">
        <v>6</v>
      </c>
      <c r="B10" s="163">
        <v>0</v>
      </c>
      <c r="C10" s="163">
        <v>0.399947</v>
      </c>
      <c r="D10" s="163">
        <v>0.34169699999999997</v>
      </c>
      <c r="E10" s="163">
        <v>0.20749100000000001</v>
      </c>
      <c r="F10" s="163">
        <v>4.428E-2</v>
      </c>
      <c r="G10" s="163">
        <v>4.428E-2</v>
      </c>
      <c r="H10" s="163">
        <v>4.428E-2</v>
      </c>
      <c r="I10" s="163">
        <v>4.428E-2</v>
      </c>
      <c r="J10" s="163">
        <v>4.428E-2</v>
      </c>
      <c r="K10" s="163">
        <v>4.428E-2</v>
      </c>
      <c r="L10" s="163">
        <v>4.428E-2</v>
      </c>
      <c r="M10" s="199">
        <f>SUM(B10:L10)</f>
        <v>1.2590950000000005</v>
      </c>
    </row>
    <row r="11" spans="1:16" x14ac:dyDescent="0.35">
      <c r="A11" s="5" t="s">
        <v>7</v>
      </c>
      <c r="B11" s="163">
        <v>0</v>
      </c>
      <c r="C11" s="163">
        <v>0</v>
      </c>
      <c r="D11" s="163">
        <v>0</v>
      </c>
      <c r="E11" s="163">
        <v>0</v>
      </c>
      <c r="F11" s="163">
        <v>0</v>
      </c>
      <c r="G11" s="163">
        <v>0</v>
      </c>
      <c r="H11" s="163">
        <v>0</v>
      </c>
      <c r="I11" s="163">
        <v>0</v>
      </c>
      <c r="J11" s="163">
        <v>0</v>
      </c>
      <c r="K11" s="163">
        <v>0</v>
      </c>
      <c r="L11" s="163">
        <v>0</v>
      </c>
      <c r="M11" s="199">
        <f t="shared" si="1"/>
        <v>0</v>
      </c>
    </row>
    <row r="12" spans="1:16" x14ac:dyDescent="0.35">
      <c r="A12" s="3" t="s">
        <v>11</v>
      </c>
      <c r="B12" s="163">
        <f>SUM(B13:B15)</f>
        <v>0</v>
      </c>
      <c r="C12" s="163">
        <f t="shared" ref="C12:L12" si="3">SUM(C13:C15)</f>
        <v>-0.667215</v>
      </c>
      <c r="D12" s="163">
        <f t="shared" si="3"/>
        <v>-0.57003999999999999</v>
      </c>
      <c r="E12" s="163">
        <f t="shared" si="3"/>
        <v>-0.34614900000000004</v>
      </c>
      <c r="F12" s="163">
        <f t="shared" si="3"/>
        <v>-4.428E-2</v>
      </c>
      <c r="G12" s="163">
        <f t="shared" si="3"/>
        <v>-4.428E-2</v>
      </c>
      <c r="H12" s="163">
        <f t="shared" si="3"/>
        <v>-4.428E-2</v>
      </c>
      <c r="I12" s="163">
        <f t="shared" si="3"/>
        <v>-4.428E-2</v>
      </c>
      <c r="J12" s="163">
        <f t="shared" si="3"/>
        <v>-4.428E-2</v>
      </c>
      <c r="K12" s="163">
        <f t="shared" si="3"/>
        <v>-4.428E-2</v>
      </c>
      <c r="L12" s="163">
        <f t="shared" si="3"/>
        <v>-4.428E-2</v>
      </c>
      <c r="M12" s="199">
        <f t="shared" si="1"/>
        <v>-1.8933640000000007</v>
      </c>
    </row>
    <row r="13" spans="1:16" ht="15" thickBot="1" x14ac:dyDescent="0.4">
      <c r="A13" s="5" t="s">
        <v>5</v>
      </c>
      <c r="B13" s="163">
        <v>0</v>
      </c>
      <c r="C13" s="163">
        <v>-0.26726800000000001</v>
      </c>
      <c r="D13" s="163">
        <v>-0.22834299999999999</v>
      </c>
      <c r="E13" s="163">
        <v>-0.138658</v>
      </c>
      <c r="F13" s="163">
        <v>0</v>
      </c>
      <c r="G13" s="163">
        <v>0</v>
      </c>
      <c r="H13" s="163">
        <v>0</v>
      </c>
      <c r="I13" s="163">
        <v>0</v>
      </c>
      <c r="J13" s="163">
        <v>0</v>
      </c>
      <c r="K13" s="163">
        <v>0</v>
      </c>
      <c r="L13" s="163">
        <v>0</v>
      </c>
      <c r="M13" s="199">
        <f t="shared" si="1"/>
        <v>-0.63426899999999997</v>
      </c>
    </row>
    <row r="14" spans="1:16" ht="15" thickBot="1" x14ac:dyDescent="0.4">
      <c r="A14" s="5" t="s">
        <v>6</v>
      </c>
      <c r="B14" s="163">
        <v>0</v>
      </c>
      <c r="C14" s="163">
        <v>-0.399947</v>
      </c>
      <c r="D14" s="163">
        <v>-0.34169699999999997</v>
      </c>
      <c r="E14" s="163">
        <v>-0.20749100000000001</v>
      </c>
      <c r="F14" s="163">
        <v>-4.428E-2</v>
      </c>
      <c r="G14" s="163">
        <v>-4.428E-2</v>
      </c>
      <c r="H14" s="163">
        <v>-4.428E-2</v>
      </c>
      <c r="I14" s="163">
        <v>-4.428E-2</v>
      </c>
      <c r="J14" s="163">
        <v>-4.428E-2</v>
      </c>
      <c r="K14" s="163">
        <v>-4.428E-2</v>
      </c>
      <c r="L14" s="163">
        <v>-4.428E-2</v>
      </c>
      <c r="M14" s="199">
        <f t="shared" si="1"/>
        <v>-1.2590950000000005</v>
      </c>
      <c r="O14" s="67"/>
      <c r="P14" s="74"/>
    </row>
    <row r="15" spans="1:16" ht="15" thickBot="1" x14ac:dyDescent="0.4">
      <c r="A15" s="5" t="s">
        <v>7</v>
      </c>
      <c r="B15" s="163">
        <v>0</v>
      </c>
      <c r="C15" s="163">
        <v>0</v>
      </c>
      <c r="D15" s="163">
        <v>0</v>
      </c>
      <c r="E15" s="163">
        <v>0</v>
      </c>
      <c r="F15" s="163">
        <v>0</v>
      </c>
      <c r="G15" s="163">
        <v>0</v>
      </c>
      <c r="H15" s="163">
        <v>0</v>
      </c>
      <c r="I15" s="163">
        <v>0</v>
      </c>
      <c r="J15" s="163">
        <v>0</v>
      </c>
      <c r="K15" s="163">
        <v>0</v>
      </c>
      <c r="L15" s="163">
        <v>0</v>
      </c>
      <c r="M15" s="163">
        <f t="shared" si="1"/>
        <v>0</v>
      </c>
      <c r="O15" s="67"/>
      <c r="P15" s="74"/>
    </row>
    <row r="16" spans="1:16" ht="29" x14ac:dyDescent="0.35">
      <c r="A16" s="3" t="s">
        <v>9</v>
      </c>
      <c r="B16" s="163">
        <v>0</v>
      </c>
      <c r="C16" s="163">
        <v>1.4716309999999999</v>
      </c>
      <c r="D16" s="163">
        <v>1.2572989999999999</v>
      </c>
      <c r="E16" s="163">
        <v>0.76347699999999996</v>
      </c>
      <c r="F16" s="163">
        <v>0</v>
      </c>
      <c r="G16" s="163">
        <v>0</v>
      </c>
      <c r="H16" s="163">
        <v>0</v>
      </c>
      <c r="I16" s="163">
        <v>0</v>
      </c>
      <c r="J16" s="163">
        <v>0</v>
      </c>
      <c r="K16" s="163">
        <v>0</v>
      </c>
      <c r="L16" s="163">
        <v>0</v>
      </c>
      <c r="M16" s="163">
        <f t="shared" si="1"/>
        <v>3.492407</v>
      </c>
    </row>
    <row r="17" spans="1:13" x14ac:dyDescent="0.35">
      <c r="A17" s="3" t="s">
        <v>10</v>
      </c>
      <c r="B17" s="163">
        <f>SUM(B18:B20)</f>
        <v>0</v>
      </c>
      <c r="C17" s="163">
        <v>0</v>
      </c>
      <c r="D17" s="163">
        <v>0</v>
      </c>
      <c r="E17" s="163">
        <v>0</v>
      </c>
      <c r="F17" s="163">
        <v>0</v>
      </c>
      <c r="G17" s="163">
        <v>0</v>
      </c>
      <c r="H17" s="163">
        <v>0</v>
      </c>
      <c r="I17" s="163">
        <v>0</v>
      </c>
      <c r="J17" s="163">
        <v>0</v>
      </c>
      <c r="K17" s="163">
        <v>0</v>
      </c>
      <c r="L17" s="163">
        <v>0</v>
      </c>
      <c r="M17" s="163">
        <f t="shared" si="1"/>
        <v>0</v>
      </c>
    </row>
    <row r="18" spans="1:13" x14ac:dyDescent="0.35">
      <c r="A18" s="5" t="s">
        <v>5</v>
      </c>
      <c r="B18" s="163">
        <v>0</v>
      </c>
      <c r="C18" s="163">
        <v>0</v>
      </c>
      <c r="D18" s="163">
        <v>0</v>
      </c>
      <c r="E18" s="163">
        <v>0</v>
      </c>
      <c r="F18" s="163">
        <v>0</v>
      </c>
      <c r="G18" s="163">
        <v>0</v>
      </c>
      <c r="H18" s="163">
        <v>0</v>
      </c>
      <c r="I18" s="163">
        <v>0</v>
      </c>
      <c r="J18" s="163">
        <v>0</v>
      </c>
      <c r="K18" s="163">
        <v>0</v>
      </c>
      <c r="L18" s="163">
        <v>0</v>
      </c>
      <c r="M18" s="163">
        <f t="shared" si="1"/>
        <v>0</v>
      </c>
    </row>
    <row r="19" spans="1:13" x14ac:dyDescent="0.35">
      <c r="A19" s="5" t="s">
        <v>6</v>
      </c>
      <c r="B19" s="163">
        <v>0</v>
      </c>
      <c r="C19" s="163">
        <v>0</v>
      </c>
      <c r="D19" s="163">
        <v>0</v>
      </c>
      <c r="E19" s="163">
        <v>0</v>
      </c>
      <c r="F19" s="163">
        <v>0</v>
      </c>
      <c r="G19" s="163">
        <v>0</v>
      </c>
      <c r="H19" s="163">
        <v>0</v>
      </c>
      <c r="I19" s="163">
        <v>0</v>
      </c>
      <c r="J19" s="163">
        <v>0</v>
      </c>
      <c r="K19" s="163">
        <v>0</v>
      </c>
      <c r="L19" s="163">
        <v>0</v>
      </c>
      <c r="M19" s="163">
        <f t="shared" si="1"/>
        <v>0</v>
      </c>
    </row>
    <row r="20" spans="1:13" x14ac:dyDescent="0.35">
      <c r="A20" s="5" t="s">
        <v>7</v>
      </c>
      <c r="B20" s="163">
        <v>0</v>
      </c>
      <c r="C20" s="163">
        <v>0</v>
      </c>
      <c r="D20" s="163">
        <v>0</v>
      </c>
      <c r="E20" s="163">
        <v>0</v>
      </c>
      <c r="F20" s="163">
        <v>0</v>
      </c>
      <c r="G20" s="163">
        <v>0</v>
      </c>
      <c r="H20" s="163">
        <v>0</v>
      </c>
      <c r="I20" s="163">
        <v>0</v>
      </c>
      <c r="J20" s="163">
        <v>0</v>
      </c>
      <c r="K20" s="163">
        <v>0</v>
      </c>
      <c r="L20" s="163">
        <v>0</v>
      </c>
      <c r="M20" s="163">
        <f t="shared" si="1"/>
        <v>0</v>
      </c>
    </row>
    <row r="21" spans="1:13" x14ac:dyDescent="0.35">
      <c r="A21" s="5" t="s">
        <v>12</v>
      </c>
      <c r="B21" s="290" t="s">
        <v>687</v>
      </c>
      <c r="C21" s="290"/>
      <c r="D21" s="290"/>
      <c r="E21" s="290"/>
      <c r="F21" s="290"/>
      <c r="G21" s="290"/>
      <c r="H21" s="290"/>
      <c r="I21" s="290"/>
      <c r="J21" s="290"/>
      <c r="K21" s="290"/>
      <c r="L21" s="290"/>
      <c r="M21" s="290"/>
    </row>
    <row r="22" spans="1:13" ht="43.5" x14ac:dyDescent="0.35">
      <c r="A22" s="5" t="s">
        <v>13</v>
      </c>
      <c r="B22" s="290" t="s">
        <v>609</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406" t="s">
        <v>16</v>
      </c>
      <c r="B27" s="406"/>
      <c r="C27" s="167">
        <v>0</v>
      </c>
      <c r="D27" s="47">
        <v>1</v>
      </c>
      <c r="E27" s="47">
        <v>2</v>
      </c>
      <c r="F27" s="47">
        <v>3</v>
      </c>
      <c r="G27" s="47">
        <v>5</v>
      </c>
      <c r="H27" s="47">
        <v>10</v>
      </c>
      <c r="I27" s="407" t="s">
        <v>3</v>
      </c>
      <c r="J27" s="407"/>
    </row>
    <row r="28" spans="1:13" ht="36" x14ac:dyDescent="0.35">
      <c r="A28" s="155" t="s">
        <v>17</v>
      </c>
      <c r="B28" s="47" t="s">
        <v>20</v>
      </c>
      <c r="C28" s="155"/>
      <c r="D28" s="155"/>
      <c r="E28" s="155"/>
      <c r="F28" s="155"/>
      <c r="G28" s="155"/>
      <c r="H28" s="155"/>
      <c r="I28" s="406"/>
      <c r="J28" s="406"/>
    </row>
    <row r="29" spans="1:13" ht="72" x14ac:dyDescent="0.35">
      <c r="A29" s="155" t="s">
        <v>18</v>
      </c>
      <c r="B29" s="47" t="s">
        <v>21</v>
      </c>
      <c r="C29" s="155"/>
      <c r="D29" s="155"/>
      <c r="E29" s="155"/>
      <c r="F29" s="155">
        <v>1.04</v>
      </c>
      <c r="G29" s="155">
        <v>1.1000000000000001</v>
      </c>
      <c r="H29" s="155">
        <v>1.24</v>
      </c>
      <c r="I29" s="392">
        <v>9.1199999999999992</v>
      </c>
      <c r="J29" s="394"/>
    </row>
    <row r="30" spans="1:13" ht="72" x14ac:dyDescent="0.35">
      <c r="A30" s="155" t="s">
        <v>19</v>
      </c>
      <c r="B30" s="51" t="s">
        <v>22</v>
      </c>
      <c r="C30" s="155"/>
      <c r="D30" s="155"/>
      <c r="E30" s="155"/>
      <c r="F30" s="155">
        <v>0.3</v>
      </c>
      <c r="G30" s="155">
        <v>0.32</v>
      </c>
      <c r="H30" s="155">
        <v>0.36</v>
      </c>
      <c r="I30" s="406">
        <v>2.62</v>
      </c>
      <c r="J30" s="406"/>
    </row>
    <row r="31" spans="1:13" ht="24" x14ac:dyDescent="0.35">
      <c r="A31" s="168"/>
      <c r="B31" s="47" t="s">
        <v>23</v>
      </c>
      <c r="C31" s="155"/>
      <c r="D31" s="155"/>
      <c r="E31" s="155"/>
      <c r="F31" s="155"/>
      <c r="G31" s="155"/>
      <c r="H31" s="155"/>
      <c r="I31" s="406"/>
      <c r="J31" s="406"/>
    </row>
    <row r="32" spans="1:13" ht="36" x14ac:dyDescent="0.35">
      <c r="A32" s="406" t="s">
        <v>24</v>
      </c>
      <c r="B32" s="47" t="s">
        <v>20</v>
      </c>
      <c r="C32" s="406"/>
      <c r="D32" s="406"/>
      <c r="E32" s="406"/>
      <c r="F32" s="406"/>
      <c r="G32" s="406"/>
      <c r="H32" s="406"/>
      <c r="I32" s="406"/>
      <c r="J32" s="406"/>
    </row>
    <row r="33" spans="1:10" ht="72" x14ac:dyDescent="0.35">
      <c r="A33" s="406"/>
      <c r="B33" s="47" t="s">
        <v>21</v>
      </c>
      <c r="C33" s="406" t="s">
        <v>605</v>
      </c>
      <c r="D33" s="406"/>
      <c r="E33" s="406"/>
      <c r="F33" s="406"/>
      <c r="G33" s="406"/>
      <c r="H33" s="406"/>
      <c r="I33" s="406"/>
      <c r="J33" s="406"/>
    </row>
    <row r="34" spans="1:10" ht="72" x14ac:dyDescent="0.35">
      <c r="A34" s="406"/>
      <c r="B34" s="51" t="s">
        <v>208</v>
      </c>
      <c r="C34" s="406" t="s">
        <v>606</v>
      </c>
      <c r="D34" s="406"/>
      <c r="E34" s="406"/>
      <c r="F34" s="406"/>
      <c r="G34" s="406"/>
      <c r="H34" s="406"/>
      <c r="I34" s="406"/>
      <c r="J34" s="406"/>
    </row>
    <row r="35" spans="1:10" ht="24" x14ac:dyDescent="0.35">
      <c r="A35" s="406"/>
      <c r="B35" s="47" t="s">
        <v>23</v>
      </c>
      <c r="C35" s="155"/>
      <c r="D35" s="155"/>
      <c r="E35" s="155"/>
      <c r="F35" s="155"/>
      <c r="G35" s="155"/>
      <c r="H35" s="155"/>
      <c r="I35" s="406"/>
      <c r="J35" s="406"/>
    </row>
    <row r="36" spans="1:10" ht="60" customHeight="1" x14ac:dyDescent="0.35">
      <c r="A36" s="406" t="s">
        <v>26</v>
      </c>
      <c r="B36" s="47"/>
      <c r="C36" s="392" t="s">
        <v>607</v>
      </c>
      <c r="D36" s="393"/>
      <c r="E36" s="393"/>
      <c r="F36" s="393"/>
      <c r="G36" s="393"/>
      <c r="H36" s="393"/>
      <c r="I36" s="393"/>
      <c r="J36" s="394"/>
    </row>
    <row r="37" spans="1:10" x14ac:dyDescent="0.35">
      <c r="A37" s="406"/>
      <c r="B37" s="47"/>
      <c r="C37" s="155"/>
      <c r="D37" s="155"/>
      <c r="E37" s="155"/>
      <c r="F37" s="155"/>
      <c r="G37" s="155"/>
      <c r="H37" s="155"/>
      <c r="I37" s="406"/>
      <c r="J37" s="406"/>
    </row>
    <row r="38" spans="1:10" ht="36" x14ac:dyDescent="0.35">
      <c r="A38" s="155" t="s">
        <v>13</v>
      </c>
      <c r="B38" s="392" t="s">
        <v>608</v>
      </c>
      <c r="C38" s="393"/>
      <c r="D38" s="393"/>
      <c r="E38" s="393"/>
      <c r="F38" s="393"/>
      <c r="G38" s="393"/>
      <c r="H38" s="393"/>
      <c r="I38" s="393"/>
      <c r="J38" s="394"/>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70" zoomScaleNormal="70" workbookViewId="0">
      <selection activeCell="C36" sqref="C36:J36"/>
    </sheetView>
  </sheetViews>
  <sheetFormatPr defaultRowHeight="14.5" x14ac:dyDescent="0.35"/>
  <cols>
    <col min="1" max="1" width="30.4531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3">
        <f>SUM(B5:B7)</f>
        <v>0</v>
      </c>
      <c r="C4" s="153">
        <f t="shared" ref="C4:L4" si="0">SUM(C5:C7)</f>
        <v>0</v>
      </c>
      <c r="D4" s="153">
        <f t="shared" si="0"/>
        <v>0</v>
      </c>
      <c r="E4" s="153">
        <f t="shared" si="0"/>
        <v>0</v>
      </c>
      <c r="F4" s="153">
        <f t="shared" si="0"/>
        <v>0</v>
      </c>
      <c r="G4" s="153">
        <f t="shared" si="0"/>
        <v>0</v>
      </c>
      <c r="H4" s="153">
        <f t="shared" si="0"/>
        <v>0</v>
      </c>
      <c r="I4" s="153">
        <f t="shared" si="0"/>
        <v>0</v>
      </c>
      <c r="J4" s="153">
        <f t="shared" si="0"/>
        <v>0</v>
      </c>
      <c r="K4" s="153">
        <f t="shared" si="0"/>
        <v>0</v>
      </c>
      <c r="L4" s="153">
        <f t="shared" si="0"/>
        <v>0</v>
      </c>
      <c r="M4" s="153">
        <f>SUM(B4:L4)</f>
        <v>0</v>
      </c>
    </row>
    <row r="5" spans="1:16" x14ac:dyDescent="0.35">
      <c r="A5" s="5" t="s">
        <v>5</v>
      </c>
      <c r="B5" s="153">
        <v>0</v>
      </c>
      <c r="C5" s="153">
        <v>0</v>
      </c>
      <c r="D5" s="153">
        <v>0</v>
      </c>
      <c r="E5" s="153">
        <v>0</v>
      </c>
      <c r="F5" s="153">
        <v>0</v>
      </c>
      <c r="G5" s="153">
        <v>0</v>
      </c>
      <c r="H5" s="153">
        <v>0</v>
      </c>
      <c r="I5" s="153">
        <v>0</v>
      </c>
      <c r="J5" s="153">
        <v>0</v>
      </c>
      <c r="K5" s="153">
        <v>0</v>
      </c>
      <c r="L5" s="153">
        <v>0</v>
      </c>
      <c r="M5" s="153">
        <f t="shared" ref="M5:M20" si="1">SUM(B5:L5)</f>
        <v>0</v>
      </c>
    </row>
    <row r="6" spans="1:16" x14ac:dyDescent="0.35">
      <c r="A6" s="5" t="s">
        <v>6</v>
      </c>
      <c r="B6" s="153">
        <v>0</v>
      </c>
      <c r="C6" s="153">
        <v>0</v>
      </c>
      <c r="D6" s="153">
        <v>0</v>
      </c>
      <c r="E6" s="153">
        <v>0</v>
      </c>
      <c r="F6" s="153">
        <v>0</v>
      </c>
      <c r="G6" s="153">
        <v>0</v>
      </c>
      <c r="H6" s="153">
        <v>0</v>
      </c>
      <c r="I6" s="153">
        <v>0</v>
      </c>
      <c r="J6" s="153">
        <v>0</v>
      </c>
      <c r="K6" s="153">
        <v>0</v>
      </c>
      <c r="L6" s="153">
        <v>0</v>
      </c>
      <c r="M6" s="153">
        <f t="shared" si="1"/>
        <v>0</v>
      </c>
    </row>
    <row r="7" spans="1:16" x14ac:dyDescent="0.35">
      <c r="A7" s="5" t="s">
        <v>7</v>
      </c>
      <c r="B7" s="153">
        <v>0</v>
      </c>
      <c r="C7" s="153">
        <v>0</v>
      </c>
      <c r="D7" s="153">
        <v>0</v>
      </c>
      <c r="E7" s="153">
        <v>0</v>
      </c>
      <c r="F7" s="153">
        <v>0</v>
      </c>
      <c r="G7" s="153">
        <v>0</v>
      </c>
      <c r="H7" s="153">
        <v>0</v>
      </c>
      <c r="I7" s="153">
        <v>0</v>
      </c>
      <c r="J7" s="153">
        <v>0</v>
      </c>
      <c r="K7" s="153">
        <v>0</v>
      </c>
      <c r="L7" s="153">
        <v>0</v>
      </c>
      <c r="M7" s="153">
        <f t="shared" si="1"/>
        <v>0</v>
      </c>
    </row>
    <row r="8" spans="1:16" x14ac:dyDescent="0.35">
      <c r="A8" s="3" t="s">
        <v>8</v>
      </c>
      <c r="B8" s="153">
        <f>SUM(B9:B11)</f>
        <v>0</v>
      </c>
      <c r="C8" s="153">
        <f t="shared" ref="C8:L8" si="2">SUM(C9:C11)</f>
        <v>0</v>
      </c>
      <c r="D8" s="153">
        <f t="shared" si="2"/>
        <v>0.72970880000000005</v>
      </c>
      <c r="E8" s="153">
        <f t="shared" si="2"/>
        <v>3.0529282879999999</v>
      </c>
      <c r="F8" s="153">
        <f t="shared" si="2"/>
        <v>3.5977023744000003</v>
      </c>
      <c r="G8" s="153">
        <f t="shared" si="2"/>
        <v>3.6107699337600003</v>
      </c>
      <c r="H8" s="153">
        <f t="shared" si="2"/>
        <v>1.1641641821039999</v>
      </c>
      <c r="I8" s="153">
        <f t="shared" si="2"/>
        <v>1.1778932866565999</v>
      </c>
      <c r="J8" s="153">
        <f t="shared" si="2"/>
        <v>1.1919656188230148</v>
      </c>
      <c r="K8" s="153">
        <f t="shared" si="2"/>
        <v>1.2063897592935899</v>
      </c>
      <c r="L8" s="153">
        <f t="shared" si="2"/>
        <v>1.2211745032759298</v>
      </c>
      <c r="M8" s="153">
        <f t="shared" si="1"/>
        <v>16.952696746313134</v>
      </c>
    </row>
    <row r="9" spans="1:16" x14ac:dyDescent="0.35">
      <c r="A9" s="5" t="s">
        <v>5</v>
      </c>
      <c r="B9" s="153">
        <v>0</v>
      </c>
      <c r="C9" s="153">
        <v>0</v>
      </c>
      <c r="D9" s="153">
        <v>0.72970880000000005</v>
      </c>
      <c r="E9" s="153">
        <v>3.0529282879999999</v>
      </c>
      <c r="F9" s="153">
        <v>3.5977023744000003</v>
      </c>
      <c r="G9" s="153">
        <v>3.6107699337600003</v>
      </c>
      <c r="H9" s="153">
        <v>1.1641641821039999</v>
      </c>
      <c r="I9" s="153">
        <v>1.1778932866565999</v>
      </c>
      <c r="J9" s="153">
        <v>1.1919656188230148</v>
      </c>
      <c r="K9" s="153">
        <v>1.2063897592935899</v>
      </c>
      <c r="L9" s="153">
        <v>1.2211745032759298</v>
      </c>
      <c r="M9" s="153">
        <f t="shared" si="1"/>
        <v>16.952696746313134</v>
      </c>
    </row>
    <row r="10" spans="1:16" x14ac:dyDescent="0.35">
      <c r="A10" s="5" t="s">
        <v>6</v>
      </c>
      <c r="B10" s="153">
        <v>0</v>
      </c>
      <c r="C10" s="153">
        <v>0</v>
      </c>
      <c r="D10" s="153">
        <v>0</v>
      </c>
      <c r="E10" s="153">
        <v>0</v>
      </c>
      <c r="F10" s="153">
        <v>0</v>
      </c>
      <c r="G10" s="153">
        <v>0</v>
      </c>
      <c r="H10" s="153">
        <v>0</v>
      </c>
      <c r="I10" s="153">
        <v>0</v>
      </c>
      <c r="J10" s="153">
        <v>0</v>
      </c>
      <c r="K10" s="153">
        <v>0</v>
      </c>
      <c r="L10" s="153">
        <v>0</v>
      </c>
      <c r="M10" s="153">
        <f t="shared" si="1"/>
        <v>0</v>
      </c>
    </row>
    <row r="11" spans="1:16" x14ac:dyDescent="0.35">
      <c r="A11" s="5" t="s">
        <v>7</v>
      </c>
      <c r="B11" s="153">
        <v>0</v>
      </c>
      <c r="C11" s="153">
        <v>0</v>
      </c>
      <c r="D11" s="153">
        <v>0</v>
      </c>
      <c r="E11" s="153">
        <v>0</v>
      </c>
      <c r="F11" s="153">
        <v>0</v>
      </c>
      <c r="G11" s="153">
        <v>0</v>
      </c>
      <c r="H11" s="153">
        <v>0</v>
      </c>
      <c r="I11" s="153">
        <v>0</v>
      </c>
      <c r="J11" s="153">
        <v>0</v>
      </c>
      <c r="K11" s="153">
        <v>0</v>
      </c>
      <c r="L11" s="153">
        <v>0</v>
      </c>
      <c r="M11" s="153">
        <f t="shared" si="1"/>
        <v>0</v>
      </c>
    </row>
    <row r="12" spans="1:16" x14ac:dyDescent="0.35">
      <c r="A12" s="3" t="s">
        <v>11</v>
      </c>
      <c r="B12" s="153">
        <f>SUM(B13:B15)</f>
        <v>0</v>
      </c>
      <c r="C12" s="153">
        <f t="shared" ref="C12:L12" si="3">SUM(C13:C15)</f>
        <v>0</v>
      </c>
      <c r="D12" s="153">
        <f t="shared" si="3"/>
        <v>-0.72970880000000005</v>
      </c>
      <c r="E12" s="153">
        <f t="shared" si="3"/>
        <v>-3.0529282879999999</v>
      </c>
      <c r="F12" s="153">
        <f t="shared" si="3"/>
        <v>-3.5977023744000003</v>
      </c>
      <c r="G12" s="153">
        <f t="shared" si="3"/>
        <v>-3.6107699337600003</v>
      </c>
      <c r="H12" s="153">
        <f t="shared" si="3"/>
        <v>-1.1641641821039999</v>
      </c>
      <c r="I12" s="153">
        <f t="shared" si="3"/>
        <v>-1.1778932866565999</v>
      </c>
      <c r="J12" s="153">
        <f t="shared" si="3"/>
        <v>-1.1919656188230148</v>
      </c>
      <c r="K12" s="153">
        <f t="shared" si="3"/>
        <v>-1.2063897592935899</v>
      </c>
      <c r="L12" s="153">
        <f t="shared" si="3"/>
        <v>-1.2211745032759298</v>
      </c>
      <c r="M12" s="153">
        <f t="shared" si="1"/>
        <v>-16.952696746313134</v>
      </c>
    </row>
    <row r="13" spans="1:16" ht="15" thickBot="1" x14ac:dyDescent="0.4">
      <c r="A13" s="5" t="s">
        <v>5</v>
      </c>
      <c r="B13" s="153">
        <f>-B9</f>
        <v>0</v>
      </c>
      <c r="C13" s="153">
        <f t="shared" ref="C13:L13" si="4">-C9</f>
        <v>0</v>
      </c>
      <c r="D13" s="153">
        <f t="shared" si="4"/>
        <v>-0.72970880000000005</v>
      </c>
      <c r="E13" s="153">
        <f t="shared" si="4"/>
        <v>-3.0529282879999999</v>
      </c>
      <c r="F13" s="153">
        <f t="shared" si="4"/>
        <v>-3.5977023744000003</v>
      </c>
      <c r="G13" s="153">
        <f t="shared" si="4"/>
        <v>-3.6107699337600003</v>
      </c>
      <c r="H13" s="153">
        <f t="shared" si="4"/>
        <v>-1.1641641821039999</v>
      </c>
      <c r="I13" s="153">
        <f t="shared" si="4"/>
        <v>-1.1778932866565999</v>
      </c>
      <c r="J13" s="153">
        <f t="shared" si="4"/>
        <v>-1.1919656188230148</v>
      </c>
      <c r="K13" s="153">
        <f t="shared" si="4"/>
        <v>-1.2063897592935899</v>
      </c>
      <c r="L13" s="153">
        <f t="shared" si="4"/>
        <v>-1.2211745032759298</v>
      </c>
      <c r="M13" s="153">
        <f t="shared" si="1"/>
        <v>-16.952696746313134</v>
      </c>
    </row>
    <row r="14" spans="1:16" ht="15" thickBot="1" x14ac:dyDescent="0.4">
      <c r="A14" s="5" t="s">
        <v>6</v>
      </c>
      <c r="B14" s="153">
        <v>0</v>
      </c>
      <c r="C14" s="153">
        <v>0</v>
      </c>
      <c r="D14" s="153">
        <v>0</v>
      </c>
      <c r="E14" s="153">
        <v>0</v>
      </c>
      <c r="F14" s="153">
        <v>0</v>
      </c>
      <c r="G14" s="153">
        <v>0</v>
      </c>
      <c r="H14" s="153">
        <v>0</v>
      </c>
      <c r="I14" s="153">
        <v>0</v>
      </c>
      <c r="J14" s="153">
        <v>0</v>
      </c>
      <c r="K14" s="153">
        <v>0</v>
      </c>
      <c r="L14" s="153">
        <v>0</v>
      </c>
      <c r="M14" s="153">
        <f t="shared" si="1"/>
        <v>0</v>
      </c>
      <c r="O14" s="67"/>
      <c r="P14" s="74"/>
    </row>
    <row r="15" spans="1:16" ht="15" thickBot="1" x14ac:dyDescent="0.4">
      <c r="A15" s="5" t="s">
        <v>7</v>
      </c>
      <c r="B15" s="153">
        <v>0</v>
      </c>
      <c r="C15" s="153">
        <v>0</v>
      </c>
      <c r="D15" s="153">
        <v>0</v>
      </c>
      <c r="E15" s="153">
        <v>0</v>
      </c>
      <c r="F15" s="153">
        <v>0</v>
      </c>
      <c r="G15" s="153">
        <v>0</v>
      </c>
      <c r="H15" s="153">
        <v>0</v>
      </c>
      <c r="I15" s="153">
        <v>0</v>
      </c>
      <c r="J15" s="153">
        <v>0</v>
      </c>
      <c r="K15" s="153">
        <v>0</v>
      </c>
      <c r="L15" s="153">
        <v>0</v>
      </c>
      <c r="M15" s="153">
        <f t="shared" si="1"/>
        <v>0</v>
      </c>
      <c r="O15" s="67"/>
      <c r="P15" s="74"/>
    </row>
    <row r="16" spans="1:16" ht="29" x14ac:dyDescent="0.35">
      <c r="A16" s="3" t="s">
        <v>9</v>
      </c>
      <c r="B16" s="153">
        <v>0</v>
      </c>
      <c r="C16" s="153">
        <v>0</v>
      </c>
      <c r="D16" s="153">
        <v>0</v>
      </c>
      <c r="E16" s="153">
        <v>0</v>
      </c>
      <c r="F16" s="153">
        <v>0</v>
      </c>
      <c r="G16" s="153">
        <v>0</v>
      </c>
      <c r="H16" s="153">
        <v>0</v>
      </c>
      <c r="I16" s="153">
        <v>0</v>
      </c>
      <c r="J16" s="153">
        <v>0</v>
      </c>
      <c r="K16" s="153">
        <v>0</v>
      </c>
      <c r="L16" s="153">
        <v>0</v>
      </c>
      <c r="M16" s="153">
        <f t="shared" si="1"/>
        <v>0</v>
      </c>
    </row>
    <row r="17" spans="1:13" x14ac:dyDescent="0.35">
      <c r="A17" s="3" t="s">
        <v>10</v>
      </c>
      <c r="B17" s="153">
        <f>SUM(B18:B20)</f>
        <v>0</v>
      </c>
      <c r="C17" s="153">
        <v>0</v>
      </c>
      <c r="D17" s="153">
        <v>0</v>
      </c>
      <c r="E17" s="153">
        <v>0</v>
      </c>
      <c r="F17" s="153">
        <v>0</v>
      </c>
      <c r="G17" s="153">
        <v>0</v>
      </c>
      <c r="H17" s="153">
        <v>0</v>
      </c>
      <c r="I17" s="153">
        <v>0</v>
      </c>
      <c r="J17" s="153">
        <v>0</v>
      </c>
      <c r="K17" s="153">
        <v>0</v>
      </c>
      <c r="L17" s="153">
        <v>0</v>
      </c>
      <c r="M17" s="153">
        <f t="shared" si="1"/>
        <v>0</v>
      </c>
    </row>
    <row r="18" spans="1:13" x14ac:dyDescent="0.35">
      <c r="A18" s="5" t="s">
        <v>5</v>
      </c>
      <c r="B18" s="153">
        <v>0</v>
      </c>
      <c r="C18" s="153">
        <v>0</v>
      </c>
      <c r="D18" s="153">
        <v>0</v>
      </c>
      <c r="E18" s="153">
        <v>0</v>
      </c>
      <c r="F18" s="153">
        <v>0</v>
      </c>
      <c r="G18" s="153">
        <v>0</v>
      </c>
      <c r="H18" s="153">
        <v>0</v>
      </c>
      <c r="I18" s="153">
        <v>0</v>
      </c>
      <c r="J18" s="153">
        <v>0</v>
      </c>
      <c r="K18" s="153">
        <v>0</v>
      </c>
      <c r="L18" s="153">
        <v>0</v>
      </c>
      <c r="M18" s="153">
        <f t="shared" si="1"/>
        <v>0</v>
      </c>
    </row>
    <row r="19" spans="1:13" x14ac:dyDescent="0.35">
      <c r="A19" s="5" t="s">
        <v>6</v>
      </c>
      <c r="B19" s="153">
        <v>0</v>
      </c>
      <c r="C19" s="153">
        <v>0</v>
      </c>
      <c r="D19" s="153">
        <v>0</v>
      </c>
      <c r="E19" s="153">
        <v>0</v>
      </c>
      <c r="F19" s="153">
        <v>0</v>
      </c>
      <c r="G19" s="153">
        <v>0</v>
      </c>
      <c r="H19" s="153">
        <v>0</v>
      </c>
      <c r="I19" s="153">
        <v>0</v>
      </c>
      <c r="J19" s="153">
        <v>0</v>
      </c>
      <c r="K19" s="153">
        <v>0</v>
      </c>
      <c r="L19" s="153">
        <v>0</v>
      </c>
      <c r="M19" s="153">
        <f t="shared" si="1"/>
        <v>0</v>
      </c>
    </row>
    <row r="20" spans="1:13" x14ac:dyDescent="0.35">
      <c r="A20" s="5" t="s">
        <v>7</v>
      </c>
      <c r="B20" s="153">
        <v>0</v>
      </c>
      <c r="C20" s="153">
        <v>0</v>
      </c>
      <c r="D20" s="153">
        <v>0</v>
      </c>
      <c r="E20" s="153">
        <v>0</v>
      </c>
      <c r="F20" s="153">
        <v>0</v>
      </c>
      <c r="G20" s="153">
        <v>0</v>
      </c>
      <c r="H20" s="153">
        <v>0</v>
      </c>
      <c r="I20" s="153">
        <v>0</v>
      </c>
      <c r="J20" s="153">
        <v>0</v>
      </c>
      <c r="K20" s="153">
        <v>0</v>
      </c>
      <c r="L20" s="153">
        <v>0</v>
      </c>
      <c r="M20" s="153">
        <f t="shared" si="1"/>
        <v>0</v>
      </c>
    </row>
    <row r="21" spans="1:13" x14ac:dyDescent="0.35">
      <c r="A21" s="5" t="s">
        <v>12</v>
      </c>
      <c r="B21" s="402" t="s">
        <v>688</v>
      </c>
      <c r="C21" s="402"/>
      <c r="D21" s="402"/>
      <c r="E21" s="402"/>
      <c r="F21" s="402"/>
      <c r="G21" s="402"/>
      <c r="H21" s="402"/>
      <c r="I21" s="402"/>
      <c r="J21" s="402"/>
      <c r="K21" s="402"/>
      <c r="L21" s="402"/>
      <c r="M21" s="402"/>
    </row>
    <row r="22" spans="1:13" ht="43.5" x14ac:dyDescent="0.35">
      <c r="A22" s="5" t="s">
        <v>13</v>
      </c>
      <c r="B22" s="290" t="s">
        <v>690</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4" t="s">
        <v>17</v>
      </c>
      <c r="B28" s="5" t="s">
        <v>20</v>
      </c>
      <c r="C28" s="154"/>
      <c r="D28" s="154"/>
      <c r="E28" s="154"/>
      <c r="F28" s="154"/>
      <c r="G28" s="154"/>
      <c r="H28" s="154"/>
      <c r="I28" s="290"/>
      <c r="J28" s="290"/>
    </row>
    <row r="29" spans="1:13" ht="87" x14ac:dyDescent="0.35">
      <c r="A29" s="154" t="s">
        <v>18</v>
      </c>
      <c r="B29" s="5" t="s">
        <v>21</v>
      </c>
      <c r="C29" s="154"/>
      <c r="D29" s="154"/>
      <c r="E29" s="154"/>
      <c r="F29" s="154"/>
      <c r="G29" s="154"/>
      <c r="H29" s="154"/>
      <c r="I29" s="294"/>
      <c r="J29" s="296"/>
    </row>
    <row r="30" spans="1:13" ht="87" x14ac:dyDescent="0.35">
      <c r="A30" s="154" t="s">
        <v>19</v>
      </c>
      <c r="B30" s="7" t="s">
        <v>22</v>
      </c>
      <c r="C30" s="154"/>
      <c r="D30" s="154"/>
      <c r="E30" s="154"/>
      <c r="F30" s="154"/>
      <c r="G30" s="154"/>
      <c r="H30" s="154"/>
      <c r="I30" s="290"/>
      <c r="J30" s="290"/>
    </row>
    <row r="31" spans="1:13" ht="29" x14ac:dyDescent="0.35">
      <c r="A31" s="8"/>
      <c r="B31" s="5" t="s">
        <v>23</v>
      </c>
      <c r="C31" s="154"/>
      <c r="D31" s="154"/>
      <c r="E31" s="154"/>
      <c r="F31" s="154"/>
      <c r="G31" s="154"/>
      <c r="H31" s="154"/>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4"/>
      <c r="D35" s="154"/>
      <c r="E35" s="154"/>
      <c r="F35" s="154"/>
      <c r="G35" s="154"/>
      <c r="H35" s="154"/>
      <c r="I35" s="290"/>
      <c r="J35" s="290"/>
    </row>
    <row r="36" spans="1:10" ht="98" customHeight="1" x14ac:dyDescent="0.35">
      <c r="A36" s="290" t="s">
        <v>26</v>
      </c>
      <c r="B36" s="5"/>
      <c r="C36" s="294" t="s">
        <v>604</v>
      </c>
      <c r="D36" s="295"/>
      <c r="E36" s="295"/>
      <c r="F36" s="295"/>
      <c r="G36" s="295"/>
      <c r="H36" s="295"/>
      <c r="I36" s="295"/>
      <c r="J36" s="296"/>
    </row>
    <row r="37" spans="1:10" ht="29" x14ac:dyDescent="0.35">
      <c r="A37" s="290"/>
      <c r="B37" s="5" t="s">
        <v>23</v>
      </c>
      <c r="C37" s="154"/>
      <c r="D37" s="154"/>
      <c r="E37" s="154"/>
      <c r="F37" s="154"/>
      <c r="G37" s="154"/>
      <c r="H37" s="154"/>
      <c r="I37" s="290"/>
      <c r="J37" s="290"/>
    </row>
    <row r="38" spans="1:10" ht="43.5" x14ac:dyDescent="0.35">
      <c r="A38" s="154"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85" zoomScaleNormal="85" workbookViewId="0">
      <selection activeCell="C36" sqref="C36:J36"/>
    </sheetView>
  </sheetViews>
  <sheetFormatPr defaultRowHeight="14.5" x14ac:dyDescent="0.35"/>
  <cols>
    <col min="1" max="1" width="29.90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0</v>
      </c>
      <c r="C8" s="152">
        <f t="shared" ref="C8:L8" si="2">SUM(C9:C11)</f>
        <v>0</v>
      </c>
      <c r="D8" s="152">
        <f t="shared" si="2"/>
        <v>1.3445632000000001</v>
      </c>
      <c r="E8" s="152">
        <f t="shared" si="2"/>
        <v>6.6501909120000002</v>
      </c>
      <c r="F8" s="152">
        <f t="shared" si="2"/>
        <v>8.1803779904000002</v>
      </c>
      <c r="G8" s="152">
        <f t="shared" si="2"/>
        <v>8.2465398675199992</v>
      </c>
      <c r="H8" s="152">
        <f t="shared" si="2"/>
        <v>2.1233283642079996</v>
      </c>
      <c r="I8" s="152">
        <f t="shared" si="2"/>
        <v>1.8908921504199498</v>
      </c>
      <c r="J8" s="152">
        <f t="shared" si="2"/>
        <v>1.8904484282345222</v>
      </c>
      <c r="K8" s="152">
        <f t="shared" si="2"/>
        <v>1.7755588499142749</v>
      </c>
      <c r="L8" s="152">
        <f t="shared" si="2"/>
        <v>1.7827181290949121</v>
      </c>
      <c r="M8" s="152">
        <f t="shared" si="1"/>
        <v>33.884617891791656</v>
      </c>
      <c r="P8" s="23"/>
    </row>
    <row r="9" spans="1:16" x14ac:dyDescent="0.35">
      <c r="A9" s="5" t="s">
        <v>5</v>
      </c>
      <c r="B9" s="153">
        <v>0</v>
      </c>
      <c r="C9" s="152">
        <v>0</v>
      </c>
      <c r="D9" s="152">
        <v>1.3445632000000001</v>
      </c>
      <c r="E9" s="152">
        <v>6.6501909120000002</v>
      </c>
      <c r="F9" s="152">
        <v>8.1803779904000002</v>
      </c>
      <c r="G9" s="152">
        <v>8.2465398675199992</v>
      </c>
      <c r="H9" s="152">
        <v>2.1233283642079996</v>
      </c>
      <c r="I9" s="152">
        <v>1.8908921504199498</v>
      </c>
      <c r="J9" s="152">
        <v>1.8904484282345222</v>
      </c>
      <c r="K9" s="152">
        <v>1.7755588499142749</v>
      </c>
      <c r="L9" s="152">
        <v>1.7827181290949121</v>
      </c>
      <c r="M9" s="152">
        <f t="shared" si="1"/>
        <v>33.884617891791656</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v>
      </c>
      <c r="C12" s="152">
        <f t="shared" ref="C12:L12" si="3">SUM(C13:C15)</f>
        <v>0</v>
      </c>
      <c r="D12" s="152">
        <f t="shared" si="3"/>
        <v>-1.3445632000000001</v>
      </c>
      <c r="E12" s="152">
        <f t="shared" si="3"/>
        <v>-6.6501909120000002</v>
      </c>
      <c r="F12" s="152">
        <f t="shared" si="3"/>
        <v>-8.1803779904000002</v>
      </c>
      <c r="G12" s="152">
        <f t="shared" si="3"/>
        <v>-8.2465398675199992</v>
      </c>
      <c r="H12" s="152">
        <f t="shared" si="3"/>
        <v>-2.1233283642079996</v>
      </c>
      <c r="I12" s="152">
        <f t="shared" si="3"/>
        <v>-1.8908921504199498</v>
      </c>
      <c r="J12" s="152">
        <f t="shared" si="3"/>
        <v>-1.8904484282345222</v>
      </c>
      <c r="K12" s="152">
        <f t="shared" si="3"/>
        <v>-1.7755588499142749</v>
      </c>
      <c r="L12" s="152">
        <f t="shared" si="3"/>
        <v>-1.7827181290949121</v>
      </c>
      <c r="M12" s="152">
        <f t="shared" si="1"/>
        <v>-33.884617891791656</v>
      </c>
    </row>
    <row r="13" spans="1:16" ht="15" thickBot="1" x14ac:dyDescent="0.4">
      <c r="A13" s="5" t="s">
        <v>5</v>
      </c>
      <c r="B13" s="153">
        <f>-B9</f>
        <v>0</v>
      </c>
      <c r="C13" s="153">
        <f t="shared" ref="C13:L13" si="4">-C9</f>
        <v>0</v>
      </c>
      <c r="D13" s="153">
        <f t="shared" si="4"/>
        <v>-1.3445632000000001</v>
      </c>
      <c r="E13" s="153">
        <f t="shared" si="4"/>
        <v>-6.6501909120000002</v>
      </c>
      <c r="F13" s="153">
        <f t="shared" si="4"/>
        <v>-8.1803779904000002</v>
      </c>
      <c r="G13" s="153">
        <f t="shared" si="4"/>
        <v>-8.2465398675199992</v>
      </c>
      <c r="H13" s="153">
        <f t="shared" si="4"/>
        <v>-2.1233283642079996</v>
      </c>
      <c r="I13" s="153">
        <f t="shared" si="4"/>
        <v>-1.8908921504199498</v>
      </c>
      <c r="J13" s="153">
        <f t="shared" si="4"/>
        <v>-1.8904484282345222</v>
      </c>
      <c r="K13" s="153">
        <f t="shared" si="4"/>
        <v>-1.7755588499142749</v>
      </c>
      <c r="L13" s="153">
        <f t="shared" si="4"/>
        <v>-1.7827181290949121</v>
      </c>
      <c r="M13" s="152">
        <f t="shared" si="1"/>
        <v>-33.884617891791656</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1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29" x14ac:dyDescent="0.35">
      <c r="A16" s="3" t="s">
        <v>9</v>
      </c>
      <c r="B16" s="152">
        <v>0</v>
      </c>
      <c r="C16" s="152">
        <v>0</v>
      </c>
      <c r="D16" s="152">
        <v>0</v>
      </c>
      <c r="E16" s="152">
        <v>0</v>
      </c>
      <c r="F16" s="152">
        <v>0</v>
      </c>
      <c r="G16" s="152">
        <v>0</v>
      </c>
      <c r="H16" s="152">
        <v>0</v>
      </c>
      <c r="I16" s="152">
        <v>0</v>
      </c>
      <c r="J16" s="152">
        <v>0</v>
      </c>
      <c r="K16" s="152">
        <v>0</v>
      </c>
      <c r="L16" s="152">
        <v>0</v>
      </c>
      <c r="M16" s="152">
        <f t="shared" si="1"/>
        <v>0</v>
      </c>
    </row>
    <row r="17" spans="1:13"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x14ac:dyDescent="0.35">
      <c r="A21" s="5" t="s">
        <v>12</v>
      </c>
      <c r="B21" s="402" t="s">
        <v>688</v>
      </c>
      <c r="C21" s="402"/>
      <c r="D21" s="402"/>
      <c r="E21" s="402"/>
      <c r="F21" s="402"/>
      <c r="G21" s="402"/>
      <c r="H21" s="402"/>
      <c r="I21" s="402"/>
      <c r="J21" s="402"/>
      <c r="K21" s="402"/>
      <c r="L21" s="402"/>
      <c r="M21" s="402"/>
    </row>
    <row r="22" spans="1:13" ht="43.5" x14ac:dyDescent="0.35">
      <c r="A22" s="5" t="s">
        <v>13</v>
      </c>
      <c r="B22" s="290" t="s">
        <v>691</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406" t="s">
        <v>16</v>
      </c>
      <c r="B27" s="406"/>
      <c r="C27" s="167">
        <v>0</v>
      </c>
      <c r="D27" s="47">
        <v>1</v>
      </c>
      <c r="E27" s="47">
        <v>2</v>
      </c>
      <c r="F27" s="47">
        <v>3</v>
      </c>
      <c r="G27" s="47">
        <v>5</v>
      </c>
      <c r="H27" s="47">
        <v>10</v>
      </c>
      <c r="I27" s="407" t="s">
        <v>3</v>
      </c>
      <c r="J27" s="407"/>
    </row>
    <row r="28" spans="1:13" ht="36" x14ac:dyDescent="0.35">
      <c r="A28" s="155" t="s">
        <v>17</v>
      </c>
      <c r="B28" s="47" t="s">
        <v>20</v>
      </c>
      <c r="C28" s="155"/>
      <c r="D28" s="155"/>
      <c r="E28" s="155"/>
      <c r="F28" s="155"/>
      <c r="G28" s="155"/>
      <c r="H28" s="155"/>
      <c r="I28" s="406"/>
      <c r="J28" s="406"/>
    </row>
    <row r="29" spans="1:13" ht="72" x14ac:dyDescent="0.35">
      <c r="A29" s="155" t="s">
        <v>18</v>
      </c>
      <c r="B29" s="47" t="s">
        <v>21</v>
      </c>
      <c r="C29" s="155"/>
      <c r="D29" s="155"/>
      <c r="E29" s="155"/>
      <c r="F29" s="155"/>
      <c r="G29" s="155"/>
      <c r="H29" s="155"/>
      <c r="I29" s="392"/>
      <c r="J29" s="394"/>
    </row>
    <row r="30" spans="1:13" ht="72" x14ac:dyDescent="0.35">
      <c r="A30" s="155" t="s">
        <v>19</v>
      </c>
      <c r="B30" s="51" t="s">
        <v>22</v>
      </c>
      <c r="C30" s="155"/>
      <c r="D30" s="155"/>
      <c r="E30" s="155"/>
      <c r="F30" s="155">
        <v>0.13</v>
      </c>
      <c r="G30" s="155">
        <v>0.13</v>
      </c>
      <c r="H30" s="155">
        <v>0.13</v>
      </c>
      <c r="I30" s="406">
        <v>1.05</v>
      </c>
      <c r="J30" s="406"/>
    </row>
    <row r="31" spans="1:13" ht="24" x14ac:dyDescent="0.35">
      <c r="A31" s="168"/>
      <c r="B31" s="47" t="s">
        <v>23</v>
      </c>
      <c r="C31" s="155"/>
      <c r="D31" s="155"/>
      <c r="E31" s="155"/>
      <c r="F31" s="155"/>
      <c r="G31" s="155"/>
      <c r="H31" s="155"/>
      <c r="I31" s="406"/>
      <c r="J31" s="406"/>
    </row>
    <row r="32" spans="1:13" ht="36" x14ac:dyDescent="0.35">
      <c r="A32" s="406" t="s">
        <v>24</v>
      </c>
      <c r="B32" s="47" t="s">
        <v>20</v>
      </c>
      <c r="C32" s="406"/>
      <c r="D32" s="406"/>
      <c r="E32" s="406"/>
      <c r="F32" s="406"/>
      <c r="G32" s="406"/>
      <c r="H32" s="406"/>
      <c r="I32" s="406"/>
      <c r="J32" s="406"/>
    </row>
    <row r="33" spans="1:10" ht="72" x14ac:dyDescent="0.35">
      <c r="A33" s="406"/>
      <c r="B33" s="47" t="s">
        <v>21</v>
      </c>
      <c r="C33" s="406"/>
      <c r="D33" s="406"/>
      <c r="E33" s="406"/>
      <c r="F33" s="406"/>
      <c r="G33" s="406"/>
      <c r="H33" s="406"/>
      <c r="I33" s="406"/>
      <c r="J33" s="406"/>
    </row>
    <row r="34" spans="1:10" ht="72" x14ac:dyDescent="0.35">
      <c r="A34" s="406"/>
      <c r="B34" s="51" t="s">
        <v>208</v>
      </c>
      <c r="C34" s="406"/>
      <c r="D34" s="406"/>
      <c r="E34" s="406"/>
      <c r="F34" s="406"/>
      <c r="G34" s="406"/>
      <c r="H34" s="406"/>
      <c r="I34" s="406"/>
      <c r="J34" s="406"/>
    </row>
    <row r="35" spans="1:10" ht="27.5" customHeight="1" x14ac:dyDescent="0.35">
      <c r="A35" s="406"/>
      <c r="B35" s="47" t="s">
        <v>600</v>
      </c>
      <c r="C35" s="392" t="s">
        <v>601</v>
      </c>
      <c r="D35" s="393"/>
      <c r="E35" s="393"/>
      <c r="F35" s="393"/>
      <c r="G35" s="393"/>
      <c r="H35" s="393"/>
      <c r="I35" s="393"/>
      <c r="J35" s="394"/>
    </row>
    <row r="36" spans="1:10" ht="72" x14ac:dyDescent="0.35">
      <c r="A36" s="406" t="s">
        <v>26</v>
      </c>
      <c r="B36" s="47" t="s">
        <v>22</v>
      </c>
      <c r="C36" s="392" t="s">
        <v>602</v>
      </c>
      <c r="D36" s="393"/>
      <c r="E36" s="393"/>
      <c r="F36" s="393"/>
      <c r="G36" s="393"/>
      <c r="H36" s="393"/>
      <c r="I36" s="393"/>
      <c r="J36" s="394"/>
    </row>
    <row r="37" spans="1:10" ht="24" x14ac:dyDescent="0.35">
      <c r="A37" s="406"/>
      <c r="B37" s="47" t="s">
        <v>23</v>
      </c>
      <c r="C37" s="155"/>
      <c r="D37" s="155"/>
      <c r="E37" s="155"/>
      <c r="F37" s="155"/>
      <c r="G37" s="155"/>
      <c r="H37" s="155"/>
      <c r="I37" s="406"/>
      <c r="J37" s="406"/>
    </row>
    <row r="38" spans="1:10" ht="36" x14ac:dyDescent="0.35">
      <c r="A38" s="155" t="s">
        <v>13</v>
      </c>
      <c r="B38" s="392" t="s">
        <v>603</v>
      </c>
      <c r="C38" s="393"/>
      <c r="D38" s="393"/>
      <c r="E38" s="393"/>
      <c r="F38" s="393"/>
      <c r="G38" s="393"/>
      <c r="H38" s="393"/>
      <c r="I38" s="393"/>
      <c r="J38" s="394"/>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C35:J35"/>
  </mergeCells>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workbookViewId="0">
      <selection activeCell="C36" sqref="C36:J36"/>
    </sheetView>
  </sheetViews>
  <sheetFormatPr defaultRowHeight="14.5" x14ac:dyDescent="0.35"/>
  <cols>
    <col min="1" max="1" width="29.90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201">
        <f>SUM(B5:B7)</f>
        <v>0</v>
      </c>
      <c r="C4" s="201">
        <f t="shared" ref="C4:L4" si="0">SUM(C5:C7)</f>
        <v>0</v>
      </c>
      <c r="D4" s="201">
        <f t="shared" si="0"/>
        <v>0</v>
      </c>
      <c r="E4" s="201">
        <f t="shared" si="0"/>
        <v>0</v>
      </c>
      <c r="F4" s="201">
        <f t="shared" si="0"/>
        <v>0</v>
      </c>
      <c r="G4" s="201">
        <f t="shared" si="0"/>
        <v>0</v>
      </c>
      <c r="H4" s="201">
        <f t="shared" si="0"/>
        <v>0</v>
      </c>
      <c r="I4" s="201">
        <f t="shared" si="0"/>
        <v>0</v>
      </c>
      <c r="J4" s="201">
        <f t="shared" si="0"/>
        <v>0</v>
      </c>
      <c r="K4" s="201">
        <f t="shared" si="0"/>
        <v>0</v>
      </c>
      <c r="L4" s="201">
        <f t="shared" si="0"/>
        <v>0</v>
      </c>
      <c r="M4" s="201">
        <f>SUM(B4:L4)</f>
        <v>0</v>
      </c>
    </row>
    <row r="5" spans="1:16" x14ac:dyDescent="0.35">
      <c r="A5" s="5" t="s">
        <v>5</v>
      </c>
      <c r="B5" s="201">
        <v>0</v>
      </c>
      <c r="C5" s="201">
        <v>0</v>
      </c>
      <c r="D5" s="201">
        <v>0</v>
      </c>
      <c r="E5" s="201">
        <v>0</v>
      </c>
      <c r="F5" s="201">
        <v>0</v>
      </c>
      <c r="G5" s="201">
        <v>0</v>
      </c>
      <c r="H5" s="201">
        <v>0</v>
      </c>
      <c r="I5" s="201">
        <v>0</v>
      </c>
      <c r="J5" s="201">
        <v>0</v>
      </c>
      <c r="K5" s="201">
        <v>0</v>
      </c>
      <c r="L5" s="201">
        <v>0</v>
      </c>
      <c r="M5" s="201">
        <f t="shared" ref="M5:M20" si="1">SUM(B5:L5)</f>
        <v>0</v>
      </c>
    </row>
    <row r="6" spans="1:16" x14ac:dyDescent="0.35">
      <c r="A6" s="5" t="s">
        <v>6</v>
      </c>
      <c r="B6" s="201">
        <v>0</v>
      </c>
      <c r="C6" s="201">
        <v>0</v>
      </c>
      <c r="D6" s="201">
        <v>0</v>
      </c>
      <c r="E6" s="201">
        <v>0</v>
      </c>
      <c r="F6" s="201">
        <v>0</v>
      </c>
      <c r="G6" s="201">
        <v>0</v>
      </c>
      <c r="H6" s="201">
        <v>0</v>
      </c>
      <c r="I6" s="201">
        <v>0</v>
      </c>
      <c r="J6" s="201">
        <v>0</v>
      </c>
      <c r="K6" s="201">
        <v>0</v>
      </c>
      <c r="L6" s="201">
        <v>0</v>
      </c>
      <c r="M6" s="201">
        <f t="shared" si="1"/>
        <v>0</v>
      </c>
    </row>
    <row r="7" spans="1:16" x14ac:dyDescent="0.35">
      <c r="A7" s="5" t="s">
        <v>7</v>
      </c>
      <c r="B7" s="201">
        <v>0</v>
      </c>
      <c r="C7" s="201">
        <v>0</v>
      </c>
      <c r="D7" s="201">
        <v>0</v>
      </c>
      <c r="E7" s="201">
        <v>0</v>
      </c>
      <c r="F7" s="201">
        <v>0</v>
      </c>
      <c r="G7" s="201">
        <v>0</v>
      </c>
      <c r="H7" s="201">
        <v>0</v>
      </c>
      <c r="I7" s="201">
        <v>0</v>
      </c>
      <c r="J7" s="201">
        <v>0</v>
      </c>
      <c r="K7" s="201">
        <v>0</v>
      </c>
      <c r="L7" s="201">
        <v>0</v>
      </c>
      <c r="M7" s="201">
        <f t="shared" si="1"/>
        <v>0</v>
      </c>
    </row>
    <row r="8" spans="1:16" x14ac:dyDescent="0.35">
      <c r="A8" s="3" t="s">
        <v>8</v>
      </c>
      <c r="B8" s="201">
        <f>SUM(B9:B11)</f>
        <v>0</v>
      </c>
      <c r="C8" s="201">
        <f t="shared" ref="C8:L8" si="2">SUM(C9:C11)</f>
        <v>0</v>
      </c>
      <c r="D8" s="201">
        <f t="shared" si="2"/>
        <v>0.2148544</v>
      </c>
      <c r="E8" s="201">
        <f t="shared" si="2"/>
        <v>0.48593990400000003</v>
      </c>
      <c r="F8" s="201">
        <f t="shared" si="2"/>
        <v>0.49452678080000001</v>
      </c>
      <c r="G8" s="201">
        <f t="shared" si="2"/>
        <v>0.50432745032000004</v>
      </c>
      <c r="H8" s="201">
        <f t="shared" si="2"/>
        <v>0.38759536931299993</v>
      </c>
      <c r="I8" s="201">
        <f t="shared" si="2"/>
        <v>0.38394664332829997</v>
      </c>
      <c r="J8" s="201">
        <f t="shared" si="2"/>
        <v>0.39098280941150743</v>
      </c>
      <c r="K8" s="201">
        <f t="shared" si="2"/>
        <v>0.39819487964679495</v>
      </c>
      <c r="L8" s="201">
        <f t="shared" si="2"/>
        <v>0.40558725163796489</v>
      </c>
      <c r="M8" s="201">
        <f t="shared" si="1"/>
        <v>3.6659554884575671</v>
      </c>
    </row>
    <row r="9" spans="1:16" x14ac:dyDescent="0.35">
      <c r="A9" s="5" t="s">
        <v>5</v>
      </c>
      <c r="B9" s="201">
        <v>0</v>
      </c>
      <c r="C9" s="201">
        <v>0</v>
      </c>
      <c r="D9" s="201">
        <v>0.2148544</v>
      </c>
      <c r="E9" s="201">
        <v>0.48593990400000003</v>
      </c>
      <c r="F9" s="201">
        <v>0.49452678080000001</v>
      </c>
      <c r="G9" s="201">
        <v>0.50432745032000004</v>
      </c>
      <c r="H9" s="201">
        <v>0.38759536931299993</v>
      </c>
      <c r="I9" s="201">
        <v>0.38394664332829997</v>
      </c>
      <c r="J9" s="201">
        <v>0.39098280941150743</v>
      </c>
      <c r="K9" s="201">
        <v>0.39819487964679495</v>
      </c>
      <c r="L9" s="201">
        <v>0.40558725163796489</v>
      </c>
      <c r="M9" s="201">
        <f t="shared" si="1"/>
        <v>3.6659554884575671</v>
      </c>
    </row>
    <row r="10" spans="1:16" x14ac:dyDescent="0.35">
      <c r="A10" s="5" t="s">
        <v>6</v>
      </c>
      <c r="B10" s="201">
        <v>0</v>
      </c>
      <c r="C10" s="201">
        <v>0</v>
      </c>
      <c r="D10" s="201">
        <v>0</v>
      </c>
      <c r="E10" s="201">
        <v>0</v>
      </c>
      <c r="F10" s="201">
        <v>0</v>
      </c>
      <c r="G10" s="201">
        <v>0</v>
      </c>
      <c r="H10" s="201">
        <v>0</v>
      </c>
      <c r="I10" s="201">
        <v>0</v>
      </c>
      <c r="J10" s="201">
        <v>0</v>
      </c>
      <c r="K10" s="201">
        <v>0</v>
      </c>
      <c r="L10" s="201">
        <v>0</v>
      </c>
      <c r="M10" s="201">
        <f t="shared" si="1"/>
        <v>0</v>
      </c>
    </row>
    <row r="11" spans="1:16" x14ac:dyDescent="0.35">
      <c r="A11" s="5" t="s">
        <v>7</v>
      </c>
      <c r="B11" s="201">
        <v>0</v>
      </c>
      <c r="C11" s="201">
        <v>0</v>
      </c>
      <c r="D11" s="201">
        <v>0</v>
      </c>
      <c r="E11" s="201">
        <v>0</v>
      </c>
      <c r="F11" s="201">
        <v>0</v>
      </c>
      <c r="G11" s="201">
        <v>0</v>
      </c>
      <c r="H11" s="201">
        <v>0</v>
      </c>
      <c r="I11" s="201">
        <v>0</v>
      </c>
      <c r="J11" s="201">
        <v>0</v>
      </c>
      <c r="K11" s="201">
        <v>0</v>
      </c>
      <c r="L11" s="201">
        <v>0</v>
      </c>
      <c r="M11" s="201">
        <f t="shared" si="1"/>
        <v>0</v>
      </c>
    </row>
    <row r="12" spans="1:16" x14ac:dyDescent="0.35">
      <c r="A12" s="3" t="s">
        <v>11</v>
      </c>
      <c r="B12" s="201">
        <f>SUM(B13:B15)</f>
        <v>0</v>
      </c>
      <c r="C12" s="201">
        <f t="shared" ref="C12:L12" si="3">SUM(C13:C15)</f>
        <v>0</v>
      </c>
      <c r="D12" s="201">
        <f t="shared" si="3"/>
        <v>-0.2148544</v>
      </c>
      <c r="E12" s="201">
        <f t="shared" si="3"/>
        <v>-0.48593990400000003</v>
      </c>
      <c r="F12" s="201">
        <f t="shared" si="3"/>
        <v>-0.49452678080000001</v>
      </c>
      <c r="G12" s="201">
        <f t="shared" si="3"/>
        <v>-0.50432745032000004</v>
      </c>
      <c r="H12" s="201">
        <f t="shared" si="3"/>
        <v>-0.38759536931299993</v>
      </c>
      <c r="I12" s="201">
        <f t="shared" si="3"/>
        <v>-0.38394664332829997</v>
      </c>
      <c r="J12" s="201">
        <f t="shared" si="3"/>
        <v>-0.39098280941150743</v>
      </c>
      <c r="K12" s="201">
        <f t="shared" si="3"/>
        <v>-0.39819487964679495</v>
      </c>
      <c r="L12" s="201">
        <f t="shared" si="3"/>
        <v>-0.40558725163796489</v>
      </c>
      <c r="M12" s="201">
        <f t="shared" si="1"/>
        <v>-3.6659554884575671</v>
      </c>
    </row>
    <row r="13" spans="1:16" ht="15" thickBot="1" x14ac:dyDescent="0.4">
      <c r="A13" s="5" t="s">
        <v>5</v>
      </c>
      <c r="B13" s="201">
        <f>-B9</f>
        <v>0</v>
      </c>
      <c r="C13" s="201">
        <f t="shared" ref="C13:L13" si="4">-C9</f>
        <v>0</v>
      </c>
      <c r="D13" s="201">
        <f t="shared" si="4"/>
        <v>-0.2148544</v>
      </c>
      <c r="E13" s="201">
        <f t="shared" si="4"/>
        <v>-0.48593990400000003</v>
      </c>
      <c r="F13" s="201">
        <f t="shared" si="4"/>
        <v>-0.49452678080000001</v>
      </c>
      <c r="G13" s="201">
        <f t="shared" si="4"/>
        <v>-0.50432745032000004</v>
      </c>
      <c r="H13" s="201">
        <f t="shared" si="4"/>
        <v>-0.38759536931299993</v>
      </c>
      <c r="I13" s="201">
        <f t="shared" si="4"/>
        <v>-0.38394664332829997</v>
      </c>
      <c r="J13" s="201">
        <f t="shared" si="4"/>
        <v>-0.39098280941150743</v>
      </c>
      <c r="K13" s="201">
        <f t="shared" si="4"/>
        <v>-0.39819487964679495</v>
      </c>
      <c r="L13" s="201">
        <f t="shared" si="4"/>
        <v>-0.40558725163796489</v>
      </c>
      <c r="M13" s="201">
        <f t="shared" si="1"/>
        <v>-3.6659554884575671</v>
      </c>
    </row>
    <row r="14" spans="1:16" ht="15" thickBot="1" x14ac:dyDescent="0.4">
      <c r="A14" s="5" t="s">
        <v>6</v>
      </c>
      <c r="B14" s="201">
        <v>0</v>
      </c>
      <c r="C14" s="201">
        <v>0</v>
      </c>
      <c r="D14" s="201">
        <v>0</v>
      </c>
      <c r="E14" s="201">
        <v>0</v>
      </c>
      <c r="F14" s="201">
        <v>0</v>
      </c>
      <c r="G14" s="201">
        <v>0</v>
      </c>
      <c r="H14" s="201">
        <v>0</v>
      </c>
      <c r="I14" s="201">
        <v>0</v>
      </c>
      <c r="J14" s="201">
        <v>0</v>
      </c>
      <c r="K14" s="201">
        <v>0</v>
      </c>
      <c r="L14" s="201">
        <v>0</v>
      </c>
      <c r="M14" s="201">
        <f t="shared" si="1"/>
        <v>0</v>
      </c>
      <c r="O14" s="67"/>
      <c r="P14" s="74"/>
    </row>
    <row r="15" spans="1:16" ht="15" thickBot="1" x14ac:dyDescent="0.4">
      <c r="A15" s="5" t="s">
        <v>7</v>
      </c>
      <c r="B15" s="201">
        <v>0</v>
      </c>
      <c r="C15" s="201">
        <v>0</v>
      </c>
      <c r="D15" s="201">
        <v>0</v>
      </c>
      <c r="E15" s="201">
        <v>0</v>
      </c>
      <c r="F15" s="201">
        <v>0</v>
      </c>
      <c r="G15" s="201">
        <v>0</v>
      </c>
      <c r="H15" s="201">
        <v>0</v>
      </c>
      <c r="I15" s="201">
        <v>0</v>
      </c>
      <c r="J15" s="201">
        <v>0</v>
      </c>
      <c r="K15" s="201">
        <v>0</v>
      </c>
      <c r="L15" s="201">
        <v>0</v>
      </c>
      <c r="M15" s="201">
        <f t="shared" si="1"/>
        <v>0</v>
      </c>
      <c r="O15" s="67"/>
      <c r="P15" s="74"/>
    </row>
    <row r="16" spans="1:16" ht="29" x14ac:dyDescent="0.35">
      <c r="A16" s="3" t="s">
        <v>9</v>
      </c>
      <c r="B16" s="201">
        <v>0</v>
      </c>
      <c r="C16" s="201">
        <v>0</v>
      </c>
      <c r="D16" s="201">
        <v>0</v>
      </c>
      <c r="E16" s="201">
        <v>0</v>
      </c>
      <c r="F16" s="201">
        <v>0</v>
      </c>
      <c r="G16" s="201">
        <v>0</v>
      </c>
      <c r="H16" s="201">
        <v>0</v>
      </c>
      <c r="I16" s="201">
        <v>0</v>
      </c>
      <c r="J16" s="201">
        <v>0</v>
      </c>
      <c r="K16" s="201">
        <v>0</v>
      </c>
      <c r="L16" s="201">
        <v>0</v>
      </c>
      <c r="M16" s="201">
        <f t="shared" si="1"/>
        <v>0</v>
      </c>
    </row>
    <row r="17" spans="1:13" x14ac:dyDescent="0.35">
      <c r="A17" s="3" t="s">
        <v>10</v>
      </c>
      <c r="B17" s="201">
        <f>SUM(B18:B20)</f>
        <v>0</v>
      </c>
      <c r="C17" s="201">
        <v>0</v>
      </c>
      <c r="D17" s="201">
        <v>0</v>
      </c>
      <c r="E17" s="201">
        <v>0</v>
      </c>
      <c r="F17" s="201">
        <v>0</v>
      </c>
      <c r="G17" s="201">
        <v>0</v>
      </c>
      <c r="H17" s="201">
        <v>0</v>
      </c>
      <c r="I17" s="201">
        <v>0</v>
      </c>
      <c r="J17" s="201">
        <v>0</v>
      </c>
      <c r="K17" s="201">
        <v>0</v>
      </c>
      <c r="L17" s="201">
        <v>0</v>
      </c>
      <c r="M17" s="201">
        <f t="shared" si="1"/>
        <v>0</v>
      </c>
    </row>
    <row r="18" spans="1:13" x14ac:dyDescent="0.35">
      <c r="A18" s="5" t="s">
        <v>5</v>
      </c>
      <c r="B18" s="201">
        <v>0</v>
      </c>
      <c r="C18" s="201">
        <v>0</v>
      </c>
      <c r="D18" s="201">
        <v>0</v>
      </c>
      <c r="E18" s="201">
        <v>0</v>
      </c>
      <c r="F18" s="201">
        <v>0</v>
      </c>
      <c r="G18" s="201">
        <v>0</v>
      </c>
      <c r="H18" s="201">
        <v>0</v>
      </c>
      <c r="I18" s="201">
        <v>0</v>
      </c>
      <c r="J18" s="201">
        <v>0</v>
      </c>
      <c r="K18" s="201">
        <v>0</v>
      </c>
      <c r="L18" s="201">
        <v>0</v>
      </c>
      <c r="M18" s="201">
        <f t="shared" si="1"/>
        <v>0</v>
      </c>
    </row>
    <row r="19" spans="1:13" x14ac:dyDescent="0.35">
      <c r="A19" s="5" t="s">
        <v>6</v>
      </c>
      <c r="B19" s="201">
        <v>0</v>
      </c>
      <c r="C19" s="201">
        <v>0</v>
      </c>
      <c r="D19" s="201">
        <v>0</v>
      </c>
      <c r="E19" s="201">
        <v>0</v>
      </c>
      <c r="F19" s="201">
        <v>0</v>
      </c>
      <c r="G19" s="201">
        <v>0</v>
      </c>
      <c r="H19" s="201">
        <v>0</v>
      </c>
      <c r="I19" s="201">
        <v>0</v>
      </c>
      <c r="J19" s="201">
        <v>0</v>
      </c>
      <c r="K19" s="201">
        <v>0</v>
      </c>
      <c r="L19" s="201">
        <v>0</v>
      </c>
      <c r="M19" s="201">
        <f t="shared" si="1"/>
        <v>0</v>
      </c>
    </row>
    <row r="20" spans="1:13" x14ac:dyDescent="0.35">
      <c r="A20" s="5" t="s">
        <v>7</v>
      </c>
      <c r="B20" s="201">
        <v>0</v>
      </c>
      <c r="C20" s="201">
        <v>0</v>
      </c>
      <c r="D20" s="201">
        <v>0</v>
      </c>
      <c r="E20" s="201">
        <v>0</v>
      </c>
      <c r="F20" s="201">
        <v>0</v>
      </c>
      <c r="G20" s="201">
        <v>0</v>
      </c>
      <c r="H20" s="201">
        <v>0</v>
      </c>
      <c r="I20" s="201">
        <v>0</v>
      </c>
      <c r="J20" s="201">
        <v>0</v>
      </c>
      <c r="K20" s="201">
        <v>0</v>
      </c>
      <c r="L20" s="201">
        <v>0</v>
      </c>
      <c r="M20" s="201">
        <f t="shared" si="1"/>
        <v>0</v>
      </c>
    </row>
    <row r="21" spans="1:13" x14ac:dyDescent="0.35">
      <c r="A21" s="5" t="s">
        <v>12</v>
      </c>
      <c r="B21" s="402" t="s">
        <v>688</v>
      </c>
      <c r="C21" s="402"/>
      <c r="D21" s="402"/>
      <c r="E21" s="402"/>
      <c r="F21" s="402"/>
      <c r="G21" s="402"/>
      <c r="H21" s="402"/>
      <c r="I21" s="402"/>
      <c r="J21" s="402"/>
      <c r="K21" s="402"/>
      <c r="L21" s="402"/>
      <c r="M21" s="402"/>
    </row>
    <row r="22" spans="1:13" ht="43.5" x14ac:dyDescent="0.35">
      <c r="A22" s="5" t="s">
        <v>13</v>
      </c>
      <c r="B22" s="290" t="s">
        <v>692</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406" t="s">
        <v>16</v>
      </c>
      <c r="B27" s="406"/>
      <c r="C27" s="167">
        <v>0</v>
      </c>
      <c r="D27" s="47">
        <v>1</v>
      </c>
      <c r="E27" s="47">
        <v>2</v>
      </c>
      <c r="F27" s="47">
        <v>3</v>
      </c>
      <c r="G27" s="47">
        <v>5</v>
      </c>
      <c r="H27" s="47">
        <v>10</v>
      </c>
      <c r="I27" s="407" t="s">
        <v>3</v>
      </c>
      <c r="J27" s="407"/>
    </row>
    <row r="28" spans="1:13" ht="36" x14ac:dyDescent="0.35">
      <c r="A28" s="200" t="s">
        <v>17</v>
      </c>
      <c r="B28" s="47" t="s">
        <v>20</v>
      </c>
      <c r="C28" s="200"/>
      <c r="D28" s="200"/>
      <c r="E28" s="200"/>
      <c r="F28" s="200"/>
      <c r="G28" s="200"/>
      <c r="H28" s="200"/>
      <c r="I28" s="406"/>
      <c r="J28" s="406"/>
    </row>
    <row r="29" spans="1:13" ht="72" x14ac:dyDescent="0.35">
      <c r="A29" s="200" t="s">
        <v>18</v>
      </c>
      <c r="B29" s="47" t="s">
        <v>21</v>
      </c>
      <c r="C29" s="200"/>
      <c r="D29" s="200"/>
      <c r="E29" s="200"/>
      <c r="F29" s="200"/>
      <c r="G29" s="200"/>
      <c r="H29" s="200"/>
      <c r="I29" s="392"/>
      <c r="J29" s="394"/>
    </row>
    <row r="30" spans="1:13" ht="72" x14ac:dyDescent="0.35">
      <c r="A30" s="200" t="s">
        <v>19</v>
      </c>
      <c r="B30" s="51" t="s">
        <v>22</v>
      </c>
      <c r="C30" s="200"/>
      <c r="D30" s="200"/>
      <c r="E30" s="200"/>
      <c r="F30" s="200">
        <v>0.13</v>
      </c>
      <c r="G30" s="200">
        <v>0.13</v>
      </c>
      <c r="H30" s="200">
        <v>0.13</v>
      </c>
      <c r="I30" s="406">
        <v>1.05</v>
      </c>
      <c r="J30" s="406"/>
    </row>
    <row r="31" spans="1:13" ht="24" x14ac:dyDescent="0.35">
      <c r="A31" s="168"/>
      <c r="B31" s="47" t="s">
        <v>23</v>
      </c>
      <c r="C31" s="200"/>
      <c r="D31" s="200"/>
      <c r="E31" s="200"/>
      <c r="F31" s="200"/>
      <c r="G31" s="200"/>
      <c r="H31" s="200"/>
      <c r="I31" s="406"/>
      <c r="J31" s="406"/>
    </row>
    <row r="32" spans="1:13" ht="36" x14ac:dyDescent="0.35">
      <c r="A32" s="406" t="s">
        <v>24</v>
      </c>
      <c r="B32" s="47" t="s">
        <v>20</v>
      </c>
      <c r="C32" s="406"/>
      <c r="D32" s="406"/>
      <c r="E32" s="406"/>
      <c r="F32" s="406"/>
      <c r="G32" s="406"/>
      <c r="H32" s="406"/>
      <c r="I32" s="406"/>
      <c r="J32" s="406"/>
    </row>
    <row r="33" spans="1:10" ht="72" x14ac:dyDescent="0.35">
      <c r="A33" s="406"/>
      <c r="B33" s="47" t="s">
        <v>21</v>
      </c>
      <c r="C33" s="406"/>
      <c r="D33" s="406"/>
      <c r="E33" s="406"/>
      <c r="F33" s="406"/>
      <c r="G33" s="406"/>
      <c r="H33" s="406"/>
      <c r="I33" s="406"/>
      <c r="J33" s="406"/>
    </row>
    <row r="34" spans="1:10" ht="72" x14ac:dyDescent="0.35">
      <c r="A34" s="406"/>
      <c r="B34" s="51" t="s">
        <v>208</v>
      </c>
      <c r="C34" s="406"/>
      <c r="D34" s="406"/>
      <c r="E34" s="406"/>
      <c r="F34" s="406"/>
      <c r="G34" s="406"/>
      <c r="H34" s="406"/>
      <c r="I34" s="406"/>
      <c r="J34" s="406"/>
    </row>
    <row r="35" spans="1:10" ht="27.5" customHeight="1" x14ac:dyDescent="0.35">
      <c r="A35" s="406"/>
      <c r="B35" s="47" t="s">
        <v>600</v>
      </c>
      <c r="C35" s="392" t="s">
        <v>601</v>
      </c>
      <c r="D35" s="393"/>
      <c r="E35" s="393"/>
      <c r="F35" s="393"/>
      <c r="G35" s="393"/>
      <c r="H35" s="393"/>
      <c r="I35" s="393"/>
      <c r="J35" s="394"/>
    </row>
    <row r="36" spans="1:10" ht="72" x14ac:dyDescent="0.35">
      <c r="A36" s="406" t="s">
        <v>26</v>
      </c>
      <c r="B36" s="47" t="s">
        <v>22</v>
      </c>
      <c r="C36" s="392" t="s">
        <v>602</v>
      </c>
      <c r="D36" s="393"/>
      <c r="E36" s="393"/>
      <c r="F36" s="393"/>
      <c r="G36" s="393"/>
      <c r="H36" s="393"/>
      <c r="I36" s="393"/>
      <c r="J36" s="394"/>
    </row>
    <row r="37" spans="1:10" ht="24" x14ac:dyDescent="0.35">
      <c r="A37" s="406"/>
      <c r="B37" s="47" t="s">
        <v>23</v>
      </c>
      <c r="C37" s="200"/>
      <c r="D37" s="200"/>
      <c r="E37" s="200"/>
      <c r="F37" s="200"/>
      <c r="G37" s="200"/>
      <c r="H37" s="200"/>
      <c r="I37" s="406"/>
      <c r="J37" s="406"/>
    </row>
    <row r="38" spans="1:10" ht="36" x14ac:dyDescent="0.35">
      <c r="A38" s="200" t="s">
        <v>13</v>
      </c>
      <c r="B38" s="392" t="s">
        <v>603</v>
      </c>
      <c r="C38" s="393"/>
      <c r="D38" s="393"/>
      <c r="E38" s="393"/>
      <c r="F38" s="393"/>
      <c r="G38" s="393"/>
      <c r="H38" s="393"/>
      <c r="I38" s="393"/>
      <c r="J38" s="394"/>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C35:J3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70" zoomScaleNormal="70" workbookViewId="0">
      <selection activeCell="C36" sqref="C36:J36"/>
    </sheetView>
  </sheetViews>
  <sheetFormatPr defaultRowHeight="14.5" x14ac:dyDescent="0.35"/>
  <cols>
    <col min="1" max="1" width="27.26953125" customWidth="1"/>
    <col min="13" max="13" width="12.90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x14ac:dyDescent="0.35">
      <c r="A4" s="3" t="s">
        <v>4</v>
      </c>
      <c r="B4" s="153">
        <f>SUM(B5:B7)</f>
        <v>0</v>
      </c>
      <c r="C4" s="203">
        <f t="shared" ref="C4:L4" si="0">SUM(C5:C7)</f>
        <v>0.49</v>
      </c>
      <c r="D4" s="203">
        <f t="shared" si="0"/>
        <v>0.55000000000000004</v>
      </c>
      <c r="E4" s="203">
        <f t="shared" si="0"/>
        <v>0.6</v>
      </c>
      <c r="F4" s="203">
        <f t="shared" si="0"/>
        <v>0.65</v>
      </c>
      <c r="G4" s="203">
        <f t="shared" si="0"/>
        <v>0.7</v>
      </c>
      <c r="H4" s="203">
        <f t="shared" si="0"/>
        <v>0.75</v>
      </c>
      <c r="I4" s="203">
        <f t="shared" si="0"/>
        <v>0.8</v>
      </c>
      <c r="J4" s="203">
        <f t="shared" si="0"/>
        <v>0.85</v>
      </c>
      <c r="K4" s="203">
        <f t="shared" si="0"/>
        <v>0.9</v>
      </c>
      <c r="L4" s="203">
        <f t="shared" si="0"/>
        <v>0.95</v>
      </c>
      <c r="M4" s="153">
        <f>SUM(B4:L4)</f>
        <v>7.24</v>
      </c>
    </row>
    <row r="5" spans="1:16" x14ac:dyDescent="0.35">
      <c r="A5" s="5" t="s">
        <v>5</v>
      </c>
      <c r="B5" s="153">
        <v>0</v>
      </c>
      <c r="C5" s="153">
        <v>0</v>
      </c>
      <c r="D5" s="153">
        <v>0</v>
      </c>
      <c r="E5" s="153">
        <v>0</v>
      </c>
      <c r="F5" s="153">
        <v>0</v>
      </c>
      <c r="G5" s="153">
        <v>0</v>
      </c>
      <c r="H5" s="153">
        <v>0</v>
      </c>
      <c r="I5" s="153">
        <v>0</v>
      </c>
      <c r="J5" s="153">
        <v>0</v>
      </c>
      <c r="K5" s="153">
        <v>0</v>
      </c>
      <c r="L5" s="153">
        <v>0</v>
      </c>
      <c r="M5" s="153">
        <f t="shared" ref="M5:M20" si="1">SUM(B5:L5)</f>
        <v>0</v>
      </c>
    </row>
    <row r="6" spans="1:16" x14ac:dyDescent="0.35">
      <c r="A6" s="5" t="s">
        <v>6</v>
      </c>
      <c r="B6" s="153">
        <v>0</v>
      </c>
      <c r="C6" s="153">
        <v>0</v>
      </c>
      <c r="D6" s="153">
        <v>0</v>
      </c>
      <c r="E6" s="153">
        <v>0</v>
      </c>
      <c r="F6" s="153">
        <v>0</v>
      </c>
      <c r="G6" s="153">
        <v>0</v>
      </c>
      <c r="H6" s="153">
        <v>0</v>
      </c>
      <c r="I6" s="153">
        <v>0</v>
      </c>
      <c r="J6" s="153">
        <v>0</v>
      </c>
      <c r="K6" s="153">
        <v>0</v>
      </c>
      <c r="L6" s="153">
        <v>0</v>
      </c>
      <c r="M6" s="153">
        <f t="shared" si="1"/>
        <v>0</v>
      </c>
    </row>
    <row r="7" spans="1:16" x14ac:dyDescent="0.35">
      <c r="A7" s="5" t="s">
        <v>7</v>
      </c>
      <c r="B7" s="153">
        <v>0</v>
      </c>
      <c r="C7" s="203">
        <v>0.49</v>
      </c>
      <c r="D7" s="203">
        <v>0.55000000000000004</v>
      </c>
      <c r="E7" s="203">
        <v>0.6</v>
      </c>
      <c r="F7" s="203">
        <v>0.65</v>
      </c>
      <c r="G7" s="203">
        <v>0.7</v>
      </c>
      <c r="H7" s="203">
        <v>0.75</v>
      </c>
      <c r="I7" s="203">
        <v>0.8</v>
      </c>
      <c r="J7" s="203">
        <v>0.85</v>
      </c>
      <c r="K7" s="203">
        <v>0.9</v>
      </c>
      <c r="L7" s="203">
        <v>0.95</v>
      </c>
      <c r="M7" s="153">
        <f t="shared" si="1"/>
        <v>7.24</v>
      </c>
    </row>
    <row r="8" spans="1:16" x14ac:dyDescent="0.35">
      <c r="A8" s="3" t="s">
        <v>8</v>
      </c>
      <c r="B8" s="153">
        <f>SUM(B9:B11)</f>
        <v>0</v>
      </c>
      <c r="C8" s="153">
        <f t="shared" ref="C8:L8" si="2">SUM(C9:C10)</f>
        <v>0.1</v>
      </c>
      <c r="D8" s="153">
        <f t="shared" si="2"/>
        <v>0.5</v>
      </c>
      <c r="E8" s="153">
        <f t="shared" si="2"/>
        <v>0.4</v>
      </c>
      <c r="F8" s="153">
        <f t="shared" si="2"/>
        <v>0.46</v>
      </c>
      <c r="G8" s="153">
        <f t="shared" si="2"/>
        <v>0</v>
      </c>
      <c r="H8" s="153">
        <f t="shared" si="2"/>
        <v>0</v>
      </c>
      <c r="I8" s="153">
        <f t="shared" si="2"/>
        <v>0</v>
      </c>
      <c r="J8" s="153">
        <f t="shared" si="2"/>
        <v>0</v>
      </c>
      <c r="K8" s="153">
        <f t="shared" si="2"/>
        <v>0</v>
      </c>
      <c r="L8" s="153">
        <f t="shared" si="2"/>
        <v>0</v>
      </c>
      <c r="M8" s="153">
        <f t="shared" si="1"/>
        <v>1.46</v>
      </c>
    </row>
    <row r="9" spans="1:16" x14ac:dyDescent="0.35">
      <c r="A9" s="5" t="s">
        <v>5</v>
      </c>
      <c r="B9" s="153">
        <v>0</v>
      </c>
      <c r="C9" s="203">
        <v>0.1</v>
      </c>
      <c r="D9" s="203">
        <v>0.5</v>
      </c>
      <c r="E9" s="203">
        <v>0.4</v>
      </c>
      <c r="F9" s="203">
        <v>0.46</v>
      </c>
      <c r="G9" s="153">
        <v>0</v>
      </c>
      <c r="H9" s="153">
        <v>0</v>
      </c>
      <c r="I9" s="153">
        <v>0</v>
      </c>
      <c r="J9" s="153">
        <v>0</v>
      </c>
      <c r="K9" s="153">
        <v>0</v>
      </c>
      <c r="L9" s="153">
        <v>0</v>
      </c>
      <c r="M9" s="153">
        <f>SUM(B9:L9)</f>
        <v>1.46</v>
      </c>
    </row>
    <row r="10" spans="1:16" x14ac:dyDescent="0.35">
      <c r="A10" s="5" t="s">
        <v>6</v>
      </c>
      <c r="B10" s="153">
        <v>0</v>
      </c>
      <c r="C10" s="153">
        <v>0</v>
      </c>
      <c r="D10" s="153">
        <v>0</v>
      </c>
      <c r="E10" s="153">
        <v>0</v>
      </c>
      <c r="F10" s="153">
        <v>0</v>
      </c>
      <c r="G10" s="153">
        <v>0</v>
      </c>
      <c r="H10" s="153">
        <v>0</v>
      </c>
      <c r="I10" s="153">
        <v>0</v>
      </c>
      <c r="J10" s="153">
        <v>0</v>
      </c>
      <c r="K10" s="153">
        <v>0</v>
      </c>
      <c r="L10" s="153">
        <v>0</v>
      </c>
      <c r="M10" s="153">
        <f t="shared" si="1"/>
        <v>0</v>
      </c>
    </row>
    <row r="11" spans="1:16" x14ac:dyDescent="0.35">
      <c r="A11" s="5" t="s">
        <v>7</v>
      </c>
      <c r="B11" s="153">
        <v>0</v>
      </c>
      <c r="C11" s="203">
        <v>0</v>
      </c>
      <c r="D11" s="203">
        <v>0</v>
      </c>
      <c r="E11" s="203">
        <v>0</v>
      </c>
      <c r="F11" s="203">
        <v>0</v>
      </c>
      <c r="G11" s="203">
        <v>0</v>
      </c>
      <c r="H11" s="203">
        <v>0</v>
      </c>
      <c r="I11" s="203">
        <v>0</v>
      </c>
      <c r="J11" s="203">
        <v>0</v>
      </c>
      <c r="K11" s="203">
        <v>0</v>
      </c>
      <c r="L11" s="203">
        <v>0</v>
      </c>
      <c r="M11" s="153">
        <f t="shared" si="1"/>
        <v>0</v>
      </c>
    </row>
    <row r="12" spans="1:16" x14ac:dyDescent="0.35">
      <c r="A12" s="3" t="s">
        <v>11</v>
      </c>
      <c r="B12" s="153">
        <f>SUM(B13:B15)</f>
        <v>0</v>
      </c>
      <c r="C12" s="153">
        <f>SUM(C13:C15)</f>
        <v>0.39</v>
      </c>
      <c r="D12" s="153">
        <f t="shared" ref="D12:L12" si="3">SUM(D13:D15)</f>
        <v>0.05</v>
      </c>
      <c r="E12" s="153">
        <f t="shared" si="3"/>
        <v>0.2</v>
      </c>
      <c r="F12" s="153">
        <f t="shared" si="3"/>
        <v>0.19</v>
      </c>
      <c r="G12" s="153">
        <f t="shared" si="3"/>
        <v>0.7</v>
      </c>
      <c r="H12" s="153">
        <f t="shared" si="3"/>
        <v>0.75</v>
      </c>
      <c r="I12" s="153">
        <f t="shared" si="3"/>
        <v>0.8</v>
      </c>
      <c r="J12" s="153">
        <f t="shared" si="3"/>
        <v>0.85</v>
      </c>
      <c r="K12" s="153">
        <f t="shared" si="3"/>
        <v>0.9</v>
      </c>
      <c r="L12" s="153">
        <f t="shared" si="3"/>
        <v>0.95</v>
      </c>
      <c r="M12" s="153">
        <f t="shared" si="1"/>
        <v>5.78</v>
      </c>
    </row>
    <row r="13" spans="1:16" ht="15" thickBot="1" x14ac:dyDescent="0.4">
      <c r="A13" s="5" t="s">
        <v>5</v>
      </c>
      <c r="B13" s="153">
        <v>0</v>
      </c>
      <c r="C13" s="153">
        <v>0.39</v>
      </c>
      <c r="D13" s="153">
        <v>0.05</v>
      </c>
      <c r="E13" s="153">
        <v>0.2</v>
      </c>
      <c r="F13" s="153">
        <v>0.19</v>
      </c>
      <c r="G13" s="153">
        <v>0.7</v>
      </c>
      <c r="H13" s="153">
        <v>0.75</v>
      </c>
      <c r="I13" s="153">
        <v>0.8</v>
      </c>
      <c r="J13" s="153">
        <v>0.85</v>
      </c>
      <c r="K13" s="153">
        <v>0.9</v>
      </c>
      <c r="L13" s="153">
        <v>0.95</v>
      </c>
      <c r="M13" s="153">
        <f t="shared" si="1"/>
        <v>5.78</v>
      </c>
    </row>
    <row r="14" spans="1:16" ht="15" thickBot="1" x14ac:dyDescent="0.4">
      <c r="A14" s="5" t="s">
        <v>6</v>
      </c>
      <c r="B14" s="153">
        <v>0</v>
      </c>
      <c r="C14" s="153">
        <v>0</v>
      </c>
      <c r="D14" s="153">
        <v>0</v>
      </c>
      <c r="E14" s="153">
        <v>0</v>
      </c>
      <c r="F14" s="153">
        <v>0</v>
      </c>
      <c r="G14" s="153">
        <v>0</v>
      </c>
      <c r="H14" s="153">
        <v>0</v>
      </c>
      <c r="I14" s="153">
        <v>0</v>
      </c>
      <c r="J14" s="153">
        <v>0</v>
      </c>
      <c r="K14" s="153">
        <v>0</v>
      </c>
      <c r="L14" s="153">
        <v>0</v>
      </c>
      <c r="M14" s="153">
        <f t="shared" si="1"/>
        <v>0</v>
      </c>
      <c r="O14" s="67"/>
      <c r="P14" s="74"/>
    </row>
    <row r="15" spans="1:16" ht="15" thickBot="1" x14ac:dyDescent="0.4">
      <c r="A15" s="5" t="s">
        <v>7</v>
      </c>
      <c r="B15" s="153">
        <v>0</v>
      </c>
      <c r="C15" s="203">
        <v>0</v>
      </c>
      <c r="D15" s="203">
        <v>0</v>
      </c>
      <c r="E15" s="203">
        <v>0</v>
      </c>
      <c r="F15" s="203">
        <v>0</v>
      </c>
      <c r="G15" s="203">
        <v>0</v>
      </c>
      <c r="H15" s="203">
        <v>0</v>
      </c>
      <c r="I15" s="203">
        <v>0</v>
      </c>
      <c r="J15" s="203">
        <v>0</v>
      </c>
      <c r="K15" s="203">
        <v>0</v>
      </c>
      <c r="L15" s="203">
        <v>0</v>
      </c>
      <c r="M15" s="153">
        <f t="shared" si="1"/>
        <v>0</v>
      </c>
      <c r="O15" s="67"/>
      <c r="P15" s="74"/>
    </row>
    <row r="16" spans="1:16" ht="29" x14ac:dyDescent="0.35">
      <c r="A16" s="3" t="s">
        <v>9</v>
      </c>
      <c r="B16" s="153">
        <v>0</v>
      </c>
      <c r="C16" s="153">
        <v>0</v>
      </c>
      <c r="D16" s="153">
        <v>0</v>
      </c>
      <c r="E16" s="153">
        <v>0</v>
      </c>
      <c r="F16" s="153">
        <v>0</v>
      </c>
      <c r="G16" s="153">
        <v>0</v>
      </c>
      <c r="H16" s="153">
        <v>0</v>
      </c>
      <c r="I16" s="153">
        <v>0</v>
      </c>
      <c r="J16" s="153">
        <v>0</v>
      </c>
      <c r="K16" s="153">
        <v>0</v>
      </c>
      <c r="L16" s="153">
        <v>0</v>
      </c>
      <c r="M16" s="153">
        <f t="shared" si="1"/>
        <v>0</v>
      </c>
    </row>
    <row r="17" spans="1:13" x14ac:dyDescent="0.35">
      <c r="A17" s="3" t="s">
        <v>10</v>
      </c>
      <c r="B17" s="153">
        <f>SUM(B18:B20)</f>
        <v>0</v>
      </c>
      <c r="C17" s="153">
        <v>0</v>
      </c>
      <c r="D17" s="153">
        <v>0</v>
      </c>
      <c r="E17" s="153">
        <v>0</v>
      </c>
      <c r="F17" s="153">
        <v>0</v>
      </c>
      <c r="G17" s="153">
        <v>0</v>
      </c>
      <c r="H17" s="153">
        <v>0</v>
      </c>
      <c r="I17" s="153">
        <v>0</v>
      </c>
      <c r="J17" s="153">
        <v>0</v>
      </c>
      <c r="K17" s="153">
        <v>0</v>
      </c>
      <c r="L17" s="153">
        <v>0</v>
      </c>
      <c r="M17" s="153">
        <f t="shared" si="1"/>
        <v>0</v>
      </c>
    </row>
    <row r="18" spans="1:13" x14ac:dyDescent="0.35">
      <c r="A18" s="5" t="s">
        <v>5</v>
      </c>
      <c r="B18" s="153">
        <v>0</v>
      </c>
      <c r="C18" s="153">
        <v>0</v>
      </c>
      <c r="D18" s="153">
        <v>0</v>
      </c>
      <c r="E18" s="153">
        <v>0</v>
      </c>
      <c r="F18" s="153">
        <v>0</v>
      </c>
      <c r="G18" s="153">
        <v>0</v>
      </c>
      <c r="H18" s="153">
        <v>0</v>
      </c>
      <c r="I18" s="153">
        <v>0</v>
      </c>
      <c r="J18" s="153">
        <v>0</v>
      </c>
      <c r="K18" s="153">
        <v>0</v>
      </c>
      <c r="L18" s="153">
        <v>0</v>
      </c>
      <c r="M18" s="153">
        <f t="shared" si="1"/>
        <v>0</v>
      </c>
    </row>
    <row r="19" spans="1:13" x14ac:dyDescent="0.35">
      <c r="A19" s="5" t="s">
        <v>6</v>
      </c>
      <c r="B19" s="153">
        <v>0</v>
      </c>
      <c r="C19" s="153">
        <v>0</v>
      </c>
      <c r="D19" s="153">
        <v>0</v>
      </c>
      <c r="E19" s="153">
        <v>0</v>
      </c>
      <c r="F19" s="153">
        <v>0</v>
      </c>
      <c r="G19" s="153">
        <v>0</v>
      </c>
      <c r="H19" s="153">
        <v>0</v>
      </c>
      <c r="I19" s="153">
        <v>0</v>
      </c>
      <c r="J19" s="153">
        <v>0</v>
      </c>
      <c r="K19" s="153">
        <v>0</v>
      </c>
      <c r="L19" s="153">
        <v>0</v>
      </c>
      <c r="M19" s="153">
        <f t="shared" si="1"/>
        <v>0</v>
      </c>
    </row>
    <row r="20" spans="1:13" x14ac:dyDescent="0.35">
      <c r="A20" s="5" t="s">
        <v>7</v>
      </c>
      <c r="B20" s="153">
        <v>0</v>
      </c>
      <c r="C20" s="153">
        <v>0</v>
      </c>
      <c r="D20" s="153">
        <v>0</v>
      </c>
      <c r="E20" s="153">
        <v>0</v>
      </c>
      <c r="F20" s="153">
        <v>0</v>
      </c>
      <c r="G20" s="153">
        <v>0</v>
      </c>
      <c r="H20" s="153">
        <v>0</v>
      </c>
      <c r="I20" s="153">
        <v>0</v>
      </c>
      <c r="J20" s="153">
        <v>0</v>
      </c>
      <c r="K20" s="153">
        <v>0</v>
      </c>
      <c r="L20" s="153">
        <v>0</v>
      </c>
      <c r="M20" s="153">
        <f t="shared" si="1"/>
        <v>0</v>
      </c>
    </row>
    <row r="21" spans="1:13" ht="43.5" customHeight="1" x14ac:dyDescent="0.35">
      <c r="A21" s="5" t="s">
        <v>12</v>
      </c>
      <c r="B21" s="402" t="s">
        <v>689</v>
      </c>
      <c r="C21" s="402"/>
      <c r="D21" s="402"/>
      <c r="E21" s="402"/>
      <c r="F21" s="402"/>
      <c r="G21" s="402"/>
      <c r="H21" s="402"/>
      <c r="I21" s="402"/>
      <c r="J21" s="402"/>
      <c r="K21" s="402"/>
      <c r="L21" s="402"/>
      <c r="M21" s="402"/>
    </row>
    <row r="22" spans="1:13" ht="159.5" customHeight="1" x14ac:dyDescent="0.35">
      <c r="A22" s="5" t="s">
        <v>13</v>
      </c>
      <c r="B22" s="402" t="s">
        <v>696</v>
      </c>
      <c r="C22" s="408"/>
      <c r="D22" s="408"/>
      <c r="E22" s="408"/>
      <c r="F22" s="408"/>
      <c r="G22" s="408"/>
      <c r="H22" s="408"/>
      <c r="I22" s="408"/>
      <c r="J22" s="408"/>
      <c r="K22" s="408"/>
      <c r="L22" s="408"/>
      <c r="M22" s="408"/>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4" t="s">
        <v>17</v>
      </c>
      <c r="B28" s="5" t="s">
        <v>20</v>
      </c>
      <c r="C28" s="154"/>
      <c r="D28" s="154"/>
      <c r="E28" s="154"/>
      <c r="F28" s="154"/>
      <c r="G28" s="154"/>
      <c r="H28" s="154"/>
      <c r="I28" s="290"/>
      <c r="J28" s="290"/>
    </row>
    <row r="29" spans="1:13" ht="87" x14ac:dyDescent="0.35">
      <c r="A29" s="154" t="s">
        <v>18</v>
      </c>
      <c r="B29" s="5" t="s">
        <v>21</v>
      </c>
      <c r="C29" s="154"/>
      <c r="D29" s="154"/>
      <c r="E29" s="154"/>
      <c r="F29" s="154"/>
      <c r="G29" s="154"/>
      <c r="H29" s="154"/>
      <c r="I29" s="294"/>
      <c r="J29" s="296"/>
    </row>
    <row r="30" spans="1:13" ht="87" x14ac:dyDescent="0.35">
      <c r="A30" s="154" t="s">
        <v>19</v>
      </c>
      <c r="B30" s="7" t="s">
        <v>22</v>
      </c>
      <c r="C30" s="154"/>
      <c r="D30" s="154"/>
      <c r="E30" s="154"/>
      <c r="F30" s="154"/>
      <c r="G30" s="154"/>
      <c r="H30" s="154"/>
      <c r="I30" s="290"/>
      <c r="J30" s="290"/>
    </row>
    <row r="31" spans="1:13" ht="29" x14ac:dyDescent="0.35">
      <c r="A31" s="8"/>
      <c r="B31" s="5" t="s">
        <v>23</v>
      </c>
      <c r="C31" s="154"/>
      <c r="D31" s="154"/>
      <c r="E31" s="154"/>
      <c r="F31" s="154"/>
      <c r="G31" s="154"/>
      <c r="H31" s="154"/>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4"/>
      <c r="D35" s="154"/>
      <c r="E35" s="154"/>
      <c r="F35" s="154"/>
      <c r="G35" s="154"/>
      <c r="H35" s="154"/>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54"/>
      <c r="D37" s="154"/>
      <c r="E37" s="154"/>
      <c r="F37" s="154"/>
      <c r="G37" s="154"/>
      <c r="H37" s="154"/>
      <c r="I37" s="290"/>
      <c r="J37" s="290"/>
    </row>
    <row r="38" spans="1:10" ht="43.5" x14ac:dyDescent="0.35">
      <c r="A38" s="154"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workbookViewId="0">
      <selection activeCell="C36" sqref="C36:J36"/>
    </sheetView>
  </sheetViews>
  <sheetFormatPr defaultRowHeight="14.5" x14ac:dyDescent="0.35"/>
  <cols>
    <col min="1" max="1" width="22.63281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3">
        <f>SUM(B5:B7)</f>
        <v>0</v>
      </c>
      <c r="C4" s="153">
        <f t="shared" ref="C4:L4" si="0">SUM(C5:C7)</f>
        <v>0</v>
      </c>
      <c r="D4" s="153">
        <f t="shared" si="0"/>
        <v>0</v>
      </c>
      <c r="E4" s="153">
        <f t="shared" si="0"/>
        <v>0</v>
      </c>
      <c r="F4" s="153">
        <f t="shared" si="0"/>
        <v>0</v>
      </c>
      <c r="G4" s="153">
        <f t="shared" si="0"/>
        <v>0</v>
      </c>
      <c r="H4" s="153">
        <f t="shared" si="0"/>
        <v>0</v>
      </c>
      <c r="I4" s="153">
        <f t="shared" si="0"/>
        <v>0</v>
      </c>
      <c r="J4" s="153">
        <f t="shared" si="0"/>
        <v>0</v>
      </c>
      <c r="K4" s="153">
        <f t="shared" si="0"/>
        <v>0</v>
      </c>
      <c r="L4" s="153">
        <f t="shared" si="0"/>
        <v>0</v>
      </c>
      <c r="M4" s="153">
        <f>SUM(B4:L4)</f>
        <v>0</v>
      </c>
    </row>
    <row r="5" spans="1:16" x14ac:dyDescent="0.35">
      <c r="A5" s="5" t="s">
        <v>5</v>
      </c>
      <c r="B5" s="153">
        <v>0</v>
      </c>
      <c r="C5" s="153">
        <v>0</v>
      </c>
      <c r="D5" s="153">
        <v>0</v>
      </c>
      <c r="E5" s="153">
        <v>0</v>
      </c>
      <c r="F5" s="153">
        <v>0</v>
      </c>
      <c r="G5" s="153">
        <v>0</v>
      </c>
      <c r="H5" s="153">
        <v>0</v>
      </c>
      <c r="I5" s="153">
        <v>0</v>
      </c>
      <c r="J5" s="153">
        <v>0</v>
      </c>
      <c r="K5" s="153">
        <v>0</v>
      </c>
      <c r="L5" s="153">
        <v>0</v>
      </c>
      <c r="M5" s="153">
        <f t="shared" ref="M5:M20" si="1">SUM(B5:L5)</f>
        <v>0</v>
      </c>
    </row>
    <row r="6" spans="1:16" x14ac:dyDescent="0.35">
      <c r="A6" s="5" t="s">
        <v>6</v>
      </c>
      <c r="B6" s="153">
        <v>0</v>
      </c>
      <c r="C6" s="153">
        <v>0</v>
      </c>
      <c r="D6" s="153">
        <v>0</v>
      </c>
      <c r="E6" s="153">
        <v>0</v>
      </c>
      <c r="F6" s="153">
        <v>0</v>
      </c>
      <c r="G6" s="153">
        <v>0</v>
      </c>
      <c r="H6" s="153">
        <v>0</v>
      </c>
      <c r="I6" s="153">
        <v>0</v>
      </c>
      <c r="J6" s="153">
        <v>0</v>
      </c>
      <c r="K6" s="153">
        <v>0</v>
      </c>
      <c r="L6" s="153">
        <v>0</v>
      </c>
      <c r="M6" s="153">
        <f t="shared" si="1"/>
        <v>0</v>
      </c>
    </row>
    <row r="7" spans="1:16" ht="29" x14ac:dyDescent="0.35">
      <c r="A7" s="5" t="s">
        <v>7</v>
      </c>
      <c r="B7" s="153">
        <v>0</v>
      </c>
      <c r="C7" s="153">
        <v>0</v>
      </c>
      <c r="D7" s="153">
        <v>0</v>
      </c>
      <c r="E7" s="153">
        <v>0</v>
      </c>
      <c r="F7" s="153">
        <v>0</v>
      </c>
      <c r="G7" s="153">
        <v>0</v>
      </c>
      <c r="H7" s="153">
        <v>0</v>
      </c>
      <c r="I7" s="153">
        <v>0</v>
      </c>
      <c r="J7" s="153">
        <v>0</v>
      </c>
      <c r="K7" s="153">
        <v>0</v>
      </c>
      <c r="L7" s="153">
        <v>0</v>
      </c>
      <c r="M7" s="153">
        <f t="shared" si="1"/>
        <v>0</v>
      </c>
    </row>
    <row r="8" spans="1:16" x14ac:dyDescent="0.35">
      <c r="A8" s="3" t="s">
        <v>8</v>
      </c>
      <c r="B8" s="153">
        <f>SUM(B9:B11)</f>
        <v>0</v>
      </c>
      <c r="C8" s="153">
        <f t="shared" ref="C8:L8" si="2">SUM(C9:C11)</f>
        <v>0</v>
      </c>
      <c r="D8" s="153">
        <f t="shared" si="2"/>
        <v>0</v>
      </c>
      <c r="E8" s="153">
        <f t="shared" si="2"/>
        <v>0.1</v>
      </c>
      <c r="F8" s="153">
        <f t="shared" si="2"/>
        <v>0</v>
      </c>
      <c r="G8" s="153">
        <f t="shared" si="2"/>
        <v>0</v>
      </c>
      <c r="H8" s="153">
        <f t="shared" si="2"/>
        <v>0</v>
      </c>
      <c r="I8" s="153">
        <f t="shared" si="2"/>
        <v>0</v>
      </c>
      <c r="J8" s="153">
        <f t="shared" si="2"/>
        <v>0</v>
      </c>
      <c r="K8" s="153">
        <f t="shared" si="2"/>
        <v>0</v>
      </c>
      <c r="L8" s="153">
        <f t="shared" si="2"/>
        <v>0</v>
      </c>
      <c r="M8" s="153">
        <f t="shared" si="1"/>
        <v>0.1</v>
      </c>
    </row>
    <row r="9" spans="1:16" x14ac:dyDescent="0.35">
      <c r="A9" s="5" t="s">
        <v>5</v>
      </c>
      <c r="B9" s="202">
        <v>0</v>
      </c>
      <c r="C9" s="202">
        <v>0</v>
      </c>
      <c r="D9" s="202">
        <v>0</v>
      </c>
      <c r="E9" s="202">
        <v>0.1</v>
      </c>
      <c r="F9" s="202">
        <v>0</v>
      </c>
      <c r="G9" s="202">
        <v>0</v>
      </c>
      <c r="H9" s="202">
        <v>0</v>
      </c>
      <c r="I9" s="202">
        <v>0</v>
      </c>
      <c r="J9" s="202">
        <v>0</v>
      </c>
      <c r="K9" s="202">
        <v>0</v>
      </c>
      <c r="L9" s="202">
        <v>0</v>
      </c>
      <c r="M9" s="153">
        <f t="shared" si="1"/>
        <v>0.1</v>
      </c>
    </row>
    <row r="10" spans="1:16" x14ac:dyDescent="0.35">
      <c r="A10" s="5" t="s">
        <v>6</v>
      </c>
      <c r="B10" s="153">
        <v>0</v>
      </c>
      <c r="C10" s="153">
        <v>0</v>
      </c>
      <c r="D10" s="153">
        <v>0</v>
      </c>
      <c r="E10" s="153">
        <v>0</v>
      </c>
      <c r="F10" s="153">
        <v>0</v>
      </c>
      <c r="G10" s="153">
        <v>0</v>
      </c>
      <c r="H10" s="153">
        <v>0</v>
      </c>
      <c r="I10" s="153">
        <v>0</v>
      </c>
      <c r="J10" s="153">
        <v>0</v>
      </c>
      <c r="K10" s="153">
        <v>0</v>
      </c>
      <c r="L10" s="153">
        <v>0</v>
      </c>
      <c r="M10" s="153">
        <f t="shared" si="1"/>
        <v>0</v>
      </c>
    </row>
    <row r="11" spans="1:16" ht="29" x14ac:dyDescent="0.35">
      <c r="A11" s="5" t="s">
        <v>7</v>
      </c>
      <c r="B11" s="153">
        <v>0</v>
      </c>
      <c r="C11" s="153">
        <v>0</v>
      </c>
      <c r="D11" s="153">
        <v>0</v>
      </c>
      <c r="E11" s="153">
        <v>0</v>
      </c>
      <c r="F11" s="153">
        <v>0</v>
      </c>
      <c r="G11" s="153">
        <v>0</v>
      </c>
      <c r="H11" s="153">
        <v>0</v>
      </c>
      <c r="I11" s="153">
        <v>0</v>
      </c>
      <c r="J11" s="153">
        <v>0</v>
      </c>
      <c r="K11" s="153">
        <v>0</v>
      </c>
      <c r="L11" s="153">
        <v>0</v>
      </c>
      <c r="M11" s="153">
        <f t="shared" si="1"/>
        <v>0</v>
      </c>
    </row>
    <row r="12" spans="1:16" x14ac:dyDescent="0.35">
      <c r="A12" s="3" t="s">
        <v>11</v>
      </c>
      <c r="B12" s="153">
        <f>SUM(B13:B15)</f>
        <v>0</v>
      </c>
      <c r="C12" s="153">
        <f t="shared" ref="C12:L12" si="3">SUM(C13:C15)</f>
        <v>0</v>
      </c>
      <c r="D12" s="153">
        <f t="shared" si="3"/>
        <v>0</v>
      </c>
      <c r="E12" s="153">
        <f t="shared" si="3"/>
        <v>-0.1</v>
      </c>
      <c r="F12" s="153">
        <f t="shared" si="3"/>
        <v>0</v>
      </c>
      <c r="G12" s="153">
        <f t="shared" si="3"/>
        <v>0</v>
      </c>
      <c r="H12" s="153">
        <f t="shared" si="3"/>
        <v>0</v>
      </c>
      <c r="I12" s="153">
        <f t="shared" si="3"/>
        <v>0</v>
      </c>
      <c r="J12" s="153">
        <f t="shared" si="3"/>
        <v>0</v>
      </c>
      <c r="K12" s="153">
        <f t="shared" si="3"/>
        <v>0</v>
      </c>
      <c r="L12" s="153">
        <f t="shared" si="3"/>
        <v>0</v>
      </c>
      <c r="M12" s="153">
        <f t="shared" si="1"/>
        <v>-0.1</v>
      </c>
    </row>
    <row r="13" spans="1:16" ht="15" thickBot="1" x14ac:dyDescent="0.4">
      <c r="A13" s="5" t="s">
        <v>5</v>
      </c>
      <c r="B13" s="202">
        <v>0</v>
      </c>
      <c r="C13" s="202">
        <v>0</v>
      </c>
      <c r="D13" s="202">
        <v>0</v>
      </c>
      <c r="E13" s="202">
        <v>-0.1</v>
      </c>
      <c r="F13" s="202">
        <v>0</v>
      </c>
      <c r="G13" s="202">
        <v>0</v>
      </c>
      <c r="H13" s="202">
        <v>0</v>
      </c>
      <c r="I13" s="202">
        <v>0</v>
      </c>
      <c r="J13" s="202">
        <v>0</v>
      </c>
      <c r="K13" s="202">
        <v>0</v>
      </c>
      <c r="L13" s="202">
        <v>0</v>
      </c>
      <c r="M13" s="153">
        <f t="shared" si="1"/>
        <v>-0.1</v>
      </c>
    </row>
    <row r="14" spans="1:16" ht="15" thickBot="1" x14ac:dyDescent="0.4">
      <c r="A14" s="5" t="s">
        <v>6</v>
      </c>
      <c r="B14" s="153">
        <v>0</v>
      </c>
      <c r="C14" s="153">
        <v>0</v>
      </c>
      <c r="D14" s="153">
        <v>0</v>
      </c>
      <c r="E14" s="153">
        <v>0</v>
      </c>
      <c r="F14" s="153">
        <v>0</v>
      </c>
      <c r="G14" s="153">
        <v>0</v>
      </c>
      <c r="H14" s="153">
        <v>0</v>
      </c>
      <c r="I14" s="153">
        <v>0</v>
      </c>
      <c r="J14" s="153">
        <v>0</v>
      </c>
      <c r="K14" s="153">
        <v>0</v>
      </c>
      <c r="L14" s="153">
        <v>0</v>
      </c>
      <c r="M14" s="153">
        <f t="shared" si="1"/>
        <v>0</v>
      </c>
      <c r="O14" s="67"/>
      <c r="P14" s="74"/>
    </row>
    <row r="15" spans="1:16" ht="29.5" thickBot="1" x14ac:dyDescent="0.4">
      <c r="A15" s="5" t="s">
        <v>7</v>
      </c>
      <c r="B15" s="153">
        <v>0</v>
      </c>
      <c r="C15" s="153">
        <v>0</v>
      </c>
      <c r="D15" s="153">
        <v>0</v>
      </c>
      <c r="E15" s="153">
        <v>0</v>
      </c>
      <c r="F15" s="153">
        <v>0</v>
      </c>
      <c r="G15" s="153">
        <v>0</v>
      </c>
      <c r="H15" s="153">
        <v>0</v>
      </c>
      <c r="I15" s="153">
        <v>0</v>
      </c>
      <c r="J15" s="153">
        <v>0</v>
      </c>
      <c r="K15" s="153">
        <v>0</v>
      </c>
      <c r="L15" s="153">
        <v>0</v>
      </c>
      <c r="M15" s="153">
        <f t="shared" si="1"/>
        <v>0</v>
      </c>
      <c r="O15" s="67"/>
      <c r="P15" s="74"/>
    </row>
    <row r="16" spans="1:16" ht="43.5" x14ac:dyDescent="0.35">
      <c r="A16" s="3" t="s">
        <v>9</v>
      </c>
      <c r="B16" s="153">
        <v>0</v>
      </c>
      <c r="C16" s="153">
        <v>0</v>
      </c>
      <c r="D16" s="153">
        <v>0</v>
      </c>
      <c r="E16" s="153">
        <v>0.5</v>
      </c>
      <c r="F16" s="153">
        <v>0</v>
      </c>
      <c r="G16" s="153">
        <v>0</v>
      </c>
      <c r="H16" s="153">
        <v>0</v>
      </c>
      <c r="I16" s="153">
        <v>0</v>
      </c>
      <c r="J16" s="153">
        <v>0</v>
      </c>
      <c r="K16" s="153">
        <v>0</v>
      </c>
      <c r="L16" s="153">
        <v>0</v>
      </c>
      <c r="M16" s="153">
        <f t="shared" si="1"/>
        <v>0.5</v>
      </c>
    </row>
    <row r="17" spans="1:13" ht="29" x14ac:dyDescent="0.35">
      <c r="A17" s="3" t="s">
        <v>10</v>
      </c>
      <c r="B17" s="153">
        <f>SUM(B18:B20)</f>
        <v>0</v>
      </c>
      <c r="C17" s="153">
        <f t="shared" ref="C17:L17" si="4">SUM(C18:C20)</f>
        <v>0</v>
      </c>
      <c r="D17" s="153">
        <f t="shared" si="4"/>
        <v>0</v>
      </c>
      <c r="E17" s="153">
        <f t="shared" si="4"/>
        <v>0</v>
      </c>
      <c r="F17" s="153">
        <f t="shared" si="4"/>
        <v>0</v>
      </c>
      <c r="G17" s="153">
        <f t="shared" si="4"/>
        <v>0</v>
      </c>
      <c r="H17" s="153">
        <f t="shared" si="4"/>
        <v>0</v>
      </c>
      <c r="I17" s="153">
        <f t="shared" si="4"/>
        <v>0</v>
      </c>
      <c r="J17" s="153">
        <f t="shared" si="4"/>
        <v>0</v>
      </c>
      <c r="K17" s="153">
        <f t="shared" si="4"/>
        <v>0</v>
      </c>
      <c r="L17" s="153">
        <f t="shared" si="4"/>
        <v>0</v>
      </c>
      <c r="M17" s="153">
        <f t="shared" si="1"/>
        <v>0</v>
      </c>
    </row>
    <row r="18" spans="1:13" x14ac:dyDescent="0.35">
      <c r="A18" s="5" t="s">
        <v>5</v>
      </c>
      <c r="B18" s="153">
        <v>0</v>
      </c>
      <c r="C18" s="153">
        <v>0</v>
      </c>
      <c r="D18" s="153">
        <v>0</v>
      </c>
      <c r="E18" s="153">
        <v>0</v>
      </c>
      <c r="F18" s="153">
        <v>0</v>
      </c>
      <c r="G18" s="153">
        <v>0</v>
      </c>
      <c r="H18" s="153">
        <v>0</v>
      </c>
      <c r="I18" s="153">
        <v>0</v>
      </c>
      <c r="J18" s="153">
        <v>0</v>
      </c>
      <c r="K18" s="153">
        <v>0</v>
      </c>
      <c r="L18" s="153">
        <v>0</v>
      </c>
      <c r="M18" s="153">
        <f t="shared" si="1"/>
        <v>0</v>
      </c>
    </row>
    <row r="19" spans="1:13" x14ac:dyDescent="0.35">
      <c r="A19" s="5" t="s">
        <v>6</v>
      </c>
      <c r="B19" s="153">
        <v>0</v>
      </c>
      <c r="C19" s="153">
        <v>0</v>
      </c>
      <c r="D19" s="153">
        <v>0</v>
      </c>
      <c r="E19" s="153">
        <v>0</v>
      </c>
      <c r="F19" s="153">
        <v>0</v>
      </c>
      <c r="G19" s="153">
        <v>0</v>
      </c>
      <c r="H19" s="153">
        <v>0</v>
      </c>
      <c r="I19" s="153">
        <v>0</v>
      </c>
      <c r="J19" s="153">
        <v>0</v>
      </c>
      <c r="K19" s="153">
        <v>0</v>
      </c>
      <c r="L19" s="153">
        <v>0</v>
      </c>
      <c r="M19" s="153">
        <f t="shared" si="1"/>
        <v>0</v>
      </c>
    </row>
    <row r="20" spans="1:13" ht="29" x14ac:dyDescent="0.35">
      <c r="A20" s="5" t="s">
        <v>7</v>
      </c>
      <c r="B20" s="153">
        <v>0</v>
      </c>
      <c r="C20" s="153">
        <v>0</v>
      </c>
      <c r="D20" s="153">
        <v>0</v>
      </c>
      <c r="E20" s="153">
        <v>0</v>
      </c>
      <c r="F20" s="153">
        <v>0</v>
      </c>
      <c r="G20" s="153">
        <v>0</v>
      </c>
      <c r="H20" s="153">
        <v>0</v>
      </c>
      <c r="I20" s="153">
        <v>0</v>
      </c>
      <c r="J20" s="153">
        <v>0</v>
      </c>
      <c r="K20" s="153">
        <v>0</v>
      </c>
      <c r="L20" s="153">
        <v>0</v>
      </c>
      <c r="M20" s="153">
        <f t="shared" si="1"/>
        <v>0</v>
      </c>
    </row>
    <row r="21" spans="1:13" x14ac:dyDescent="0.35">
      <c r="A21" s="5" t="s">
        <v>12</v>
      </c>
      <c r="B21" s="402" t="s">
        <v>693</v>
      </c>
      <c r="C21" s="402"/>
      <c r="D21" s="402"/>
      <c r="E21" s="402"/>
      <c r="F21" s="402"/>
      <c r="G21" s="402"/>
      <c r="H21" s="402"/>
      <c r="I21" s="402"/>
      <c r="J21" s="402"/>
      <c r="K21" s="402"/>
      <c r="L21" s="402"/>
      <c r="M21" s="402"/>
    </row>
    <row r="22" spans="1:13" ht="58" x14ac:dyDescent="0.35">
      <c r="A22" s="5" t="s">
        <v>13</v>
      </c>
      <c r="B22" s="402" t="s">
        <v>694</v>
      </c>
      <c r="C22" s="402"/>
      <c r="D22" s="402"/>
      <c r="E22" s="402"/>
      <c r="F22" s="402"/>
      <c r="G22" s="402"/>
      <c r="H22" s="402"/>
      <c r="I22" s="402"/>
      <c r="J22" s="402"/>
      <c r="K22" s="402"/>
      <c r="L22" s="402"/>
      <c r="M22" s="402"/>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4" t="s">
        <v>17</v>
      </c>
      <c r="B28" s="5" t="s">
        <v>20</v>
      </c>
      <c r="C28" s="154"/>
      <c r="D28" s="154"/>
      <c r="E28" s="154"/>
      <c r="F28" s="154"/>
      <c r="G28" s="154"/>
      <c r="H28" s="154"/>
      <c r="I28" s="290"/>
      <c r="J28" s="290"/>
    </row>
    <row r="29" spans="1:13" ht="87" x14ac:dyDescent="0.35">
      <c r="A29" s="154" t="s">
        <v>18</v>
      </c>
      <c r="B29" s="5" t="s">
        <v>21</v>
      </c>
      <c r="C29" s="154"/>
      <c r="D29" s="154"/>
      <c r="E29" s="154"/>
      <c r="F29" s="154"/>
      <c r="G29" s="154"/>
      <c r="H29" s="154"/>
      <c r="I29" s="294"/>
      <c r="J29" s="296"/>
    </row>
    <row r="30" spans="1:13" ht="87" x14ac:dyDescent="0.35">
      <c r="A30" s="154" t="s">
        <v>19</v>
      </c>
      <c r="B30" s="7" t="s">
        <v>22</v>
      </c>
      <c r="C30" s="154"/>
      <c r="D30" s="154"/>
      <c r="E30" s="154"/>
      <c r="F30" s="154"/>
      <c r="G30" s="154"/>
      <c r="H30" s="154"/>
      <c r="I30" s="290"/>
      <c r="J30" s="290"/>
    </row>
    <row r="31" spans="1:13" ht="29" x14ac:dyDescent="0.35">
      <c r="A31" s="8"/>
      <c r="B31" s="5" t="s">
        <v>23</v>
      </c>
      <c r="C31" s="154"/>
      <c r="D31" s="154"/>
      <c r="E31" s="154"/>
      <c r="F31" s="154"/>
      <c r="G31" s="154"/>
      <c r="H31" s="154"/>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4"/>
      <c r="D35" s="154"/>
      <c r="E35" s="154"/>
      <c r="F35" s="154"/>
      <c r="G35" s="154"/>
      <c r="H35" s="154"/>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54"/>
      <c r="D37" s="154"/>
      <c r="E37" s="154"/>
      <c r="F37" s="154"/>
      <c r="G37" s="154"/>
      <c r="H37" s="154"/>
      <c r="I37" s="290"/>
      <c r="J37" s="290"/>
    </row>
    <row r="38" spans="1:10" ht="58" x14ac:dyDescent="0.35">
      <c r="A38" s="154"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85" zoomScaleNormal="85" workbookViewId="0">
      <selection activeCell="C36" sqref="C36:J36"/>
    </sheetView>
  </sheetViews>
  <sheetFormatPr defaultRowHeight="14.5" x14ac:dyDescent="0.35"/>
  <cols>
    <col min="1" max="1" width="31.363281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3">
        <f>SUM(B5:B7)</f>
        <v>0</v>
      </c>
      <c r="C4" s="153">
        <f t="shared" ref="C4:L4" si="0">SUM(C5:C7)</f>
        <v>0</v>
      </c>
      <c r="D4" s="153">
        <f t="shared" si="0"/>
        <v>0</v>
      </c>
      <c r="E4" s="153">
        <f t="shared" si="0"/>
        <v>0</v>
      </c>
      <c r="F4" s="153">
        <f t="shared" si="0"/>
        <v>0</v>
      </c>
      <c r="G4" s="153">
        <f t="shared" si="0"/>
        <v>0</v>
      </c>
      <c r="H4" s="153">
        <f t="shared" si="0"/>
        <v>0</v>
      </c>
      <c r="I4" s="153">
        <f t="shared" si="0"/>
        <v>0</v>
      </c>
      <c r="J4" s="153">
        <f t="shared" si="0"/>
        <v>0</v>
      </c>
      <c r="K4" s="153">
        <f t="shared" si="0"/>
        <v>0</v>
      </c>
      <c r="L4" s="153">
        <f t="shared" si="0"/>
        <v>0</v>
      </c>
      <c r="M4" s="153">
        <f>SUM(B4:L4)</f>
        <v>0</v>
      </c>
    </row>
    <row r="5" spans="1:16" x14ac:dyDescent="0.35">
      <c r="A5" s="5" t="s">
        <v>5</v>
      </c>
      <c r="B5" s="153">
        <v>0</v>
      </c>
      <c r="C5" s="153">
        <v>0</v>
      </c>
      <c r="D5" s="153">
        <v>0</v>
      </c>
      <c r="E5" s="153">
        <v>0</v>
      </c>
      <c r="F5" s="153">
        <v>0</v>
      </c>
      <c r="G5" s="153">
        <v>0</v>
      </c>
      <c r="H5" s="153">
        <v>0</v>
      </c>
      <c r="I5" s="153">
        <v>0</v>
      </c>
      <c r="J5" s="153">
        <v>0</v>
      </c>
      <c r="K5" s="153">
        <v>0</v>
      </c>
      <c r="L5" s="153">
        <v>0</v>
      </c>
      <c r="M5" s="153">
        <f t="shared" ref="M5:M20" si="1">SUM(B5:L5)</f>
        <v>0</v>
      </c>
    </row>
    <row r="6" spans="1:16" x14ac:dyDescent="0.35">
      <c r="A6" s="5" t="s">
        <v>6</v>
      </c>
      <c r="B6" s="153">
        <v>0</v>
      </c>
      <c r="C6" s="153">
        <v>0</v>
      </c>
      <c r="D6" s="153">
        <v>0</v>
      </c>
      <c r="E6" s="153">
        <v>0</v>
      </c>
      <c r="F6" s="153">
        <v>0</v>
      </c>
      <c r="G6" s="153">
        <v>0</v>
      </c>
      <c r="H6" s="153">
        <v>0</v>
      </c>
      <c r="I6" s="153">
        <v>0</v>
      </c>
      <c r="J6" s="153">
        <v>0</v>
      </c>
      <c r="K6" s="153">
        <v>0</v>
      </c>
      <c r="L6" s="153">
        <v>0</v>
      </c>
      <c r="M6" s="153">
        <f t="shared" si="1"/>
        <v>0</v>
      </c>
    </row>
    <row r="7" spans="1:16" x14ac:dyDescent="0.35">
      <c r="A7" s="5" t="s">
        <v>7</v>
      </c>
      <c r="B7" s="153">
        <v>0</v>
      </c>
      <c r="C7" s="153">
        <v>0</v>
      </c>
      <c r="D7" s="153">
        <v>0</v>
      </c>
      <c r="E7" s="153">
        <v>0</v>
      </c>
      <c r="F7" s="153">
        <v>0</v>
      </c>
      <c r="G7" s="153">
        <v>0</v>
      </c>
      <c r="H7" s="153">
        <v>0</v>
      </c>
      <c r="I7" s="153">
        <v>0</v>
      </c>
      <c r="J7" s="153">
        <v>0</v>
      </c>
      <c r="K7" s="153">
        <v>0</v>
      </c>
      <c r="L7" s="153">
        <v>0</v>
      </c>
      <c r="M7" s="153">
        <f t="shared" si="1"/>
        <v>0</v>
      </c>
    </row>
    <row r="8" spans="1:16" x14ac:dyDescent="0.35">
      <c r="A8" s="3" t="s">
        <v>8</v>
      </c>
      <c r="B8" s="153">
        <f>SUM(B9:B11)</f>
        <v>0</v>
      </c>
      <c r="C8" s="153">
        <f t="shared" ref="C8:L8" si="2">SUM(C9:C11)</f>
        <v>0</v>
      </c>
      <c r="D8" s="153">
        <f t="shared" si="2"/>
        <v>0</v>
      </c>
      <c r="E8" s="153">
        <f t="shared" si="2"/>
        <v>0</v>
      </c>
      <c r="F8" s="153">
        <f t="shared" si="2"/>
        <v>0</v>
      </c>
      <c r="G8" s="153">
        <f t="shared" si="2"/>
        <v>0</v>
      </c>
      <c r="H8" s="153">
        <f t="shared" si="2"/>
        <v>0</v>
      </c>
      <c r="I8" s="153">
        <f t="shared" si="2"/>
        <v>0</v>
      </c>
      <c r="J8" s="153">
        <f t="shared" si="2"/>
        <v>0</v>
      </c>
      <c r="K8" s="153">
        <f t="shared" si="2"/>
        <v>0</v>
      </c>
      <c r="L8" s="153">
        <f t="shared" si="2"/>
        <v>0</v>
      </c>
      <c r="M8" s="153">
        <f t="shared" si="1"/>
        <v>0</v>
      </c>
    </row>
    <row r="9" spans="1:16" x14ac:dyDescent="0.35">
      <c r="A9" s="5" t="s">
        <v>5</v>
      </c>
      <c r="B9" s="153">
        <v>0</v>
      </c>
      <c r="C9" s="153">
        <v>0</v>
      </c>
      <c r="D9" s="153">
        <v>0</v>
      </c>
      <c r="E9" s="153">
        <v>0</v>
      </c>
      <c r="F9" s="153">
        <v>0</v>
      </c>
      <c r="G9" s="153">
        <v>0</v>
      </c>
      <c r="H9" s="153">
        <v>0</v>
      </c>
      <c r="I9" s="153">
        <v>0</v>
      </c>
      <c r="J9" s="153">
        <v>0</v>
      </c>
      <c r="K9" s="153">
        <v>0</v>
      </c>
      <c r="L9" s="153">
        <v>0</v>
      </c>
      <c r="M9" s="153">
        <f t="shared" si="1"/>
        <v>0</v>
      </c>
    </row>
    <row r="10" spans="1:16" x14ac:dyDescent="0.35">
      <c r="A10" s="5" t="s">
        <v>6</v>
      </c>
      <c r="B10" s="153">
        <v>0</v>
      </c>
      <c r="C10" s="153">
        <v>0</v>
      </c>
      <c r="D10" s="153">
        <v>0</v>
      </c>
      <c r="E10" s="153">
        <v>0</v>
      </c>
      <c r="F10" s="153">
        <v>0</v>
      </c>
      <c r="G10" s="153">
        <v>0</v>
      </c>
      <c r="H10" s="153">
        <v>0</v>
      </c>
      <c r="I10" s="153">
        <v>0</v>
      </c>
      <c r="J10" s="153">
        <v>0</v>
      </c>
      <c r="K10" s="153">
        <v>0</v>
      </c>
      <c r="L10" s="153">
        <v>0</v>
      </c>
      <c r="M10" s="153">
        <f t="shared" si="1"/>
        <v>0</v>
      </c>
    </row>
    <row r="11" spans="1:16" x14ac:dyDescent="0.35">
      <c r="A11" s="5" t="s">
        <v>7</v>
      </c>
      <c r="B11" s="153">
        <v>0</v>
      </c>
      <c r="C11" s="153">
        <v>0</v>
      </c>
      <c r="D11" s="153">
        <v>0</v>
      </c>
      <c r="E11" s="153">
        <v>0</v>
      </c>
      <c r="F11" s="153">
        <v>0</v>
      </c>
      <c r="G11" s="153">
        <v>0</v>
      </c>
      <c r="H11" s="153">
        <v>0</v>
      </c>
      <c r="I11" s="153">
        <v>0</v>
      </c>
      <c r="J11" s="153">
        <v>0</v>
      </c>
      <c r="K11" s="153">
        <v>0</v>
      </c>
      <c r="L11" s="153">
        <v>0</v>
      </c>
      <c r="M11" s="153">
        <f t="shared" si="1"/>
        <v>0</v>
      </c>
    </row>
    <row r="12" spans="1:16" x14ac:dyDescent="0.35">
      <c r="A12" s="3" t="s">
        <v>11</v>
      </c>
      <c r="B12" s="153">
        <f>SUM(B13:B15)</f>
        <v>0</v>
      </c>
      <c r="C12" s="153">
        <f t="shared" ref="C12:L12" si="3">SUM(C13:C15)</f>
        <v>0</v>
      </c>
      <c r="D12" s="153">
        <f t="shared" si="3"/>
        <v>0</v>
      </c>
      <c r="E12" s="153">
        <f t="shared" si="3"/>
        <v>0</v>
      </c>
      <c r="F12" s="153">
        <f t="shared" si="3"/>
        <v>0</v>
      </c>
      <c r="G12" s="153">
        <f t="shared" si="3"/>
        <v>0</v>
      </c>
      <c r="H12" s="153">
        <f t="shared" si="3"/>
        <v>0</v>
      </c>
      <c r="I12" s="153">
        <f t="shared" si="3"/>
        <v>0</v>
      </c>
      <c r="J12" s="153">
        <f t="shared" si="3"/>
        <v>0</v>
      </c>
      <c r="K12" s="153">
        <f t="shared" si="3"/>
        <v>0</v>
      </c>
      <c r="L12" s="153">
        <f t="shared" si="3"/>
        <v>0</v>
      </c>
      <c r="M12" s="153">
        <f t="shared" si="1"/>
        <v>0</v>
      </c>
    </row>
    <row r="13" spans="1:16" ht="15" thickBot="1" x14ac:dyDescent="0.4">
      <c r="A13" s="5" t="s">
        <v>5</v>
      </c>
      <c r="B13" s="153">
        <v>0</v>
      </c>
      <c r="C13" s="153">
        <v>0</v>
      </c>
      <c r="D13" s="153">
        <v>0</v>
      </c>
      <c r="E13" s="153">
        <v>0</v>
      </c>
      <c r="F13" s="153">
        <v>0</v>
      </c>
      <c r="G13" s="153">
        <v>0</v>
      </c>
      <c r="H13" s="153">
        <v>0</v>
      </c>
      <c r="I13" s="153">
        <v>0</v>
      </c>
      <c r="J13" s="153">
        <v>0</v>
      </c>
      <c r="K13" s="153">
        <v>0</v>
      </c>
      <c r="L13" s="153">
        <v>0</v>
      </c>
      <c r="M13" s="153">
        <f t="shared" si="1"/>
        <v>0</v>
      </c>
    </row>
    <row r="14" spans="1:16" ht="15" thickBot="1" x14ac:dyDescent="0.4">
      <c r="A14" s="5" t="s">
        <v>6</v>
      </c>
      <c r="B14" s="153">
        <v>0</v>
      </c>
      <c r="C14" s="153">
        <v>0</v>
      </c>
      <c r="D14" s="153">
        <v>0</v>
      </c>
      <c r="E14" s="153">
        <v>0</v>
      </c>
      <c r="F14" s="153">
        <v>0</v>
      </c>
      <c r="G14" s="153">
        <v>0</v>
      </c>
      <c r="H14" s="153">
        <v>0</v>
      </c>
      <c r="I14" s="153">
        <v>0</v>
      </c>
      <c r="J14" s="153">
        <v>0</v>
      </c>
      <c r="K14" s="153">
        <v>0</v>
      </c>
      <c r="L14" s="153">
        <v>0</v>
      </c>
      <c r="M14" s="153">
        <f t="shared" si="1"/>
        <v>0</v>
      </c>
      <c r="O14" s="67"/>
      <c r="P14" s="74"/>
    </row>
    <row r="15" spans="1:16" ht="15" thickBot="1" x14ac:dyDescent="0.4">
      <c r="A15" s="5" t="s">
        <v>7</v>
      </c>
      <c r="B15" s="153">
        <v>0</v>
      </c>
      <c r="C15" s="153">
        <v>0</v>
      </c>
      <c r="D15" s="153">
        <v>0</v>
      </c>
      <c r="E15" s="153">
        <v>0</v>
      </c>
      <c r="F15" s="153">
        <v>0</v>
      </c>
      <c r="G15" s="153">
        <v>0</v>
      </c>
      <c r="H15" s="153">
        <v>0</v>
      </c>
      <c r="I15" s="153">
        <v>0</v>
      </c>
      <c r="J15" s="153">
        <v>0</v>
      </c>
      <c r="K15" s="153">
        <v>0</v>
      </c>
      <c r="L15" s="153">
        <v>0</v>
      </c>
      <c r="M15" s="153">
        <f t="shared" si="1"/>
        <v>0</v>
      </c>
      <c r="O15" s="67"/>
      <c r="P15" s="74"/>
    </row>
    <row r="16" spans="1:16" ht="29" x14ac:dyDescent="0.35">
      <c r="A16" s="3" t="s">
        <v>9</v>
      </c>
      <c r="B16" s="153">
        <v>3.1772710000000002</v>
      </c>
      <c r="C16" s="153">
        <v>8.6743799999999993</v>
      </c>
      <c r="D16" s="153">
        <v>9.9524899999999992</v>
      </c>
      <c r="E16" s="153">
        <v>1.864498</v>
      </c>
      <c r="F16" s="153">
        <v>0</v>
      </c>
      <c r="G16" s="153">
        <v>0</v>
      </c>
      <c r="H16" s="153">
        <v>0</v>
      </c>
      <c r="I16" s="153">
        <v>0</v>
      </c>
      <c r="J16" s="153">
        <v>0</v>
      </c>
      <c r="K16" s="153">
        <v>0</v>
      </c>
      <c r="L16" s="153">
        <v>0</v>
      </c>
      <c r="M16" s="153">
        <f t="shared" si="1"/>
        <v>23.668639000000002</v>
      </c>
    </row>
    <row r="17" spans="1:13" x14ac:dyDescent="0.35">
      <c r="A17" s="3" t="s">
        <v>10</v>
      </c>
      <c r="B17" s="153">
        <f>SUM(B18:B20)</f>
        <v>0</v>
      </c>
      <c r="C17" s="153">
        <v>0</v>
      </c>
      <c r="D17" s="153">
        <v>0</v>
      </c>
      <c r="E17" s="153">
        <v>0</v>
      </c>
      <c r="F17" s="153">
        <v>0</v>
      </c>
      <c r="G17" s="153">
        <v>0</v>
      </c>
      <c r="H17" s="153">
        <v>0</v>
      </c>
      <c r="I17" s="153">
        <v>0</v>
      </c>
      <c r="J17" s="153">
        <v>0</v>
      </c>
      <c r="K17" s="153">
        <v>0</v>
      </c>
      <c r="L17" s="153">
        <v>0</v>
      </c>
      <c r="M17" s="153">
        <f t="shared" si="1"/>
        <v>0</v>
      </c>
    </row>
    <row r="18" spans="1:13" x14ac:dyDescent="0.35">
      <c r="A18" s="5" t="s">
        <v>5</v>
      </c>
      <c r="B18" s="153">
        <v>0</v>
      </c>
      <c r="C18" s="153">
        <v>0</v>
      </c>
      <c r="D18" s="153">
        <v>0</v>
      </c>
      <c r="E18" s="153">
        <v>0</v>
      </c>
      <c r="F18" s="153">
        <v>0</v>
      </c>
      <c r="G18" s="153">
        <v>0</v>
      </c>
      <c r="H18" s="153">
        <v>0</v>
      </c>
      <c r="I18" s="153">
        <v>0</v>
      </c>
      <c r="J18" s="153">
        <v>0</v>
      </c>
      <c r="K18" s="153">
        <v>0</v>
      </c>
      <c r="L18" s="153">
        <v>0</v>
      </c>
      <c r="M18" s="153">
        <f t="shared" si="1"/>
        <v>0</v>
      </c>
    </row>
    <row r="19" spans="1:13" x14ac:dyDescent="0.35">
      <c r="A19" s="5" t="s">
        <v>6</v>
      </c>
      <c r="B19" s="153">
        <v>0</v>
      </c>
      <c r="C19" s="153">
        <v>0</v>
      </c>
      <c r="D19" s="153">
        <v>0</v>
      </c>
      <c r="E19" s="153">
        <v>0</v>
      </c>
      <c r="F19" s="153">
        <v>0</v>
      </c>
      <c r="G19" s="153">
        <v>0</v>
      </c>
      <c r="H19" s="153">
        <v>0</v>
      </c>
      <c r="I19" s="153">
        <v>0</v>
      </c>
      <c r="J19" s="153">
        <v>0</v>
      </c>
      <c r="K19" s="153">
        <v>0</v>
      </c>
      <c r="L19" s="153">
        <v>0</v>
      </c>
      <c r="M19" s="153">
        <f t="shared" si="1"/>
        <v>0</v>
      </c>
    </row>
    <row r="20" spans="1:13" x14ac:dyDescent="0.35">
      <c r="A20" s="5" t="s">
        <v>7</v>
      </c>
      <c r="B20" s="153">
        <v>0</v>
      </c>
      <c r="C20" s="153">
        <v>0</v>
      </c>
      <c r="D20" s="153">
        <v>0</v>
      </c>
      <c r="E20" s="153">
        <v>0</v>
      </c>
      <c r="F20" s="153">
        <v>0</v>
      </c>
      <c r="G20" s="153">
        <v>0</v>
      </c>
      <c r="H20" s="153">
        <v>0</v>
      </c>
      <c r="I20" s="153">
        <v>0</v>
      </c>
      <c r="J20" s="153">
        <v>0</v>
      </c>
      <c r="K20" s="153">
        <v>0</v>
      </c>
      <c r="L20" s="153">
        <v>0</v>
      </c>
      <c r="M20" s="153">
        <f t="shared" si="1"/>
        <v>0</v>
      </c>
    </row>
    <row r="21" spans="1:13" ht="81" customHeight="1" x14ac:dyDescent="0.35">
      <c r="A21" s="5" t="s">
        <v>12</v>
      </c>
      <c r="B21" s="409" t="s">
        <v>610</v>
      </c>
      <c r="C21" s="409"/>
      <c r="D21" s="409"/>
      <c r="E21" s="409"/>
      <c r="F21" s="409"/>
      <c r="G21" s="409"/>
      <c r="H21" s="409"/>
      <c r="I21" s="409"/>
      <c r="J21" s="409"/>
      <c r="K21" s="409"/>
      <c r="L21" s="409"/>
      <c r="M21" s="409"/>
    </row>
    <row r="22" spans="1:13" ht="43.5" x14ac:dyDescent="0.35">
      <c r="A22" s="5" t="s">
        <v>13</v>
      </c>
      <c r="B22" s="391" t="s">
        <v>611</v>
      </c>
      <c r="C22" s="391"/>
      <c r="D22" s="391"/>
      <c r="E22" s="391"/>
      <c r="F22" s="391"/>
      <c r="G22" s="391"/>
      <c r="H22" s="391"/>
      <c r="I22" s="391"/>
      <c r="J22" s="391"/>
      <c r="K22" s="391"/>
      <c r="L22" s="391"/>
      <c r="M22" s="391"/>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4" t="s">
        <v>17</v>
      </c>
      <c r="B28" s="5" t="s">
        <v>20</v>
      </c>
      <c r="C28" s="154"/>
      <c r="D28" s="154"/>
      <c r="E28" s="154"/>
      <c r="F28" s="154"/>
      <c r="G28" s="154"/>
      <c r="H28" s="154"/>
      <c r="I28" s="290"/>
      <c r="J28" s="290"/>
    </row>
    <row r="29" spans="1:13" ht="87" x14ac:dyDescent="0.35">
      <c r="A29" s="154" t="s">
        <v>18</v>
      </c>
      <c r="B29" s="5" t="s">
        <v>21</v>
      </c>
      <c r="C29" s="154"/>
      <c r="D29" s="154"/>
      <c r="E29" s="154"/>
      <c r="F29" s="154"/>
      <c r="G29" s="154"/>
      <c r="H29" s="154"/>
      <c r="I29" s="294"/>
      <c r="J29" s="296"/>
    </row>
    <row r="30" spans="1:13" ht="87" x14ac:dyDescent="0.35">
      <c r="A30" s="154" t="s">
        <v>19</v>
      </c>
      <c r="B30" s="7" t="s">
        <v>22</v>
      </c>
      <c r="C30" s="154"/>
      <c r="D30" s="154"/>
      <c r="E30" s="154"/>
      <c r="F30" s="154"/>
      <c r="G30" s="154"/>
      <c r="H30" s="154"/>
      <c r="I30" s="290"/>
      <c r="J30" s="290"/>
    </row>
    <row r="31" spans="1:13" ht="29" x14ac:dyDescent="0.35">
      <c r="A31" s="8"/>
      <c r="B31" s="5" t="s">
        <v>23</v>
      </c>
      <c r="C31" s="154"/>
      <c r="D31" s="154"/>
      <c r="E31" s="154"/>
      <c r="F31" s="154"/>
      <c r="G31" s="154"/>
      <c r="H31" s="154"/>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4"/>
      <c r="D35" s="154"/>
      <c r="E35" s="154"/>
      <c r="F35" s="154"/>
      <c r="G35" s="154"/>
      <c r="H35" s="154"/>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54"/>
      <c r="D37" s="154"/>
      <c r="E37" s="154"/>
      <c r="F37" s="154"/>
      <c r="G37" s="154"/>
      <c r="H37" s="154"/>
      <c r="I37" s="290"/>
      <c r="J37" s="290"/>
    </row>
    <row r="38" spans="1:10" ht="43.5" x14ac:dyDescent="0.35">
      <c r="A38" s="154"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workbookViewId="0">
      <selection activeCell="C36" sqref="C36:J36"/>
    </sheetView>
  </sheetViews>
  <sheetFormatPr defaultRowHeight="14.5" x14ac:dyDescent="0.35"/>
  <cols>
    <col min="1" max="1" width="31.363281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0</v>
      </c>
      <c r="C8" s="152">
        <f t="shared" ref="C8:L8" si="2">SUM(C9:C11)</f>
        <v>0</v>
      </c>
      <c r="D8" s="152">
        <f t="shared" si="2"/>
        <v>0</v>
      </c>
      <c r="E8" s="152">
        <f t="shared" si="2"/>
        <v>0</v>
      </c>
      <c r="F8" s="152">
        <f t="shared" si="2"/>
        <v>0</v>
      </c>
      <c r="G8" s="152">
        <f t="shared" si="2"/>
        <v>0</v>
      </c>
      <c r="H8" s="152">
        <f t="shared" si="2"/>
        <v>0</v>
      </c>
      <c r="I8" s="152">
        <f t="shared" si="2"/>
        <v>0</v>
      </c>
      <c r="J8" s="152">
        <f t="shared" si="2"/>
        <v>0</v>
      </c>
      <c r="K8" s="152">
        <f t="shared" si="2"/>
        <v>0</v>
      </c>
      <c r="L8" s="152">
        <f t="shared" si="2"/>
        <v>0</v>
      </c>
      <c r="M8" s="152">
        <f t="shared" si="1"/>
        <v>0</v>
      </c>
    </row>
    <row r="9" spans="1:16" x14ac:dyDescent="0.35">
      <c r="A9" s="5" t="s">
        <v>5</v>
      </c>
      <c r="B9" s="152">
        <v>0</v>
      </c>
      <c r="C9" s="152">
        <v>0</v>
      </c>
      <c r="D9" s="152">
        <v>0</v>
      </c>
      <c r="E9" s="152">
        <v>0</v>
      </c>
      <c r="F9" s="152">
        <v>0</v>
      </c>
      <c r="G9" s="152">
        <v>0</v>
      </c>
      <c r="H9" s="152">
        <v>0</v>
      </c>
      <c r="I9" s="152">
        <v>0</v>
      </c>
      <c r="J9" s="152">
        <v>0</v>
      </c>
      <c r="K9" s="152">
        <v>0</v>
      </c>
      <c r="L9" s="152">
        <v>0</v>
      </c>
      <c r="M9" s="152">
        <f t="shared" si="1"/>
        <v>0</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v>
      </c>
      <c r="C12" s="152">
        <f t="shared" ref="C12:L12" si="3">SUM(C13:C15)</f>
        <v>0</v>
      </c>
      <c r="D12" s="152">
        <f t="shared" si="3"/>
        <v>0</v>
      </c>
      <c r="E12" s="152">
        <f t="shared" si="3"/>
        <v>0</v>
      </c>
      <c r="F12" s="152">
        <f t="shared" si="3"/>
        <v>0</v>
      </c>
      <c r="G12" s="152">
        <f t="shared" si="3"/>
        <v>0</v>
      </c>
      <c r="H12" s="152">
        <f t="shared" si="3"/>
        <v>0</v>
      </c>
      <c r="I12" s="152">
        <f t="shared" si="3"/>
        <v>0</v>
      </c>
      <c r="J12" s="152">
        <f t="shared" si="3"/>
        <v>0</v>
      </c>
      <c r="K12" s="152">
        <f t="shared" si="3"/>
        <v>0</v>
      </c>
      <c r="L12" s="152">
        <f t="shared" si="3"/>
        <v>0</v>
      </c>
      <c r="M12" s="152">
        <f t="shared" si="1"/>
        <v>0</v>
      </c>
    </row>
    <row r="13" spans="1:16" ht="15" thickBot="1" x14ac:dyDescent="0.4">
      <c r="A13" s="5" t="s">
        <v>5</v>
      </c>
      <c r="B13" s="152">
        <v>0</v>
      </c>
      <c r="C13" s="152">
        <v>0</v>
      </c>
      <c r="D13" s="152">
        <v>0</v>
      </c>
      <c r="E13" s="152">
        <v>0</v>
      </c>
      <c r="F13" s="152">
        <v>0</v>
      </c>
      <c r="G13" s="152">
        <v>0</v>
      </c>
      <c r="H13" s="152">
        <v>0</v>
      </c>
      <c r="I13" s="152">
        <v>0</v>
      </c>
      <c r="J13" s="152">
        <v>0</v>
      </c>
      <c r="K13" s="152">
        <v>0</v>
      </c>
      <c r="L13" s="152">
        <v>0</v>
      </c>
      <c r="M13" s="152">
        <f t="shared" si="1"/>
        <v>0</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1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29" x14ac:dyDescent="0.35">
      <c r="A16" s="3" t="s">
        <v>9</v>
      </c>
      <c r="B16" s="152">
        <v>9.1966380000000001</v>
      </c>
      <c r="C16" s="152">
        <v>4.3601539999999996</v>
      </c>
      <c r="D16" s="152">
        <v>4.4785940000000002</v>
      </c>
      <c r="E16" s="152">
        <v>1.1012090000000001</v>
      </c>
      <c r="F16" s="152">
        <v>0</v>
      </c>
      <c r="G16" s="152">
        <v>0</v>
      </c>
      <c r="H16" s="152">
        <v>0</v>
      </c>
      <c r="I16" s="152">
        <v>0</v>
      </c>
      <c r="J16" s="152">
        <v>0</v>
      </c>
      <c r="K16" s="152">
        <v>0</v>
      </c>
      <c r="L16" s="152">
        <v>0</v>
      </c>
      <c r="M16" s="152">
        <f t="shared" si="1"/>
        <v>19.136595</v>
      </c>
    </row>
    <row r="17" spans="1:13"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x14ac:dyDescent="0.35">
      <c r="A21" s="5" t="s">
        <v>12</v>
      </c>
      <c r="B21" s="290" t="s">
        <v>612</v>
      </c>
      <c r="C21" s="290"/>
      <c r="D21" s="290"/>
      <c r="E21" s="290"/>
      <c r="F21" s="290"/>
      <c r="G21" s="290"/>
      <c r="H21" s="290"/>
      <c r="I21" s="290"/>
      <c r="J21" s="290"/>
      <c r="K21" s="290"/>
      <c r="L21" s="290"/>
      <c r="M21" s="290"/>
    </row>
    <row r="22" spans="1:13" ht="43.5" x14ac:dyDescent="0.35">
      <c r="A22" s="5" t="s">
        <v>13</v>
      </c>
      <c r="B22" s="290" t="s">
        <v>613</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43.5"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C36" sqref="C36:J36"/>
    </sheetView>
  </sheetViews>
  <sheetFormatPr defaultRowHeight="14.5" x14ac:dyDescent="0.35"/>
  <cols>
    <col min="1" max="1" width="25.7265625" customWidth="1"/>
    <col min="2" max="3" width="9.1796875" customWidth="1"/>
    <col min="13" max="13" width="19.7265625" customWidth="1"/>
  </cols>
  <sheetData>
    <row r="1" spans="1:14" x14ac:dyDescent="0.35">
      <c r="A1" s="289" t="s">
        <v>0</v>
      </c>
      <c r="B1" s="289"/>
      <c r="C1" s="289"/>
      <c r="D1" s="289"/>
      <c r="E1" s="289"/>
      <c r="F1" s="289"/>
      <c r="G1" s="289"/>
      <c r="H1" s="289"/>
      <c r="I1" s="289"/>
      <c r="J1" s="289"/>
      <c r="K1" s="289"/>
      <c r="L1" s="289"/>
      <c r="M1" s="289"/>
    </row>
    <row r="2" spans="1:14" x14ac:dyDescent="0.35">
      <c r="A2" s="290" t="s">
        <v>1</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ht="31.5" customHeight="1" x14ac:dyDescent="0.35">
      <c r="A4" s="3" t="s">
        <v>4</v>
      </c>
      <c r="B4" s="1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ht="23.25" customHeight="1" x14ac:dyDescent="0.35">
      <c r="A5" s="5" t="s">
        <v>5</v>
      </c>
      <c r="B5" s="13">
        <v>0</v>
      </c>
      <c r="C5" s="13">
        <v>0</v>
      </c>
      <c r="D5" s="13">
        <v>0</v>
      </c>
      <c r="E5" s="13">
        <v>0</v>
      </c>
      <c r="F5" s="13">
        <v>0</v>
      </c>
      <c r="G5" s="13">
        <v>0</v>
      </c>
      <c r="H5" s="13">
        <v>0</v>
      </c>
      <c r="I5" s="13">
        <v>0</v>
      </c>
      <c r="J5" s="13">
        <v>0</v>
      </c>
      <c r="K5" s="13">
        <v>0</v>
      </c>
      <c r="L5" s="13">
        <v>0</v>
      </c>
      <c r="M5" s="63">
        <f t="shared" ref="M5:M20" si="1">SUM(B5:L5)</f>
        <v>0</v>
      </c>
    </row>
    <row r="6" spans="1:14" x14ac:dyDescent="0.35">
      <c r="A6" s="5" t="s">
        <v>6</v>
      </c>
      <c r="B6" s="13">
        <v>0</v>
      </c>
      <c r="C6" s="13">
        <v>0</v>
      </c>
      <c r="D6" s="13">
        <v>0</v>
      </c>
      <c r="E6" s="13">
        <v>0</v>
      </c>
      <c r="F6" s="13">
        <v>0</v>
      </c>
      <c r="G6" s="13">
        <v>0</v>
      </c>
      <c r="H6" s="13">
        <v>0</v>
      </c>
      <c r="I6" s="13">
        <v>0</v>
      </c>
      <c r="J6" s="13">
        <v>0</v>
      </c>
      <c r="K6" s="13">
        <v>0</v>
      </c>
      <c r="L6" s="13">
        <v>0</v>
      </c>
      <c r="M6" s="63">
        <f t="shared" si="1"/>
        <v>0</v>
      </c>
    </row>
    <row r="7" spans="1:14" ht="51" customHeight="1" x14ac:dyDescent="0.35">
      <c r="A7" s="5" t="s">
        <v>7</v>
      </c>
      <c r="B7" s="13">
        <v>0</v>
      </c>
      <c r="C7" s="13">
        <v>0</v>
      </c>
      <c r="D7" s="13">
        <v>0</v>
      </c>
      <c r="E7" s="13">
        <v>0</v>
      </c>
      <c r="F7" s="13">
        <v>0</v>
      </c>
      <c r="G7" s="13">
        <v>0</v>
      </c>
      <c r="H7" s="13">
        <v>0</v>
      </c>
      <c r="I7" s="13">
        <v>0</v>
      </c>
      <c r="J7" s="13">
        <v>0</v>
      </c>
      <c r="K7" s="13">
        <v>0</v>
      </c>
      <c r="L7" s="13">
        <v>0</v>
      </c>
      <c r="M7" s="63">
        <f t="shared" si="1"/>
        <v>0</v>
      </c>
    </row>
    <row r="8" spans="1:14" ht="32.25" customHeight="1" x14ac:dyDescent="0.35">
      <c r="A8" s="3" t="s">
        <v>8</v>
      </c>
      <c r="B8" s="13">
        <f>SUM(B9:B11)</f>
        <v>9.6</v>
      </c>
      <c r="C8" s="13">
        <f t="shared" ref="C8:L8" si="2">SUM(C9:C11)</f>
        <v>12.3</v>
      </c>
      <c r="D8" s="13">
        <f t="shared" si="2"/>
        <v>9.6</v>
      </c>
      <c r="E8" s="13">
        <f t="shared" si="2"/>
        <v>12.3</v>
      </c>
      <c r="F8" s="13">
        <f t="shared" si="2"/>
        <v>9.6</v>
      </c>
      <c r="G8" s="13">
        <f t="shared" si="2"/>
        <v>12.3</v>
      </c>
      <c r="H8" s="13">
        <f t="shared" si="2"/>
        <v>9.6</v>
      </c>
      <c r="I8" s="13">
        <f t="shared" si="2"/>
        <v>12.3</v>
      </c>
      <c r="J8" s="13">
        <f t="shared" si="2"/>
        <v>9.6</v>
      </c>
      <c r="K8" s="13">
        <f t="shared" si="2"/>
        <v>12.3</v>
      </c>
      <c r="L8" s="13">
        <f t="shared" si="2"/>
        <v>9.6</v>
      </c>
      <c r="M8" s="63">
        <f t="shared" si="1"/>
        <v>119.09999999999998</v>
      </c>
      <c r="N8" s="23"/>
    </row>
    <row r="9" spans="1:14" ht="18" customHeight="1" x14ac:dyDescent="0.35">
      <c r="A9" s="5" t="s">
        <v>5</v>
      </c>
      <c r="B9" s="13">
        <v>9.6</v>
      </c>
      <c r="C9" s="13">
        <v>12.3</v>
      </c>
      <c r="D9" s="13">
        <v>9.6</v>
      </c>
      <c r="E9" s="13">
        <v>12.3</v>
      </c>
      <c r="F9" s="13">
        <v>9.6</v>
      </c>
      <c r="G9" s="13">
        <v>12.3</v>
      </c>
      <c r="H9" s="13">
        <v>9.6</v>
      </c>
      <c r="I9" s="13">
        <v>12.3</v>
      </c>
      <c r="J9" s="13">
        <v>9.6</v>
      </c>
      <c r="K9" s="13">
        <v>12.3</v>
      </c>
      <c r="L9" s="13">
        <v>9.6</v>
      </c>
      <c r="M9" s="63">
        <f t="shared" si="1"/>
        <v>119.09999999999998</v>
      </c>
    </row>
    <row r="10" spans="1:14" x14ac:dyDescent="0.35">
      <c r="A10" s="5" t="s">
        <v>6</v>
      </c>
      <c r="B10" s="13">
        <v>0</v>
      </c>
      <c r="C10" s="13">
        <v>0</v>
      </c>
      <c r="D10" s="13">
        <v>0</v>
      </c>
      <c r="E10" s="13">
        <v>0</v>
      </c>
      <c r="F10" s="13">
        <v>0</v>
      </c>
      <c r="G10" s="13">
        <v>0</v>
      </c>
      <c r="H10" s="13">
        <v>0</v>
      </c>
      <c r="I10" s="13">
        <v>0</v>
      </c>
      <c r="J10" s="13">
        <v>0</v>
      </c>
      <c r="K10" s="13">
        <v>0</v>
      </c>
      <c r="L10" s="13">
        <v>0</v>
      </c>
      <c r="M10" s="63">
        <f t="shared" si="1"/>
        <v>0</v>
      </c>
    </row>
    <row r="11" spans="1:14" ht="42" customHeight="1" x14ac:dyDescent="0.35">
      <c r="A11" s="5" t="s">
        <v>7</v>
      </c>
      <c r="B11" s="13">
        <v>0</v>
      </c>
      <c r="C11" s="13">
        <v>0</v>
      </c>
      <c r="D11" s="13">
        <v>0</v>
      </c>
      <c r="E11" s="13">
        <v>0</v>
      </c>
      <c r="F11" s="13">
        <v>0</v>
      </c>
      <c r="G11" s="13">
        <v>0</v>
      </c>
      <c r="H11" s="13">
        <v>0</v>
      </c>
      <c r="I11" s="13">
        <v>0</v>
      </c>
      <c r="J11" s="13">
        <v>0</v>
      </c>
      <c r="K11" s="13">
        <v>0</v>
      </c>
      <c r="L11" s="13">
        <v>0</v>
      </c>
      <c r="M11" s="63">
        <f t="shared" si="1"/>
        <v>0</v>
      </c>
    </row>
    <row r="12" spans="1:14" x14ac:dyDescent="0.35">
      <c r="A12" s="3" t="s">
        <v>11</v>
      </c>
      <c r="B12" s="13">
        <f>SUM(B13:B15)</f>
        <v>-9.6</v>
      </c>
      <c r="C12" s="13">
        <f t="shared" ref="C12:L12" si="3">SUM(C13:C15)</f>
        <v>-12.3</v>
      </c>
      <c r="D12" s="13">
        <f t="shared" si="3"/>
        <v>-9.6</v>
      </c>
      <c r="E12" s="13">
        <f t="shared" si="3"/>
        <v>-12.3</v>
      </c>
      <c r="F12" s="13">
        <f t="shared" si="3"/>
        <v>-9.6</v>
      </c>
      <c r="G12" s="13">
        <f t="shared" si="3"/>
        <v>-12.3</v>
      </c>
      <c r="H12" s="13">
        <f t="shared" si="3"/>
        <v>-9.6</v>
      </c>
      <c r="I12" s="13">
        <f t="shared" si="3"/>
        <v>-12.3</v>
      </c>
      <c r="J12" s="13">
        <f t="shared" si="3"/>
        <v>-9.6</v>
      </c>
      <c r="K12" s="13">
        <f t="shared" si="3"/>
        <v>-12.3</v>
      </c>
      <c r="L12" s="13">
        <f t="shared" si="3"/>
        <v>-9.6</v>
      </c>
      <c r="M12" s="63">
        <f t="shared" si="1"/>
        <v>-119.09999999999998</v>
      </c>
    </row>
    <row r="13" spans="1:14" x14ac:dyDescent="0.35">
      <c r="A13" s="5" t="s">
        <v>5</v>
      </c>
      <c r="B13" s="13">
        <v>-9.6</v>
      </c>
      <c r="C13" s="13">
        <v>-12.3</v>
      </c>
      <c r="D13" s="13">
        <v>-9.6</v>
      </c>
      <c r="E13" s="13">
        <v>-12.3</v>
      </c>
      <c r="F13" s="13">
        <v>-9.6</v>
      </c>
      <c r="G13" s="13">
        <v>-12.3</v>
      </c>
      <c r="H13" s="13">
        <v>-9.6</v>
      </c>
      <c r="I13" s="13">
        <v>-12.3</v>
      </c>
      <c r="J13" s="13">
        <v>-9.6</v>
      </c>
      <c r="K13" s="13">
        <v>-12.3</v>
      </c>
      <c r="L13" s="13">
        <v>-9.6</v>
      </c>
      <c r="M13" s="63">
        <f t="shared" si="1"/>
        <v>-119.09999999999998</v>
      </c>
    </row>
    <row r="14" spans="1:14" x14ac:dyDescent="0.35">
      <c r="A14" s="5" t="s">
        <v>6</v>
      </c>
      <c r="B14" s="13">
        <v>0</v>
      </c>
      <c r="C14" s="13">
        <v>0</v>
      </c>
      <c r="D14" s="13">
        <v>0</v>
      </c>
      <c r="E14" s="13">
        <v>0</v>
      </c>
      <c r="F14" s="13">
        <v>0</v>
      </c>
      <c r="G14" s="13">
        <v>0</v>
      </c>
      <c r="H14" s="13">
        <v>0</v>
      </c>
      <c r="I14" s="13">
        <v>0</v>
      </c>
      <c r="J14" s="13">
        <v>0</v>
      </c>
      <c r="K14" s="13">
        <v>0</v>
      </c>
      <c r="L14" s="13">
        <v>0</v>
      </c>
      <c r="M14" s="63">
        <f t="shared" si="1"/>
        <v>0</v>
      </c>
    </row>
    <row r="15" spans="1:14" ht="57.75" customHeight="1" x14ac:dyDescent="0.35">
      <c r="A15" s="5" t="s">
        <v>7</v>
      </c>
      <c r="B15" s="13">
        <v>0</v>
      </c>
      <c r="C15" s="13">
        <v>0</v>
      </c>
      <c r="D15" s="13">
        <v>0</v>
      </c>
      <c r="E15" s="13">
        <v>0</v>
      </c>
      <c r="F15" s="13">
        <v>0</v>
      </c>
      <c r="G15" s="13">
        <v>0</v>
      </c>
      <c r="H15" s="13">
        <v>0</v>
      </c>
      <c r="I15" s="13">
        <v>0</v>
      </c>
      <c r="J15" s="13">
        <v>0</v>
      </c>
      <c r="K15" s="13">
        <v>0</v>
      </c>
      <c r="L15" s="13">
        <v>0</v>
      </c>
      <c r="M15" s="63">
        <f t="shared" si="1"/>
        <v>0</v>
      </c>
    </row>
    <row r="16" spans="1:14" ht="43.5" x14ac:dyDescent="0.35">
      <c r="A16" s="3" t="s">
        <v>9</v>
      </c>
      <c r="B16" s="13">
        <v>0</v>
      </c>
      <c r="C16" s="13">
        <v>0</v>
      </c>
      <c r="D16" s="13">
        <v>0</v>
      </c>
      <c r="E16" s="13">
        <v>0</v>
      </c>
      <c r="F16" s="13">
        <v>0</v>
      </c>
      <c r="G16" s="13">
        <v>0</v>
      </c>
      <c r="H16" s="13">
        <v>0</v>
      </c>
      <c r="I16" s="13">
        <v>0</v>
      </c>
      <c r="J16" s="13">
        <v>0</v>
      </c>
      <c r="K16" s="13">
        <v>0</v>
      </c>
      <c r="L16" s="13">
        <v>0</v>
      </c>
      <c r="M16" s="63">
        <f t="shared" si="1"/>
        <v>0</v>
      </c>
      <c r="N16" s="23"/>
    </row>
    <row r="17" spans="1:13" ht="29" x14ac:dyDescent="0.35">
      <c r="A17" s="3" t="s">
        <v>10</v>
      </c>
      <c r="B17" s="13">
        <f>SUM(B18:B20)</f>
        <v>107</v>
      </c>
      <c r="C17" s="13">
        <f t="shared" ref="C17:L17" si="4">SUM(C18:C20)</f>
        <v>305</v>
      </c>
      <c r="D17" s="13">
        <f t="shared" si="4"/>
        <v>375</v>
      </c>
      <c r="E17" s="13">
        <f t="shared" si="4"/>
        <v>370</v>
      </c>
      <c r="F17" s="13">
        <f t="shared" si="4"/>
        <v>368</v>
      </c>
      <c r="G17" s="13">
        <f t="shared" si="4"/>
        <v>367</v>
      </c>
      <c r="H17" s="13">
        <f t="shared" si="4"/>
        <v>367</v>
      </c>
      <c r="I17" s="13">
        <f t="shared" si="4"/>
        <v>367</v>
      </c>
      <c r="J17" s="13">
        <f t="shared" si="4"/>
        <v>367</v>
      </c>
      <c r="K17" s="13">
        <f t="shared" si="4"/>
        <v>367</v>
      </c>
      <c r="L17" s="13">
        <f t="shared" si="4"/>
        <v>367</v>
      </c>
      <c r="M17" s="63">
        <f t="shared" si="1"/>
        <v>3727</v>
      </c>
    </row>
    <row r="18" spans="1:13" x14ac:dyDescent="0.35">
      <c r="A18" s="5" t="s">
        <v>5</v>
      </c>
      <c r="B18" s="13">
        <v>107</v>
      </c>
      <c r="C18" s="13">
        <v>305</v>
      </c>
      <c r="D18" s="13">
        <v>375</v>
      </c>
      <c r="E18" s="13">
        <v>370</v>
      </c>
      <c r="F18" s="13">
        <v>368</v>
      </c>
      <c r="G18" s="13">
        <v>367</v>
      </c>
      <c r="H18" s="13">
        <v>367</v>
      </c>
      <c r="I18" s="13">
        <v>367</v>
      </c>
      <c r="J18" s="13">
        <v>367</v>
      </c>
      <c r="K18" s="13">
        <v>367</v>
      </c>
      <c r="L18" s="13">
        <v>367</v>
      </c>
      <c r="M18" s="63">
        <f t="shared" si="1"/>
        <v>3727</v>
      </c>
    </row>
    <row r="19" spans="1:13" x14ac:dyDescent="0.35">
      <c r="A19" s="5" t="s">
        <v>6</v>
      </c>
      <c r="B19" s="13">
        <v>0</v>
      </c>
      <c r="C19" s="13">
        <v>0</v>
      </c>
      <c r="D19" s="13">
        <v>0</v>
      </c>
      <c r="E19" s="13">
        <v>0</v>
      </c>
      <c r="F19" s="13">
        <v>0</v>
      </c>
      <c r="G19" s="13">
        <v>0</v>
      </c>
      <c r="H19" s="13">
        <v>0</v>
      </c>
      <c r="I19" s="13">
        <v>0</v>
      </c>
      <c r="J19" s="13">
        <v>0</v>
      </c>
      <c r="K19" s="13">
        <v>0</v>
      </c>
      <c r="L19" s="13">
        <v>0</v>
      </c>
      <c r="M19" s="63">
        <f t="shared" si="1"/>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1"/>
        <v>0</v>
      </c>
    </row>
    <row r="21" spans="1:13" ht="98.25" customHeight="1" x14ac:dyDescent="0.35">
      <c r="A21" s="5" t="s">
        <v>12</v>
      </c>
      <c r="B21" s="290" t="s">
        <v>119</v>
      </c>
      <c r="C21" s="290"/>
      <c r="D21" s="290"/>
      <c r="E21" s="290"/>
      <c r="F21" s="290"/>
      <c r="G21" s="290"/>
      <c r="H21" s="290"/>
      <c r="I21" s="290"/>
      <c r="J21" s="290"/>
      <c r="K21" s="290"/>
      <c r="L21" s="290"/>
      <c r="M21" s="290"/>
    </row>
    <row r="22" spans="1:13" ht="148.5" customHeight="1" x14ac:dyDescent="0.35">
      <c r="A22" s="5" t="s">
        <v>13</v>
      </c>
      <c r="B22" s="290" t="s">
        <v>132</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33" t="s">
        <v>17</v>
      </c>
      <c r="B28" s="5" t="s">
        <v>20</v>
      </c>
      <c r="C28" s="34">
        <v>0</v>
      </c>
      <c r="D28" s="34">
        <v>0</v>
      </c>
      <c r="E28" s="34">
        <v>0</v>
      </c>
      <c r="F28" s="34">
        <v>0</v>
      </c>
      <c r="G28" s="34">
        <v>0</v>
      </c>
      <c r="H28" s="34">
        <v>0</v>
      </c>
      <c r="I28" s="290">
        <f>SUM(C28:H28)</f>
        <v>0</v>
      </c>
      <c r="J28" s="290"/>
    </row>
    <row r="29" spans="1:13" ht="87" x14ac:dyDescent="0.35">
      <c r="A29" s="33" t="s">
        <v>18</v>
      </c>
      <c r="B29" s="5" t="s">
        <v>21</v>
      </c>
      <c r="C29" s="34">
        <v>0</v>
      </c>
      <c r="D29" s="34">
        <v>0</v>
      </c>
      <c r="E29" s="34">
        <v>0</v>
      </c>
      <c r="F29" s="34">
        <v>0</v>
      </c>
      <c r="G29" s="34">
        <v>0</v>
      </c>
      <c r="H29" s="34">
        <v>0</v>
      </c>
      <c r="I29" s="290">
        <f t="shared" ref="I29:I30" si="5">SUM(C29:H29)</f>
        <v>0</v>
      </c>
      <c r="J29" s="290"/>
    </row>
    <row r="30" spans="1:13" ht="87" x14ac:dyDescent="0.35">
      <c r="A30" s="33" t="s">
        <v>19</v>
      </c>
      <c r="B30" s="7" t="s">
        <v>22</v>
      </c>
      <c r="C30" s="34">
        <v>0</v>
      </c>
      <c r="D30" s="34">
        <v>0</v>
      </c>
      <c r="E30" s="34">
        <v>0</v>
      </c>
      <c r="F30" s="34">
        <v>0</v>
      </c>
      <c r="G30" s="34">
        <v>0</v>
      </c>
      <c r="H30" s="34">
        <v>0</v>
      </c>
      <c r="I30" s="290">
        <f t="shared" si="5"/>
        <v>0</v>
      </c>
      <c r="J30" s="290"/>
    </row>
    <row r="31" spans="1:13" ht="126" x14ac:dyDescent="0.35">
      <c r="A31" s="8"/>
      <c r="B31" s="49" t="s">
        <v>198</v>
      </c>
      <c r="C31" s="34">
        <v>107</v>
      </c>
      <c r="D31" s="34">
        <v>252</v>
      </c>
      <c r="E31" s="34">
        <v>248</v>
      </c>
      <c r="F31" s="34">
        <v>243</v>
      </c>
      <c r="G31" s="34">
        <v>240</v>
      </c>
      <c r="H31" s="34">
        <v>240</v>
      </c>
      <c r="I31" s="290">
        <v>2530</v>
      </c>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33"/>
      <c r="D35" s="33"/>
      <c r="E35" s="33"/>
      <c r="F35" s="33"/>
      <c r="G35" s="33"/>
      <c r="H35" s="33"/>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33"/>
      <c r="D37" s="33"/>
      <c r="E37" s="33"/>
      <c r="F37" s="33"/>
      <c r="G37" s="33"/>
      <c r="H37" s="33"/>
      <c r="I37" s="290"/>
      <c r="J37" s="290"/>
    </row>
    <row r="38" spans="1:10" ht="43.5" x14ac:dyDescent="0.35">
      <c r="A38" s="33" t="s">
        <v>13</v>
      </c>
      <c r="B38" s="294" t="s">
        <v>197</v>
      </c>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C36" sqref="C36:J36"/>
    </sheetView>
  </sheetViews>
  <sheetFormatPr defaultRowHeight="14.5" x14ac:dyDescent="0.35"/>
  <cols>
    <col min="1" max="1" width="25.7265625" customWidth="1"/>
    <col min="2" max="3" width="9.1796875" customWidth="1"/>
    <col min="13" max="13" width="19.7265625" customWidth="1"/>
  </cols>
  <sheetData>
    <row r="1" spans="1:14" x14ac:dyDescent="0.35">
      <c r="A1" s="289" t="s">
        <v>0</v>
      </c>
      <c r="B1" s="289"/>
      <c r="C1" s="289"/>
      <c r="D1" s="289"/>
      <c r="E1" s="289"/>
      <c r="F1" s="289"/>
      <c r="G1" s="289"/>
      <c r="H1" s="289"/>
      <c r="I1" s="289"/>
      <c r="J1" s="289"/>
      <c r="K1" s="289"/>
      <c r="L1" s="289"/>
      <c r="M1" s="289"/>
    </row>
    <row r="2" spans="1:14" x14ac:dyDescent="0.35">
      <c r="A2" s="290" t="s">
        <v>1</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ht="31.5" customHeight="1" x14ac:dyDescent="0.35">
      <c r="A4" s="3" t="s">
        <v>4</v>
      </c>
      <c r="B4" s="59">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ht="23.25" customHeight="1" x14ac:dyDescent="0.35">
      <c r="A5" s="5" t="s">
        <v>5</v>
      </c>
      <c r="B5" s="59">
        <v>0</v>
      </c>
      <c r="C5" s="59">
        <v>0</v>
      </c>
      <c r="D5" s="59">
        <v>0</v>
      </c>
      <c r="E5" s="59">
        <v>0</v>
      </c>
      <c r="F5" s="59">
        <v>0</v>
      </c>
      <c r="G5" s="59">
        <v>0</v>
      </c>
      <c r="H5" s="59">
        <v>0</v>
      </c>
      <c r="I5" s="59">
        <v>0</v>
      </c>
      <c r="J5" s="59">
        <v>0</v>
      </c>
      <c r="K5" s="59">
        <v>0</v>
      </c>
      <c r="L5" s="59">
        <v>0</v>
      </c>
      <c r="M5" s="63">
        <f t="shared" ref="M5:M20" si="1">SUM(B5:L5)</f>
        <v>0</v>
      </c>
    </row>
    <row r="6" spans="1:14" x14ac:dyDescent="0.35">
      <c r="A6" s="5" t="s">
        <v>6</v>
      </c>
      <c r="B6" s="59">
        <v>0</v>
      </c>
      <c r="C6" s="59">
        <v>0</v>
      </c>
      <c r="D6" s="59">
        <v>0</v>
      </c>
      <c r="E6" s="59">
        <v>0</v>
      </c>
      <c r="F6" s="59">
        <v>0</v>
      </c>
      <c r="G6" s="59">
        <v>0</v>
      </c>
      <c r="H6" s="59">
        <v>0</v>
      </c>
      <c r="I6" s="59">
        <v>0</v>
      </c>
      <c r="J6" s="59">
        <v>0</v>
      </c>
      <c r="K6" s="59">
        <v>0</v>
      </c>
      <c r="L6" s="59">
        <v>0</v>
      </c>
      <c r="M6" s="63">
        <f t="shared" si="1"/>
        <v>0</v>
      </c>
    </row>
    <row r="7" spans="1:14" ht="51" customHeight="1" x14ac:dyDescent="0.35">
      <c r="A7" s="5" t="s">
        <v>7</v>
      </c>
      <c r="B7" s="59">
        <v>0</v>
      </c>
      <c r="C7" s="59">
        <v>0</v>
      </c>
      <c r="D7" s="59">
        <v>0</v>
      </c>
      <c r="E7" s="59">
        <v>0</v>
      </c>
      <c r="F7" s="59">
        <v>0</v>
      </c>
      <c r="G7" s="59">
        <v>0</v>
      </c>
      <c r="H7" s="59">
        <v>0</v>
      </c>
      <c r="I7" s="59">
        <v>0</v>
      </c>
      <c r="J7" s="59">
        <v>0</v>
      </c>
      <c r="K7" s="59">
        <v>0</v>
      </c>
      <c r="L7" s="59">
        <v>0</v>
      </c>
      <c r="M7" s="63">
        <f t="shared" si="1"/>
        <v>0</v>
      </c>
    </row>
    <row r="8" spans="1:14" ht="32.25" customHeight="1" x14ac:dyDescent="0.35">
      <c r="A8" s="3" t="s">
        <v>8</v>
      </c>
      <c r="B8" s="59">
        <f>SUM(B9:B11)</f>
        <v>0.315</v>
      </c>
      <c r="C8" s="59">
        <f t="shared" ref="C8:L8" si="2">SUM(C9:C11)</f>
        <v>0.13400000000000001</v>
      </c>
      <c r="D8" s="59">
        <f t="shared" si="2"/>
        <v>0.13400000000000001</v>
      </c>
      <c r="E8" s="59">
        <f t="shared" si="2"/>
        <v>0.13400000000000001</v>
      </c>
      <c r="F8" s="59">
        <f t="shared" si="2"/>
        <v>0.13400000000000001</v>
      </c>
      <c r="G8" s="59">
        <f t="shared" si="2"/>
        <v>0.13400000000000001</v>
      </c>
      <c r="H8" s="59">
        <f t="shared" si="2"/>
        <v>0.13400000000000001</v>
      </c>
      <c r="I8" s="59">
        <f t="shared" si="2"/>
        <v>0.13300000000000001</v>
      </c>
      <c r="J8" s="59">
        <f t="shared" si="2"/>
        <v>0.13300000000000001</v>
      </c>
      <c r="K8" s="59">
        <f t="shared" si="2"/>
        <v>0.13300000000000001</v>
      </c>
      <c r="L8" s="59">
        <f t="shared" si="2"/>
        <v>0.98299999999999998</v>
      </c>
      <c r="M8" s="63">
        <f t="shared" si="1"/>
        <v>2.5009999999999999</v>
      </c>
      <c r="N8" s="23"/>
    </row>
    <row r="9" spans="1:14" ht="18" customHeight="1" x14ac:dyDescent="0.35">
      <c r="A9" s="5" t="s">
        <v>5</v>
      </c>
      <c r="B9" s="75">
        <v>0.315</v>
      </c>
      <c r="C9" s="75">
        <v>0.13400000000000001</v>
      </c>
      <c r="D9" s="75">
        <v>0.13400000000000001</v>
      </c>
      <c r="E9" s="75">
        <v>0.13400000000000001</v>
      </c>
      <c r="F9" s="75">
        <v>0.13400000000000001</v>
      </c>
      <c r="G9" s="75">
        <v>0.13400000000000001</v>
      </c>
      <c r="H9" s="75">
        <v>0.13400000000000001</v>
      </c>
      <c r="I9" s="75">
        <v>0.13300000000000001</v>
      </c>
      <c r="J9" s="75">
        <v>0.13300000000000001</v>
      </c>
      <c r="K9" s="75">
        <v>0.13300000000000001</v>
      </c>
      <c r="L9" s="75">
        <v>0.98299999999999998</v>
      </c>
      <c r="M9" s="63">
        <f t="shared" si="1"/>
        <v>2.5009999999999999</v>
      </c>
    </row>
    <row r="10" spans="1:14" x14ac:dyDescent="0.35">
      <c r="A10" s="5" t="s">
        <v>6</v>
      </c>
      <c r="B10" s="59">
        <v>0</v>
      </c>
      <c r="C10" s="59">
        <v>0</v>
      </c>
      <c r="D10" s="59">
        <v>0</v>
      </c>
      <c r="E10" s="59">
        <v>0</v>
      </c>
      <c r="F10" s="59">
        <v>0</v>
      </c>
      <c r="G10" s="59">
        <v>0</v>
      </c>
      <c r="H10" s="59">
        <v>0</v>
      </c>
      <c r="I10" s="59">
        <v>0</v>
      </c>
      <c r="J10" s="59">
        <v>0</v>
      </c>
      <c r="K10" s="59">
        <v>0</v>
      </c>
      <c r="L10" s="59">
        <v>0</v>
      </c>
      <c r="M10" s="63">
        <f t="shared" si="1"/>
        <v>0</v>
      </c>
    </row>
    <row r="11" spans="1:14" ht="42" customHeight="1" x14ac:dyDescent="0.35">
      <c r="A11" s="5" t="s">
        <v>7</v>
      </c>
      <c r="B11" s="59">
        <v>0</v>
      </c>
      <c r="C11" s="59">
        <v>0</v>
      </c>
      <c r="D11" s="59">
        <v>0</v>
      </c>
      <c r="E11" s="59">
        <v>0</v>
      </c>
      <c r="F11" s="59">
        <v>0</v>
      </c>
      <c r="G11" s="59">
        <v>0</v>
      </c>
      <c r="H11" s="59">
        <v>0</v>
      </c>
      <c r="I11" s="59">
        <v>0</v>
      </c>
      <c r="J11" s="59">
        <v>0</v>
      </c>
      <c r="K11" s="59">
        <v>0</v>
      </c>
      <c r="L11" s="59">
        <v>0</v>
      </c>
      <c r="M11" s="63">
        <f t="shared" si="1"/>
        <v>0</v>
      </c>
    </row>
    <row r="12" spans="1:14" x14ac:dyDescent="0.35">
      <c r="A12" s="3" t="s">
        <v>11</v>
      </c>
      <c r="B12" s="59">
        <f>SUM(B13:B15)</f>
        <v>-0.315</v>
      </c>
      <c r="C12" s="59">
        <f t="shared" ref="C12:L12" si="3">SUM(C13:C15)</f>
        <v>-0.13400000000000001</v>
      </c>
      <c r="D12" s="59">
        <f t="shared" si="3"/>
        <v>-0.13400000000000001</v>
      </c>
      <c r="E12" s="59">
        <f t="shared" si="3"/>
        <v>-0.13400000000000001</v>
      </c>
      <c r="F12" s="59">
        <f t="shared" si="3"/>
        <v>-0.13400000000000001</v>
      </c>
      <c r="G12" s="59">
        <f t="shared" si="3"/>
        <v>-0.13400000000000001</v>
      </c>
      <c r="H12" s="59">
        <f t="shared" si="3"/>
        <v>-0.13400000000000001</v>
      </c>
      <c r="I12" s="59">
        <f t="shared" si="3"/>
        <v>-0.13300000000000001</v>
      </c>
      <c r="J12" s="59">
        <f t="shared" si="3"/>
        <v>-0.13300000000000001</v>
      </c>
      <c r="K12" s="59">
        <f t="shared" si="3"/>
        <v>-0.13300000000000001</v>
      </c>
      <c r="L12" s="59">
        <f t="shared" si="3"/>
        <v>-0.98299999999999998</v>
      </c>
      <c r="M12" s="63">
        <f t="shared" si="1"/>
        <v>-2.5009999999999999</v>
      </c>
    </row>
    <row r="13" spans="1:14" x14ac:dyDescent="0.35">
      <c r="A13" s="5" t="s">
        <v>5</v>
      </c>
      <c r="B13" s="75">
        <v>-0.315</v>
      </c>
      <c r="C13" s="75">
        <v>-0.13400000000000001</v>
      </c>
      <c r="D13" s="75">
        <v>-0.13400000000000001</v>
      </c>
      <c r="E13" s="75">
        <v>-0.13400000000000001</v>
      </c>
      <c r="F13" s="75">
        <v>-0.13400000000000001</v>
      </c>
      <c r="G13" s="75">
        <v>-0.13400000000000001</v>
      </c>
      <c r="H13" s="75">
        <v>-0.13400000000000001</v>
      </c>
      <c r="I13" s="75">
        <v>-0.13300000000000001</v>
      </c>
      <c r="J13" s="75">
        <v>-0.13300000000000001</v>
      </c>
      <c r="K13" s="75">
        <v>-0.13300000000000001</v>
      </c>
      <c r="L13" s="75">
        <v>-0.98299999999999998</v>
      </c>
      <c r="M13" s="63">
        <f t="shared" si="1"/>
        <v>-2.5009999999999999</v>
      </c>
    </row>
    <row r="14" spans="1:14" x14ac:dyDescent="0.35">
      <c r="A14" s="5" t="s">
        <v>6</v>
      </c>
      <c r="B14" s="59">
        <v>0</v>
      </c>
      <c r="C14" s="59">
        <v>0</v>
      </c>
      <c r="D14" s="59">
        <v>0</v>
      </c>
      <c r="E14" s="59">
        <v>0</v>
      </c>
      <c r="F14" s="59">
        <v>0</v>
      </c>
      <c r="G14" s="59">
        <v>0</v>
      </c>
      <c r="H14" s="59">
        <v>0</v>
      </c>
      <c r="I14" s="59">
        <v>0</v>
      </c>
      <c r="J14" s="59">
        <v>0</v>
      </c>
      <c r="K14" s="59">
        <v>0</v>
      </c>
      <c r="L14" s="59">
        <v>0</v>
      </c>
      <c r="M14" s="63">
        <f t="shared" si="1"/>
        <v>0</v>
      </c>
    </row>
    <row r="15" spans="1:14" ht="57.75" customHeight="1" x14ac:dyDescent="0.35">
      <c r="A15" s="5" t="s">
        <v>7</v>
      </c>
      <c r="B15" s="59">
        <v>0</v>
      </c>
      <c r="C15" s="59">
        <v>0</v>
      </c>
      <c r="D15" s="59">
        <v>0</v>
      </c>
      <c r="E15" s="59">
        <v>0</v>
      </c>
      <c r="F15" s="59">
        <v>0</v>
      </c>
      <c r="G15" s="59">
        <v>0</v>
      </c>
      <c r="H15" s="59">
        <v>0</v>
      </c>
      <c r="I15" s="59">
        <v>0</v>
      </c>
      <c r="J15" s="59">
        <v>0</v>
      </c>
      <c r="K15" s="59">
        <v>0</v>
      </c>
      <c r="L15" s="59">
        <v>0</v>
      </c>
      <c r="M15" s="63">
        <f t="shared" si="1"/>
        <v>0</v>
      </c>
    </row>
    <row r="16" spans="1:14" ht="43.5" x14ac:dyDescent="0.35">
      <c r="A16" s="3" t="s">
        <v>9</v>
      </c>
      <c r="B16" s="59">
        <v>1.7350000000000001</v>
      </c>
      <c r="C16" s="59">
        <v>0</v>
      </c>
      <c r="D16" s="59">
        <v>0</v>
      </c>
      <c r="E16" s="59">
        <v>0</v>
      </c>
      <c r="F16" s="59">
        <v>0</v>
      </c>
      <c r="G16" s="59">
        <v>0</v>
      </c>
      <c r="H16" s="59">
        <v>0</v>
      </c>
      <c r="I16" s="59">
        <v>0</v>
      </c>
      <c r="J16" s="59">
        <v>0</v>
      </c>
      <c r="K16" s="59">
        <v>0</v>
      </c>
      <c r="L16" s="59">
        <v>0</v>
      </c>
      <c r="M16" s="63">
        <f t="shared" si="1"/>
        <v>1.7350000000000001</v>
      </c>
      <c r="N16" s="23"/>
    </row>
    <row r="17" spans="1:13" ht="29" x14ac:dyDescent="0.35">
      <c r="A17" s="3" t="s">
        <v>10</v>
      </c>
      <c r="B17" s="59">
        <f>SUM(B18:B20)</f>
        <v>0</v>
      </c>
      <c r="C17" s="59">
        <f t="shared" ref="C17:L17" si="4">SUM(C18:C20)</f>
        <v>0</v>
      </c>
      <c r="D17" s="59">
        <f t="shared" si="4"/>
        <v>0</v>
      </c>
      <c r="E17" s="59">
        <f t="shared" si="4"/>
        <v>0</v>
      </c>
      <c r="F17" s="59">
        <f t="shared" si="4"/>
        <v>0</v>
      </c>
      <c r="G17" s="59">
        <f t="shared" si="4"/>
        <v>0</v>
      </c>
      <c r="H17" s="59">
        <f t="shared" si="4"/>
        <v>0</v>
      </c>
      <c r="I17" s="59">
        <f t="shared" si="4"/>
        <v>0</v>
      </c>
      <c r="J17" s="59">
        <f t="shared" si="4"/>
        <v>0</v>
      </c>
      <c r="K17" s="59">
        <f t="shared" si="4"/>
        <v>0</v>
      </c>
      <c r="L17" s="59">
        <f t="shared" si="4"/>
        <v>0</v>
      </c>
      <c r="M17" s="63">
        <f t="shared" si="1"/>
        <v>0</v>
      </c>
    </row>
    <row r="18" spans="1:13" x14ac:dyDescent="0.35">
      <c r="A18" s="5" t="s">
        <v>5</v>
      </c>
      <c r="B18" s="59">
        <v>0</v>
      </c>
      <c r="C18" s="59">
        <v>0</v>
      </c>
      <c r="D18" s="59">
        <v>0</v>
      </c>
      <c r="E18" s="59">
        <v>0</v>
      </c>
      <c r="F18" s="59">
        <v>0</v>
      </c>
      <c r="G18" s="59">
        <v>0</v>
      </c>
      <c r="H18" s="59">
        <v>0</v>
      </c>
      <c r="I18" s="59">
        <v>0</v>
      </c>
      <c r="J18" s="59">
        <v>0</v>
      </c>
      <c r="K18" s="59">
        <v>0</v>
      </c>
      <c r="L18" s="59">
        <v>0</v>
      </c>
      <c r="M18" s="63">
        <f t="shared" si="1"/>
        <v>0</v>
      </c>
    </row>
    <row r="19" spans="1:13" x14ac:dyDescent="0.35">
      <c r="A19" s="5" t="s">
        <v>6</v>
      </c>
      <c r="B19" s="59">
        <v>0</v>
      </c>
      <c r="C19" s="59">
        <v>0</v>
      </c>
      <c r="D19" s="59">
        <v>0</v>
      </c>
      <c r="E19" s="59">
        <v>0</v>
      </c>
      <c r="F19" s="59">
        <v>0</v>
      </c>
      <c r="G19" s="59">
        <v>0</v>
      </c>
      <c r="H19" s="59">
        <v>0</v>
      </c>
      <c r="I19" s="59">
        <v>0</v>
      </c>
      <c r="J19" s="59">
        <v>0</v>
      </c>
      <c r="K19" s="59">
        <v>0</v>
      </c>
      <c r="L19" s="59">
        <v>0</v>
      </c>
      <c r="M19" s="63">
        <f t="shared" si="1"/>
        <v>0</v>
      </c>
    </row>
    <row r="20" spans="1:13" ht="29" x14ac:dyDescent="0.35">
      <c r="A20" s="5" t="s">
        <v>7</v>
      </c>
      <c r="B20" s="59">
        <v>0</v>
      </c>
      <c r="C20" s="59">
        <v>0</v>
      </c>
      <c r="D20" s="59">
        <v>0</v>
      </c>
      <c r="E20" s="59">
        <v>0</v>
      </c>
      <c r="F20" s="59">
        <v>0</v>
      </c>
      <c r="G20" s="59">
        <v>0</v>
      </c>
      <c r="H20" s="59">
        <v>0</v>
      </c>
      <c r="I20" s="59">
        <v>0</v>
      </c>
      <c r="J20" s="59">
        <v>0</v>
      </c>
      <c r="K20" s="59">
        <v>0</v>
      </c>
      <c r="L20" s="59">
        <v>0</v>
      </c>
      <c r="M20" s="63">
        <f t="shared" si="1"/>
        <v>0</v>
      </c>
    </row>
    <row r="21" spans="1:13" ht="128.25" customHeight="1" x14ac:dyDescent="0.35">
      <c r="A21" s="5" t="s">
        <v>12</v>
      </c>
      <c r="B21" s="290" t="s">
        <v>269</v>
      </c>
      <c r="C21" s="290"/>
      <c r="D21" s="290"/>
      <c r="E21" s="290"/>
      <c r="F21" s="290"/>
      <c r="G21" s="290"/>
      <c r="H21" s="290"/>
      <c r="I21" s="290"/>
      <c r="J21" s="290"/>
      <c r="K21" s="290"/>
      <c r="L21" s="290"/>
      <c r="M21" s="290"/>
    </row>
    <row r="22" spans="1:13" ht="148.5" customHeight="1" x14ac:dyDescent="0.35">
      <c r="A22" s="5" t="s">
        <v>13</v>
      </c>
      <c r="B22" s="290" t="s">
        <v>268</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58" t="s">
        <v>17</v>
      </c>
      <c r="B28" s="5" t="s">
        <v>20</v>
      </c>
      <c r="C28" s="58">
        <v>0</v>
      </c>
      <c r="D28" s="58">
        <v>0</v>
      </c>
      <c r="E28" s="58">
        <v>0</v>
      </c>
      <c r="F28" s="58">
        <v>0</v>
      </c>
      <c r="G28" s="58">
        <v>0</v>
      </c>
      <c r="H28" s="58">
        <v>0</v>
      </c>
      <c r="I28" s="290">
        <f>SUM(C28:H28)</f>
        <v>0</v>
      </c>
      <c r="J28" s="290"/>
    </row>
    <row r="29" spans="1:13" ht="87" x14ac:dyDescent="0.35">
      <c r="A29" s="58" t="s">
        <v>18</v>
      </c>
      <c r="B29" s="5" t="s">
        <v>21</v>
      </c>
      <c r="C29" s="58">
        <v>0</v>
      </c>
      <c r="D29" s="58">
        <v>0</v>
      </c>
      <c r="E29" s="58">
        <v>0</v>
      </c>
      <c r="F29" s="58">
        <v>0</v>
      </c>
      <c r="G29" s="58">
        <v>0</v>
      </c>
      <c r="H29" s="58">
        <v>0</v>
      </c>
      <c r="I29" s="290">
        <f t="shared" ref="I29:I30" si="5">SUM(C29:H29)</f>
        <v>0</v>
      </c>
      <c r="J29" s="290"/>
    </row>
    <row r="30" spans="1:13" ht="87" x14ac:dyDescent="0.35">
      <c r="A30" s="58" t="s">
        <v>19</v>
      </c>
      <c r="B30" s="7" t="s">
        <v>22</v>
      </c>
      <c r="C30" s="58">
        <v>0</v>
      </c>
      <c r="D30" s="58">
        <v>0</v>
      </c>
      <c r="E30" s="58">
        <v>0</v>
      </c>
      <c r="F30" s="58">
        <v>0</v>
      </c>
      <c r="G30" s="58">
        <v>0</v>
      </c>
      <c r="H30" s="58">
        <v>0</v>
      </c>
      <c r="I30" s="290">
        <f t="shared" si="5"/>
        <v>0</v>
      </c>
      <c r="J30" s="290"/>
    </row>
    <row r="31" spans="1:13" x14ac:dyDescent="0.35">
      <c r="A31" s="8"/>
      <c r="B31" s="49"/>
      <c r="C31" s="58">
        <v>0</v>
      </c>
      <c r="D31" s="58">
        <v>0</v>
      </c>
      <c r="E31" s="58">
        <v>0</v>
      </c>
      <c r="F31" s="58">
        <v>0</v>
      </c>
      <c r="G31" s="58">
        <v>0</v>
      </c>
      <c r="H31" s="58">
        <v>0</v>
      </c>
      <c r="I31" s="290">
        <v>0</v>
      </c>
      <c r="J31" s="290"/>
    </row>
    <row r="32" spans="1:13" ht="43.5" x14ac:dyDescent="0.35">
      <c r="A32" s="290" t="s">
        <v>24</v>
      </c>
      <c r="B32" s="5" t="s">
        <v>20</v>
      </c>
      <c r="C32" s="300" t="s">
        <v>267</v>
      </c>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58"/>
      <c r="D35" s="58"/>
      <c r="E35" s="58"/>
      <c r="F35" s="58"/>
      <c r="G35" s="58"/>
      <c r="H35" s="58"/>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58"/>
      <c r="D37" s="58"/>
      <c r="E37" s="58"/>
      <c r="F37" s="58"/>
      <c r="G37" s="58"/>
      <c r="H37" s="58"/>
      <c r="I37" s="290"/>
      <c r="J37" s="290"/>
    </row>
    <row r="38" spans="1:10" ht="43.5" x14ac:dyDescent="0.35">
      <c r="A38" s="58" t="s">
        <v>13</v>
      </c>
      <c r="B38" s="294" t="s">
        <v>197</v>
      </c>
      <c r="C38" s="295"/>
      <c r="D38" s="295"/>
      <c r="E38" s="295"/>
      <c r="F38" s="295"/>
      <c r="G38" s="295"/>
      <c r="H38" s="295"/>
      <c r="I38" s="295"/>
      <c r="J38" s="296"/>
    </row>
  </sheetData>
  <mergeCells count="20">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I35:J35"/>
    <mergeCell ref="C32:J34"/>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C36" sqref="C36:J36"/>
    </sheetView>
  </sheetViews>
  <sheetFormatPr defaultRowHeight="14.5" x14ac:dyDescent="0.35"/>
  <cols>
    <col min="1" max="1" width="25.7265625" customWidth="1"/>
    <col min="2" max="3" width="9.1796875" customWidth="1"/>
    <col min="13" max="13" width="19.7265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ht="31.5" customHeight="1" x14ac:dyDescent="0.35">
      <c r="A4" s="3" t="s">
        <v>4</v>
      </c>
      <c r="B4" s="13">
        <f>SUM(B5:B7)</f>
        <v>0</v>
      </c>
      <c r="C4" s="13">
        <v>0</v>
      </c>
      <c r="D4" s="13">
        <v>0</v>
      </c>
      <c r="E4" s="13">
        <v>0</v>
      </c>
      <c r="F4" s="13">
        <v>0</v>
      </c>
      <c r="G4" s="13">
        <v>0</v>
      </c>
      <c r="H4" s="13">
        <v>0</v>
      </c>
      <c r="I4" s="13">
        <v>0</v>
      </c>
      <c r="J4" s="13">
        <v>0</v>
      </c>
      <c r="K4" s="13">
        <v>0</v>
      </c>
      <c r="L4" s="13">
        <v>0</v>
      </c>
      <c r="M4" s="63">
        <f>SUM(B4:L4)</f>
        <v>0</v>
      </c>
    </row>
    <row r="5" spans="1:13" ht="23.25" customHeight="1" x14ac:dyDescent="0.35">
      <c r="A5" s="5" t="s">
        <v>5</v>
      </c>
      <c r="B5" s="13">
        <v>0</v>
      </c>
      <c r="C5" s="13">
        <v>0</v>
      </c>
      <c r="D5" s="13">
        <v>0</v>
      </c>
      <c r="E5" s="13">
        <v>0</v>
      </c>
      <c r="F5" s="13">
        <v>0</v>
      </c>
      <c r="G5" s="13">
        <v>0</v>
      </c>
      <c r="H5" s="13">
        <v>0</v>
      </c>
      <c r="I5" s="13">
        <v>0</v>
      </c>
      <c r="J5" s="13">
        <v>0</v>
      </c>
      <c r="K5" s="13">
        <v>0</v>
      </c>
      <c r="L5" s="13">
        <v>0</v>
      </c>
      <c r="M5" s="63">
        <f t="shared" ref="M5:M20" si="0">SUM(B5:L5)</f>
        <v>0</v>
      </c>
    </row>
    <row r="6" spans="1:13" x14ac:dyDescent="0.35">
      <c r="A6" s="5" t="s">
        <v>6</v>
      </c>
      <c r="B6" s="13">
        <v>0</v>
      </c>
      <c r="C6" s="13">
        <v>0</v>
      </c>
      <c r="D6" s="13">
        <v>0</v>
      </c>
      <c r="E6" s="13">
        <v>0</v>
      </c>
      <c r="F6" s="13">
        <v>0</v>
      </c>
      <c r="G6" s="13">
        <v>0</v>
      </c>
      <c r="H6" s="13">
        <v>0</v>
      </c>
      <c r="I6" s="13">
        <v>0</v>
      </c>
      <c r="J6" s="13">
        <v>0</v>
      </c>
      <c r="K6" s="13">
        <v>0</v>
      </c>
      <c r="L6" s="13">
        <v>0</v>
      </c>
      <c r="M6" s="63">
        <f t="shared" si="0"/>
        <v>0</v>
      </c>
    </row>
    <row r="7" spans="1:13" ht="51" customHeight="1" x14ac:dyDescent="0.35">
      <c r="A7" s="5" t="s">
        <v>7</v>
      </c>
      <c r="B7" s="13">
        <v>0</v>
      </c>
      <c r="C7" s="13">
        <v>0</v>
      </c>
      <c r="D7" s="13">
        <v>0</v>
      </c>
      <c r="E7" s="13">
        <v>0</v>
      </c>
      <c r="F7" s="13">
        <v>0</v>
      </c>
      <c r="G7" s="13">
        <v>0</v>
      </c>
      <c r="H7" s="13">
        <v>0</v>
      </c>
      <c r="I7" s="13">
        <v>0</v>
      </c>
      <c r="J7" s="13">
        <v>0</v>
      </c>
      <c r="K7" s="13">
        <v>0</v>
      </c>
      <c r="L7" s="13">
        <v>0</v>
      </c>
      <c r="M7" s="63">
        <f t="shared" si="0"/>
        <v>0</v>
      </c>
    </row>
    <row r="8" spans="1:13" ht="32.25" customHeight="1" x14ac:dyDescent="0.35">
      <c r="A8" s="3" t="s">
        <v>8</v>
      </c>
      <c r="B8" s="13">
        <f>SUM(B9:B11)</f>
        <v>0</v>
      </c>
      <c r="C8" s="13">
        <f t="shared" ref="C8:L8" si="1">SUM(C9:C11)</f>
        <v>0</v>
      </c>
      <c r="D8" s="13">
        <f t="shared" si="1"/>
        <v>0</v>
      </c>
      <c r="E8" s="13">
        <f t="shared" si="1"/>
        <v>0</v>
      </c>
      <c r="F8" s="13">
        <f t="shared" si="1"/>
        <v>0</v>
      </c>
      <c r="G8" s="13">
        <f t="shared" si="1"/>
        <v>0</v>
      </c>
      <c r="H8" s="13">
        <f t="shared" si="1"/>
        <v>0</v>
      </c>
      <c r="I8" s="13">
        <f t="shared" si="1"/>
        <v>0</v>
      </c>
      <c r="J8" s="13">
        <f t="shared" si="1"/>
        <v>0</v>
      </c>
      <c r="K8" s="13">
        <f t="shared" si="1"/>
        <v>0</v>
      </c>
      <c r="L8" s="13">
        <f t="shared" si="1"/>
        <v>0</v>
      </c>
      <c r="M8" s="63">
        <f t="shared" si="0"/>
        <v>0</v>
      </c>
    </row>
    <row r="9" spans="1:13" ht="18" customHeight="1" x14ac:dyDescent="0.35">
      <c r="A9" s="5" t="s">
        <v>5</v>
      </c>
      <c r="B9" s="13">
        <v>0</v>
      </c>
      <c r="C9" s="13">
        <v>0</v>
      </c>
      <c r="D9" s="13">
        <v>0</v>
      </c>
      <c r="E9" s="13">
        <v>0</v>
      </c>
      <c r="F9" s="13">
        <v>0</v>
      </c>
      <c r="G9" s="13">
        <v>0</v>
      </c>
      <c r="H9" s="13">
        <v>0</v>
      </c>
      <c r="I9" s="13">
        <v>0</v>
      </c>
      <c r="J9" s="13">
        <v>0</v>
      </c>
      <c r="K9" s="13">
        <v>0</v>
      </c>
      <c r="L9" s="13">
        <v>0</v>
      </c>
      <c r="M9" s="63">
        <f t="shared" si="0"/>
        <v>0</v>
      </c>
    </row>
    <row r="10" spans="1:13" x14ac:dyDescent="0.35">
      <c r="A10" s="5" t="s">
        <v>6</v>
      </c>
      <c r="B10" s="13">
        <v>0</v>
      </c>
      <c r="C10" s="13">
        <v>0</v>
      </c>
      <c r="D10" s="13">
        <v>0</v>
      </c>
      <c r="E10" s="13">
        <v>0</v>
      </c>
      <c r="F10" s="13">
        <v>0</v>
      </c>
      <c r="G10" s="13">
        <v>0</v>
      </c>
      <c r="H10" s="13">
        <v>0</v>
      </c>
      <c r="I10" s="13">
        <v>0</v>
      </c>
      <c r="J10" s="13">
        <v>0</v>
      </c>
      <c r="K10" s="13">
        <v>0</v>
      </c>
      <c r="L10" s="13">
        <v>0</v>
      </c>
      <c r="M10" s="63">
        <f t="shared" si="0"/>
        <v>0</v>
      </c>
    </row>
    <row r="11" spans="1:13" ht="42" customHeight="1" x14ac:dyDescent="0.35">
      <c r="A11" s="5" t="s">
        <v>7</v>
      </c>
      <c r="B11" s="13">
        <v>0</v>
      </c>
      <c r="C11" s="13">
        <v>0</v>
      </c>
      <c r="D11" s="13">
        <v>0</v>
      </c>
      <c r="E11" s="13">
        <v>0</v>
      </c>
      <c r="F11" s="13">
        <v>0</v>
      </c>
      <c r="G11" s="13">
        <v>0</v>
      </c>
      <c r="H11" s="13">
        <v>0</v>
      </c>
      <c r="I11" s="13">
        <v>0</v>
      </c>
      <c r="J11" s="13">
        <v>0</v>
      </c>
      <c r="K11" s="13">
        <v>0</v>
      </c>
      <c r="L11" s="13">
        <v>0</v>
      </c>
      <c r="M11" s="63">
        <f t="shared" si="0"/>
        <v>0</v>
      </c>
    </row>
    <row r="12" spans="1:13" x14ac:dyDescent="0.35">
      <c r="A12" s="3" t="s">
        <v>11</v>
      </c>
      <c r="B12" s="13">
        <f>SUM(B13:B15)</f>
        <v>0</v>
      </c>
      <c r="C12" s="13">
        <f t="shared" ref="C12:L12" si="2">SUM(C13:C15)</f>
        <v>0</v>
      </c>
      <c r="D12" s="13">
        <f t="shared" si="2"/>
        <v>0</v>
      </c>
      <c r="E12" s="13">
        <f t="shared" si="2"/>
        <v>0</v>
      </c>
      <c r="F12" s="13">
        <f t="shared" si="2"/>
        <v>0</v>
      </c>
      <c r="G12" s="13">
        <f t="shared" si="2"/>
        <v>0</v>
      </c>
      <c r="H12" s="13">
        <f t="shared" si="2"/>
        <v>0</v>
      </c>
      <c r="I12" s="13">
        <f t="shared" si="2"/>
        <v>0</v>
      </c>
      <c r="J12" s="13">
        <f t="shared" si="2"/>
        <v>0</v>
      </c>
      <c r="K12" s="13">
        <f t="shared" si="2"/>
        <v>0</v>
      </c>
      <c r="L12" s="13">
        <f t="shared" si="2"/>
        <v>0</v>
      </c>
      <c r="M12" s="63">
        <f t="shared" si="0"/>
        <v>0</v>
      </c>
    </row>
    <row r="13" spans="1:13" x14ac:dyDescent="0.35">
      <c r="A13" s="5" t="s">
        <v>5</v>
      </c>
      <c r="B13" s="13">
        <v>0</v>
      </c>
      <c r="C13" s="13">
        <v>0</v>
      </c>
      <c r="D13" s="13">
        <v>0</v>
      </c>
      <c r="E13" s="13">
        <v>0</v>
      </c>
      <c r="F13" s="13">
        <v>0</v>
      </c>
      <c r="G13" s="13">
        <v>0</v>
      </c>
      <c r="H13" s="13">
        <v>0</v>
      </c>
      <c r="I13" s="13">
        <v>0</v>
      </c>
      <c r="J13" s="13">
        <v>0</v>
      </c>
      <c r="K13" s="13">
        <v>0</v>
      </c>
      <c r="L13" s="13">
        <v>0</v>
      </c>
      <c r="M13" s="63">
        <f t="shared" si="0"/>
        <v>0</v>
      </c>
    </row>
    <row r="14" spans="1:13" x14ac:dyDescent="0.35">
      <c r="A14" s="5" t="s">
        <v>6</v>
      </c>
      <c r="B14" s="13">
        <v>0</v>
      </c>
      <c r="C14" s="13">
        <v>0</v>
      </c>
      <c r="D14" s="13">
        <v>0</v>
      </c>
      <c r="E14" s="13">
        <v>0</v>
      </c>
      <c r="F14" s="13">
        <v>0</v>
      </c>
      <c r="G14" s="13">
        <v>0</v>
      </c>
      <c r="H14" s="13">
        <v>0</v>
      </c>
      <c r="I14" s="13">
        <v>0</v>
      </c>
      <c r="J14" s="13">
        <v>0</v>
      </c>
      <c r="K14" s="13">
        <v>0</v>
      </c>
      <c r="L14" s="13">
        <v>0</v>
      </c>
      <c r="M14" s="63">
        <f t="shared" si="0"/>
        <v>0</v>
      </c>
    </row>
    <row r="15" spans="1:13" ht="57.75" customHeight="1" x14ac:dyDescent="0.35">
      <c r="A15" s="5" t="s">
        <v>7</v>
      </c>
      <c r="B15" s="13">
        <v>0</v>
      </c>
      <c r="C15" s="13">
        <v>0</v>
      </c>
      <c r="D15" s="13">
        <v>0</v>
      </c>
      <c r="E15" s="13">
        <v>0</v>
      </c>
      <c r="F15" s="13">
        <v>0</v>
      </c>
      <c r="G15" s="13">
        <v>0</v>
      </c>
      <c r="H15" s="13">
        <v>0</v>
      </c>
      <c r="I15" s="13">
        <v>0</v>
      </c>
      <c r="J15" s="13">
        <v>0</v>
      </c>
      <c r="K15" s="13">
        <v>0</v>
      </c>
      <c r="L15" s="13">
        <v>0</v>
      </c>
      <c r="M15" s="63">
        <f t="shared" si="0"/>
        <v>0</v>
      </c>
    </row>
    <row r="16" spans="1:13" ht="43.5" x14ac:dyDescent="0.35">
      <c r="A16" s="3" t="s">
        <v>9</v>
      </c>
      <c r="B16" s="13">
        <v>17.899999999999999</v>
      </c>
      <c r="C16" s="13">
        <v>12.505000000000001</v>
      </c>
      <c r="D16" s="13">
        <v>10.834</v>
      </c>
      <c r="E16" s="13">
        <v>1.006</v>
      </c>
      <c r="F16" s="13">
        <v>0</v>
      </c>
      <c r="G16" s="13">
        <v>0</v>
      </c>
      <c r="H16" s="13">
        <v>0</v>
      </c>
      <c r="I16" s="13">
        <v>0</v>
      </c>
      <c r="J16" s="13">
        <v>0</v>
      </c>
      <c r="K16" s="13">
        <v>0</v>
      </c>
      <c r="L16" s="13">
        <v>0</v>
      </c>
      <c r="M16" s="63">
        <f t="shared" si="0"/>
        <v>42.245000000000005</v>
      </c>
    </row>
    <row r="17" spans="1:13" ht="29" x14ac:dyDescent="0.35">
      <c r="A17" s="3" t="s">
        <v>10</v>
      </c>
      <c r="B17" s="13">
        <f>SUM(B18:B20)</f>
        <v>0</v>
      </c>
      <c r="C17" s="63">
        <f t="shared" ref="C17:L17" si="3">SUM(C18:C20)</f>
        <v>0</v>
      </c>
      <c r="D17" s="63">
        <f t="shared" si="3"/>
        <v>0</v>
      </c>
      <c r="E17" s="63">
        <f t="shared" si="3"/>
        <v>0</v>
      </c>
      <c r="F17" s="63">
        <f t="shared" si="3"/>
        <v>0</v>
      </c>
      <c r="G17" s="63">
        <f t="shared" si="3"/>
        <v>0</v>
      </c>
      <c r="H17" s="63">
        <f t="shared" si="3"/>
        <v>0</v>
      </c>
      <c r="I17" s="63">
        <f t="shared" si="3"/>
        <v>0</v>
      </c>
      <c r="J17" s="63">
        <f t="shared" si="3"/>
        <v>0</v>
      </c>
      <c r="K17" s="63">
        <f t="shared" si="3"/>
        <v>0</v>
      </c>
      <c r="L17" s="63">
        <f t="shared" si="3"/>
        <v>0</v>
      </c>
      <c r="M17" s="63">
        <f t="shared" si="0"/>
        <v>0</v>
      </c>
    </row>
    <row r="18" spans="1:13" x14ac:dyDescent="0.35">
      <c r="A18" s="5" t="s">
        <v>5</v>
      </c>
      <c r="B18" s="13">
        <v>0</v>
      </c>
      <c r="C18" s="13">
        <v>0</v>
      </c>
      <c r="D18" s="13">
        <v>0</v>
      </c>
      <c r="E18" s="13">
        <v>0</v>
      </c>
      <c r="F18" s="13">
        <v>0</v>
      </c>
      <c r="G18" s="13">
        <v>0</v>
      </c>
      <c r="H18" s="13">
        <v>0</v>
      </c>
      <c r="I18" s="13">
        <v>0</v>
      </c>
      <c r="J18" s="13">
        <v>0</v>
      </c>
      <c r="K18" s="13">
        <v>0</v>
      </c>
      <c r="L18" s="13">
        <v>0</v>
      </c>
      <c r="M18" s="63">
        <f t="shared" si="0"/>
        <v>0</v>
      </c>
    </row>
    <row r="19" spans="1:13" x14ac:dyDescent="0.35">
      <c r="A19" s="5" t="s">
        <v>6</v>
      </c>
      <c r="B19" s="13">
        <v>0</v>
      </c>
      <c r="C19" s="13">
        <v>0</v>
      </c>
      <c r="D19" s="13">
        <v>0</v>
      </c>
      <c r="E19" s="13">
        <v>0</v>
      </c>
      <c r="F19" s="13">
        <v>0</v>
      </c>
      <c r="G19" s="13">
        <v>0</v>
      </c>
      <c r="H19" s="13">
        <v>0</v>
      </c>
      <c r="I19" s="13">
        <v>0</v>
      </c>
      <c r="J19" s="13">
        <v>0</v>
      </c>
      <c r="K19" s="13">
        <v>0</v>
      </c>
      <c r="L19" s="13">
        <v>0</v>
      </c>
      <c r="M19" s="63">
        <f t="shared" si="0"/>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0"/>
        <v>0</v>
      </c>
    </row>
    <row r="21" spans="1:13" ht="98.25" customHeight="1" x14ac:dyDescent="0.35">
      <c r="A21" s="5" t="s">
        <v>12</v>
      </c>
      <c r="B21" s="290" t="s">
        <v>130</v>
      </c>
      <c r="C21" s="290"/>
      <c r="D21" s="290"/>
      <c r="E21" s="290"/>
      <c r="F21" s="290"/>
      <c r="G21" s="290"/>
      <c r="H21" s="290"/>
      <c r="I21" s="290"/>
      <c r="J21" s="290"/>
      <c r="K21" s="290"/>
      <c r="L21" s="290"/>
      <c r="M21" s="290"/>
    </row>
    <row r="22" spans="1:13" ht="148.5" customHeight="1" x14ac:dyDescent="0.35">
      <c r="A22" s="5" t="s">
        <v>13</v>
      </c>
      <c r="B22" s="290" t="s">
        <v>131</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33" t="s">
        <v>17</v>
      </c>
      <c r="B28" s="5" t="s">
        <v>20</v>
      </c>
      <c r="C28" s="33"/>
      <c r="D28" s="33"/>
      <c r="E28" s="33"/>
      <c r="F28" s="33"/>
      <c r="G28" s="33"/>
      <c r="H28" s="33"/>
      <c r="I28" s="290"/>
      <c r="J28" s="290"/>
    </row>
    <row r="29" spans="1:13" ht="87" x14ac:dyDescent="0.35">
      <c r="A29" s="33" t="s">
        <v>18</v>
      </c>
      <c r="B29" s="5" t="s">
        <v>21</v>
      </c>
      <c r="C29" s="33"/>
      <c r="D29" s="33"/>
      <c r="E29" s="33"/>
      <c r="F29" s="33"/>
      <c r="G29" s="33"/>
      <c r="H29" s="33"/>
      <c r="I29" s="294"/>
      <c r="J29" s="296"/>
    </row>
    <row r="30" spans="1:13" ht="87" x14ac:dyDescent="0.35">
      <c r="A30" s="33" t="s">
        <v>19</v>
      </c>
      <c r="B30" s="7" t="s">
        <v>22</v>
      </c>
      <c r="C30" s="33"/>
      <c r="D30" s="33"/>
      <c r="E30" s="33"/>
      <c r="F30" s="33"/>
      <c r="G30" s="33"/>
      <c r="H30" s="33"/>
      <c r="I30" s="290"/>
      <c r="J30" s="290"/>
    </row>
    <row r="31" spans="1:13" ht="29" x14ac:dyDescent="0.35">
      <c r="A31" s="8"/>
      <c r="B31" s="5" t="s">
        <v>23</v>
      </c>
      <c r="C31" s="33"/>
      <c r="D31" s="33"/>
      <c r="E31" s="33"/>
      <c r="F31" s="33"/>
      <c r="G31" s="33"/>
      <c r="H31" s="33"/>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33"/>
      <c r="D35" s="33"/>
      <c r="E35" s="33"/>
      <c r="F35" s="33"/>
      <c r="G35" s="33"/>
      <c r="H35" s="33"/>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33"/>
      <c r="D37" s="33"/>
      <c r="E37" s="33"/>
      <c r="F37" s="33"/>
      <c r="G37" s="33"/>
      <c r="H37" s="33"/>
      <c r="I37" s="290"/>
      <c r="J37" s="290"/>
    </row>
    <row r="38" spans="1:10" ht="43.5" x14ac:dyDescent="0.35">
      <c r="A38" s="33"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C36" sqref="C36:J36"/>
    </sheetView>
  </sheetViews>
  <sheetFormatPr defaultRowHeight="14.5" x14ac:dyDescent="0.35"/>
  <cols>
    <col min="1" max="1" width="25.7265625" customWidth="1"/>
    <col min="2" max="3" width="9.1796875" customWidth="1"/>
    <col min="13" max="13" width="19.7265625" customWidth="1"/>
  </cols>
  <sheetData>
    <row r="1" spans="1:15" x14ac:dyDescent="0.35">
      <c r="A1" s="289" t="s">
        <v>0</v>
      </c>
      <c r="B1" s="289"/>
      <c r="C1" s="289"/>
      <c r="D1" s="289"/>
      <c r="E1" s="289"/>
      <c r="F1" s="289"/>
      <c r="G1" s="289"/>
      <c r="H1" s="289"/>
      <c r="I1" s="289"/>
      <c r="J1" s="289"/>
      <c r="K1" s="289"/>
      <c r="L1" s="289"/>
      <c r="M1" s="289"/>
    </row>
    <row r="2" spans="1:15" x14ac:dyDescent="0.35">
      <c r="A2" s="290" t="s">
        <v>1</v>
      </c>
      <c r="B2" s="291" t="s">
        <v>2</v>
      </c>
      <c r="C2" s="291"/>
      <c r="D2" s="291"/>
      <c r="E2" s="291"/>
      <c r="F2" s="291"/>
      <c r="G2" s="291"/>
      <c r="H2" s="291"/>
      <c r="I2" s="291"/>
      <c r="J2" s="291"/>
      <c r="K2" s="291"/>
      <c r="L2" s="291"/>
      <c r="M2" s="291"/>
    </row>
    <row r="3" spans="1:15" x14ac:dyDescent="0.35">
      <c r="A3" s="290"/>
      <c r="B3" s="1">
        <v>0</v>
      </c>
      <c r="C3" s="1">
        <v>1</v>
      </c>
      <c r="D3" s="1">
        <v>2</v>
      </c>
      <c r="E3" s="1">
        <v>3</v>
      </c>
      <c r="F3" s="1">
        <v>4</v>
      </c>
      <c r="G3" s="1">
        <v>5</v>
      </c>
      <c r="H3" s="1">
        <v>6</v>
      </c>
      <c r="I3" s="1">
        <v>7</v>
      </c>
      <c r="J3" s="1">
        <v>8</v>
      </c>
      <c r="K3" s="1">
        <v>9</v>
      </c>
      <c r="L3" s="1">
        <v>10</v>
      </c>
      <c r="M3" s="2" t="s">
        <v>3</v>
      </c>
    </row>
    <row r="4" spans="1:15" ht="31.5" customHeight="1" x14ac:dyDescent="0.35">
      <c r="A4" s="3" t="s">
        <v>4</v>
      </c>
      <c r="B4" s="63">
        <f>SUM(B5:B7)</f>
        <v>0</v>
      </c>
      <c r="C4" s="63">
        <v>0</v>
      </c>
      <c r="D4" s="63">
        <v>0</v>
      </c>
      <c r="E4" s="63">
        <v>0</v>
      </c>
      <c r="F4" s="63">
        <v>0</v>
      </c>
      <c r="G4" s="63">
        <v>0</v>
      </c>
      <c r="H4" s="63">
        <v>0</v>
      </c>
      <c r="I4" s="63">
        <v>0</v>
      </c>
      <c r="J4" s="63">
        <v>0</v>
      </c>
      <c r="K4" s="63">
        <v>0</v>
      </c>
      <c r="L4" s="63">
        <v>0</v>
      </c>
      <c r="M4" s="63">
        <f>SUM(B4:L4)</f>
        <v>0</v>
      </c>
    </row>
    <row r="5" spans="1:15" ht="23.25" customHeight="1" x14ac:dyDescent="0.35">
      <c r="A5" s="5" t="s">
        <v>5</v>
      </c>
      <c r="B5" s="63">
        <v>0</v>
      </c>
      <c r="C5" s="63">
        <v>0</v>
      </c>
      <c r="D5" s="63">
        <v>0</v>
      </c>
      <c r="E5" s="63">
        <v>0</v>
      </c>
      <c r="F5" s="63">
        <v>0</v>
      </c>
      <c r="G5" s="63">
        <v>0</v>
      </c>
      <c r="H5" s="63">
        <v>0</v>
      </c>
      <c r="I5" s="63">
        <v>0</v>
      </c>
      <c r="J5" s="63">
        <v>0</v>
      </c>
      <c r="K5" s="63">
        <v>0</v>
      </c>
      <c r="L5" s="63">
        <v>0</v>
      </c>
      <c r="M5" s="63">
        <f t="shared" ref="M5:M20" si="0">SUM(B5:L5)</f>
        <v>0</v>
      </c>
    </row>
    <row r="6" spans="1:15" x14ac:dyDescent="0.35">
      <c r="A6" s="5" t="s">
        <v>6</v>
      </c>
      <c r="B6" s="63">
        <v>0</v>
      </c>
      <c r="C6" s="63">
        <v>0</v>
      </c>
      <c r="D6" s="63">
        <v>0</v>
      </c>
      <c r="E6" s="63">
        <v>0</v>
      </c>
      <c r="F6" s="63">
        <v>0</v>
      </c>
      <c r="G6" s="63">
        <v>0</v>
      </c>
      <c r="H6" s="63">
        <v>0</v>
      </c>
      <c r="I6" s="63">
        <v>0</v>
      </c>
      <c r="J6" s="63">
        <v>0</v>
      </c>
      <c r="K6" s="63">
        <v>0</v>
      </c>
      <c r="L6" s="63">
        <v>0</v>
      </c>
      <c r="M6" s="63">
        <f t="shared" si="0"/>
        <v>0</v>
      </c>
    </row>
    <row r="7" spans="1:15" ht="51" customHeight="1" x14ac:dyDescent="0.35">
      <c r="A7" s="5" t="s">
        <v>7</v>
      </c>
      <c r="B7" s="63">
        <v>0</v>
      </c>
      <c r="C7" s="63">
        <v>0</v>
      </c>
      <c r="D7" s="63">
        <v>0</v>
      </c>
      <c r="E7" s="63">
        <v>0</v>
      </c>
      <c r="F7" s="63">
        <v>0</v>
      </c>
      <c r="G7" s="63">
        <v>0</v>
      </c>
      <c r="H7" s="63">
        <v>0</v>
      </c>
      <c r="I7" s="63">
        <v>0</v>
      </c>
      <c r="J7" s="63">
        <v>0</v>
      </c>
      <c r="K7" s="63">
        <v>0</v>
      </c>
      <c r="L7" s="63">
        <v>0</v>
      </c>
      <c r="M7" s="63">
        <f t="shared" si="0"/>
        <v>0</v>
      </c>
    </row>
    <row r="8" spans="1:15" ht="32.25" customHeight="1" x14ac:dyDescent="0.35">
      <c r="A8" s="3" t="s">
        <v>8</v>
      </c>
      <c r="B8" s="13">
        <f>SUM(B9:B11)</f>
        <v>5.9909999999999997</v>
      </c>
      <c r="C8" s="13">
        <f t="shared" ref="C8:L8" si="1">SUM(C9:C11)</f>
        <v>6.6639999999999997</v>
      </c>
      <c r="D8" s="13">
        <f t="shared" si="1"/>
        <v>1.7150000000000001</v>
      </c>
      <c r="E8" s="13">
        <f t="shared" si="1"/>
        <v>1.7150000000000001</v>
      </c>
      <c r="F8" s="13">
        <f t="shared" si="1"/>
        <v>1.7150000000000001</v>
      </c>
      <c r="G8" s="13">
        <f t="shared" si="1"/>
        <v>1.7150000000000001</v>
      </c>
      <c r="H8" s="13">
        <f t="shared" si="1"/>
        <v>1.7150000000000001</v>
      </c>
      <c r="I8" s="13">
        <f t="shared" si="1"/>
        <v>0</v>
      </c>
      <c r="J8" s="13">
        <f t="shared" si="1"/>
        <v>0</v>
      </c>
      <c r="K8" s="13">
        <f t="shared" si="1"/>
        <v>0</v>
      </c>
      <c r="L8" s="13">
        <f t="shared" si="1"/>
        <v>0</v>
      </c>
      <c r="M8" s="63">
        <f t="shared" si="0"/>
        <v>21.23</v>
      </c>
    </row>
    <row r="9" spans="1:15" ht="18" customHeight="1" x14ac:dyDescent="0.35">
      <c r="A9" s="5" t="s">
        <v>5</v>
      </c>
      <c r="B9" s="13">
        <v>5.9909999999999997</v>
      </c>
      <c r="C9" s="13">
        <v>6.6639999999999997</v>
      </c>
      <c r="D9" s="13">
        <v>1.7150000000000001</v>
      </c>
      <c r="E9" s="13">
        <v>1.7150000000000001</v>
      </c>
      <c r="F9" s="13">
        <v>1.7150000000000001</v>
      </c>
      <c r="G9" s="13">
        <v>1.7150000000000001</v>
      </c>
      <c r="H9" s="13">
        <v>1.7150000000000001</v>
      </c>
      <c r="I9" s="13">
        <v>0</v>
      </c>
      <c r="J9" s="13">
        <v>0</v>
      </c>
      <c r="K9" s="13">
        <v>0</v>
      </c>
      <c r="L9" s="13">
        <v>0</v>
      </c>
      <c r="M9" s="63">
        <f t="shared" si="0"/>
        <v>21.23</v>
      </c>
    </row>
    <row r="10" spans="1:15" x14ac:dyDescent="0.35">
      <c r="A10" s="5" t="s">
        <v>6</v>
      </c>
      <c r="B10" s="13">
        <v>0</v>
      </c>
      <c r="C10" s="13">
        <v>0</v>
      </c>
      <c r="D10" s="13">
        <v>0</v>
      </c>
      <c r="E10" s="13">
        <v>0</v>
      </c>
      <c r="F10" s="13">
        <v>0</v>
      </c>
      <c r="G10" s="13">
        <v>0</v>
      </c>
      <c r="H10" s="13">
        <v>0</v>
      </c>
      <c r="I10" s="13">
        <v>0</v>
      </c>
      <c r="J10" s="13">
        <v>0</v>
      </c>
      <c r="K10" s="13">
        <v>0</v>
      </c>
      <c r="L10" s="13">
        <v>0</v>
      </c>
      <c r="M10" s="63">
        <f t="shared" si="0"/>
        <v>0</v>
      </c>
    </row>
    <row r="11" spans="1:15" ht="42" customHeight="1" x14ac:dyDescent="0.35">
      <c r="A11" s="5" t="s">
        <v>7</v>
      </c>
      <c r="B11" s="13">
        <v>0</v>
      </c>
      <c r="C11" s="13">
        <v>0</v>
      </c>
      <c r="D11" s="13">
        <v>0</v>
      </c>
      <c r="E11" s="13">
        <v>0</v>
      </c>
      <c r="F11" s="13">
        <v>0</v>
      </c>
      <c r="G11" s="13">
        <v>0</v>
      </c>
      <c r="H11" s="13">
        <v>0</v>
      </c>
      <c r="I11" s="13">
        <v>0</v>
      </c>
      <c r="J11" s="13">
        <v>0</v>
      </c>
      <c r="K11" s="13">
        <v>0</v>
      </c>
      <c r="L11" s="13">
        <v>0</v>
      </c>
      <c r="M11" s="63">
        <f t="shared" si="0"/>
        <v>0</v>
      </c>
    </row>
    <row r="12" spans="1:15" x14ac:dyDescent="0.35">
      <c r="A12" s="3" t="s">
        <v>11</v>
      </c>
      <c r="B12" s="13">
        <f>SUM(B13:B15)</f>
        <v>-5.9909999999999997</v>
      </c>
      <c r="C12" s="13">
        <f t="shared" ref="C12:L12" si="2">SUM(C13:C15)</f>
        <v>-6.6639999999999997</v>
      </c>
      <c r="D12" s="13">
        <f t="shared" si="2"/>
        <v>-1.7150000000000001</v>
      </c>
      <c r="E12" s="13">
        <f t="shared" si="2"/>
        <v>-1.7150000000000001</v>
      </c>
      <c r="F12" s="13">
        <f t="shared" si="2"/>
        <v>-1.7150000000000001</v>
      </c>
      <c r="G12" s="13">
        <f t="shared" si="2"/>
        <v>-1.7150000000000001</v>
      </c>
      <c r="H12" s="13">
        <f t="shared" si="2"/>
        <v>-1.7150000000000001</v>
      </c>
      <c r="I12" s="13">
        <f t="shared" si="2"/>
        <v>0</v>
      </c>
      <c r="J12" s="13">
        <f t="shared" si="2"/>
        <v>0</v>
      </c>
      <c r="K12" s="13">
        <f t="shared" si="2"/>
        <v>0</v>
      </c>
      <c r="L12" s="13">
        <f t="shared" si="2"/>
        <v>0</v>
      </c>
      <c r="M12" s="63">
        <f t="shared" si="0"/>
        <v>-21.23</v>
      </c>
    </row>
    <row r="13" spans="1:15" x14ac:dyDescent="0.35">
      <c r="A13" s="5" t="s">
        <v>5</v>
      </c>
      <c r="B13" s="13">
        <v>-5.9909999999999997</v>
      </c>
      <c r="C13" s="13">
        <v>-6.6639999999999997</v>
      </c>
      <c r="D13" s="13">
        <v>-1.7150000000000001</v>
      </c>
      <c r="E13" s="13">
        <v>-1.7150000000000001</v>
      </c>
      <c r="F13" s="13">
        <v>-1.7150000000000001</v>
      </c>
      <c r="G13" s="13">
        <v>-1.7150000000000001</v>
      </c>
      <c r="H13" s="13">
        <v>-1.7150000000000001</v>
      </c>
      <c r="I13" s="13">
        <v>0</v>
      </c>
      <c r="J13" s="13">
        <v>0</v>
      </c>
      <c r="K13" s="13">
        <v>0</v>
      </c>
      <c r="L13" s="13">
        <v>0</v>
      </c>
      <c r="M13" s="63">
        <f t="shared" si="0"/>
        <v>-21.23</v>
      </c>
    </row>
    <row r="14" spans="1:15" x14ac:dyDescent="0.35">
      <c r="A14" s="5" t="s">
        <v>6</v>
      </c>
      <c r="B14" s="13">
        <v>0</v>
      </c>
      <c r="C14" s="13">
        <v>0</v>
      </c>
      <c r="D14" s="13">
        <v>0</v>
      </c>
      <c r="E14" s="13">
        <v>0</v>
      </c>
      <c r="F14" s="13">
        <v>0</v>
      </c>
      <c r="G14" s="13">
        <v>0</v>
      </c>
      <c r="H14" s="13">
        <v>0</v>
      </c>
      <c r="I14" s="13">
        <v>0</v>
      </c>
      <c r="J14" s="13">
        <v>0</v>
      </c>
      <c r="K14" s="13">
        <v>0</v>
      </c>
      <c r="L14" s="13">
        <v>0</v>
      </c>
      <c r="M14" s="63">
        <f t="shared" si="0"/>
        <v>0</v>
      </c>
    </row>
    <row r="15" spans="1:15" ht="57.75" customHeight="1" x14ac:dyDescent="0.35">
      <c r="A15" s="5" t="s">
        <v>7</v>
      </c>
      <c r="B15" s="13">
        <v>0</v>
      </c>
      <c r="C15" s="13">
        <v>0</v>
      </c>
      <c r="D15" s="13">
        <v>0</v>
      </c>
      <c r="E15" s="13">
        <v>0</v>
      </c>
      <c r="F15" s="13">
        <v>0</v>
      </c>
      <c r="G15" s="13">
        <v>0</v>
      </c>
      <c r="H15" s="13">
        <v>0</v>
      </c>
      <c r="I15" s="13">
        <v>0</v>
      </c>
      <c r="J15" s="13">
        <v>0</v>
      </c>
      <c r="K15" s="13">
        <v>0</v>
      </c>
      <c r="L15" s="13">
        <v>0</v>
      </c>
      <c r="M15" s="63">
        <f t="shared" si="0"/>
        <v>0</v>
      </c>
    </row>
    <row r="16" spans="1:15" ht="43.5" x14ac:dyDescent="0.35">
      <c r="A16" s="3" t="s">
        <v>9</v>
      </c>
      <c r="B16" s="13">
        <v>32.99</v>
      </c>
      <c r="C16" s="13">
        <v>36.694000000000003</v>
      </c>
      <c r="D16" s="13">
        <v>0</v>
      </c>
      <c r="E16" s="13">
        <v>0</v>
      </c>
      <c r="F16" s="13">
        <v>0</v>
      </c>
      <c r="G16" s="13">
        <v>0</v>
      </c>
      <c r="H16" s="13">
        <v>0</v>
      </c>
      <c r="I16" s="13">
        <v>0</v>
      </c>
      <c r="J16" s="13">
        <v>0</v>
      </c>
      <c r="K16" s="13">
        <v>0</v>
      </c>
      <c r="L16" s="13">
        <v>0</v>
      </c>
      <c r="M16" s="63">
        <f t="shared" si="0"/>
        <v>69.683999999999997</v>
      </c>
      <c r="O16" s="23"/>
    </row>
    <row r="17" spans="1:13" ht="29" x14ac:dyDescent="0.35">
      <c r="A17" s="3" t="s">
        <v>10</v>
      </c>
      <c r="B17" s="13">
        <f>SUM(B18:B20)</f>
        <v>0</v>
      </c>
      <c r="C17" s="63">
        <f t="shared" ref="C17:L17" si="3">SUM(C18:C20)</f>
        <v>0</v>
      </c>
      <c r="D17" s="63">
        <f t="shared" si="3"/>
        <v>0</v>
      </c>
      <c r="E17" s="63">
        <f t="shared" si="3"/>
        <v>0</v>
      </c>
      <c r="F17" s="63">
        <f t="shared" si="3"/>
        <v>0</v>
      </c>
      <c r="G17" s="63">
        <f t="shared" si="3"/>
        <v>0</v>
      </c>
      <c r="H17" s="63">
        <f t="shared" si="3"/>
        <v>0</v>
      </c>
      <c r="I17" s="63">
        <f t="shared" si="3"/>
        <v>0</v>
      </c>
      <c r="J17" s="63">
        <f t="shared" si="3"/>
        <v>0</v>
      </c>
      <c r="K17" s="63">
        <f t="shared" si="3"/>
        <v>0</v>
      </c>
      <c r="L17" s="63">
        <f t="shared" si="3"/>
        <v>0</v>
      </c>
      <c r="M17" s="63">
        <f t="shared" si="0"/>
        <v>0</v>
      </c>
    </row>
    <row r="18" spans="1:13" x14ac:dyDescent="0.35">
      <c r="A18" s="5" t="s">
        <v>5</v>
      </c>
      <c r="B18" s="13">
        <v>0</v>
      </c>
      <c r="C18" s="13">
        <v>0</v>
      </c>
      <c r="D18" s="13">
        <v>0</v>
      </c>
      <c r="E18" s="13">
        <v>0</v>
      </c>
      <c r="F18" s="13">
        <v>0</v>
      </c>
      <c r="G18" s="13">
        <v>0</v>
      </c>
      <c r="H18" s="13">
        <v>0</v>
      </c>
      <c r="I18" s="13">
        <v>0</v>
      </c>
      <c r="J18" s="13">
        <v>0</v>
      </c>
      <c r="K18" s="13">
        <v>0</v>
      </c>
      <c r="L18" s="13">
        <v>0</v>
      </c>
      <c r="M18" s="63">
        <f t="shared" si="0"/>
        <v>0</v>
      </c>
    </row>
    <row r="19" spans="1:13" x14ac:dyDescent="0.35">
      <c r="A19" s="5" t="s">
        <v>6</v>
      </c>
      <c r="B19" s="13">
        <v>0</v>
      </c>
      <c r="C19" s="13">
        <v>0</v>
      </c>
      <c r="D19" s="13">
        <v>0</v>
      </c>
      <c r="E19" s="13">
        <v>0</v>
      </c>
      <c r="F19" s="13">
        <v>0</v>
      </c>
      <c r="G19" s="13">
        <v>0</v>
      </c>
      <c r="H19" s="13">
        <v>0</v>
      </c>
      <c r="I19" s="13">
        <v>0</v>
      </c>
      <c r="J19" s="13">
        <v>0</v>
      </c>
      <c r="K19" s="13">
        <v>0</v>
      </c>
      <c r="L19" s="13">
        <v>0</v>
      </c>
      <c r="M19" s="63">
        <f t="shared" si="0"/>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0"/>
        <v>0</v>
      </c>
    </row>
    <row r="21" spans="1:13" ht="98.25" customHeight="1" x14ac:dyDescent="0.35">
      <c r="A21" s="5" t="s">
        <v>12</v>
      </c>
      <c r="B21" s="290" t="s">
        <v>129</v>
      </c>
      <c r="C21" s="290"/>
      <c r="D21" s="290"/>
      <c r="E21" s="290"/>
      <c r="F21" s="290"/>
      <c r="G21" s="290"/>
      <c r="H21" s="290"/>
      <c r="I21" s="290"/>
      <c r="J21" s="290"/>
      <c r="K21" s="290"/>
      <c r="L21" s="290"/>
      <c r="M21" s="290"/>
    </row>
    <row r="22" spans="1:13" ht="90" customHeight="1"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33" t="s">
        <v>17</v>
      </c>
      <c r="B28" s="5" t="s">
        <v>20</v>
      </c>
      <c r="C28" s="33"/>
      <c r="D28" s="33"/>
      <c r="E28" s="33"/>
      <c r="F28" s="33"/>
      <c r="G28" s="33"/>
      <c r="H28" s="33"/>
      <c r="I28" s="290"/>
      <c r="J28" s="290"/>
    </row>
    <row r="29" spans="1:13" ht="87" x14ac:dyDescent="0.35">
      <c r="A29" s="33" t="s">
        <v>18</v>
      </c>
      <c r="B29" s="5" t="s">
        <v>21</v>
      </c>
      <c r="C29" s="33"/>
      <c r="D29" s="33"/>
      <c r="E29" s="33"/>
      <c r="F29" s="33"/>
      <c r="G29" s="33"/>
      <c r="H29" s="33"/>
      <c r="I29" s="294"/>
      <c r="J29" s="296"/>
    </row>
    <row r="30" spans="1:13" ht="87" x14ac:dyDescent="0.35">
      <c r="A30" s="33" t="s">
        <v>19</v>
      </c>
      <c r="B30" s="7" t="s">
        <v>22</v>
      </c>
      <c r="C30" s="33"/>
      <c r="D30" s="33"/>
      <c r="E30" s="33"/>
      <c r="F30" s="33"/>
      <c r="G30" s="33"/>
      <c r="H30" s="33"/>
      <c r="I30" s="290"/>
      <c r="J30" s="290"/>
    </row>
    <row r="31" spans="1:13" ht="29" x14ac:dyDescent="0.35">
      <c r="A31" s="8"/>
      <c r="B31" s="5" t="s">
        <v>23</v>
      </c>
      <c r="C31" s="33"/>
      <c r="D31" s="33"/>
      <c r="E31" s="33"/>
      <c r="F31" s="33"/>
      <c r="G31" s="33"/>
      <c r="H31" s="33"/>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33"/>
      <c r="D35" s="33"/>
      <c r="E35" s="33"/>
      <c r="F35" s="33"/>
      <c r="G35" s="33"/>
      <c r="H35" s="33"/>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33"/>
      <c r="D37" s="33"/>
      <c r="E37" s="33"/>
      <c r="F37" s="33"/>
      <c r="G37" s="33"/>
      <c r="H37" s="33"/>
      <c r="I37" s="290"/>
      <c r="J37" s="290"/>
    </row>
    <row r="38" spans="1:10" ht="43.5" x14ac:dyDescent="0.35">
      <c r="A38" s="33"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C36" sqref="C36:J36"/>
    </sheetView>
  </sheetViews>
  <sheetFormatPr defaultRowHeight="14.5" x14ac:dyDescent="0.35"/>
  <cols>
    <col min="1" max="1" width="25.7265625" customWidth="1"/>
    <col min="2" max="3" width="9.1796875" customWidth="1"/>
    <col min="13" max="13" width="19.7265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ht="31.5" customHeight="1" x14ac:dyDescent="0.35">
      <c r="A4" s="3" t="s">
        <v>4</v>
      </c>
      <c r="B4" s="63">
        <f>SUM(B5:B7)</f>
        <v>0</v>
      </c>
      <c r="C4" s="63">
        <v>0</v>
      </c>
      <c r="D4" s="63">
        <v>0</v>
      </c>
      <c r="E4" s="63">
        <v>0</v>
      </c>
      <c r="F4" s="63">
        <v>0</v>
      </c>
      <c r="G4" s="63">
        <v>0</v>
      </c>
      <c r="H4" s="63">
        <v>0</v>
      </c>
      <c r="I4" s="63">
        <v>0</v>
      </c>
      <c r="J4" s="63">
        <v>0</v>
      </c>
      <c r="K4" s="63">
        <v>0</v>
      </c>
      <c r="L4" s="63">
        <v>0</v>
      </c>
      <c r="M4" s="63">
        <f>SUM(B4:L4)</f>
        <v>0</v>
      </c>
    </row>
    <row r="5" spans="1:13" ht="23.25" customHeight="1" x14ac:dyDescent="0.35">
      <c r="A5" s="5" t="s">
        <v>5</v>
      </c>
      <c r="B5" s="63">
        <v>0</v>
      </c>
      <c r="C5" s="63">
        <v>0</v>
      </c>
      <c r="D5" s="63">
        <v>0</v>
      </c>
      <c r="E5" s="63">
        <v>0</v>
      </c>
      <c r="F5" s="63">
        <v>0</v>
      </c>
      <c r="G5" s="63">
        <v>0</v>
      </c>
      <c r="H5" s="63">
        <v>0</v>
      </c>
      <c r="I5" s="63">
        <v>0</v>
      </c>
      <c r="J5" s="63">
        <v>0</v>
      </c>
      <c r="K5" s="63">
        <v>0</v>
      </c>
      <c r="L5" s="63">
        <v>0</v>
      </c>
      <c r="M5" s="63">
        <f t="shared" ref="M5:M20" si="0">SUM(B5:L5)</f>
        <v>0</v>
      </c>
    </row>
    <row r="6" spans="1:13" x14ac:dyDescent="0.35">
      <c r="A6" s="5" t="s">
        <v>6</v>
      </c>
      <c r="B6" s="63">
        <v>0</v>
      </c>
      <c r="C6" s="63">
        <v>0</v>
      </c>
      <c r="D6" s="63">
        <v>0</v>
      </c>
      <c r="E6" s="63">
        <v>0</v>
      </c>
      <c r="F6" s="63">
        <v>0</v>
      </c>
      <c r="G6" s="63">
        <v>0</v>
      </c>
      <c r="H6" s="63">
        <v>0</v>
      </c>
      <c r="I6" s="63">
        <v>0</v>
      </c>
      <c r="J6" s="63">
        <v>0</v>
      </c>
      <c r="K6" s="63">
        <v>0</v>
      </c>
      <c r="L6" s="63">
        <v>0</v>
      </c>
      <c r="M6" s="63">
        <f t="shared" si="0"/>
        <v>0</v>
      </c>
    </row>
    <row r="7" spans="1:13" ht="51" customHeight="1" x14ac:dyDescent="0.35">
      <c r="A7" s="5" t="s">
        <v>7</v>
      </c>
      <c r="B7" s="63">
        <v>0</v>
      </c>
      <c r="C7" s="63">
        <v>0</v>
      </c>
      <c r="D7" s="63">
        <v>0</v>
      </c>
      <c r="E7" s="63">
        <v>0</v>
      </c>
      <c r="F7" s="63">
        <v>0</v>
      </c>
      <c r="G7" s="63">
        <v>0</v>
      </c>
      <c r="H7" s="63">
        <v>0</v>
      </c>
      <c r="I7" s="63">
        <v>0</v>
      </c>
      <c r="J7" s="63">
        <v>0</v>
      </c>
      <c r="K7" s="63">
        <v>0</v>
      </c>
      <c r="L7" s="63">
        <v>0</v>
      </c>
      <c r="M7" s="63">
        <f t="shared" si="0"/>
        <v>0</v>
      </c>
    </row>
    <row r="8" spans="1:13" ht="32.25" customHeight="1" x14ac:dyDescent="0.35">
      <c r="A8" s="3" t="s">
        <v>8</v>
      </c>
      <c r="B8" s="13">
        <f>SUM(B9:B11)</f>
        <v>1.2</v>
      </c>
      <c r="C8" s="13">
        <f t="shared" ref="C8:L8" si="1">SUM(C9:C11)</f>
        <v>0.7</v>
      </c>
      <c r="D8" s="13">
        <f t="shared" si="1"/>
        <v>0.1</v>
      </c>
      <c r="E8" s="13">
        <f t="shared" si="1"/>
        <v>0.1</v>
      </c>
      <c r="F8" s="13">
        <f t="shared" si="1"/>
        <v>0.1</v>
      </c>
      <c r="G8" s="13">
        <f t="shared" si="1"/>
        <v>0.1</v>
      </c>
      <c r="H8" s="13">
        <f t="shared" si="1"/>
        <v>0.1</v>
      </c>
      <c r="I8" s="13">
        <f t="shared" si="1"/>
        <v>0</v>
      </c>
      <c r="J8" s="13">
        <f t="shared" si="1"/>
        <v>0</v>
      </c>
      <c r="K8" s="13">
        <f t="shared" si="1"/>
        <v>0</v>
      </c>
      <c r="L8" s="13">
        <f t="shared" si="1"/>
        <v>0</v>
      </c>
      <c r="M8" s="63">
        <f t="shared" si="0"/>
        <v>2.4000000000000004</v>
      </c>
    </row>
    <row r="9" spans="1:13" ht="18" customHeight="1" x14ac:dyDescent="0.35">
      <c r="A9" s="5" t="s">
        <v>5</v>
      </c>
      <c r="B9" s="13">
        <v>1.2</v>
      </c>
      <c r="C9" s="13">
        <v>0.7</v>
      </c>
      <c r="D9" s="13">
        <v>0.1</v>
      </c>
      <c r="E9" s="13">
        <v>0.1</v>
      </c>
      <c r="F9" s="13">
        <v>0.1</v>
      </c>
      <c r="G9" s="13">
        <v>0.1</v>
      </c>
      <c r="H9" s="13">
        <v>0.1</v>
      </c>
      <c r="I9" s="13">
        <v>0</v>
      </c>
      <c r="J9" s="13">
        <v>0</v>
      </c>
      <c r="K9" s="13">
        <v>0</v>
      </c>
      <c r="L9" s="13">
        <v>0</v>
      </c>
      <c r="M9" s="63">
        <f t="shared" si="0"/>
        <v>2.4000000000000004</v>
      </c>
    </row>
    <row r="10" spans="1:13" x14ac:dyDescent="0.35">
      <c r="A10" s="5" t="s">
        <v>6</v>
      </c>
      <c r="B10" s="13">
        <v>0</v>
      </c>
      <c r="C10" s="13">
        <v>0</v>
      </c>
      <c r="D10" s="13">
        <v>0</v>
      </c>
      <c r="E10" s="13">
        <v>0</v>
      </c>
      <c r="F10" s="13">
        <v>0</v>
      </c>
      <c r="G10" s="13">
        <v>0</v>
      </c>
      <c r="H10" s="13">
        <v>0</v>
      </c>
      <c r="I10" s="13">
        <v>0</v>
      </c>
      <c r="J10" s="13">
        <v>0</v>
      </c>
      <c r="K10" s="13">
        <v>0</v>
      </c>
      <c r="L10" s="13">
        <v>0</v>
      </c>
      <c r="M10" s="63">
        <f t="shared" si="0"/>
        <v>0</v>
      </c>
    </row>
    <row r="11" spans="1:13" ht="42" customHeight="1" x14ac:dyDescent="0.35">
      <c r="A11" s="5" t="s">
        <v>7</v>
      </c>
      <c r="B11" s="13">
        <v>0</v>
      </c>
      <c r="C11" s="13">
        <v>0</v>
      </c>
      <c r="D11" s="13">
        <v>0</v>
      </c>
      <c r="E11" s="13">
        <v>0</v>
      </c>
      <c r="F11" s="13">
        <v>0</v>
      </c>
      <c r="G11" s="13">
        <v>0</v>
      </c>
      <c r="H11" s="13">
        <v>0</v>
      </c>
      <c r="I11" s="13">
        <v>0</v>
      </c>
      <c r="J11" s="13">
        <v>0</v>
      </c>
      <c r="K11" s="13">
        <v>0</v>
      </c>
      <c r="L11" s="13">
        <v>0</v>
      </c>
      <c r="M11" s="63">
        <f t="shared" si="0"/>
        <v>0</v>
      </c>
    </row>
    <row r="12" spans="1:13" x14ac:dyDescent="0.35">
      <c r="A12" s="3" t="s">
        <v>11</v>
      </c>
      <c r="B12" s="13">
        <f>SUM(B13:B15)</f>
        <v>-1.2</v>
      </c>
      <c r="C12" s="13">
        <f t="shared" ref="C12:L12" si="2">SUM(C13:C15)</f>
        <v>-0.7</v>
      </c>
      <c r="D12" s="13">
        <f t="shared" si="2"/>
        <v>-0.1</v>
      </c>
      <c r="E12" s="13">
        <f t="shared" si="2"/>
        <v>-0.1</v>
      </c>
      <c r="F12" s="13">
        <f t="shared" si="2"/>
        <v>-0.1</v>
      </c>
      <c r="G12" s="13">
        <f t="shared" si="2"/>
        <v>-0.1</v>
      </c>
      <c r="H12" s="13">
        <f t="shared" si="2"/>
        <v>-0.1</v>
      </c>
      <c r="I12" s="13">
        <f t="shared" si="2"/>
        <v>0</v>
      </c>
      <c r="J12" s="13">
        <f t="shared" si="2"/>
        <v>0</v>
      </c>
      <c r="K12" s="13">
        <f t="shared" si="2"/>
        <v>0</v>
      </c>
      <c r="L12" s="13">
        <f t="shared" si="2"/>
        <v>0</v>
      </c>
      <c r="M12" s="63">
        <f t="shared" si="0"/>
        <v>-2.4000000000000004</v>
      </c>
    </row>
    <row r="13" spans="1:13" x14ac:dyDescent="0.35">
      <c r="A13" s="5" t="s">
        <v>5</v>
      </c>
      <c r="B13" s="13">
        <v>-1.2</v>
      </c>
      <c r="C13" s="13">
        <v>-0.7</v>
      </c>
      <c r="D13" s="13">
        <v>-0.1</v>
      </c>
      <c r="E13" s="13">
        <v>-0.1</v>
      </c>
      <c r="F13" s="13">
        <v>-0.1</v>
      </c>
      <c r="G13" s="13">
        <v>-0.1</v>
      </c>
      <c r="H13" s="13">
        <v>-0.1</v>
      </c>
      <c r="I13" s="13">
        <v>0</v>
      </c>
      <c r="J13" s="13">
        <v>0</v>
      </c>
      <c r="K13" s="13">
        <v>0</v>
      </c>
      <c r="L13" s="13">
        <v>0</v>
      </c>
      <c r="M13" s="63">
        <f t="shared" si="0"/>
        <v>-2.4000000000000004</v>
      </c>
    </row>
    <row r="14" spans="1:13" x14ac:dyDescent="0.35">
      <c r="A14" s="5" t="s">
        <v>6</v>
      </c>
      <c r="B14" s="13">
        <v>0</v>
      </c>
      <c r="C14" s="13">
        <v>0</v>
      </c>
      <c r="D14" s="13">
        <v>0</v>
      </c>
      <c r="E14" s="13">
        <v>0</v>
      </c>
      <c r="F14" s="13">
        <v>0</v>
      </c>
      <c r="G14" s="13">
        <v>0</v>
      </c>
      <c r="H14" s="13">
        <v>0</v>
      </c>
      <c r="I14" s="13">
        <v>0</v>
      </c>
      <c r="J14" s="13">
        <v>0</v>
      </c>
      <c r="K14" s="13">
        <v>0</v>
      </c>
      <c r="L14" s="13">
        <v>0</v>
      </c>
      <c r="M14" s="63">
        <f t="shared" si="0"/>
        <v>0</v>
      </c>
    </row>
    <row r="15" spans="1:13" ht="57.75" customHeight="1" x14ac:dyDescent="0.35">
      <c r="A15" s="5" t="s">
        <v>7</v>
      </c>
      <c r="B15" s="13">
        <v>0</v>
      </c>
      <c r="C15" s="13">
        <v>0</v>
      </c>
      <c r="D15" s="13">
        <v>0</v>
      </c>
      <c r="E15" s="13">
        <v>0</v>
      </c>
      <c r="F15" s="13">
        <v>0</v>
      </c>
      <c r="G15" s="13">
        <v>0</v>
      </c>
      <c r="H15" s="13">
        <v>0</v>
      </c>
      <c r="I15" s="13">
        <v>0</v>
      </c>
      <c r="J15" s="13">
        <v>0</v>
      </c>
      <c r="K15" s="13">
        <v>0</v>
      </c>
      <c r="L15" s="13">
        <v>0</v>
      </c>
      <c r="M15" s="63">
        <f t="shared" si="0"/>
        <v>0</v>
      </c>
    </row>
    <row r="16" spans="1:13" ht="43.5" x14ac:dyDescent="0.35">
      <c r="A16" s="3" t="s">
        <v>9</v>
      </c>
      <c r="B16" s="13">
        <v>2.9</v>
      </c>
      <c r="C16" s="13">
        <v>1.7</v>
      </c>
      <c r="D16" s="13">
        <v>0</v>
      </c>
      <c r="E16" s="13">
        <v>0</v>
      </c>
      <c r="F16" s="13">
        <v>0</v>
      </c>
      <c r="G16" s="13">
        <v>0</v>
      </c>
      <c r="H16" s="13">
        <v>0</v>
      </c>
      <c r="I16" s="13">
        <v>0</v>
      </c>
      <c r="J16" s="13">
        <v>0</v>
      </c>
      <c r="K16" s="13">
        <v>0</v>
      </c>
      <c r="L16" s="13">
        <v>0</v>
      </c>
      <c r="M16" s="63">
        <f t="shared" si="0"/>
        <v>4.5999999999999996</v>
      </c>
    </row>
    <row r="17" spans="1:13" ht="29" x14ac:dyDescent="0.35">
      <c r="A17" s="3" t="s">
        <v>10</v>
      </c>
      <c r="B17" s="13">
        <f>SUM(B18:B20)</f>
        <v>0</v>
      </c>
      <c r="C17" s="63">
        <f t="shared" ref="C17:L17" si="3">SUM(C18:C20)</f>
        <v>0</v>
      </c>
      <c r="D17" s="63">
        <f t="shared" si="3"/>
        <v>0</v>
      </c>
      <c r="E17" s="63">
        <f t="shared" si="3"/>
        <v>0</v>
      </c>
      <c r="F17" s="63">
        <f t="shared" si="3"/>
        <v>0</v>
      </c>
      <c r="G17" s="63">
        <f t="shared" si="3"/>
        <v>0</v>
      </c>
      <c r="H17" s="63">
        <f t="shared" si="3"/>
        <v>0</v>
      </c>
      <c r="I17" s="63">
        <f t="shared" si="3"/>
        <v>0</v>
      </c>
      <c r="J17" s="63">
        <f t="shared" si="3"/>
        <v>0</v>
      </c>
      <c r="K17" s="63">
        <f t="shared" si="3"/>
        <v>0</v>
      </c>
      <c r="L17" s="63">
        <f t="shared" si="3"/>
        <v>0</v>
      </c>
      <c r="M17" s="63">
        <f t="shared" si="0"/>
        <v>0</v>
      </c>
    </row>
    <row r="18" spans="1:13" x14ac:dyDescent="0.35">
      <c r="A18" s="5" t="s">
        <v>5</v>
      </c>
      <c r="B18" s="13">
        <v>0</v>
      </c>
      <c r="C18" s="13">
        <v>0</v>
      </c>
      <c r="D18" s="13">
        <v>0</v>
      </c>
      <c r="E18" s="13">
        <v>0</v>
      </c>
      <c r="F18" s="13">
        <v>0</v>
      </c>
      <c r="G18" s="13">
        <v>0</v>
      </c>
      <c r="H18" s="13">
        <v>0</v>
      </c>
      <c r="I18" s="13">
        <v>0</v>
      </c>
      <c r="J18" s="13">
        <v>0</v>
      </c>
      <c r="K18" s="13">
        <v>0</v>
      </c>
      <c r="L18" s="13">
        <v>0</v>
      </c>
      <c r="M18" s="63">
        <f t="shared" si="0"/>
        <v>0</v>
      </c>
    </row>
    <row r="19" spans="1:13" x14ac:dyDescent="0.35">
      <c r="A19" s="5" t="s">
        <v>6</v>
      </c>
      <c r="B19" s="13">
        <v>0</v>
      </c>
      <c r="C19" s="13">
        <v>0</v>
      </c>
      <c r="D19" s="13">
        <v>0</v>
      </c>
      <c r="E19" s="13">
        <v>0</v>
      </c>
      <c r="F19" s="13">
        <v>0</v>
      </c>
      <c r="G19" s="13">
        <v>0</v>
      </c>
      <c r="H19" s="13">
        <v>0</v>
      </c>
      <c r="I19" s="13">
        <v>0</v>
      </c>
      <c r="J19" s="13">
        <v>0</v>
      </c>
      <c r="K19" s="13">
        <v>0</v>
      </c>
      <c r="L19" s="13">
        <v>0</v>
      </c>
      <c r="M19" s="63">
        <f t="shared" si="0"/>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0"/>
        <v>0</v>
      </c>
    </row>
    <row r="21" spans="1:13" ht="98.25" customHeight="1" x14ac:dyDescent="0.35">
      <c r="A21" s="5" t="s">
        <v>12</v>
      </c>
      <c r="B21" s="290" t="s">
        <v>127</v>
      </c>
      <c r="C21" s="290"/>
      <c r="D21" s="290"/>
      <c r="E21" s="290"/>
      <c r="F21" s="290"/>
      <c r="G21" s="290"/>
      <c r="H21" s="290"/>
      <c r="I21" s="290"/>
      <c r="J21" s="290"/>
      <c r="K21" s="290"/>
      <c r="L21" s="290"/>
      <c r="M21" s="290"/>
    </row>
    <row r="22" spans="1:13" ht="90" customHeight="1" x14ac:dyDescent="0.35">
      <c r="A22" s="5" t="s">
        <v>13</v>
      </c>
      <c r="B22" s="290" t="s">
        <v>128</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33" t="s">
        <v>17</v>
      </c>
      <c r="B28" s="5" t="s">
        <v>20</v>
      </c>
      <c r="C28" s="33"/>
      <c r="D28" s="33"/>
      <c r="E28" s="33"/>
      <c r="F28" s="33"/>
      <c r="G28" s="33"/>
      <c r="H28" s="33"/>
      <c r="I28" s="290"/>
      <c r="J28" s="290"/>
    </row>
    <row r="29" spans="1:13" ht="87" x14ac:dyDescent="0.35">
      <c r="A29" s="33" t="s">
        <v>18</v>
      </c>
      <c r="B29" s="5" t="s">
        <v>21</v>
      </c>
      <c r="C29" s="33"/>
      <c r="D29" s="33"/>
      <c r="E29" s="33"/>
      <c r="F29" s="33"/>
      <c r="G29" s="33"/>
      <c r="H29" s="33"/>
      <c r="I29" s="294"/>
      <c r="J29" s="296"/>
    </row>
    <row r="30" spans="1:13" ht="87" x14ac:dyDescent="0.35">
      <c r="A30" s="33" t="s">
        <v>19</v>
      </c>
      <c r="B30" s="7" t="s">
        <v>22</v>
      </c>
      <c r="C30" s="33"/>
      <c r="D30" s="33"/>
      <c r="E30" s="33"/>
      <c r="F30" s="33"/>
      <c r="G30" s="33"/>
      <c r="H30" s="33"/>
      <c r="I30" s="290"/>
      <c r="J30" s="290"/>
    </row>
    <row r="31" spans="1:13" ht="29" x14ac:dyDescent="0.35">
      <c r="A31" s="8"/>
      <c r="B31" s="5" t="s">
        <v>23</v>
      </c>
      <c r="C31" s="33"/>
      <c r="D31" s="33"/>
      <c r="E31" s="33"/>
      <c r="F31" s="33"/>
      <c r="G31" s="33"/>
      <c r="H31" s="33"/>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33"/>
      <c r="D35" s="33"/>
      <c r="E35" s="33"/>
      <c r="F35" s="33"/>
      <c r="G35" s="33"/>
      <c r="H35" s="33"/>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33"/>
      <c r="D37" s="33"/>
      <c r="E37" s="33"/>
      <c r="F37" s="33"/>
      <c r="G37" s="33"/>
      <c r="H37" s="33"/>
      <c r="I37" s="290"/>
      <c r="J37" s="290"/>
    </row>
    <row r="38" spans="1:10" ht="43.5" x14ac:dyDescent="0.35">
      <c r="A38" s="33"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C36" sqref="C36:J36"/>
    </sheetView>
  </sheetViews>
  <sheetFormatPr defaultRowHeight="14.5" x14ac:dyDescent="0.35"/>
  <cols>
    <col min="1" max="1" width="25.7265625" customWidth="1"/>
    <col min="2" max="3" width="9.1796875" customWidth="1"/>
    <col min="13" max="13" width="19.7265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ht="31.5" customHeight="1" x14ac:dyDescent="0.35">
      <c r="A4" s="3" t="s">
        <v>4</v>
      </c>
      <c r="B4" s="63">
        <f>SUM(B5:B7)</f>
        <v>0</v>
      </c>
      <c r="C4" s="63">
        <v>0</v>
      </c>
      <c r="D4" s="63">
        <v>0</v>
      </c>
      <c r="E4" s="63">
        <v>0</v>
      </c>
      <c r="F4" s="63">
        <v>0</v>
      </c>
      <c r="G4" s="63">
        <v>0</v>
      </c>
      <c r="H4" s="63">
        <v>0</v>
      </c>
      <c r="I4" s="63">
        <v>0</v>
      </c>
      <c r="J4" s="63">
        <v>0</v>
      </c>
      <c r="K4" s="63">
        <v>0</v>
      </c>
      <c r="L4" s="63">
        <v>0</v>
      </c>
      <c r="M4" s="63">
        <f>SUM(B4:L4)</f>
        <v>0</v>
      </c>
    </row>
    <row r="5" spans="1:13" ht="23.25" customHeight="1" x14ac:dyDescent="0.35">
      <c r="A5" s="5" t="s">
        <v>5</v>
      </c>
      <c r="B5" s="63">
        <v>0</v>
      </c>
      <c r="C5" s="63">
        <v>0</v>
      </c>
      <c r="D5" s="63">
        <v>0</v>
      </c>
      <c r="E5" s="63">
        <v>0</v>
      </c>
      <c r="F5" s="63">
        <v>0</v>
      </c>
      <c r="G5" s="63">
        <v>0</v>
      </c>
      <c r="H5" s="63">
        <v>0</v>
      </c>
      <c r="I5" s="63">
        <v>0</v>
      </c>
      <c r="J5" s="63">
        <v>0</v>
      </c>
      <c r="K5" s="63">
        <v>0</v>
      </c>
      <c r="L5" s="63">
        <v>0</v>
      </c>
      <c r="M5" s="63">
        <f t="shared" ref="M5:M20" si="0">SUM(B5:L5)</f>
        <v>0</v>
      </c>
    </row>
    <row r="6" spans="1:13" x14ac:dyDescent="0.35">
      <c r="A6" s="5" t="s">
        <v>6</v>
      </c>
      <c r="B6" s="63">
        <v>0</v>
      </c>
      <c r="C6" s="63">
        <v>0</v>
      </c>
      <c r="D6" s="63">
        <v>0</v>
      </c>
      <c r="E6" s="63">
        <v>0</v>
      </c>
      <c r="F6" s="63">
        <v>0</v>
      </c>
      <c r="G6" s="63">
        <v>0</v>
      </c>
      <c r="H6" s="63">
        <v>0</v>
      </c>
      <c r="I6" s="63">
        <v>0</v>
      </c>
      <c r="J6" s="63">
        <v>0</v>
      </c>
      <c r="K6" s="63">
        <v>0</v>
      </c>
      <c r="L6" s="63">
        <v>0</v>
      </c>
      <c r="M6" s="63">
        <f t="shared" si="0"/>
        <v>0</v>
      </c>
    </row>
    <row r="7" spans="1:13" ht="51" customHeight="1" x14ac:dyDescent="0.35">
      <c r="A7" s="5" t="s">
        <v>7</v>
      </c>
      <c r="B7" s="63">
        <v>0</v>
      </c>
      <c r="C7" s="63">
        <v>0</v>
      </c>
      <c r="D7" s="63">
        <v>0</v>
      </c>
      <c r="E7" s="63">
        <v>0</v>
      </c>
      <c r="F7" s="63">
        <v>0</v>
      </c>
      <c r="G7" s="63">
        <v>0</v>
      </c>
      <c r="H7" s="63">
        <v>0</v>
      </c>
      <c r="I7" s="63">
        <v>0</v>
      </c>
      <c r="J7" s="63">
        <v>0</v>
      </c>
      <c r="K7" s="63">
        <v>0</v>
      </c>
      <c r="L7" s="63">
        <v>0</v>
      </c>
      <c r="M7" s="63">
        <f t="shared" si="0"/>
        <v>0</v>
      </c>
    </row>
    <row r="8" spans="1:13" ht="32.25" customHeight="1" x14ac:dyDescent="0.35">
      <c r="A8" s="3" t="s">
        <v>8</v>
      </c>
      <c r="B8" s="13">
        <f>SUM(B9:B11)</f>
        <v>1.431</v>
      </c>
      <c r="C8" s="13">
        <f t="shared" ref="C8:L8" si="1">SUM(C9:C11)</f>
        <v>3.613</v>
      </c>
      <c r="D8" s="13">
        <f t="shared" si="1"/>
        <v>0.72599999999999998</v>
      </c>
      <c r="E8" s="13">
        <f t="shared" si="1"/>
        <v>0.26200000000000001</v>
      </c>
      <c r="F8" s="13">
        <f t="shared" si="1"/>
        <v>0.26200000000000001</v>
      </c>
      <c r="G8" s="13">
        <f t="shared" si="1"/>
        <v>0.26200000000000001</v>
      </c>
      <c r="H8" s="13">
        <f t="shared" si="1"/>
        <v>0.26200000000000001</v>
      </c>
      <c r="I8" s="13">
        <f t="shared" si="1"/>
        <v>0.26200000000000001</v>
      </c>
      <c r="J8" s="13">
        <f t="shared" si="1"/>
        <v>0.26200000000000001</v>
      </c>
      <c r="K8" s="13">
        <f t="shared" si="1"/>
        <v>0.26200000000000001</v>
      </c>
      <c r="L8" s="13">
        <f t="shared" si="1"/>
        <v>0.26200000000000001</v>
      </c>
      <c r="M8" s="63">
        <f t="shared" si="0"/>
        <v>7.8660000000000032</v>
      </c>
    </row>
    <row r="9" spans="1:13" ht="18" customHeight="1" x14ac:dyDescent="0.35">
      <c r="A9" s="5" t="s">
        <v>5</v>
      </c>
      <c r="B9" s="13">
        <v>0</v>
      </c>
      <c r="C9" s="13">
        <v>0</v>
      </c>
      <c r="D9" s="13">
        <v>0</v>
      </c>
      <c r="E9" s="13">
        <v>0</v>
      </c>
      <c r="F9" s="13">
        <v>0</v>
      </c>
      <c r="G9" s="13">
        <v>0</v>
      </c>
      <c r="H9" s="13">
        <v>0</v>
      </c>
      <c r="I9" s="13">
        <v>0</v>
      </c>
      <c r="J9" s="13">
        <v>0</v>
      </c>
      <c r="K9" s="13">
        <v>0</v>
      </c>
      <c r="L9" s="13">
        <v>0</v>
      </c>
      <c r="M9" s="63">
        <f t="shared" si="0"/>
        <v>0</v>
      </c>
    </row>
    <row r="10" spans="1:13" x14ac:dyDescent="0.35">
      <c r="A10" s="5" t="s">
        <v>6</v>
      </c>
      <c r="B10" s="13">
        <v>0</v>
      </c>
      <c r="C10" s="13">
        <v>0</v>
      </c>
      <c r="D10" s="13">
        <v>0</v>
      </c>
      <c r="E10" s="13">
        <v>0</v>
      </c>
      <c r="F10" s="13">
        <v>0</v>
      </c>
      <c r="G10" s="13">
        <v>0</v>
      </c>
      <c r="H10" s="13">
        <v>0</v>
      </c>
      <c r="I10" s="13">
        <v>0</v>
      </c>
      <c r="J10" s="13">
        <v>0</v>
      </c>
      <c r="K10" s="13">
        <v>0</v>
      </c>
      <c r="L10" s="13">
        <v>0</v>
      </c>
      <c r="M10" s="63">
        <f t="shared" si="0"/>
        <v>0</v>
      </c>
    </row>
    <row r="11" spans="1:13" ht="42" customHeight="1" x14ac:dyDescent="0.35">
      <c r="A11" s="5" t="s">
        <v>7</v>
      </c>
      <c r="B11" s="13">
        <v>1.431</v>
      </c>
      <c r="C11" s="13">
        <v>3.613</v>
      </c>
      <c r="D11" s="13">
        <v>0.72599999999999998</v>
      </c>
      <c r="E11" s="13">
        <v>0.26200000000000001</v>
      </c>
      <c r="F11" s="13">
        <v>0.26200000000000001</v>
      </c>
      <c r="G11" s="13">
        <v>0.26200000000000001</v>
      </c>
      <c r="H11" s="13">
        <v>0.26200000000000001</v>
      </c>
      <c r="I11" s="13">
        <v>0.26200000000000001</v>
      </c>
      <c r="J11" s="13">
        <v>0.26200000000000001</v>
      </c>
      <c r="K11" s="13">
        <v>0.26200000000000001</v>
      </c>
      <c r="L11" s="13">
        <v>0.26200000000000001</v>
      </c>
      <c r="M11" s="63">
        <f t="shared" si="0"/>
        <v>7.8660000000000032</v>
      </c>
    </row>
    <row r="12" spans="1:13" x14ac:dyDescent="0.35">
      <c r="A12" s="3" t="s">
        <v>11</v>
      </c>
      <c r="B12" s="13">
        <f>SUM(B13:B15)</f>
        <v>-1.431</v>
      </c>
      <c r="C12" s="13">
        <f t="shared" ref="C12:L12" si="2">SUM(C13:C15)</f>
        <v>-3.613</v>
      </c>
      <c r="D12" s="13">
        <f t="shared" si="2"/>
        <v>-0.72599999999999998</v>
      </c>
      <c r="E12" s="13">
        <f t="shared" si="2"/>
        <v>-0.26200000000000001</v>
      </c>
      <c r="F12" s="13">
        <f t="shared" si="2"/>
        <v>-0.26200000000000001</v>
      </c>
      <c r="G12" s="13">
        <f t="shared" si="2"/>
        <v>-0.26200000000000001</v>
      </c>
      <c r="H12" s="13">
        <f t="shared" si="2"/>
        <v>-0.26200000000000001</v>
      </c>
      <c r="I12" s="13">
        <f t="shared" si="2"/>
        <v>-0.26200000000000001</v>
      </c>
      <c r="J12" s="13">
        <f t="shared" si="2"/>
        <v>-0.26200000000000001</v>
      </c>
      <c r="K12" s="13">
        <f t="shared" si="2"/>
        <v>-0.26200000000000001</v>
      </c>
      <c r="L12" s="13">
        <f t="shared" si="2"/>
        <v>-0.26200000000000001</v>
      </c>
      <c r="M12" s="63">
        <f t="shared" si="0"/>
        <v>-7.8660000000000032</v>
      </c>
    </row>
    <row r="13" spans="1:13" x14ac:dyDescent="0.35">
      <c r="A13" s="5" t="s">
        <v>5</v>
      </c>
      <c r="B13" s="13">
        <v>0</v>
      </c>
      <c r="C13" s="13">
        <v>0</v>
      </c>
      <c r="D13" s="13">
        <v>0</v>
      </c>
      <c r="E13" s="13">
        <v>0</v>
      </c>
      <c r="F13" s="13">
        <v>0</v>
      </c>
      <c r="G13" s="13">
        <v>0</v>
      </c>
      <c r="H13" s="13">
        <v>0</v>
      </c>
      <c r="I13" s="13">
        <v>0</v>
      </c>
      <c r="J13" s="13">
        <v>0</v>
      </c>
      <c r="K13" s="13">
        <v>0</v>
      </c>
      <c r="L13" s="13">
        <v>0</v>
      </c>
      <c r="M13" s="63">
        <f t="shared" si="0"/>
        <v>0</v>
      </c>
    </row>
    <row r="14" spans="1:13" x14ac:dyDescent="0.35">
      <c r="A14" s="5" t="s">
        <v>6</v>
      </c>
      <c r="B14" s="13">
        <v>0</v>
      </c>
      <c r="C14" s="13">
        <v>0</v>
      </c>
      <c r="D14" s="13">
        <v>0</v>
      </c>
      <c r="E14" s="13">
        <v>0</v>
      </c>
      <c r="F14" s="13">
        <v>0</v>
      </c>
      <c r="G14" s="13">
        <v>0</v>
      </c>
      <c r="H14" s="13">
        <v>0</v>
      </c>
      <c r="I14" s="13">
        <v>0</v>
      </c>
      <c r="J14" s="13">
        <v>0</v>
      </c>
      <c r="K14" s="13">
        <v>0</v>
      </c>
      <c r="L14" s="13">
        <v>0</v>
      </c>
      <c r="M14" s="63">
        <f t="shared" si="0"/>
        <v>0</v>
      </c>
    </row>
    <row r="15" spans="1:13" ht="57.75" customHeight="1" x14ac:dyDescent="0.35">
      <c r="A15" s="5" t="s">
        <v>7</v>
      </c>
      <c r="B15" s="13">
        <v>-1.431</v>
      </c>
      <c r="C15" s="13">
        <v>-3.613</v>
      </c>
      <c r="D15" s="13">
        <v>-0.72599999999999998</v>
      </c>
      <c r="E15" s="13">
        <v>-0.26200000000000001</v>
      </c>
      <c r="F15" s="13">
        <v>-0.26200000000000001</v>
      </c>
      <c r="G15" s="13">
        <v>-0.26200000000000001</v>
      </c>
      <c r="H15" s="13">
        <v>-0.26200000000000001</v>
      </c>
      <c r="I15" s="13">
        <v>-0.26200000000000001</v>
      </c>
      <c r="J15" s="13">
        <v>-0.26200000000000001</v>
      </c>
      <c r="K15" s="13">
        <v>-0.26200000000000001</v>
      </c>
      <c r="L15" s="13">
        <v>-0.26200000000000001</v>
      </c>
      <c r="M15" s="63">
        <f t="shared" si="0"/>
        <v>-7.8660000000000032</v>
      </c>
    </row>
    <row r="16" spans="1:13" ht="43.5" x14ac:dyDescent="0.35">
      <c r="A16" s="3" t="s">
        <v>9</v>
      </c>
      <c r="B16" s="13">
        <v>1.204</v>
      </c>
      <c r="C16" s="13">
        <v>2.67</v>
      </c>
      <c r="D16" s="13">
        <v>2.4E-2</v>
      </c>
      <c r="E16" s="13">
        <v>0</v>
      </c>
      <c r="F16" s="13">
        <v>0</v>
      </c>
      <c r="G16" s="13">
        <v>0</v>
      </c>
      <c r="H16" s="13">
        <v>0</v>
      </c>
      <c r="I16" s="13">
        <v>0</v>
      </c>
      <c r="J16" s="13">
        <v>0</v>
      </c>
      <c r="K16" s="13">
        <v>0</v>
      </c>
      <c r="L16" s="13">
        <v>0</v>
      </c>
      <c r="M16" s="63">
        <f t="shared" si="0"/>
        <v>3.8979999999999997</v>
      </c>
    </row>
    <row r="17" spans="1:13" ht="29" x14ac:dyDescent="0.35">
      <c r="A17" s="3" t="s">
        <v>10</v>
      </c>
      <c r="B17" s="13">
        <f>SUM(B18:B20)</f>
        <v>0</v>
      </c>
      <c r="C17" s="63">
        <f t="shared" ref="C17:L17" si="3">SUM(C18:C20)</f>
        <v>0</v>
      </c>
      <c r="D17" s="63">
        <f t="shared" si="3"/>
        <v>0</v>
      </c>
      <c r="E17" s="63">
        <f t="shared" si="3"/>
        <v>0</v>
      </c>
      <c r="F17" s="63">
        <f t="shared" si="3"/>
        <v>0</v>
      </c>
      <c r="G17" s="63">
        <f t="shared" si="3"/>
        <v>0</v>
      </c>
      <c r="H17" s="63">
        <f t="shared" si="3"/>
        <v>0</v>
      </c>
      <c r="I17" s="63">
        <f t="shared" si="3"/>
        <v>0</v>
      </c>
      <c r="J17" s="63">
        <f t="shared" si="3"/>
        <v>0</v>
      </c>
      <c r="K17" s="63">
        <f t="shared" si="3"/>
        <v>0</v>
      </c>
      <c r="L17" s="63">
        <f t="shared" si="3"/>
        <v>0</v>
      </c>
      <c r="M17" s="63">
        <f t="shared" si="0"/>
        <v>0</v>
      </c>
    </row>
    <row r="18" spans="1:13" x14ac:dyDescent="0.35">
      <c r="A18" s="5" t="s">
        <v>5</v>
      </c>
      <c r="B18" s="13">
        <v>0</v>
      </c>
      <c r="C18" s="13">
        <v>0</v>
      </c>
      <c r="D18" s="13">
        <v>0</v>
      </c>
      <c r="E18" s="13">
        <v>0</v>
      </c>
      <c r="F18" s="13">
        <v>0</v>
      </c>
      <c r="G18" s="13">
        <v>0</v>
      </c>
      <c r="H18" s="13">
        <v>0</v>
      </c>
      <c r="I18" s="13">
        <v>0</v>
      </c>
      <c r="J18" s="13">
        <v>0</v>
      </c>
      <c r="K18" s="13">
        <v>0</v>
      </c>
      <c r="L18" s="13">
        <v>0</v>
      </c>
      <c r="M18" s="63">
        <f t="shared" si="0"/>
        <v>0</v>
      </c>
    </row>
    <row r="19" spans="1:13" x14ac:dyDescent="0.35">
      <c r="A19" s="5" t="s">
        <v>6</v>
      </c>
      <c r="B19" s="13">
        <v>0</v>
      </c>
      <c r="C19" s="13">
        <v>0</v>
      </c>
      <c r="D19" s="13">
        <v>0</v>
      </c>
      <c r="E19" s="13">
        <v>0</v>
      </c>
      <c r="F19" s="13">
        <v>0</v>
      </c>
      <c r="G19" s="13">
        <v>0</v>
      </c>
      <c r="H19" s="13">
        <v>0</v>
      </c>
      <c r="I19" s="13">
        <v>0</v>
      </c>
      <c r="J19" s="13">
        <v>0</v>
      </c>
      <c r="K19" s="13">
        <v>0</v>
      </c>
      <c r="L19" s="13">
        <v>0</v>
      </c>
      <c r="M19" s="63">
        <f t="shared" si="0"/>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0"/>
        <v>0</v>
      </c>
    </row>
    <row r="21" spans="1:13" ht="69.75" customHeight="1" x14ac:dyDescent="0.35">
      <c r="A21" s="5" t="s">
        <v>12</v>
      </c>
      <c r="B21" s="290" t="s">
        <v>199</v>
      </c>
      <c r="C21" s="290"/>
      <c r="D21" s="290"/>
      <c r="E21" s="290"/>
      <c r="F21" s="290"/>
      <c r="G21" s="290"/>
      <c r="H21" s="290"/>
      <c r="I21" s="290"/>
      <c r="J21" s="290"/>
      <c r="K21" s="290"/>
      <c r="L21" s="290"/>
      <c r="M21" s="290"/>
    </row>
    <row r="22" spans="1:13" ht="90" customHeight="1" x14ac:dyDescent="0.35">
      <c r="A22" s="5" t="s">
        <v>13</v>
      </c>
      <c r="B22" s="290" t="s">
        <v>200</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32" t="s">
        <v>17</v>
      </c>
      <c r="B28" s="5" t="s">
        <v>20</v>
      </c>
      <c r="C28" s="32"/>
      <c r="D28" s="32"/>
      <c r="E28" s="32"/>
      <c r="F28" s="32"/>
      <c r="G28" s="32"/>
      <c r="H28" s="32"/>
      <c r="I28" s="290"/>
      <c r="J28" s="290"/>
    </row>
    <row r="29" spans="1:13" ht="87" x14ac:dyDescent="0.35">
      <c r="A29" s="32" t="s">
        <v>18</v>
      </c>
      <c r="B29" s="5" t="s">
        <v>21</v>
      </c>
      <c r="C29" s="32"/>
      <c r="D29" s="32"/>
      <c r="E29" s="32"/>
      <c r="F29" s="32"/>
      <c r="G29" s="32"/>
      <c r="H29" s="32"/>
      <c r="I29" s="294"/>
      <c r="J29" s="296"/>
    </row>
    <row r="30" spans="1:13" ht="87" x14ac:dyDescent="0.35">
      <c r="A30" s="32" t="s">
        <v>19</v>
      </c>
      <c r="B30" s="7" t="s">
        <v>22</v>
      </c>
      <c r="C30" s="32"/>
      <c r="D30" s="32"/>
      <c r="E30" s="32"/>
      <c r="F30" s="32"/>
      <c r="G30" s="32"/>
      <c r="H30" s="32"/>
      <c r="I30" s="290"/>
      <c r="J30" s="290"/>
    </row>
    <row r="31" spans="1:13" ht="29" x14ac:dyDescent="0.35">
      <c r="A31" s="8"/>
      <c r="B31" s="5" t="s">
        <v>23</v>
      </c>
      <c r="C31" s="32"/>
      <c r="D31" s="32"/>
      <c r="E31" s="32"/>
      <c r="F31" s="32"/>
      <c r="G31" s="32"/>
      <c r="H31" s="32"/>
      <c r="I31" s="290"/>
      <c r="J31" s="290"/>
    </row>
    <row r="32" spans="1:13" ht="43.5" x14ac:dyDescent="0.35">
      <c r="A32" s="290" t="s">
        <v>24</v>
      </c>
      <c r="B32" s="5" t="s">
        <v>20</v>
      </c>
      <c r="C32" s="290" t="s">
        <v>201</v>
      </c>
      <c r="D32" s="290"/>
      <c r="E32" s="290"/>
      <c r="F32" s="290"/>
      <c r="G32" s="290"/>
      <c r="H32" s="290"/>
      <c r="I32" s="290"/>
      <c r="J32" s="290"/>
    </row>
    <row r="33" spans="1:10" ht="87" x14ac:dyDescent="0.35">
      <c r="A33" s="290"/>
      <c r="B33" s="5" t="s">
        <v>21</v>
      </c>
      <c r="C33" s="290" t="s">
        <v>202</v>
      </c>
      <c r="D33" s="290"/>
      <c r="E33" s="290"/>
      <c r="F33" s="290"/>
      <c r="G33" s="290"/>
      <c r="H33" s="290"/>
      <c r="I33" s="290"/>
      <c r="J33" s="290"/>
    </row>
    <row r="34" spans="1:10" ht="87" x14ac:dyDescent="0.35">
      <c r="A34" s="290"/>
      <c r="B34" s="7" t="s">
        <v>25</v>
      </c>
      <c r="C34" s="290" t="s">
        <v>203</v>
      </c>
      <c r="D34" s="290"/>
      <c r="E34" s="290"/>
      <c r="F34" s="290"/>
      <c r="G34" s="290"/>
      <c r="H34" s="290"/>
      <c r="I34" s="290"/>
      <c r="J34" s="290"/>
    </row>
    <row r="35" spans="1:10" ht="29" x14ac:dyDescent="0.35">
      <c r="A35" s="290"/>
      <c r="B35" s="5" t="s">
        <v>23</v>
      </c>
      <c r="C35" s="32"/>
      <c r="D35" s="32"/>
      <c r="E35" s="32"/>
      <c r="F35" s="32"/>
      <c r="G35" s="32"/>
      <c r="H35" s="32"/>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32"/>
      <c r="D37" s="32"/>
      <c r="E37" s="32"/>
      <c r="F37" s="32"/>
      <c r="G37" s="32"/>
      <c r="H37" s="32"/>
      <c r="I37" s="290"/>
      <c r="J37" s="290"/>
    </row>
    <row r="38" spans="1:10" ht="43.5" x14ac:dyDescent="0.35">
      <c r="A38" s="32" t="s">
        <v>13</v>
      </c>
      <c r="B38" s="294" t="s">
        <v>204</v>
      </c>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C36" sqref="C36:J36"/>
    </sheetView>
  </sheetViews>
  <sheetFormatPr defaultRowHeight="14.5" x14ac:dyDescent="0.35"/>
  <cols>
    <col min="1" max="1" width="25.7265625" customWidth="1"/>
    <col min="2" max="3" width="9.1796875" customWidth="1"/>
    <col min="13" max="13" width="19.7265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ht="31.5" customHeight="1" x14ac:dyDescent="0.35">
      <c r="A4" s="3" t="s">
        <v>4</v>
      </c>
      <c r="B4" s="63">
        <f>SUM(B5:B7)</f>
        <v>0</v>
      </c>
      <c r="C4" s="63">
        <v>0</v>
      </c>
      <c r="D4" s="63">
        <v>0</v>
      </c>
      <c r="E4" s="63">
        <v>0</v>
      </c>
      <c r="F4" s="63">
        <v>0</v>
      </c>
      <c r="G4" s="63">
        <v>0</v>
      </c>
      <c r="H4" s="63">
        <v>0</v>
      </c>
      <c r="I4" s="63">
        <v>0</v>
      </c>
      <c r="J4" s="63">
        <v>0</v>
      </c>
      <c r="K4" s="63">
        <v>0</v>
      </c>
      <c r="L4" s="63">
        <v>0</v>
      </c>
      <c r="M4" s="63">
        <f>SUM(B4:L4)</f>
        <v>0</v>
      </c>
    </row>
    <row r="5" spans="1:13" ht="23.25" customHeight="1" x14ac:dyDescent="0.35">
      <c r="A5" s="5" t="s">
        <v>5</v>
      </c>
      <c r="B5" s="63">
        <v>0</v>
      </c>
      <c r="C5" s="63">
        <v>0</v>
      </c>
      <c r="D5" s="63">
        <v>0</v>
      </c>
      <c r="E5" s="63">
        <v>0</v>
      </c>
      <c r="F5" s="63">
        <v>0</v>
      </c>
      <c r="G5" s="63">
        <v>0</v>
      </c>
      <c r="H5" s="63">
        <v>0</v>
      </c>
      <c r="I5" s="63">
        <v>0</v>
      </c>
      <c r="J5" s="63">
        <v>0</v>
      </c>
      <c r="K5" s="63">
        <v>0</v>
      </c>
      <c r="L5" s="63">
        <v>0</v>
      </c>
      <c r="M5" s="63">
        <f t="shared" ref="M5:M20" si="0">SUM(B5:L5)</f>
        <v>0</v>
      </c>
    </row>
    <row r="6" spans="1:13" x14ac:dyDescent="0.35">
      <c r="A6" s="5" t="s">
        <v>6</v>
      </c>
      <c r="B6" s="63">
        <v>0</v>
      </c>
      <c r="C6" s="63">
        <v>0</v>
      </c>
      <c r="D6" s="63">
        <v>0</v>
      </c>
      <c r="E6" s="63">
        <v>0</v>
      </c>
      <c r="F6" s="63">
        <v>0</v>
      </c>
      <c r="G6" s="63">
        <v>0</v>
      </c>
      <c r="H6" s="63">
        <v>0</v>
      </c>
      <c r="I6" s="63">
        <v>0</v>
      </c>
      <c r="J6" s="63">
        <v>0</v>
      </c>
      <c r="K6" s="63">
        <v>0</v>
      </c>
      <c r="L6" s="63">
        <v>0</v>
      </c>
      <c r="M6" s="63">
        <f t="shared" si="0"/>
        <v>0</v>
      </c>
    </row>
    <row r="7" spans="1:13" ht="51" customHeight="1" x14ac:dyDescent="0.35">
      <c r="A7" s="5" t="s">
        <v>7</v>
      </c>
      <c r="B7" s="63">
        <v>0</v>
      </c>
      <c r="C7" s="63">
        <v>0</v>
      </c>
      <c r="D7" s="63">
        <v>0</v>
      </c>
      <c r="E7" s="63">
        <v>0</v>
      </c>
      <c r="F7" s="63">
        <v>0</v>
      </c>
      <c r="G7" s="63">
        <v>0</v>
      </c>
      <c r="H7" s="63">
        <v>0</v>
      </c>
      <c r="I7" s="63">
        <v>0</v>
      </c>
      <c r="J7" s="63">
        <v>0</v>
      </c>
      <c r="K7" s="63">
        <v>0</v>
      </c>
      <c r="L7" s="63">
        <v>0</v>
      </c>
      <c r="M7" s="63">
        <f t="shared" si="0"/>
        <v>0</v>
      </c>
    </row>
    <row r="8" spans="1:13" ht="32.25" customHeight="1" x14ac:dyDescent="0.35">
      <c r="A8" s="3" t="s">
        <v>8</v>
      </c>
      <c r="B8" s="13">
        <f>SUM(B9:B11)</f>
        <v>1.2</v>
      </c>
      <c r="C8" s="13">
        <f t="shared" ref="C8:L8" si="1">SUM(C9:C11)</f>
        <v>0.56000000000000005</v>
      </c>
      <c r="D8" s="13">
        <f t="shared" si="1"/>
        <v>0.8</v>
      </c>
      <c r="E8" s="13">
        <f t="shared" si="1"/>
        <v>0.8</v>
      </c>
      <c r="F8" s="13">
        <f t="shared" si="1"/>
        <v>0.9</v>
      </c>
      <c r="G8" s="13">
        <f t="shared" si="1"/>
        <v>0.9</v>
      </c>
      <c r="H8" s="13">
        <f t="shared" si="1"/>
        <v>9</v>
      </c>
      <c r="I8" s="13">
        <f t="shared" si="1"/>
        <v>2</v>
      </c>
      <c r="J8" s="13">
        <f t="shared" si="1"/>
        <v>2.2999999999999998</v>
      </c>
      <c r="K8" s="13">
        <f t="shared" si="1"/>
        <v>2.5</v>
      </c>
      <c r="L8" s="13">
        <f t="shared" si="1"/>
        <v>2.5</v>
      </c>
      <c r="M8" s="63">
        <f t="shared" si="0"/>
        <v>23.46</v>
      </c>
    </row>
    <row r="9" spans="1:13" ht="18" customHeight="1" x14ac:dyDescent="0.35">
      <c r="A9" s="5" t="s">
        <v>5</v>
      </c>
      <c r="B9" s="13">
        <v>1.2</v>
      </c>
      <c r="C9" s="13">
        <v>0.56000000000000005</v>
      </c>
      <c r="D9" s="13">
        <v>0.8</v>
      </c>
      <c r="E9" s="13">
        <v>0.8</v>
      </c>
      <c r="F9" s="13">
        <v>0.9</v>
      </c>
      <c r="G9" s="13">
        <v>0.9</v>
      </c>
      <c r="H9" s="13">
        <v>9</v>
      </c>
      <c r="I9" s="13">
        <v>2</v>
      </c>
      <c r="J9" s="13">
        <v>2.2999999999999998</v>
      </c>
      <c r="K9" s="13">
        <v>2.5</v>
      </c>
      <c r="L9" s="13">
        <v>2.5</v>
      </c>
      <c r="M9" s="63">
        <f t="shared" si="0"/>
        <v>23.46</v>
      </c>
    </row>
    <row r="10" spans="1:13" x14ac:dyDescent="0.35">
      <c r="A10" s="5" t="s">
        <v>6</v>
      </c>
      <c r="B10" s="25">
        <v>0</v>
      </c>
      <c r="C10" s="13">
        <v>0</v>
      </c>
      <c r="D10" s="13">
        <v>0</v>
      </c>
      <c r="E10" s="13">
        <v>0</v>
      </c>
      <c r="F10" s="13">
        <v>0</v>
      </c>
      <c r="G10" s="13">
        <v>0</v>
      </c>
      <c r="H10" s="13">
        <v>0</v>
      </c>
      <c r="I10" s="13">
        <v>0</v>
      </c>
      <c r="J10" s="13">
        <v>0</v>
      </c>
      <c r="K10" s="13">
        <v>0</v>
      </c>
      <c r="L10" s="13">
        <v>0</v>
      </c>
      <c r="M10" s="63">
        <f t="shared" si="0"/>
        <v>0</v>
      </c>
    </row>
    <row r="11" spans="1:13" ht="42" customHeight="1" x14ac:dyDescent="0.35">
      <c r="A11" s="5" t="s">
        <v>7</v>
      </c>
      <c r="B11" s="25">
        <v>0</v>
      </c>
      <c r="C11" s="13">
        <v>0</v>
      </c>
      <c r="D11" s="13">
        <v>0</v>
      </c>
      <c r="E11" s="13">
        <v>0</v>
      </c>
      <c r="F11" s="13">
        <v>0</v>
      </c>
      <c r="G11" s="13">
        <v>0</v>
      </c>
      <c r="H11" s="13">
        <v>0</v>
      </c>
      <c r="I11" s="13">
        <v>0</v>
      </c>
      <c r="J11" s="13">
        <v>0</v>
      </c>
      <c r="K11" s="13">
        <v>0</v>
      </c>
      <c r="L11" s="13">
        <v>0</v>
      </c>
      <c r="M11" s="63">
        <f t="shared" si="0"/>
        <v>0</v>
      </c>
    </row>
    <row r="12" spans="1:13" x14ac:dyDescent="0.35">
      <c r="A12" s="3" t="s">
        <v>11</v>
      </c>
      <c r="B12" s="13">
        <f>SUM(B13:B15)</f>
        <v>-1.2</v>
      </c>
      <c r="C12" s="13">
        <f t="shared" ref="C12:L12" si="2">SUM(C13:C15)</f>
        <v>-0.56000000000000005</v>
      </c>
      <c r="D12" s="13">
        <f t="shared" si="2"/>
        <v>-0.8</v>
      </c>
      <c r="E12" s="13">
        <f t="shared" si="2"/>
        <v>-0.8</v>
      </c>
      <c r="F12" s="13">
        <f t="shared" si="2"/>
        <v>-0.9</v>
      </c>
      <c r="G12" s="13">
        <f t="shared" si="2"/>
        <v>-0.9</v>
      </c>
      <c r="H12" s="13">
        <f t="shared" si="2"/>
        <v>-9</v>
      </c>
      <c r="I12" s="13">
        <f t="shared" si="2"/>
        <v>-2</v>
      </c>
      <c r="J12" s="13">
        <f t="shared" si="2"/>
        <v>-2.2999999999999998</v>
      </c>
      <c r="K12" s="13">
        <f t="shared" si="2"/>
        <v>-2.5</v>
      </c>
      <c r="L12" s="13">
        <f t="shared" si="2"/>
        <v>-2.5</v>
      </c>
      <c r="M12" s="63">
        <f t="shared" si="0"/>
        <v>-23.46</v>
      </c>
    </row>
    <row r="13" spans="1:13" x14ac:dyDescent="0.35">
      <c r="A13" s="5" t="s">
        <v>5</v>
      </c>
      <c r="B13" s="13">
        <v>-1.2</v>
      </c>
      <c r="C13" s="13">
        <v>-0.56000000000000005</v>
      </c>
      <c r="D13" s="13">
        <v>-0.8</v>
      </c>
      <c r="E13" s="13">
        <v>-0.8</v>
      </c>
      <c r="F13" s="13">
        <v>-0.9</v>
      </c>
      <c r="G13" s="13">
        <v>-0.9</v>
      </c>
      <c r="H13" s="13">
        <v>-9</v>
      </c>
      <c r="I13" s="13">
        <v>-2</v>
      </c>
      <c r="J13" s="13">
        <v>-2.2999999999999998</v>
      </c>
      <c r="K13" s="13">
        <v>-2.5</v>
      </c>
      <c r="L13" s="13">
        <v>-2.5</v>
      </c>
      <c r="M13" s="63">
        <f t="shared" si="0"/>
        <v>-23.46</v>
      </c>
    </row>
    <row r="14" spans="1:13" x14ac:dyDescent="0.35">
      <c r="A14" s="5" t="s">
        <v>6</v>
      </c>
      <c r="B14" s="13">
        <v>0</v>
      </c>
      <c r="C14" s="13">
        <v>0</v>
      </c>
      <c r="D14" s="13">
        <v>0</v>
      </c>
      <c r="E14" s="13">
        <v>0</v>
      </c>
      <c r="F14" s="13">
        <v>0</v>
      </c>
      <c r="G14" s="13">
        <v>0</v>
      </c>
      <c r="H14" s="13">
        <v>0</v>
      </c>
      <c r="I14" s="13">
        <v>0</v>
      </c>
      <c r="J14" s="13">
        <v>0</v>
      </c>
      <c r="K14" s="13">
        <v>0</v>
      </c>
      <c r="L14" s="13">
        <v>0</v>
      </c>
      <c r="M14" s="63">
        <f t="shared" si="0"/>
        <v>0</v>
      </c>
    </row>
    <row r="15" spans="1:13" ht="57.75" customHeight="1" x14ac:dyDescent="0.35">
      <c r="A15" s="5" t="s">
        <v>7</v>
      </c>
      <c r="B15" s="13">
        <v>0</v>
      </c>
      <c r="C15" s="13">
        <v>0</v>
      </c>
      <c r="D15" s="13">
        <v>0</v>
      </c>
      <c r="E15" s="13">
        <v>0</v>
      </c>
      <c r="F15" s="13">
        <v>0</v>
      </c>
      <c r="G15" s="13">
        <v>0</v>
      </c>
      <c r="H15" s="13">
        <v>0</v>
      </c>
      <c r="I15" s="13">
        <v>0</v>
      </c>
      <c r="J15" s="13">
        <v>0</v>
      </c>
      <c r="K15" s="13">
        <v>0</v>
      </c>
      <c r="L15" s="13">
        <v>0</v>
      </c>
      <c r="M15" s="63">
        <f t="shared" si="0"/>
        <v>0</v>
      </c>
    </row>
    <row r="16" spans="1:13" ht="43.5" x14ac:dyDescent="0.35">
      <c r="A16" s="3" t="s">
        <v>9</v>
      </c>
      <c r="B16" s="13">
        <v>6.5</v>
      </c>
      <c r="C16" s="13">
        <v>0.3</v>
      </c>
      <c r="D16" s="13">
        <v>0</v>
      </c>
      <c r="E16" s="13">
        <v>0</v>
      </c>
      <c r="F16" s="13">
        <v>0</v>
      </c>
      <c r="G16" s="13">
        <v>0</v>
      </c>
      <c r="H16" s="13">
        <v>0</v>
      </c>
      <c r="I16" s="13">
        <v>0</v>
      </c>
      <c r="J16" s="13">
        <v>0</v>
      </c>
      <c r="K16" s="13">
        <v>0</v>
      </c>
      <c r="L16" s="13">
        <v>0</v>
      </c>
      <c r="M16" s="63">
        <f t="shared" si="0"/>
        <v>6.8</v>
      </c>
    </row>
    <row r="17" spans="1:13" ht="29" x14ac:dyDescent="0.35">
      <c r="A17" s="3" t="s">
        <v>10</v>
      </c>
      <c r="B17" s="13">
        <f>SUM(B18:B20)</f>
        <v>0</v>
      </c>
      <c r="C17" s="63">
        <f t="shared" ref="C17:L17" si="3">SUM(C18:C20)</f>
        <v>0</v>
      </c>
      <c r="D17" s="63">
        <f t="shared" si="3"/>
        <v>0</v>
      </c>
      <c r="E17" s="63">
        <f t="shared" si="3"/>
        <v>0</v>
      </c>
      <c r="F17" s="63">
        <f t="shared" si="3"/>
        <v>0</v>
      </c>
      <c r="G17" s="63">
        <f t="shared" si="3"/>
        <v>0</v>
      </c>
      <c r="H17" s="63">
        <f t="shared" si="3"/>
        <v>0</v>
      </c>
      <c r="I17" s="63">
        <f t="shared" si="3"/>
        <v>0</v>
      </c>
      <c r="J17" s="63">
        <f t="shared" si="3"/>
        <v>0</v>
      </c>
      <c r="K17" s="63">
        <f t="shared" si="3"/>
        <v>0</v>
      </c>
      <c r="L17" s="63">
        <f t="shared" si="3"/>
        <v>0</v>
      </c>
      <c r="M17" s="63">
        <f t="shared" si="0"/>
        <v>0</v>
      </c>
    </row>
    <row r="18" spans="1:13" x14ac:dyDescent="0.35">
      <c r="A18" s="5" t="s">
        <v>5</v>
      </c>
      <c r="B18" s="13">
        <v>0</v>
      </c>
      <c r="C18" s="13">
        <v>0</v>
      </c>
      <c r="D18" s="13">
        <v>0</v>
      </c>
      <c r="E18" s="13">
        <v>0</v>
      </c>
      <c r="F18" s="13">
        <v>0</v>
      </c>
      <c r="G18" s="13">
        <v>0</v>
      </c>
      <c r="H18" s="13">
        <v>0</v>
      </c>
      <c r="I18" s="13">
        <v>0</v>
      </c>
      <c r="J18" s="13">
        <v>0</v>
      </c>
      <c r="K18" s="13">
        <v>0</v>
      </c>
      <c r="L18" s="13">
        <v>0</v>
      </c>
      <c r="M18" s="63">
        <f t="shared" si="0"/>
        <v>0</v>
      </c>
    </row>
    <row r="19" spans="1:13" x14ac:dyDescent="0.35">
      <c r="A19" s="5" t="s">
        <v>6</v>
      </c>
      <c r="B19" s="13">
        <v>0</v>
      </c>
      <c r="C19" s="13">
        <v>0</v>
      </c>
      <c r="D19" s="13">
        <v>0</v>
      </c>
      <c r="E19" s="13">
        <v>0</v>
      </c>
      <c r="F19" s="13">
        <v>0</v>
      </c>
      <c r="G19" s="13">
        <v>0</v>
      </c>
      <c r="H19" s="13">
        <v>0</v>
      </c>
      <c r="I19" s="13">
        <v>0</v>
      </c>
      <c r="J19" s="13">
        <v>0</v>
      </c>
      <c r="K19" s="13">
        <v>0</v>
      </c>
      <c r="L19" s="13">
        <v>0</v>
      </c>
      <c r="M19" s="63">
        <f t="shared" si="0"/>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0"/>
        <v>0</v>
      </c>
    </row>
    <row r="21" spans="1:13" ht="69.75" customHeight="1" x14ac:dyDescent="0.35">
      <c r="A21" s="5" t="s">
        <v>12</v>
      </c>
      <c r="B21" s="290" t="s">
        <v>112</v>
      </c>
      <c r="C21" s="290"/>
      <c r="D21" s="290"/>
      <c r="E21" s="290"/>
      <c r="F21" s="290"/>
      <c r="G21" s="290"/>
      <c r="H21" s="290"/>
      <c r="I21" s="290"/>
      <c r="J21" s="290"/>
      <c r="K21" s="290"/>
      <c r="L21" s="290"/>
      <c r="M21" s="290"/>
    </row>
    <row r="22" spans="1:13" ht="90" customHeight="1" x14ac:dyDescent="0.35">
      <c r="A22" s="5" t="s">
        <v>13</v>
      </c>
      <c r="B22" s="290" t="s">
        <v>111</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25" t="s">
        <v>17</v>
      </c>
      <c r="B28" s="5" t="s">
        <v>20</v>
      </c>
      <c r="C28" s="25"/>
      <c r="D28" s="25"/>
      <c r="E28" s="25"/>
      <c r="F28" s="25"/>
      <c r="G28" s="25"/>
      <c r="H28" s="25"/>
      <c r="I28" s="290"/>
      <c r="J28" s="290"/>
    </row>
    <row r="29" spans="1:13" ht="87" x14ac:dyDescent="0.35">
      <c r="A29" s="25" t="s">
        <v>18</v>
      </c>
      <c r="B29" s="5" t="s">
        <v>21</v>
      </c>
      <c r="C29" s="25"/>
      <c r="D29" s="25"/>
      <c r="E29" s="25"/>
      <c r="F29" s="25"/>
      <c r="G29" s="25"/>
      <c r="H29" s="25"/>
      <c r="I29" s="294"/>
      <c r="J29" s="296"/>
    </row>
    <row r="30" spans="1:13" ht="87" x14ac:dyDescent="0.35">
      <c r="A30" s="25" t="s">
        <v>19</v>
      </c>
      <c r="B30" s="7" t="s">
        <v>22</v>
      </c>
      <c r="C30" s="25"/>
      <c r="D30" s="25"/>
      <c r="E30" s="25"/>
      <c r="F30" s="25"/>
      <c r="G30" s="25"/>
      <c r="H30" s="25"/>
      <c r="I30" s="290"/>
      <c r="J30" s="290"/>
    </row>
    <row r="31" spans="1:13" ht="29" x14ac:dyDescent="0.35">
      <c r="A31" s="8"/>
      <c r="B31" s="5" t="s">
        <v>23</v>
      </c>
      <c r="C31" s="25"/>
      <c r="D31" s="25"/>
      <c r="E31" s="25"/>
      <c r="F31" s="25"/>
      <c r="G31" s="25"/>
      <c r="H31" s="25"/>
      <c r="I31" s="290"/>
      <c r="J31" s="290"/>
    </row>
    <row r="32" spans="1:13" ht="31.5" x14ac:dyDescent="0.35">
      <c r="A32" s="290" t="s">
        <v>24</v>
      </c>
      <c r="B32" s="49" t="s">
        <v>20</v>
      </c>
      <c r="C32" s="410" t="s">
        <v>223</v>
      </c>
      <c r="D32" s="373"/>
      <c r="E32" s="373"/>
      <c r="F32" s="373"/>
      <c r="G32" s="373"/>
      <c r="H32" s="373"/>
      <c r="I32" s="373"/>
      <c r="J32" s="411"/>
    </row>
    <row r="33" spans="1:10" ht="69" customHeight="1" x14ac:dyDescent="0.35">
      <c r="A33" s="290"/>
      <c r="B33" s="49" t="s">
        <v>21</v>
      </c>
      <c r="C33" s="412"/>
      <c r="D33" s="374"/>
      <c r="E33" s="374"/>
      <c r="F33" s="374"/>
      <c r="G33" s="374"/>
      <c r="H33" s="374"/>
      <c r="I33" s="374"/>
      <c r="J33" s="413"/>
    </row>
    <row r="34" spans="1:10" ht="48" customHeight="1" x14ac:dyDescent="0.35">
      <c r="A34" s="290"/>
      <c r="B34" s="57" t="s">
        <v>224</v>
      </c>
      <c r="C34" s="414"/>
      <c r="D34" s="415"/>
      <c r="E34" s="415"/>
      <c r="F34" s="415"/>
      <c r="G34" s="415"/>
      <c r="H34" s="415"/>
      <c r="I34" s="415"/>
      <c r="J34" s="416"/>
    </row>
    <row r="35" spans="1:10" x14ac:dyDescent="0.35">
      <c r="A35" s="290"/>
      <c r="B35" s="49" t="s">
        <v>23</v>
      </c>
      <c r="C35" s="25"/>
      <c r="D35" s="25"/>
      <c r="E35" s="25"/>
      <c r="F35" s="25"/>
      <c r="G35" s="25"/>
      <c r="H35" s="25"/>
      <c r="I35" s="290"/>
      <c r="J35" s="290"/>
    </row>
    <row r="36" spans="1:10" ht="87" x14ac:dyDescent="0.35">
      <c r="A36" s="290" t="s">
        <v>26</v>
      </c>
      <c r="B36" s="5" t="s">
        <v>22</v>
      </c>
      <c r="C36" s="294" t="s">
        <v>225</v>
      </c>
      <c r="D36" s="295"/>
      <c r="E36" s="295"/>
      <c r="F36" s="295"/>
      <c r="G36" s="295"/>
      <c r="H36" s="295"/>
      <c r="I36" s="295"/>
      <c r="J36" s="296"/>
    </row>
    <row r="37" spans="1:10" ht="29" x14ac:dyDescent="0.35">
      <c r="A37" s="290"/>
      <c r="B37" s="5" t="s">
        <v>23</v>
      </c>
      <c r="C37" s="25"/>
      <c r="D37" s="25"/>
      <c r="E37" s="25"/>
      <c r="F37" s="25"/>
      <c r="G37" s="25"/>
      <c r="H37" s="25"/>
      <c r="I37" s="290"/>
      <c r="J37" s="290"/>
    </row>
    <row r="38" spans="1:10" ht="43.5" x14ac:dyDescent="0.35">
      <c r="A38" s="25" t="s">
        <v>13</v>
      </c>
      <c r="B38" s="294"/>
      <c r="C38" s="295"/>
      <c r="D38" s="295"/>
      <c r="E38" s="295"/>
      <c r="F38" s="295"/>
      <c r="G38" s="295"/>
      <c r="H38" s="295"/>
      <c r="I38" s="295"/>
      <c r="J38" s="296"/>
    </row>
  </sheetData>
  <mergeCells count="20">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I35:J35"/>
    <mergeCell ref="C32:J34"/>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C36" sqref="C36:J36"/>
    </sheetView>
  </sheetViews>
  <sheetFormatPr defaultRowHeight="14.5" x14ac:dyDescent="0.35"/>
  <cols>
    <col min="1" max="1" width="25.7265625" customWidth="1"/>
    <col min="2" max="3" width="9.1796875" customWidth="1"/>
    <col min="13" max="13" width="19.7265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ht="31.5" customHeight="1" x14ac:dyDescent="0.35">
      <c r="A4" s="3" t="s">
        <v>4</v>
      </c>
      <c r="B4" s="63">
        <f>SUM(B5:B7)</f>
        <v>0</v>
      </c>
      <c r="C4" s="63">
        <v>0</v>
      </c>
      <c r="D4" s="63">
        <v>0</v>
      </c>
      <c r="E4" s="63">
        <v>0</v>
      </c>
      <c r="F4" s="63">
        <v>0</v>
      </c>
      <c r="G4" s="63">
        <v>0</v>
      </c>
      <c r="H4" s="63">
        <v>0</v>
      </c>
      <c r="I4" s="63">
        <v>0</v>
      </c>
      <c r="J4" s="63">
        <v>0</v>
      </c>
      <c r="K4" s="63">
        <v>0</v>
      </c>
      <c r="L4" s="63">
        <v>0</v>
      </c>
      <c r="M4" s="63">
        <f>SUM(B4:L4)</f>
        <v>0</v>
      </c>
    </row>
    <row r="5" spans="1:13" ht="23.25" customHeight="1" x14ac:dyDescent="0.35">
      <c r="A5" s="5" t="s">
        <v>5</v>
      </c>
      <c r="B5" s="63">
        <v>0</v>
      </c>
      <c r="C5" s="63">
        <v>0</v>
      </c>
      <c r="D5" s="63">
        <v>0</v>
      </c>
      <c r="E5" s="63">
        <v>0</v>
      </c>
      <c r="F5" s="63">
        <v>0</v>
      </c>
      <c r="G5" s="63">
        <v>0</v>
      </c>
      <c r="H5" s="63">
        <v>0</v>
      </c>
      <c r="I5" s="63">
        <v>0</v>
      </c>
      <c r="J5" s="63">
        <v>0</v>
      </c>
      <c r="K5" s="63">
        <v>0</v>
      </c>
      <c r="L5" s="63">
        <v>0</v>
      </c>
      <c r="M5" s="63">
        <f t="shared" ref="M5:M20" si="0">SUM(B5:L5)</f>
        <v>0</v>
      </c>
    </row>
    <row r="6" spans="1:13" x14ac:dyDescent="0.35">
      <c r="A6" s="5" t="s">
        <v>6</v>
      </c>
      <c r="B6" s="63">
        <v>0</v>
      </c>
      <c r="C6" s="63">
        <v>0</v>
      </c>
      <c r="D6" s="63">
        <v>0</v>
      </c>
      <c r="E6" s="63">
        <v>0</v>
      </c>
      <c r="F6" s="63">
        <v>0</v>
      </c>
      <c r="G6" s="63">
        <v>0</v>
      </c>
      <c r="H6" s="63">
        <v>0</v>
      </c>
      <c r="I6" s="63">
        <v>0</v>
      </c>
      <c r="J6" s="63">
        <v>0</v>
      </c>
      <c r="K6" s="63">
        <v>0</v>
      </c>
      <c r="L6" s="63">
        <v>0</v>
      </c>
      <c r="M6" s="63">
        <f t="shared" si="0"/>
        <v>0</v>
      </c>
    </row>
    <row r="7" spans="1:13" ht="51" customHeight="1" x14ac:dyDescent="0.35">
      <c r="A7" s="5" t="s">
        <v>7</v>
      </c>
      <c r="B7" s="63">
        <v>0</v>
      </c>
      <c r="C7" s="63">
        <v>0</v>
      </c>
      <c r="D7" s="63">
        <v>0</v>
      </c>
      <c r="E7" s="63">
        <v>0</v>
      </c>
      <c r="F7" s="63">
        <v>0</v>
      </c>
      <c r="G7" s="63">
        <v>0</v>
      </c>
      <c r="H7" s="63">
        <v>0</v>
      </c>
      <c r="I7" s="63">
        <v>0</v>
      </c>
      <c r="J7" s="63">
        <v>0</v>
      </c>
      <c r="K7" s="63">
        <v>0</v>
      </c>
      <c r="L7" s="63">
        <v>0</v>
      </c>
      <c r="M7" s="63">
        <f t="shared" si="0"/>
        <v>0</v>
      </c>
    </row>
    <row r="8" spans="1:13" ht="32.25" customHeight="1" x14ac:dyDescent="0.35">
      <c r="A8" s="3" t="s">
        <v>8</v>
      </c>
      <c r="B8" s="13">
        <f>SUM(B9:B11)</f>
        <v>0.4</v>
      </c>
      <c r="C8" s="13">
        <f t="shared" ref="C8:L8" si="1">SUM(C9:C11)</f>
        <v>2.7</v>
      </c>
      <c r="D8" s="13">
        <f t="shared" si="1"/>
        <v>0.3</v>
      </c>
      <c r="E8" s="13">
        <f t="shared" si="1"/>
        <v>2.1</v>
      </c>
      <c r="F8" s="13">
        <f t="shared" si="1"/>
        <v>2.1</v>
      </c>
      <c r="G8" s="13">
        <f t="shared" si="1"/>
        <v>2.1</v>
      </c>
      <c r="H8" s="13">
        <f t="shared" si="1"/>
        <v>2.1</v>
      </c>
      <c r="I8" s="13">
        <f t="shared" si="1"/>
        <v>2.2000000000000002</v>
      </c>
      <c r="J8" s="13">
        <f t="shared" si="1"/>
        <v>9.8000000000000007</v>
      </c>
      <c r="K8" s="13">
        <f t="shared" si="1"/>
        <v>2.2000000000000002</v>
      </c>
      <c r="L8" s="13">
        <f t="shared" si="1"/>
        <v>2.2000000000000002</v>
      </c>
      <c r="M8" s="63">
        <f t="shared" si="0"/>
        <v>28.2</v>
      </c>
    </row>
    <row r="9" spans="1:13" ht="18" customHeight="1" x14ac:dyDescent="0.35">
      <c r="A9" s="5" t="s">
        <v>5</v>
      </c>
      <c r="B9" s="13">
        <v>0.4</v>
      </c>
      <c r="C9" s="13">
        <v>2.7</v>
      </c>
      <c r="D9" s="13">
        <v>0.3</v>
      </c>
      <c r="E9" s="13">
        <v>2.1</v>
      </c>
      <c r="F9" s="13">
        <v>2.1</v>
      </c>
      <c r="G9" s="13">
        <v>2.1</v>
      </c>
      <c r="H9" s="13">
        <v>2.1</v>
      </c>
      <c r="I9" s="13">
        <v>2.2000000000000002</v>
      </c>
      <c r="J9" s="13">
        <v>9.8000000000000007</v>
      </c>
      <c r="K9" s="13">
        <v>2.2000000000000002</v>
      </c>
      <c r="L9" s="13">
        <v>2.2000000000000002</v>
      </c>
      <c r="M9" s="63">
        <f t="shared" si="0"/>
        <v>28.2</v>
      </c>
    </row>
    <row r="10" spans="1:13" x14ac:dyDescent="0.35">
      <c r="A10" s="5" t="s">
        <v>6</v>
      </c>
      <c r="B10" s="13">
        <v>0</v>
      </c>
      <c r="C10" s="13">
        <v>0</v>
      </c>
      <c r="D10" s="13">
        <v>0</v>
      </c>
      <c r="E10" s="13">
        <v>0</v>
      </c>
      <c r="F10" s="13">
        <v>0</v>
      </c>
      <c r="G10" s="13">
        <v>0</v>
      </c>
      <c r="H10" s="13">
        <v>0</v>
      </c>
      <c r="I10" s="13">
        <v>0</v>
      </c>
      <c r="J10" s="13">
        <v>0</v>
      </c>
      <c r="K10" s="13">
        <v>0</v>
      </c>
      <c r="L10" s="13">
        <v>0</v>
      </c>
      <c r="M10" s="63">
        <f t="shared" si="0"/>
        <v>0</v>
      </c>
    </row>
    <row r="11" spans="1:13" ht="42" customHeight="1" x14ac:dyDescent="0.35">
      <c r="A11" s="5" t="s">
        <v>7</v>
      </c>
      <c r="B11" s="13">
        <v>0</v>
      </c>
      <c r="C11" s="13">
        <v>0</v>
      </c>
      <c r="D11" s="13">
        <v>0</v>
      </c>
      <c r="E11" s="13">
        <v>0</v>
      </c>
      <c r="F11" s="13">
        <v>0</v>
      </c>
      <c r="G11" s="13">
        <v>0</v>
      </c>
      <c r="H11" s="13">
        <v>0</v>
      </c>
      <c r="I11" s="13">
        <v>0</v>
      </c>
      <c r="J11" s="13">
        <v>0</v>
      </c>
      <c r="K11" s="13">
        <v>0</v>
      </c>
      <c r="L11" s="13">
        <v>0</v>
      </c>
      <c r="M11" s="63">
        <f t="shared" si="0"/>
        <v>0</v>
      </c>
    </row>
    <row r="12" spans="1:13" x14ac:dyDescent="0.35">
      <c r="A12" s="3" t="s">
        <v>11</v>
      </c>
      <c r="B12" s="13">
        <f>SUM(B13:B15)</f>
        <v>-0.4</v>
      </c>
      <c r="C12" s="13">
        <f t="shared" ref="C12:L12" si="2">SUM(C13:C15)</f>
        <v>-2.7</v>
      </c>
      <c r="D12" s="13">
        <f t="shared" si="2"/>
        <v>-0.3</v>
      </c>
      <c r="E12" s="13">
        <f t="shared" si="2"/>
        <v>-2.1</v>
      </c>
      <c r="F12" s="13">
        <f t="shared" si="2"/>
        <v>-2.1</v>
      </c>
      <c r="G12" s="13">
        <f t="shared" si="2"/>
        <v>-2.1</v>
      </c>
      <c r="H12" s="13">
        <f t="shared" si="2"/>
        <v>-2.1</v>
      </c>
      <c r="I12" s="13">
        <f t="shared" si="2"/>
        <v>-2.2000000000000002</v>
      </c>
      <c r="J12" s="13">
        <f t="shared" si="2"/>
        <v>-9.8000000000000007</v>
      </c>
      <c r="K12" s="13">
        <f t="shared" si="2"/>
        <v>-2.2000000000000002</v>
      </c>
      <c r="L12" s="13">
        <f t="shared" si="2"/>
        <v>-2.2000000000000002</v>
      </c>
      <c r="M12" s="63">
        <f t="shared" si="0"/>
        <v>-28.2</v>
      </c>
    </row>
    <row r="13" spans="1:13" x14ac:dyDescent="0.35">
      <c r="A13" s="5" t="s">
        <v>5</v>
      </c>
      <c r="B13" s="13">
        <v>-0.4</v>
      </c>
      <c r="C13" s="13">
        <v>-2.7</v>
      </c>
      <c r="D13" s="13">
        <v>-0.3</v>
      </c>
      <c r="E13" s="13">
        <v>-2.1</v>
      </c>
      <c r="F13" s="13">
        <v>-2.1</v>
      </c>
      <c r="G13" s="13">
        <v>-2.1</v>
      </c>
      <c r="H13" s="13">
        <v>-2.1</v>
      </c>
      <c r="I13" s="13">
        <v>-2.2000000000000002</v>
      </c>
      <c r="J13" s="13">
        <v>-9.8000000000000007</v>
      </c>
      <c r="K13" s="13">
        <v>-2.2000000000000002</v>
      </c>
      <c r="L13" s="13">
        <v>-2.2000000000000002</v>
      </c>
      <c r="M13" s="63">
        <f t="shared" si="0"/>
        <v>-28.2</v>
      </c>
    </row>
    <row r="14" spans="1:13" x14ac:dyDescent="0.35">
      <c r="A14" s="5" t="s">
        <v>6</v>
      </c>
      <c r="B14" s="13">
        <v>0</v>
      </c>
      <c r="C14" s="13">
        <v>0</v>
      </c>
      <c r="D14" s="13">
        <v>0</v>
      </c>
      <c r="E14" s="13">
        <v>0</v>
      </c>
      <c r="F14" s="13">
        <v>0</v>
      </c>
      <c r="G14" s="13">
        <v>0</v>
      </c>
      <c r="H14" s="13">
        <v>0</v>
      </c>
      <c r="I14" s="13">
        <v>0</v>
      </c>
      <c r="J14" s="13">
        <v>0</v>
      </c>
      <c r="K14" s="13">
        <v>0</v>
      </c>
      <c r="L14" s="13">
        <v>0</v>
      </c>
      <c r="M14" s="63">
        <f t="shared" si="0"/>
        <v>0</v>
      </c>
    </row>
    <row r="15" spans="1:13" ht="57.75" customHeight="1" x14ac:dyDescent="0.35">
      <c r="A15" s="5" t="s">
        <v>7</v>
      </c>
      <c r="B15" s="13">
        <v>0</v>
      </c>
      <c r="C15" s="13">
        <v>0</v>
      </c>
      <c r="D15" s="13">
        <v>0</v>
      </c>
      <c r="E15" s="13">
        <v>0</v>
      </c>
      <c r="F15" s="13">
        <v>0</v>
      </c>
      <c r="G15" s="13">
        <v>0</v>
      </c>
      <c r="H15" s="13">
        <v>0</v>
      </c>
      <c r="I15" s="13">
        <v>0</v>
      </c>
      <c r="J15" s="13">
        <v>0</v>
      </c>
      <c r="K15" s="13">
        <v>0</v>
      </c>
      <c r="L15" s="13">
        <v>0</v>
      </c>
      <c r="M15" s="63">
        <f t="shared" si="0"/>
        <v>0</v>
      </c>
    </row>
    <row r="16" spans="1:13" ht="43.5" x14ac:dyDescent="0.35">
      <c r="A16" s="3" t="s">
        <v>9</v>
      </c>
      <c r="B16" s="13">
        <v>2.1</v>
      </c>
      <c r="C16" s="13">
        <v>14.7</v>
      </c>
      <c r="D16" s="13">
        <v>0.9</v>
      </c>
      <c r="E16" s="13">
        <v>0</v>
      </c>
      <c r="F16" s="13">
        <v>0</v>
      </c>
      <c r="G16" s="13">
        <v>0</v>
      </c>
      <c r="H16" s="13">
        <v>0</v>
      </c>
      <c r="I16" s="13">
        <v>0</v>
      </c>
      <c r="J16" s="13">
        <v>0</v>
      </c>
      <c r="K16" s="13">
        <v>0</v>
      </c>
      <c r="L16" s="13">
        <v>0</v>
      </c>
      <c r="M16" s="63">
        <f t="shared" si="0"/>
        <v>17.7</v>
      </c>
    </row>
    <row r="17" spans="1:13" ht="29" x14ac:dyDescent="0.35">
      <c r="A17" s="3" t="s">
        <v>10</v>
      </c>
      <c r="B17" s="13">
        <f>SUM(B18:B20)</f>
        <v>0</v>
      </c>
      <c r="C17" s="63">
        <f t="shared" ref="C17:L17" si="3">SUM(C18:C20)</f>
        <v>0</v>
      </c>
      <c r="D17" s="63">
        <f t="shared" si="3"/>
        <v>0</v>
      </c>
      <c r="E17" s="63">
        <f t="shared" si="3"/>
        <v>0</v>
      </c>
      <c r="F17" s="63">
        <f t="shared" si="3"/>
        <v>0</v>
      </c>
      <c r="G17" s="63">
        <f t="shared" si="3"/>
        <v>0</v>
      </c>
      <c r="H17" s="63">
        <f t="shared" si="3"/>
        <v>0</v>
      </c>
      <c r="I17" s="63">
        <f t="shared" si="3"/>
        <v>0</v>
      </c>
      <c r="J17" s="63">
        <f t="shared" si="3"/>
        <v>0</v>
      </c>
      <c r="K17" s="63">
        <f t="shared" si="3"/>
        <v>0</v>
      </c>
      <c r="L17" s="63">
        <f t="shared" si="3"/>
        <v>0</v>
      </c>
      <c r="M17" s="63">
        <f t="shared" si="0"/>
        <v>0</v>
      </c>
    </row>
    <row r="18" spans="1:13" x14ac:dyDescent="0.35">
      <c r="A18" s="5" t="s">
        <v>5</v>
      </c>
      <c r="B18" s="13">
        <v>0</v>
      </c>
      <c r="C18" s="13">
        <v>0</v>
      </c>
      <c r="D18" s="13">
        <v>0</v>
      </c>
      <c r="E18" s="13">
        <v>0</v>
      </c>
      <c r="F18" s="13">
        <v>0</v>
      </c>
      <c r="G18" s="13">
        <v>0</v>
      </c>
      <c r="H18" s="13">
        <v>0</v>
      </c>
      <c r="I18" s="13">
        <v>0</v>
      </c>
      <c r="J18" s="13">
        <v>0</v>
      </c>
      <c r="K18" s="13">
        <v>0</v>
      </c>
      <c r="L18" s="13">
        <v>0</v>
      </c>
      <c r="M18" s="63">
        <f t="shared" si="0"/>
        <v>0</v>
      </c>
    </row>
    <row r="19" spans="1:13" x14ac:dyDescent="0.35">
      <c r="A19" s="5" t="s">
        <v>6</v>
      </c>
      <c r="B19" s="13">
        <v>0</v>
      </c>
      <c r="C19" s="13">
        <v>0</v>
      </c>
      <c r="D19" s="13">
        <v>0</v>
      </c>
      <c r="E19" s="13">
        <v>0</v>
      </c>
      <c r="F19" s="13">
        <v>0</v>
      </c>
      <c r="G19" s="13">
        <v>0</v>
      </c>
      <c r="H19" s="13">
        <v>0</v>
      </c>
      <c r="I19" s="13">
        <v>0</v>
      </c>
      <c r="J19" s="13">
        <v>0</v>
      </c>
      <c r="K19" s="13">
        <v>0</v>
      </c>
      <c r="L19" s="13">
        <v>0</v>
      </c>
      <c r="M19" s="63">
        <f t="shared" si="0"/>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0"/>
        <v>0</v>
      </c>
    </row>
    <row r="21" spans="1:13" ht="69.75" customHeight="1" x14ac:dyDescent="0.35">
      <c r="A21" s="5" t="s">
        <v>12</v>
      </c>
      <c r="B21" s="290" t="s">
        <v>117</v>
      </c>
      <c r="C21" s="290"/>
      <c r="D21" s="290"/>
      <c r="E21" s="290"/>
      <c r="F21" s="290"/>
      <c r="G21" s="290"/>
      <c r="H21" s="290"/>
      <c r="I21" s="290"/>
      <c r="J21" s="290"/>
      <c r="K21" s="290"/>
      <c r="L21" s="290"/>
      <c r="M21" s="290"/>
    </row>
    <row r="22" spans="1:13" ht="90" customHeight="1" x14ac:dyDescent="0.35">
      <c r="A22" s="5" t="s">
        <v>13</v>
      </c>
      <c r="B22" s="290" t="s">
        <v>118</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31" t="s">
        <v>17</v>
      </c>
      <c r="B28" s="5" t="s">
        <v>20</v>
      </c>
      <c r="C28" s="31"/>
      <c r="D28" s="31"/>
      <c r="E28" s="31"/>
      <c r="F28" s="31"/>
      <c r="G28" s="31"/>
      <c r="H28" s="31"/>
      <c r="I28" s="290"/>
      <c r="J28" s="290"/>
    </row>
    <row r="29" spans="1:13" ht="87" x14ac:dyDescent="0.35">
      <c r="A29" s="31" t="s">
        <v>18</v>
      </c>
      <c r="B29" s="5" t="s">
        <v>21</v>
      </c>
      <c r="C29" s="31"/>
      <c r="D29" s="31"/>
      <c r="E29" s="31"/>
      <c r="F29" s="31"/>
      <c r="G29" s="31"/>
      <c r="H29" s="31"/>
      <c r="I29" s="294"/>
      <c r="J29" s="296"/>
    </row>
    <row r="30" spans="1:13" ht="87" x14ac:dyDescent="0.35">
      <c r="A30" s="31" t="s">
        <v>19</v>
      </c>
      <c r="B30" s="7" t="s">
        <v>22</v>
      </c>
      <c r="C30" s="31"/>
      <c r="D30" s="31"/>
      <c r="E30" s="31"/>
      <c r="F30" s="31"/>
      <c r="G30" s="31"/>
      <c r="H30" s="31"/>
      <c r="I30" s="290"/>
      <c r="J30" s="290"/>
    </row>
    <row r="31" spans="1:13" ht="29" x14ac:dyDescent="0.35">
      <c r="A31" s="8"/>
      <c r="B31" s="5" t="s">
        <v>23</v>
      </c>
      <c r="C31" s="31"/>
      <c r="D31" s="31"/>
      <c r="E31" s="31"/>
      <c r="F31" s="31"/>
      <c r="G31" s="31"/>
      <c r="H31" s="3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31"/>
      <c r="D35" s="31"/>
      <c r="E35" s="31"/>
      <c r="F35" s="31"/>
      <c r="G35" s="31"/>
      <c r="H35" s="31"/>
      <c r="I35" s="290"/>
      <c r="J35" s="290"/>
    </row>
    <row r="36" spans="1:10" ht="87" x14ac:dyDescent="0.35">
      <c r="A36" s="290" t="s">
        <v>26</v>
      </c>
      <c r="B36" s="5" t="s">
        <v>22</v>
      </c>
      <c r="C36" s="294"/>
      <c r="D36" s="295"/>
      <c r="E36" s="295"/>
      <c r="F36" s="295"/>
      <c r="G36" s="295"/>
      <c r="H36" s="295"/>
      <c r="I36" s="295"/>
      <c r="J36" s="296"/>
    </row>
    <row r="37" spans="1:10" x14ac:dyDescent="0.35">
      <c r="A37" s="290"/>
      <c r="B37" s="5"/>
      <c r="C37" s="294" t="s">
        <v>205</v>
      </c>
      <c r="D37" s="295"/>
      <c r="E37" s="295"/>
      <c r="F37" s="295"/>
      <c r="G37" s="295"/>
      <c r="H37" s="295"/>
      <c r="I37" s="295"/>
      <c r="J37" s="296"/>
    </row>
    <row r="38" spans="1:10" ht="43.5" x14ac:dyDescent="0.35">
      <c r="A38" s="3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B38:J38"/>
    <mergeCell ref="I31:J31"/>
    <mergeCell ref="A32:A35"/>
    <mergeCell ref="C32:J32"/>
    <mergeCell ref="C33:J33"/>
    <mergeCell ref="C34:J34"/>
    <mergeCell ref="I35:J35"/>
    <mergeCell ref="C37:J37"/>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C36" sqref="C36:J36"/>
    </sheetView>
  </sheetViews>
  <sheetFormatPr defaultRowHeight="14.5" x14ac:dyDescent="0.35"/>
  <cols>
    <col min="1" max="1" width="25.7265625" customWidth="1"/>
    <col min="2" max="3" width="9.1796875" customWidth="1"/>
    <col min="13" max="13" width="19.7265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ht="31.5" customHeight="1" x14ac:dyDescent="0.35">
      <c r="A4" s="3" t="s">
        <v>4</v>
      </c>
      <c r="B4" s="63">
        <f>SUM(B5:B7)</f>
        <v>0</v>
      </c>
      <c r="C4" s="63">
        <v>0</v>
      </c>
      <c r="D4" s="63">
        <v>0</v>
      </c>
      <c r="E4" s="63">
        <v>0</v>
      </c>
      <c r="F4" s="63">
        <v>0</v>
      </c>
      <c r="G4" s="63">
        <v>0</v>
      </c>
      <c r="H4" s="63">
        <v>0</v>
      </c>
      <c r="I4" s="63">
        <v>0</v>
      </c>
      <c r="J4" s="63">
        <v>0</v>
      </c>
      <c r="K4" s="63">
        <v>0</v>
      </c>
      <c r="L4" s="63">
        <v>0</v>
      </c>
      <c r="M4" s="63">
        <f>SUM(B4:L4)</f>
        <v>0</v>
      </c>
    </row>
    <row r="5" spans="1:13" ht="23.25" customHeight="1" x14ac:dyDescent="0.35">
      <c r="A5" s="5" t="s">
        <v>5</v>
      </c>
      <c r="B5" s="63">
        <v>0</v>
      </c>
      <c r="C5" s="63">
        <v>0</v>
      </c>
      <c r="D5" s="63">
        <v>0</v>
      </c>
      <c r="E5" s="63">
        <v>0</v>
      </c>
      <c r="F5" s="63">
        <v>0</v>
      </c>
      <c r="G5" s="63">
        <v>0</v>
      </c>
      <c r="H5" s="63">
        <v>0</v>
      </c>
      <c r="I5" s="63">
        <v>0</v>
      </c>
      <c r="J5" s="63">
        <v>0</v>
      </c>
      <c r="K5" s="63">
        <v>0</v>
      </c>
      <c r="L5" s="63">
        <v>0</v>
      </c>
      <c r="M5" s="63">
        <f t="shared" ref="M5:M19" si="0">SUM(B5:L5)</f>
        <v>0</v>
      </c>
    </row>
    <row r="6" spans="1:13" x14ac:dyDescent="0.35">
      <c r="A6" s="5" t="s">
        <v>6</v>
      </c>
      <c r="B6" s="63">
        <v>0</v>
      </c>
      <c r="C6" s="63">
        <v>0</v>
      </c>
      <c r="D6" s="63">
        <v>0</v>
      </c>
      <c r="E6" s="63">
        <v>0</v>
      </c>
      <c r="F6" s="63">
        <v>0</v>
      </c>
      <c r="G6" s="63">
        <v>0</v>
      </c>
      <c r="H6" s="63">
        <v>0</v>
      </c>
      <c r="I6" s="63">
        <v>0</v>
      </c>
      <c r="J6" s="63">
        <v>0</v>
      </c>
      <c r="K6" s="63">
        <v>0</v>
      </c>
      <c r="L6" s="63">
        <v>0</v>
      </c>
      <c r="M6" s="63">
        <f t="shared" si="0"/>
        <v>0</v>
      </c>
    </row>
    <row r="7" spans="1:13" ht="51" customHeight="1" x14ac:dyDescent="0.35">
      <c r="A7" s="5" t="s">
        <v>7</v>
      </c>
      <c r="B7" s="63">
        <v>0</v>
      </c>
      <c r="C7" s="63">
        <v>0</v>
      </c>
      <c r="D7" s="63">
        <v>0</v>
      </c>
      <c r="E7" s="63">
        <v>0</v>
      </c>
      <c r="F7" s="63">
        <v>0</v>
      </c>
      <c r="G7" s="63">
        <v>0</v>
      </c>
      <c r="H7" s="63">
        <v>0</v>
      </c>
      <c r="I7" s="63">
        <v>0</v>
      </c>
      <c r="J7" s="63">
        <v>0</v>
      </c>
      <c r="K7" s="63">
        <v>0</v>
      </c>
      <c r="L7" s="63">
        <v>0</v>
      </c>
      <c r="M7" s="63">
        <f t="shared" si="0"/>
        <v>0</v>
      </c>
    </row>
    <row r="8" spans="1:13" ht="32.25" customHeight="1" x14ac:dyDescent="0.35">
      <c r="A8" s="3" t="s">
        <v>8</v>
      </c>
      <c r="B8" s="13">
        <f>SUM(B9:B11)</f>
        <v>1.5</v>
      </c>
      <c r="C8" s="13">
        <f t="shared" ref="C8:L8" si="1">SUM(C9:C11)</f>
        <v>1.5</v>
      </c>
      <c r="D8" s="13">
        <f t="shared" si="1"/>
        <v>1.5</v>
      </c>
      <c r="E8" s="13">
        <f t="shared" si="1"/>
        <v>1.5</v>
      </c>
      <c r="F8" s="13">
        <f t="shared" si="1"/>
        <v>1.5</v>
      </c>
      <c r="G8" s="13">
        <f t="shared" si="1"/>
        <v>1.5</v>
      </c>
      <c r="H8" s="13">
        <f t="shared" si="1"/>
        <v>1.5</v>
      </c>
      <c r="I8" s="13">
        <f t="shared" si="1"/>
        <v>1.5</v>
      </c>
      <c r="J8" s="13">
        <f t="shared" si="1"/>
        <v>1.5</v>
      </c>
      <c r="K8" s="13">
        <f t="shared" si="1"/>
        <v>1.5</v>
      </c>
      <c r="L8" s="13">
        <f t="shared" si="1"/>
        <v>1.5</v>
      </c>
      <c r="M8" s="63">
        <f t="shared" si="0"/>
        <v>16.5</v>
      </c>
    </row>
    <row r="9" spans="1:13" ht="18" customHeight="1" x14ac:dyDescent="0.35">
      <c r="A9" s="5" t="s">
        <v>5</v>
      </c>
      <c r="B9" s="13">
        <v>1.5</v>
      </c>
      <c r="C9" s="13">
        <v>1.5</v>
      </c>
      <c r="D9" s="13">
        <v>1.5</v>
      </c>
      <c r="E9" s="13">
        <v>1.5</v>
      </c>
      <c r="F9" s="13">
        <v>1.5</v>
      </c>
      <c r="G9" s="13">
        <v>1.5</v>
      </c>
      <c r="H9" s="13">
        <v>1.5</v>
      </c>
      <c r="I9" s="13">
        <v>1.5</v>
      </c>
      <c r="J9" s="13">
        <v>1.5</v>
      </c>
      <c r="K9" s="13">
        <v>1.5</v>
      </c>
      <c r="L9" s="13">
        <v>1.5</v>
      </c>
      <c r="M9" s="63">
        <f t="shared" si="0"/>
        <v>16.5</v>
      </c>
    </row>
    <row r="10" spans="1:13" x14ac:dyDescent="0.35">
      <c r="A10" s="5" t="s">
        <v>6</v>
      </c>
      <c r="B10" s="13">
        <v>0</v>
      </c>
      <c r="C10" s="13">
        <v>0</v>
      </c>
      <c r="D10" s="13">
        <v>0</v>
      </c>
      <c r="E10" s="13">
        <v>0</v>
      </c>
      <c r="F10" s="13">
        <v>0</v>
      </c>
      <c r="G10" s="13">
        <v>0</v>
      </c>
      <c r="H10" s="13">
        <v>0</v>
      </c>
      <c r="I10" s="13">
        <v>0</v>
      </c>
      <c r="J10" s="13">
        <v>0</v>
      </c>
      <c r="K10" s="13">
        <v>0</v>
      </c>
      <c r="L10" s="13">
        <v>0</v>
      </c>
      <c r="M10" s="63">
        <f t="shared" si="0"/>
        <v>0</v>
      </c>
    </row>
    <row r="11" spans="1:13" ht="42" customHeight="1" x14ac:dyDescent="0.35">
      <c r="A11" s="5" t="s">
        <v>7</v>
      </c>
      <c r="B11" s="13">
        <v>0</v>
      </c>
      <c r="C11" s="13">
        <v>0</v>
      </c>
      <c r="D11" s="13">
        <v>0</v>
      </c>
      <c r="E11" s="13">
        <v>0</v>
      </c>
      <c r="F11" s="13">
        <v>0</v>
      </c>
      <c r="G11" s="13">
        <v>0</v>
      </c>
      <c r="H11" s="13">
        <v>0</v>
      </c>
      <c r="I11" s="13">
        <v>0</v>
      </c>
      <c r="J11" s="13">
        <v>0</v>
      </c>
      <c r="K11" s="13">
        <v>0</v>
      </c>
      <c r="L11" s="13">
        <v>0</v>
      </c>
      <c r="M11" s="63">
        <f t="shared" si="0"/>
        <v>0</v>
      </c>
    </row>
    <row r="12" spans="1:13" x14ac:dyDescent="0.35">
      <c r="A12" s="3" t="s">
        <v>11</v>
      </c>
      <c r="B12" s="13">
        <f>SUM(B13:B15)</f>
        <v>-1.5</v>
      </c>
      <c r="C12" s="13">
        <f t="shared" ref="C12:L12" si="2">SUM(C13:C15)</f>
        <v>-1.5</v>
      </c>
      <c r="D12" s="13">
        <f t="shared" si="2"/>
        <v>-1.5</v>
      </c>
      <c r="E12" s="13">
        <f t="shared" si="2"/>
        <v>-1.5</v>
      </c>
      <c r="F12" s="13">
        <f t="shared" si="2"/>
        <v>-1.5</v>
      </c>
      <c r="G12" s="13">
        <f t="shared" si="2"/>
        <v>-1.5</v>
      </c>
      <c r="H12" s="13">
        <f t="shared" si="2"/>
        <v>-1.5</v>
      </c>
      <c r="I12" s="13">
        <f t="shared" si="2"/>
        <v>-1.5</v>
      </c>
      <c r="J12" s="13">
        <f t="shared" si="2"/>
        <v>-1.5</v>
      </c>
      <c r="K12" s="13">
        <f t="shared" si="2"/>
        <v>-1.5</v>
      </c>
      <c r="L12" s="13">
        <f t="shared" si="2"/>
        <v>-1.5</v>
      </c>
      <c r="M12" s="63">
        <f t="shared" si="0"/>
        <v>-16.5</v>
      </c>
    </row>
    <row r="13" spans="1:13" x14ac:dyDescent="0.35">
      <c r="A13" s="5" t="s">
        <v>5</v>
      </c>
      <c r="B13" s="13">
        <v>-1.5</v>
      </c>
      <c r="C13" s="13">
        <v>-1.5</v>
      </c>
      <c r="D13" s="13">
        <v>-1.5</v>
      </c>
      <c r="E13" s="13">
        <v>-1.5</v>
      </c>
      <c r="F13" s="13">
        <v>-1.5</v>
      </c>
      <c r="G13" s="13">
        <v>-1.5</v>
      </c>
      <c r="H13" s="13">
        <v>-1.5</v>
      </c>
      <c r="I13" s="13">
        <v>-1.5</v>
      </c>
      <c r="J13" s="13">
        <v>-1.5</v>
      </c>
      <c r="K13" s="13">
        <v>-1.5</v>
      </c>
      <c r="L13" s="13">
        <v>-1.5</v>
      </c>
      <c r="M13" s="63">
        <f t="shared" si="0"/>
        <v>-16.5</v>
      </c>
    </row>
    <row r="14" spans="1:13" x14ac:dyDescent="0.35">
      <c r="A14" s="5" t="s">
        <v>6</v>
      </c>
      <c r="B14" s="13">
        <v>0</v>
      </c>
      <c r="C14" s="13">
        <v>0</v>
      </c>
      <c r="D14" s="13">
        <v>0</v>
      </c>
      <c r="E14" s="13">
        <v>0</v>
      </c>
      <c r="F14" s="13">
        <v>0</v>
      </c>
      <c r="G14" s="13">
        <v>0</v>
      </c>
      <c r="H14" s="13">
        <v>0</v>
      </c>
      <c r="I14" s="13">
        <v>0</v>
      </c>
      <c r="J14" s="13">
        <v>0</v>
      </c>
      <c r="K14" s="13">
        <v>0</v>
      </c>
      <c r="L14" s="13">
        <v>0</v>
      </c>
      <c r="M14" s="63">
        <f t="shared" si="0"/>
        <v>0</v>
      </c>
    </row>
    <row r="15" spans="1:13" ht="57.75" customHeight="1" x14ac:dyDescent="0.35">
      <c r="A15" s="5" t="s">
        <v>7</v>
      </c>
      <c r="B15" s="13">
        <v>0</v>
      </c>
      <c r="C15" s="13">
        <v>0</v>
      </c>
      <c r="D15" s="13">
        <v>0</v>
      </c>
      <c r="E15" s="13">
        <v>0</v>
      </c>
      <c r="F15" s="13">
        <v>0</v>
      </c>
      <c r="G15" s="13">
        <v>0</v>
      </c>
      <c r="H15" s="13">
        <v>0</v>
      </c>
      <c r="I15" s="13">
        <v>0</v>
      </c>
      <c r="J15" s="13">
        <v>0</v>
      </c>
      <c r="K15" s="13">
        <v>0</v>
      </c>
      <c r="L15" s="13">
        <v>0</v>
      </c>
      <c r="M15" s="63">
        <f t="shared" si="0"/>
        <v>0</v>
      </c>
    </row>
    <row r="16" spans="1:13" ht="43.5" x14ac:dyDescent="0.35">
      <c r="A16" s="3" t="s">
        <v>9</v>
      </c>
      <c r="B16" s="13">
        <v>0</v>
      </c>
      <c r="C16" s="13">
        <v>0</v>
      </c>
      <c r="D16" s="13">
        <v>0</v>
      </c>
      <c r="E16" s="13">
        <v>0</v>
      </c>
      <c r="F16" s="13">
        <v>0</v>
      </c>
      <c r="G16" s="13">
        <v>0</v>
      </c>
      <c r="H16" s="13">
        <v>0</v>
      </c>
      <c r="I16" s="13">
        <v>0</v>
      </c>
      <c r="J16" s="13">
        <v>0</v>
      </c>
      <c r="K16" s="13">
        <v>0</v>
      </c>
      <c r="L16" s="13">
        <v>0</v>
      </c>
      <c r="M16" s="63">
        <f t="shared" si="0"/>
        <v>0</v>
      </c>
    </row>
    <row r="17" spans="1:13" ht="29" x14ac:dyDescent="0.35">
      <c r="A17" s="3" t="s">
        <v>10</v>
      </c>
      <c r="B17" s="13">
        <f>SUM(B18:B20)</f>
        <v>0</v>
      </c>
      <c r="C17" s="13">
        <v>0</v>
      </c>
      <c r="D17" s="13">
        <v>0</v>
      </c>
      <c r="E17" s="13">
        <v>0</v>
      </c>
      <c r="F17" s="13">
        <v>0</v>
      </c>
      <c r="G17" s="13">
        <v>0</v>
      </c>
      <c r="H17" s="13">
        <v>0</v>
      </c>
      <c r="I17" s="13">
        <v>0</v>
      </c>
      <c r="J17" s="13">
        <v>0</v>
      </c>
      <c r="K17" s="13">
        <v>0</v>
      </c>
      <c r="L17" s="13">
        <v>0</v>
      </c>
      <c r="M17" s="63">
        <f t="shared" si="0"/>
        <v>0</v>
      </c>
    </row>
    <row r="18" spans="1:13" x14ac:dyDescent="0.35">
      <c r="A18" s="5" t="s">
        <v>5</v>
      </c>
      <c r="B18" s="13">
        <v>0</v>
      </c>
      <c r="C18" s="13">
        <v>0</v>
      </c>
      <c r="D18" s="13">
        <v>0</v>
      </c>
      <c r="E18" s="13">
        <v>0</v>
      </c>
      <c r="F18" s="13">
        <v>0</v>
      </c>
      <c r="G18" s="13">
        <v>0</v>
      </c>
      <c r="H18" s="13">
        <v>0</v>
      </c>
      <c r="I18" s="13">
        <v>0</v>
      </c>
      <c r="J18" s="13">
        <v>0</v>
      </c>
      <c r="K18" s="13">
        <v>0</v>
      </c>
      <c r="L18" s="13">
        <v>0</v>
      </c>
      <c r="M18" s="63">
        <f t="shared" si="0"/>
        <v>0</v>
      </c>
    </row>
    <row r="19" spans="1:13" x14ac:dyDescent="0.35">
      <c r="A19" s="5" t="s">
        <v>6</v>
      </c>
      <c r="B19" s="13">
        <v>0</v>
      </c>
      <c r="C19" s="13">
        <v>0</v>
      </c>
      <c r="D19" s="13">
        <v>0</v>
      </c>
      <c r="E19" s="13">
        <v>0</v>
      </c>
      <c r="F19" s="13">
        <v>0</v>
      </c>
      <c r="G19" s="13">
        <v>0</v>
      </c>
      <c r="H19" s="13">
        <v>0</v>
      </c>
      <c r="I19" s="13">
        <v>0</v>
      </c>
      <c r="J19" s="13">
        <v>0</v>
      </c>
      <c r="K19" s="13">
        <v>0</v>
      </c>
      <c r="L19" s="13">
        <v>0</v>
      </c>
      <c r="M19" s="63">
        <f t="shared" si="0"/>
        <v>0</v>
      </c>
    </row>
    <row r="20" spans="1:13" ht="29" x14ac:dyDescent="0.35">
      <c r="A20" s="5" t="s">
        <v>7</v>
      </c>
      <c r="B20" s="13">
        <v>0</v>
      </c>
      <c r="C20" s="13">
        <v>0</v>
      </c>
      <c r="D20" s="13">
        <v>0</v>
      </c>
      <c r="E20" s="13">
        <v>0</v>
      </c>
      <c r="F20" s="13">
        <v>0</v>
      </c>
      <c r="G20" s="13">
        <v>0</v>
      </c>
      <c r="H20" s="13">
        <v>0</v>
      </c>
      <c r="I20" s="13">
        <v>0</v>
      </c>
      <c r="J20" s="13">
        <v>0</v>
      </c>
      <c r="K20" s="13">
        <v>0</v>
      </c>
      <c r="L20" s="13">
        <v>0</v>
      </c>
      <c r="M20" s="63">
        <f>SUM(B20:L20)</f>
        <v>0</v>
      </c>
    </row>
    <row r="21" spans="1:13" ht="69.75" customHeight="1" x14ac:dyDescent="0.35">
      <c r="A21" s="5" t="s">
        <v>12</v>
      </c>
      <c r="B21" s="290" t="s">
        <v>119</v>
      </c>
      <c r="C21" s="290"/>
      <c r="D21" s="290"/>
      <c r="E21" s="290"/>
      <c r="F21" s="290"/>
      <c r="G21" s="290"/>
      <c r="H21" s="290"/>
      <c r="I21" s="290"/>
      <c r="J21" s="290"/>
      <c r="K21" s="290"/>
      <c r="L21" s="290"/>
      <c r="M21" s="290"/>
    </row>
    <row r="22" spans="1:13" ht="90" customHeight="1" x14ac:dyDescent="0.35">
      <c r="A22" s="5" t="s">
        <v>13</v>
      </c>
      <c r="B22" s="290" t="s">
        <v>120</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31" t="s">
        <v>17</v>
      </c>
      <c r="B28" s="5" t="s">
        <v>20</v>
      </c>
      <c r="C28" s="31"/>
      <c r="D28" s="31"/>
      <c r="E28" s="31"/>
      <c r="F28" s="31"/>
      <c r="G28" s="31"/>
      <c r="H28" s="31"/>
      <c r="I28" s="290"/>
      <c r="J28" s="290"/>
    </row>
    <row r="29" spans="1:13" ht="87" x14ac:dyDescent="0.35">
      <c r="A29" s="31" t="s">
        <v>18</v>
      </c>
      <c r="B29" s="5" t="s">
        <v>21</v>
      </c>
      <c r="C29" s="31"/>
      <c r="D29" s="31"/>
      <c r="E29" s="31"/>
      <c r="F29" s="31"/>
      <c r="G29" s="31"/>
      <c r="H29" s="31"/>
      <c r="I29" s="294"/>
      <c r="J29" s="296"/>
    </row>
    <row r="30" spans="1:13" ht="295" x14ac:dyDescent="0.35">
      <c r="A30" s="31" t="s">
        <v>19</v>
      </c>
      <c r="B30" s="7" t="s">
        <v>22</v>
      </c>
      <c r="C30" s="31">
        <v>-12.7</v>
      </c>
      <c r="D30" s="31">
        <v>-29</v>
      </c>
      <c r="E30" s="31">
        <v>-29</v>
      </c>
      <c r="F30" s="31">
        <v>-29</v>
      </c>
      <c r="G30" s="31">
        <v>-29</v>
      </c>
      <c r="H30" s="31">
        <v>-29</v>
      </c>
      <c r="I30" s="290">
        <v>-302.07</v>
      </c>
      <c r="J30" s="290"/>
      <c r="K30" s="50" t="s">
        <v>206</v>
      </c>
    </row>
    <row r="31" spans="1:13" ht="29" x14ac:dyDescent="0.35">
      <c r="A31" s="8"/>
      <c r="B31" s="5" t="s">
        <v>23</v>
      </c>
      <c r="C31" s="31"/>
      <c r="D31" s="31"/>
      <c r="E31" s="31"/>
      <c r="F31" s="31"/>
      <c r="G31" s="31"/>
      <c r="H31" s="3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31"/>
      <c r="D35" s="31"/>
      <c r="E35" s="31"/>
      <c r="F35" s="31"/>
      <c r="G35" s="31"/>
      <c r="H35" s="3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31"/>
      <c r="D37" s="31"/>
      <c r="E37" s="31"/>
      <c r="F37" s="31"/>
      <c r="G37" s="31"/>
      <c r="H37" s="31"/>
      <c r="I37" s="290"/>
      <c r="J37" s="290"/>
    </row>
    <row r="38" spans="1:10" ht="43.5" x14ac:dyDescent="0.35">
      <c r="A38" s="3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C36" sqref="C36:J36"/>
    </sheetView>
  </sheetViews>
  <sheetFormatPr defaultRowHeight="14.5" x14ac:dyDescent="0.35"/>
  <cols>
    <col min="1" max="1" width="25.7265625" customWidth="1"/>
    <col min="2" max="3" width="9.1796875" customWidth="1"/>
    <col min="13" max="13" width="19.7265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ht="31.5" customHeight="1" x14ac:dyDescent="0.35">
      <c r="A4" s="3" t="s">
        <v>4</v>
      </c>
      <c r="B4" s="63">
        <f>SUM(B5:B7)</f>
        <v>0</v>
      </c>
      <c r="C4" s="63">
        <v>0</v>
      </c>
      <c r="D4" s="63">
        <v>0</v>
      </c>
      <c r="E4" s="63">
        <v>0</v>
      </c>
      <c r="F4" s="63">
        <v>0</v>
      </c>
      <c r="G4" s="63">
        <v>0</v>
      </c>
      <c r="H4" s="63">
        <v>0</v>
      </c>
      <c r="I4" s="63">
        <v>0</v>
      </c>
      <c r="J4" s="63">
        <v>0</v>
      </c>
      <c r="K4" s="63">
        <v>0</v>
      </c>
      <c r="L4" s="63">
        <v>0</v>
      </c>
      <c r="M4" s="63">
        <f>SUM(B4:L4)</f>
        <v>0</v>
      </c>
    </row>
    <row r="5" spans="1:13" ht="23.25" customHeight="1" x14ac:dyDescent="0.35">
      <c r="A5" s="5" t="s">
        <v>5</v>
      </c>
      <c r="B5" s="63">
        <v>0</v>
      </c>
      <c r="C5" s="63">
        <v>0</v>
      </c>
      <c r="D5" s="63">
        <v>0</v>
      </c>
      <c r="E5" s="63">
        <v>0</v>
      </c>
      <c r="F5" s="63">
        <v>0</v>
      </c>
      <c r="G5" s="63">
        <v>0</v>
      </c>
      <c r="H5" s="63">
        <v>0</v>
      </c>
      <c r="I5" s="63">
        <v>0</v>
      </c>
      <c r="J5" s="63">
        <v>0</v>
      </c>
      <c r="K5" s="63">
        <v>0</v>
      </c>
      <c r="L5" s="63">
        <v>0</v>
      </c>
      <c r="M5" s="63">
        <f t="shared" ref="M5:M20" si="0">SUM(B5:L5)</f>
        <v>0</v>
      </c>
    </row>
    <row r="6" spans="1:13" x14ac:dyDescent="0.35">
      <c r="A6" s="5" t="s">
        <v>6</v>
      </c>
      <c r="B6" s="63">
        <v>0</v>
      </c>
      <c r="C6" s="63">
        <v>0</v>
      </c>
      <c r="D6" s="63">
        <v>0</v>
      </c>
      <c r="E6" s="63">
        <v>0</v>
      </c>
      <c r="F6" s="63">
        <v>0</v>
      </c>
      <c r="G6" s="63">
        <v>0</v>
      </c>
      <c r="H6" s="63">
        <v>0</v>
      </c>
      <c r="I6" s="63">
        <v>0</v>
      </c>
      <c r="J6" s="63">
        <v>0</v>
      </c>
      <c r="K6" s="63">
        <v>0</v>
      </c>
      <c r="L6" s="63">
        <v>0</v>
      </c>
      <c r="M6" s="63">
        <f t="shared" si="0"/>
        <v>0</v>
      </c>
    </row>
    <row r="7" spans="1:13" ht="51" customHeight="1" x14ac:dyDescent="0.35">
      <c r="A7" s="5" t="s">
        <v>7</v>
      </c>
      <c r="B7" s="63">
        <v>0</v>
      </c>
      <c r="C7" s="63">
        <v>0</v>
      </c>
      <c r="D7" s="63">
        <v>0</v>
      </c>
      <c r="E7" s="63">
        <v>0</v>
      </c>
      <c r="F7" s="63">
        <v>0</v>
      </c>
      <c r="G7" s="63">
        <v>0</v>
      </c>
      <c r="H7" s="63">
        <v>0</v>
      </c>
      <c r="I7" s="63">
        <v>0</v>
      </c>
      <c r="J7" s="63">
        <v>0</v>
      </c>
      <c r="K7" s="63">
        <v>0</v>
      </c>
      <c r="L7" s="63">
        <v>0</v>
      </c>
      <c r="M7" s="63">
        <f t="shared" si="0"/>
        <v>0</v>
      </c>
    </row>
    <row r="8" spans="1:13" ht="32.25" customHeight="1" x14ac:dyDescent="0.35">
      <c r="A8" s="3" t="s">
        <v>8</v>
      </c>
      <c r="B8" s="13">
        <f>SUM(B9:B11)</f>
        <v>8.91</v>
      </c>
      <c r="C8" s="13">
        <f t="shared" ref="C8:L8" si="1">SUM(C9:C11)</f>
        <v>14.61</v>
      </c>
      <c r="D8" s="13">
        <f t="shared" si="1"/>
        <v>20.6</v>
      </c>
      <c r="E8" s="13">
        <f t="shared" si="1"/>
        <v>11.12</v>
      </c>
      <c r="F8" s="13">
        <f t="shared" si="1"/>
        <v>5.19</v>
      </c>
      <c r="G8" s="13">
        <f t="shared" si="1"/>
        <v>2.31</v>
      </c>
      <c r="H8" s="13">
        <f t="shared" si="1"/>
        <v>2.33</v>
      </c>
      <c r="I8" s="13">
        <f t="shared" si="1"/>
        <v>2.35</v>
      </c>
      <c r="J8" s="13">
        <f t="shared" si="1"/>
        <v>4.9800000000000004</v>
      </c>
      <c r="K8" s="13">
        <f t="shared" si="1"/>
        <v>2.4</v>
      </c>
      <c r="L8" s="13">
        <f t="shared" si="1"/>
        <v>2.4300000000000002</v>
      </c>
      <c r="M8" s="63">
        <f t="shared" si="0"/>
        <v>77.230000000000018</v>
      </c>
    </row>
    <row r="9" spans="1:13" ht="18" customHeight="1" x14ac:dyDescent="0.35">
      <c r="A9" s="5" t="s">
        <v>5</v>
      </c>
      <c r="B9" s="13">
        <v>8.91</v>
      </c>
      <c r="C9" s="13">
        <v>14.61</v>
      </c>
      <c r="D9" s="13">
        <v>20.6</v>
      </c>
      <c r="E9" s="13">
        <v>11.12</v>
      </c>
      <c r="F9" s="13">
        <v>5.19</v>
      </c>
      <c r="G9" s="13">
        <v>2.31</v>
      </c>
      <c r="H9" s="13">
        <v>2.33</v>
      </c>
      <c r="I9" s="13">
        <v>2.35</v>
      </c>
      <c r="J9" s="13">
        <v>4.9800000000000004</v>
      </c>
      <c r="K9" s="13">
        <v>2.4</v>
      </c>
      <c r="L9" s="13">
        <v>2.4300000000000002</v>
      </c>
      <c r="M9" s="63">
        <f t="shared" si="0"/>
        <v>77.230000000000018</v>
      </c>
    </row>
    <row r="10" spans="1:13" x14ac:dyDescent="0.35">
      <c r="A10" s="5" t="s">
        <v>6</v>
      </c>
      <c r="B10" s="13">
        <v>0</v>
      </c>
      <c r="C10" s="13">
        <v>0</v>
      </c>
      <c r="D10" s="13">
        <v>0</v>
      </c>
      <c r="E10" s="13">
        <v>0</v>
      </c>
      <c r="F10" s="13">
        <v>0</v>
      </c>
      <c r="G10" s="13">
        <v>0</v>
      </c>
      <c r="H10" s="13">
        <v>0</v>
      </c>
      <c r="I10" s="13">
        <v>0</v>
      </c>
      <c r="J10" s="13">
        <v>0</v>
      </c>
      <c r="K10" s="13">
        <v>0</v>
      </c>
      <c r="L10" s="13">
        <v>0</v>
      </c>
      <c r="M10" s="63">
        <f t="shared" si="0"/>
        <v>0</v>
      </c>
    </row>
    <row r="11" spans="1:13" ht="42" customHeight="1" x14ac:dyDescent="0.35">
      <c r="A11" s="5" t="s">
        <v>7</v>
      </c>
      <c r="B11" s="13">
        <v>0</v>
      </c>
      <c r="C11" s="13">
        <v>0</v>
      </c>
      <c r="D11" s="13">
        <v>0</v>
      </c>
      <c r="E11" s="13">
        <v>0</v>
      </c>
      <c r="F11" s="13">
        <v>0</v>
      </c>
      <c r="G11" s="13">
        <v>0</v>
      </c>
      <c r="H11" s="13">
        <v>0</v>
      </c>
      <c r="I11" s="13">
        <v>0</v>
      </c>
      <c r="J11" s="13">
        <v>0</v>
      </c>
      <c r="K11" s="13">
        <v>0</v>
      </c>
      <c r="L11" s="13">
        <v>0</v>
      </c>
      <c r="M11" s="63">
        <f t="shared" si="0"/>
        <v>0</v>
      </c>
    </row>
    <row r="12" spans="1:13" x14ac:dyDescent="0.35">
      <c r="A12" s="3" t="s">
        <v>11</v>
      </c>
      <c r="B12" s="13">
        <f>SUM(B13:B15)</f>
        <v>-8.91</v>
      </c>
      <c r="C12" s="13">
        <f t="shared" ref="C12:L12" si="2">SUM(C13:C15)</f>
        <v>-14.61</v>
      </c>
      <c r="D12" s="13">
        <f t="shared" si="2"/>
        <v>-20.6</v>
      </c>
      <c r="E12" s="13">
        <f t="shared" si="2"/>
        <v>-11.12</v>
      </c>
      <c r="F12" s="13">
        <f t="shared" si="2"/>
        <v>-5.19</v>
      </c>
      <c r="G12" s="13">
        <f t="shared" si="2"/>
        <v>-2.31</v>
      </c>
      <c r="H12" s="13">
        <f t="shared" si="2"/>
        <v>-2.33</v>
      </c>
      <c r="I12" s="13">
        <f t="shared" si="2"/>
        <v>-2.35</v>
      </c>
      <c r="J12" s="13">
        <f t="shared" si="2"/>
        <v>-4.9800000000000004</v>
      </c>
      <c r="K12" s="13">
        <f t="shared" si="2"/>
        <v>-2.4</v>
      </c>
      <c r="L12" s="13">
        <f t="shared" si="2"/>
        <v>-2.4300000000000002</v>
      </c>
      <c r="M12" s="63">
        <f t="shared" si="0"/>
        <v>-77.230000000000018</v>
      </c>
    </row>
    <row r="13" spans="1:13" x14ac:dyDescent="0.35">
      <c r="A13" s="5" t="s">
        <v>5</v>
      </c>
      <c r="B13" s="13">
        <v>-8.91</v>
      </c>
      <c r="C13" s="13">
        <v>-14.61</v>
      </c>
      <c r="D13" s="13">
        <v>-20.6</v>
      </c>
      <c r="E13" s="13">
        <v>-11.12</v>
      </c>
      <c r="F13" s="13">
        <v>-5.19</v>
      </c>
      <c r="G13" s="13">
        <v>-2.31</v>
      </c>
      <c r="H13" s="13">
        <v>-2.33</v>
      </c>
      <c r="I13" s="13">
        <v>-2.35</v>
      </c>
      <c r="J13" s="13">
        <v>-4.9800000000000004</v>
      </c>
      <c r="K13" s="13">
        <v>-2.4</v>
      </c>
      <c r="L13" s="13">
        <v>-2.4300000000000002</v>
      </c>
      <c r="M13" s="63">
        <f t="shared" si="0"/>
        <v>-77.230000000000018</v>
      </c>
    </row>
    <row r="14" spans="1:13" x14ac:dyDescent="0.35">
      <c r="A14" s="5" t="s">
        <v>6</v>
      </c>
      <c r="B14" s="13">
        <v>0</v>
      </c>
      <c r="C14" s="13">
        <v>0</v>
      </c>
      <c r="D14" s="13">
        <v>0</v>
      </c>
      <c r="E14" s="13">
        <v>0</v>
      </c>
      <c r="F14" s="13">
        <v>0</v>
      </c>
      <c r="G14" s="13">
        <v>0</v>
      </c>
      <c r="H14" s="13">
        <v>0</v>
      </c>
      <c r="I14" s="13">
        <v>0</v>
      </c>
      <c r="J14" s="13">
        <v>0</v>
      </c>
      <c r="K14" s="13">
        <v>0</v>
      </c>
      <c r="L14" s="13">
        <v>0</v>
      </c>
      <c r="M14" s="63">
        <f t="shared" si="0"/>
        <v>0</v>
      </c>
    </row>
    <row r="15" spans="1:13" ht="57.75" customHeight="1" x14ac:dyDescent="0.35">
      <c r="A15" s="5" t="s">
        <v>7</v>
      </c>
      <c r="B15" s="13">
        <v>0</v>
      </c>
      <c r="C15" s="13">
        <v>0</v>
      </c>
      <c r="D15" s="13">
        <v>0</v>
      </c>
      <c r="E15" s="13">
        <v>0</v>
      </c>
      <c r="F15" s="13">
        <v>0</v>
      </c>
      <c r="G15" s="13">
        <v>0</v>
      </c>
      <c r="H15" s="13">
        <v>0</v>
      </c>
      <c r="I15" s="13">
        <v>0</v>
      </c>
      <c r="J15" s="13">
        <v>0</v>
      </c>
      <c r="K15" s="13">
        <v>0</v>
      </c>
      <c r="L15" s="13">
        <v>0</v>
      </c>
      <c r="M15" s="63">
        <f t="shared" si="0"/>
        <v>0</v>
      </c>
    </row>
    <row r="16" spans="1:13" ht="43.5" x14ac:dyDescent="0.35">
      <c r="A16" s="3" t="s">
        <v>9</v>
      </c>
      <c r="B16" s="13">
        <v>7.54</v>
      </c>
      <c r="C16" s="13">
        <v>12.36</v>
      </c>
      <c r="D16" s="13">
        <v>15.74</v>
      </c>
      <c r="E16" s="13">
        <v>6.89</v>
      </c>
      <c r="F16" s="13">
        <v>2.54</v>
      </c>
      <c r="G16" s="13">
        <v>0</v>
      </c>
      <c r="H16" s="13">
        <v>0</v>
      </c>
      <c r="I16" s="13">
        <v>0</v>
      </c>
      <c r="J16" s="13">
        <v>0</v>
      </c>
      <c r="K16" s="13">
        <v>0</v>
      </c>
      <c r="L16" s="13">
        <v>0</v>
      </c>
      <c r="M16" s="63">
        <f t="shared" si="0"/>
        <v>45.07</v>
      </c>
    </row>
    <row r="17" spans="1:13" ht="29" x14ac:dyDescent="0.35">
      <c r="A17" s="3" t="s">
        <v>10</v>
      </c>
      <c r="B17" s="13">
        <f>SUM(B18:B20)</f>
        <v>0</v>
      </c>
      <c r="C17" s="63">
        <f t="shared" ref="C17:L17" si="3">SUM(C18:C20)</f>
        <v>0</v>
      </c>
      <c r="D17" s="63">
        <f t="shared" si="3"/>
        <v>0</v>
      </c>
      <c r="E17" s="63">
        <f t="shared" si="3"/>
        <v>0</v>
      </c>
      <c r="F17" s="63">
        <f t="shared" si="3"/>
        <v>0</v>
      </c>
      <c r="G17" s="63">
        <f t="shared" si="3"/>
        <v>0</v>
      </c>
      <c r="H17" s="63">
        <f t="shared" si="3"/>
        <v>0</v>
      </c>
      <c r="I17" s="63">
        <f t="shared" si="3"/>
        <v>0</v>
      </c>
      <c r="J17" s="63">
        <f t="shared" si="3"/>
        <v>0</v>
      </c>
      <c r="K17" s="63">
        <f t="shared" si="3"/>
        <v>0</v>
      </c>
      <c r="L17" s="63">
        <f t="shared" si="3"/>
        <v>0</v>
      </c>
      <c r="M17" s="63">
        <f t="shared" si="0"/>
        <v>0</v>
      </c>
    </row>
    <row r="18" spans="1:13" x14ac:dyDescent="0.35">
      <c r="A18" s="5" t="s">
        <v>5</v>
      </c>
      <c r="B18" s="13">
        <v>0</v>
      </c>
      <c r="C18" s="13">
        <v>0</v>
      </c>
      <c r="D18" s="13">
        <v>0</v>
      </c>
      <c r="E18" s="13">
        <v>0</v>
      </c>
      <c r="F18" s="13">
        <v>0</v>
      </c>
      <c r="G18" s="13">
        <v>0</v>
      </c>
      <c r="H18" s="13">
        <v>0</v>
      </c>
      <c r="I18" s="13">
        <v>0</v>
      </c>
      <c r="J18" s="13">
        <v>0</v>
      </c>
      <c r="K18" s="13">
        <v>0</v>
      </c>
      <c r="L18" s="13">
        <v>0</v>
      </c>
      <c r="M18" s="63">
        <f t="shared" si="0"/>
        <v>0</v>
      </c>
    </row>
    <row r="19" spans="1:13" x14ac:dyDescent="0.35">
      <c r="A19" s="5" t="s">
        <v>6</v>
      </c>
      <c r="B19" s="13">
        <v>0</v>
      </c>
      <c r="C19" s="13">
        <v>0</v>
      </c>
      <c r="D19" s="13">
        <v>0</v>
      </c>
      <c r="E19" s="13">
        <v>0</v>
      </c>
      <c r="F19" s="13">
        <v>0</v>
      </c>
      <c r="G19" s="13">
        <v>0</v>
      </c>
      <c r="H19" s="13">
        <v>0</v>
      </c>
      <c r="I19" s="13">
        <v>0</v>
      </c>
      <c r="J19" s="13">
        <v>0</v>
      </c>
      <c r="K19" s="13">
        <v>0</v>
      </c>
      <c r="L19" s="13">
        <v>0</v>
      </c>
      <c r="M19" s="63">
        <f t="shared" si="0"/>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0"/>
        <v>0</v>
      </c>
    </row>
    <row r="21" spans="1:13" ht="69.75" customHeight="1" x14ac:dyDescent="0.35">
      <c r="A21" s="5" t="s">
        <v>12</v>
      </c>
      <c r="B21" s="290" t="s">
        <v>121</v>
      </c>
      <c r="C21" s="290"/>
      <c r="D21" s="290"/>
      <c r="E21" s="290"/>
      <c r="F21" s="290"/>
      <c r="G21" s="290"/>
      <c r="H21" s="290"/>
      <c r="I21" s="290"/>
      <c r="J21" s="290"/>
      <c r="K21" s="290"/>
      <c r="L21" s="290"/>
      <c r="M21" s="290"/>
    </row>
    <row r="22" spans="1:13" ht="90" customHeight="1" x14ac:dyDescent="0.35">
      <c r="A22" s="5" t="s">
        <v>13</v>
      </c>
      <c r="B22" s="290" t="s">
        <v>122</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32" t="s">
        <v>17</v>
      </c>
      <c r="B28" s="5" t="s">
        <v>20</v>
      </c>
      <c r="C28" s="34">
        <v>0</v>
      </c>
      <c r="D28" s="34">
        <v>0</v>
      </c>
      <c r="E28" s="34">
        <v>0</v>
      </c>
      <c r="F28" s="32">
        <v>1.08</v>
      </c>
      <c r="G28" s="32">
        <v>1.23</v>
      </c>
      <c r="H28" s="32">
        <v>1.22</v>
      </c>
      <c r="I28" s="290">
        <f>SUM(C28:H28)</f>
        <v>3.5300000000000002</v>
      </c>
      <c r="J28" s="290"/>
    </row>
    <row r="29" spans="1:13" ht="87" x14ac:dyDescent="0.35">
      <c r="A29" s="32" t="s">
        <v>18</v>
      </c>
      <c r="B29" s="5" t="s">
        <v>21</v>
      </c>
      <c r="C29" s="34">
        <v>0</v>
      </c>
      <c r="D29" s="34">
        <v>0</v>
      </c>
      <c r="E29" s="34">
        <v>0</v>
      </c>
      <c r="F29" s="32">
        <v>4.1500000000000004</v>
      </c>
      <c r="G29" s="32">
        <v>4.7699999999999996</v>
      </c>
      <c r="H29" s="32">
        <v>4.7300000000000004</v>
      </c>
      <c r="I29" s="290">
        <f t="shared" ref="I29:I30" si="4">SUM(C29:H29)</f>
        <v>13.65</v>
      </c>
      <c r="J29" s="290"/>
    </row>
    <row r="30" spans="1:13" ht="87" x14ac:dyDescent="0.35">
      <c r="A30" s="32" t="s">
        <v>19</v>
      </c>
      <c r="B30" s="7" t="s">
        <v>22</v>
      </c>
      <c r="C30" s="34">
        <v>0</v>
      </c>
      <c r="D30" s="34">
        <v>0</v>
      </c>
      <c r="E30" s="34">
        <v>0</v>
      </c>
      <c r="F30" s="32">
        <v>5.18</v>
      </c>
      <c r="G30" s="32">
        <v>5.94</v>
      </c>
      <c r="H30" s="32">
        <v>5.9</v>
      </c>
      <c r="I30" s="290">
        <f t="shared" si="4"/>
        <v>17.020000000000003</v>
      </c>
      <c r="J30" s="290"/>
    </row>
    <row r="31" spans="1:13" ht="29" x14ac:dyDescent="0.35">
      <c r="A31" s="8"/>
      <c r="B31" s="5" t="s">
        <v>23</v>
      </c>
      <c r="C31" s="32"/>
      <c r="D31" s="32"/>
      <c r="E31" s="32"/>
      <c r="F31" s="32"/>
      <c r="G31" s="32"/>
      <c r="H31" s="32"/>
      <c r="I31" s="290"/>
      <c r="J31" s="290"/>
    </row>
    <row r="32" spans="1:13" ht="36" x14ac:dyDescent="0.35">
      <c r="A32" s="290" t="s">
        <v>24</v>
      </c>
      <c r="B32" s="47" t="s">
        <v>20</v>
      </c>
      <c r="C32" s="300" t="s">
        <v>207</v>
      </c>
      <c r="D32" s="301"/>
      <c r="E32" s="301"/>
      <c r="F32" s="301"/>
      <c r="G32" s="301"/>
      <c r="H32" s="301"/>
      <c r="I32" s="301"/>
      <c r="J32" s="302"/>
    </row>
    <row r="33" spans="1:10" ht="31.5" customHeight="1" x14ac:dyDescent="0.35">
      <c r="A33" s="290"/>
      <c r="B33" s="47" t="s">
        <v>21</v>
      </c>
      <c r="C33" s="395"/>
      <c r="D33" s="396"/>
      <c r="E33" s="396"/>
      <c r="F33" s="396"/>
      <c r="G33" s="396"/>
      <c r="H33" s="396"/>
      <c r="I33" s="396"/>
      <c r="J33" s="397"/>
    </row>
    <row r="34" spans="1:10" ht="32.25" customHeight="1" x14ac:dyDescent="0.35">
      <c r="A34" s="290"/>
      <c r="B34" s="51" t="s">
        <v>208</v>
      </c>
      <c r="C34" s="303"/>
      <c r="D34" s="304"/>
      <c r="E34" s="304"/>
      <c r="F34" s="304"/>
      <c r="G34" s="304"/>
      <c r="H34" s="304"/>
      <c r="I34" s="304"/>
      <c r="J34" s="305"/>
    </row>
    <row r="35" spans="1:10" x14ac:dyDescent="0.35">
      <c r="A35" s="290"/>
      <c r="B35" s="47" t="s">
        <v>23</v>
      </c>
      <c r="C35" s="32"/>
      <c r="D35" s="32"/>
      <c r="E35" s="32"/>
      <c r="F35" s="32"/>
      <c r="G35" s="32"/>
      <c r="H35" s="32"/>
      <c r="I35" s="290"/>
      <c r="J35" s="290"/>
    </row>
    <row r="36" spans="1:10" ht="34.5" customHeight="1" x14ac:dyDescent="0.35">
      <c r="A36" s="290" t="s">
        <v>26</v>
      </c>
      <c r="B36" s="47" t="s">
        <v>209</v>
      </c>
      <c r="C36" s="380" t="s">
        <v>216</v>
      </c>
      <c r="D36" s="381"/>
      <c r="E36" s="381"/>
      <c r="F36" s="381"/>
      <c r="G36" s="381"/>
      <c r="H36" s="381"/>
      <c r="I36" s="381"/>
      <c r="J36" s="382"/>
    </row>
    <row r="37" spans="1:10" ht="34.5" customHeight="1" x14ac:dyDescent="0.35">
      <c r="A37" s="290"/>
      <c r="B37" s="47" t="s">
        <v>210</v>
      </c>
      <c r="C37" s="380" t="s">
        <v>215</v>
      </c>
      <c r="D37" s="381"/>
      <c r="E37" s="381"/>
      <c r="F37" s="381"/>
      <c r="G37" s="381"/>
      <c r="H37" s="381"/>
      <c r="I37" s="381"/>
      <c r="J37" s="382"/>
    </row>
    <row r="38" spans="1:10" ht="34.5" customHeight="1" x14ac:dyDescent="0.35">
      <c r="A38" s="290"/>
      <c r="B38" s="47" t="s">
        <v>211</v>
      </c>
      <c r="C38" s="380" t="s">
        <v>214</v>
      </c>
      <c r="D38" s="381"/>
      <c r="E38" s="381"/>
      <c r="F38" s="381"/>
      <c r="G38" s="381"/>
      <c r="H38" s="381"/>
      <c r="I38" s="381"/>
      <c r="J38" s="382"/>
    </row>
    <row r="39" spans="1:10" ht="24" x14ac:dyDescent="0.35">
      <c r="A39" s="290"/>
      <c r="B39" s="47" t="s">
        <v>212</v>
      </c>
      <c r="C39" s="380" t="s">
        <v>213</v>
      </c>
      <c r="D39" s="381"/>
      <c r="E39" s="381"/>
      <c r="F39" s="381"/>
      <c r="G39" s="381"/>
      <c r="H39" s="381"/>
      <c r="I39" s="381"/>
      <c r="J39" s="382"/>
    </row>
    <row r="40" spans="1:10" ht="43.5" x14ac:dyDescent="0.35">
      <c r="A40" s="32" t="s">
        <v>13</v>
      </c>
      <c r="B40" s="294" t="s">
        <v>217</v>
      </c>
      <c r="C40" s="295"/>
      <c r="D40" s="295"/>
      <c r="E40" s="295"/>
      <c r="F40" s="295"/>
      <c r="G40" s="295"/>
      <c r="H40" s="295"/>
      <c r="I40" s="295"/>
      <c r="J40" s="296"/>
    </row>
  </sheetData>
  <mergeCells count="22">
    <mergeCell ref="A36:A39"/>
    <mergeCell ref="C36:J36"/>
    <mergeCell ref="B40:J40"/>
    <mergeCell ref="I31:J31"/>
    <mergeCell ref="A32:A35"/>
    <mergeCell ref="I35:J35"/>
    <mergeCell ref="C32:J34"/>
    <mergeCell ref="C37:J37"/>
    <mergeCell ref="C38:J38"/>
    <mergeCell ref="C39:J39"/>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C36" sqref="C36:J36"/>
    </sheetView>
  </sheetViews>
  <sheetFormatPr defaultRowHeight="14.5" x14ac:dyDescent="0.35"/>
  <cols>
    <col min="1" max="1" width="25.7265625" customWidth="1"/>
    <col min="2" max="3" width="9.1796875" customWidth="1"/>
    <col min="13" max="13" width="19.7265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ht="31.5" customHeight="1" x14ac:dyDescent="0.35">
      <c r="A4" s="3" t="s">
        <v>4</v>
      </c>
      <c r="B4" s="63">
        <f>SUM(B5:B7)</f>
        <v>0</v>
      </c>
      <c r="C4" s="63">
        <v>0</v>
      </c>
      <c r="D4" s="63">
        <v>0</v>
      </c>
      <c r="E4" s="63">
        <v>0</v>
      </c>
      <c r="F4" s="63">
        <v>0</v>
      </c>
      <c r="G4" s="63">
        <v>0</v>
      </c>
      <c r="H4" s="63">
        <v>0</v>
      </c>
      <c r="I4" s="63">
        <v>0</v>
      </c>
      <c r="J4" s="63">
        <v>0</v>
      </c>
      <c r="K4" s="63">
        <v>0</v>
      </c>
      <c r="L4" s="63">
        <v>0</v>
      </c>
      <c r="M4" s="63">
        <f>SUM(B4:L4)</f>
        <v>0</v>
      </c>
    </row>
    <row r="5" spans="1:13" ht="23.25" customHeight="1" x14ac:dyDescent="0.35">
      <c r="A5" s="5" t="s">
        <v>5</v>
      </c>
      <c r="B5" s="63">
        <v>0</v>
      </c>
      <c r="C5" s="63">
        <v>0</v>
      </c>
      <c r="D5" s="63">
        <v>0</v>
      </c>
      <c r="E5" s="63">
        <v>0</v>
      </c>
      <c r="F5" s="63">
        <v>0</v>
      </c>
      <c r="G5" s="63">
        <v>0</v>
      </c>
      <c r="H5" s="63">
        <v>0</v>
      </c>
      <c r="I5" s="63">
        <v>0</v>
      </c>
      <c r="J5" s="63">
        <v>0</v>
      </c>
      <c r="K5" s="63">
        <v>0</v>
      </c>
      <c r="L5" s="63">
        <v>0</v>
      </c>
      <c r="M5" s="63">
        <f t="shared" ref="M5:M20" si="0">SUM(B5:L5)</f>
        <v>0</v>
      </c>
    </row>
    <row r="6" spans="1:13" x14ac:dyDescent="0.35">
      <c r="A6" s="5" t="s">
        <v>6</v>
      </c>
      <c r="B6" s="63">
        <v>0</v>
      </c>
      <c r="C6" s="63">
        <v>0</v>
      </c>
      <c r="D6" s="63">
        <v>0</v>
      </c>
      <c r="E6" s="63">
        <v>0</v>
      </c>
      <c r="F6" s="63">
        <v>0</v>
      </c>
      <c r="G6" s="63">
        <v>0</v>
      </c>
      <c r="H6" s="63">
        <v>0</v>
      </c>
      <c r="I6" s="63">
        <v>0</v>
      </c>
      <c r="J6" s="63">
        <v>0</v>
      </c>
      <c r="K6" s="63">
        <v>0</v>
      </c>
      <c r="L6" s="63">
        <v>0</v>
      </c>
      <c r="M6" s="63">
        <f t="shared" si="0"/>
        <v>0</v>
      </c>
    </row>
    <row r="7" spans="1:13" ht="51" customHeight="1" x14ac:dyDescent="0.35">
      <c r="A7" s="5" t="s">
        <v>7</v>
      </c>
      <c r="B7" s="63">
        <v>0</v>
      </c>
      <c r="C7" s="63">
        <v>0</v>
      </c>
      <c r="D7" s="63">
        <v>0</v>
      </c>
      <c r="E7" s="63">
        <v>0</v>
      </c>
      <c r="F7" s="63">
        <v>0</v>
      </c>
      <c r="G7" s="63">
        <v>0</v>
      </c>
      <c r="H7" s="63">
        <v>0</v>
      </c>
      <c r="I7" s="63">
        <v>0</v>
      </c>
      <c r="J7" s="63">
        <v>0</v>
      </c>
      <c r="K7" s="63">
        <v>0</v>
      </c>
      <c r="L7" s="63">
        <v>0</v>
      </c>
      <c r="M7" s="63">
        <f t="shared" si="0"/>
        <v>0</v>
      </c>
    </row>
    <row r="8" spans="1:13" ht="32.25" customHeight="1" x14ac:dyDescent="0.35">
      <c r="A8" s="3" t="s">
        <v>8</v>
      </c>
      <c r="B8" s="13">
        <f>SUM(B9:B11)</f>
        <v>1.1000000000000001</v>
      </c>
      <c r="C8" s="13">
        <f t="shared" ref="C8:L8" si="1">SUM(C9:C11)</f>
        <v>1.6</v>
      </c>
      <c r="D8" s="13">
        <f t="shared" si="1"/>
        <v>0.8</v>
      </c>
      <c r="E8" s="13">
        <f t="shared" si="1"/>
        <v>0.1</v>
      </c>
      <c r="F8" s="13">
        <f t="shared" si="1"/>
        <v>0.1</v>
      </c>
      <c r="G8" s="13">
        <f t="shared" si="1"/>
        <v>0.1</v>
      </c>
      <c r="H8" s="13">
        <f t="shared" si="1"/>
        <v>0.1</v>
      </c>
      <c r="I8" s="13">
        <f t="shared" si="1"/>
        <v>0.1</v>
      </c>
      <c r="J8" s="13">
        <f t="shared" si="1"/>
        <v>0</v>
      </c>
      <c r="K8" s="13">
        <f t="shared" si="1"/>
        <v>0</v>
      </c>
      <c r="L8" s="13">
        <f t="shared" si="1"/>
        <v>0</v>
      </c>
      <c r="M8" s="63">
        <f t="shared" si="0"/>
        <v>4</v>
      </c>
    </row>
    <row r="9" spans="1:13" ht="18" customHeight="1" x14ac:dyDescent="0.35">
      <c r="A9" s="5" t="s">
        <v>5</v>
      </c>
      <c r="B9" s="13">
        <v>1.1000000000000001</v>
      </c>
      <c r="C9" s="13">
        <v>1.6</v>
      </c>
      <c r="D9" s="13">
        <v>0.8</v>
      </c>
      <c r="E9" s="13">
        <v>0.1</v>
      </c>
      <c r="F9" s="13">
        <v>0.1</v>
      </c>
      <c r="G9" s="13">
        <v>0.1</v>
      </c>
      <c r="H9" s="13">
        <v>0.1</v>
      </c>
      <c r="I9" s="13">
        <v>0.1</v>
      </c>
      <c r="J9" s="13">
        <v>0</v>
      </c>
      <c r="K9" s="13">
        <v>0</v>
      </c>
      <c r="L9" s="13">
        <v>0</v>
      </c>
      <c r="M9" s="63">
        <f t="shared" si="0"/>
        <v>4</v>
      </c>
    </row>
    <row r="10" spans="1:13" x14ac:dyDescent="0.35">
      <c r="A10" s="5" t="s">
        <v>6</v>
      </c>
      <c r="B10" s="13">
        <v>0</v>
      </c>
      <c r="C10" s="13">
        <v>0</v>
      </c>
      <c r="D10" s="13">
        <v>0</v>
      </c>
      <c r="E10" s="13">
        <v>0</v>
      </c>
      <c r="F10" s="13">
        <v>0</v>
      </c>
      <c r="G10" s="13">
        <v>0</v>
      </c>
      <c r="H10" s="13">
        <v>0</v>
      </c>
      <c r="I10" s="13">
        <v>0</v>
      </c>
      <c r="J10" s="13">
        <v>0</v>
      </c>
      <c r="K10" s="13">
        <v>0</v>
      </c>
      <c r="L10" s="13">
        <v>0</v>
      </c>
      <c r="M10" s="63">
        <f t="shared" si="0"/>
        <v>0</v>
      </c>
    </row>
    <row r="11" spans="1:13" ht="42" customHeight="1" x14ac:dyDescent="0.35">
      <c r="A11" s="5" t="s">
        <v>7</v>
      </c>
      <c r="B11" s="13">
        <v>0</v>
      </c>
      <c r="C11" s="13">
        <v>0</v>
      </c>
      <c r="D11" s="13">
        <v>0</v>
      </c>
      <c r="E11" s="13">
        <v>0</v>
      </c>
      <c r="F11" s="13">
        <v>0</v>
      </c>
      <c r="G11" s="13">
        <v>0</v>
      </c>
      <c r="H11" s="13">
        <v>0</v>
      </c>
      <c r="I11" s="13">
        <v>0</v>
      </c>
      <c r="J11" s="13">
        <v>0</v>
      </c>
      <c r="K11" s="13">
        <v>0</v>
      </c>
      <c r="L11" s="13">
        <v>0</v>
      </c>
      <c r="M11" s="63">
        <f t="shared" si="0"/>
        <v>0</v>
      </c>
    </row>
    <row r="12" spans="1:13" x14ac:dyDescent="0.35">
      <c r="A12" s="3" t="s">
        <v>11</v>
      </c>
      <c r="B12" s="13">
        <f>SUM(B13:B15)</f>
        <v>-1.1000000000000001</v>
      </c>
      <c r="C12" s="13">
        <f t="shared" ref="C12:L12" si="2">SUM(C13:C15)</f>
        <v>-1.6</v>
      </c>
      <c r="D12" s="13">
        <f t="shared" si="2"/>
        <v>-0.8</v>
      </c>
      <c r="E12" s="13">
        <f t="shared" si="2"/>
        <v>-0.1</v>
      </c>
      <c r="F12" s="13">
        <f t="shared" si="2"/>
        <v>-0.1</v>
      </c>
      <c r="G12" s="13">
        <f t="shared" si="2"/>
        <v>-0.1</v>
      </c>
      <c r="H12" s="13">
        <f t="shared" si="2"/>
        <v>-0.1</v>
      </c>
      <c r="I12" s="13">
        <f t="shared" si="2"/>
        <v>-0.1</v>
      </c>
      <c r="J12" s="13">
        <f t="shared" si="2"/>
        <v>0</v>
      </c>
      <c r="K12" s="13">
        <f t="shared" si="2"/>
        <v>0</v>
      </c>
      <c r="L12" s="13">
        <f t="shared" si="2"/>
        <v>0</v>
      </c>
      <c r="M12" s="63">
        <f t="shared" si="0"/>
        <v>-4</v>
      </c>
    </row>
    <row r="13" spans="1:13" x14ac:dyDescent="0.35">
      <c r="A13" s="5" t="s">
        <v>5</v>
      </c>
      <c r="B13" s="13">
        <v>-1.1000000000000001</v>
      </c>
      <c r="C13" s="13">
        <v>-1.6</v>
      </c>
      <c r="D13" s="13">
        <v>-0.8</v>
      </c>
      <c r="E13" s="13">
        <v>-0.1</v>
      </c>
      <c r="F13" s="13">
        <v>-0.1</v>
      </c>
      <c r="G13" s="13">
        <v>-0.1</v>
      </c>
      <c r="H13" s="13">
        <v>-0.1</v>
      </c>
      <c r="I13" s="13">
        <v>-0.1</v>
      </c>
      <c r="J13" s="13">
        <v>0</v>
      </c>
      <c r="K13" s="13">
        <v>0</v>
      </c>
      <c r="L13" s="13">
        <v>0</v>
      </c>
      <c r="M13" s="63">
        <f t="shared" si="0"/>
        <v>-4</v>
      </c>
    </row>
    <row r="14" spans="1:13" x14ac:dyDescent="0.35">
      <c r="A14" s="5" t="s">
        <v>6</v>
      </c>
      <c r="B14" s="13">
        <v>0</v>
      </c>
      <c r="C14" s="13">
        <v>0</v>
      </c>
      <c r="D14" s="13">
        <v>0</v>
      </c>
      <c r="E14" s="13">
        <v>0</v>
      </c>
      <c r="F14" s="13">
        <v>0</v>
      </c>
      <c r="G14" s="13">
        <v>0</v>
      </c>
      <c r="H14" s="13">
        <v>0</v>
      </c>
      <c r="I14" s="13">
        <v>0</v>
      </c>
      <c r="J14" s="13">
        <v>0</v>
      </c>
      <c r="K14" s="13">
        <v>0</v>
      </c>
      <c r="L14" s="13">
        <v>0</v>
      </c>
      <c r="M14" s="63">
        <f t="shared" si="0"/>
        <v>0</v>
      </c>
    </row>
    <row r="15" spans="1:13" ht="57.75" customHeight="1" x14ac:dyDescent="0.35">
      <c r="A15" s="5" t="s">
        <v>7</v>
      </c>
      <c r="B15" s="13">
        <v>0</v>
      </c>
      <c r="C15" s="13">
        <v>0</v>
      </c>
      <c r="D15" s="13">
        <v>0</v>
      </c>
      <c r="E15" s="13">
        <v>0</v>
      </c>
      <c r="F15" s="13">
        <v>0</v>
      </c>
      <c r="G15" s="13">
        <v>0</v>
      </c>
      <c r="H15" s="13">
        <v>0</v>
      </c>
      <c r="I15" s="13">
        <v>0</v>
      </c>
      <c r="J15" s="13">
        <v>0</v>
      </c>
      <c r="K15" s="13">
        <v>0</v>
      </c>
      <c r="L15" s="13">
        <v>0</v>
      </c>
      <c r="M15" s="63">
        <f t="shared" si="0"/>
        <v>0</v>
      </c>
    </row>
    <row r="16" spans="1:13" ht="43.5" x14ac:dyDescent="0.35">
      <c r="A16" s="3" t="s">
        <v>9</v>
      </c>
      <c r="B16" s="13">
        <v>2.4</v>
      </c>
      <c r="C16" s="13">
        <v>3.7</v>
      </c>
      <c r="D16" s="13">
        <v>2.4</v>
      </c>
      <c r="E16" s="13">
        <v>0</v>
      </c>
      <c r="F16" s="13">
        <v>0</v>
      </c>
      <c r="G16" s="13">
        <v>0</v>
      </c>
      <c r="H16" s="13">
        <v>0</v>
      </c>
      <c r="I16" s="13">
        <v>0</v>
      </c>
      <c r="J16" s="13">
        <v>0</v>
      </c>
      <c r="K16" s="13">
        <v>0</v>
      </c>
      <c r="L16" s="13">
        <v>0</v>
      </c>
      <c r="M16" s="63">
        <f t="shared" si="0"/>
        <v>8.5</v>
      </c>
    </row>
    <row r="17" spans="1:13" ht="29" x14ac:dyDescent="0.35">
      <c r="A17" s="3" t="s">
        <v>10</v>
      </c>
      <c r="B17" s="13">
        <f>SUM(B18:B20)</f>
        <v>0</v>
      </c>
      <c r="C17" s="63">
        <f t="shared" ref="C17:L17" si="3">SUM(C18:C20)</f>
        <v>0</v>
      </c>
      <c r="D17" s="63">
        <f t="shared" si="3"/>
        <v>0</v>
      </c>
      <c r="E17" s="63">
        <f t="shared" si="3"/>
        <v>0</v>
      </c>
      <c r="F17" s="63">
        <f t="shared" si="3"/>
        <v>0</v>
      </c>
      <c r="G17" s="63">
        <f t="shared" si="3"/>
        <v>0</v>
      </c>
      <c r="H17" s="63">
        <f t="shared" si="3"/>
        <v>0</v>
      </c>
      <c r="I17" s="63">
        <f t="shared" si="3"/>
        <v>0</v>
      </c>
      <c r="J17" s="63">
        <f t="shared" si="3"/>
        <v>0</v>
      </c>
      <c r="K17" s="63">
        <f t="shared" si="3"/>
        <v>0</v>
      </c>
      <c r="L17" s="63">
        <f t="shared" si="3"/>
        <v>0</v>
      </c>
      <c r="M17" s="63">
        <f t="shared" si="0"/>
        <v>0</v>
      </c>
    </row>
    <row r="18" spans="1:13" x14ac:dyDescent="0.35">
      <c r="A18" s="5" t="s">
        <v>5</v>
      </c>
      <c r="B18" s="13">
        <v>0</v>
      </c>
      <c r="C18" s="13">
        <v>0</v>
      </c>
      <c r="D18" s="13">
        <v>0</v>
      </c>
      <c r="E18" s="13">
        <v>0</v>
      </c>
      <c r="F18" s="13">
        <v>0</v>
      </c>
      <c r="G18" s="13">
        <v>0</v>
      </c>
      <c r="H18" s="13">
        <v>0</v>
      </c>
      <c r="I18" s="13">
        <v>0</v>
      </c>
      <c r="J18" s="13">
        <v>0</v>
      </c>
      <c r="K18" s="13">
        <v>0</v>
      </c>
      <c r="L18" s="13">
        <v>0</v>
      </c>
      <c r="M18" s="63">
        <f t="shared" si="0"/>
        <v>0</v>
      </c>
    </row>
    <row r="19" spans="1:13" x14ac:dyDescent="0.35">
      <c r="A19" s="5" t="s">
        <v>6</v>
      </c>
      <c r="B19" s="13">
        <v>0</v>
      </c>
      <c r="C19" s="13">
        <v>0</v>
      </c>
      <c r="D19" s="13">
        <v>0</v>
      </c>
      <c r="E19" s="13">
        <v>0</v>
      </c>
      <c r="F19" s="13">
        <v>0</v>
      </c>
      <c r="G19" s="13">
        <v>0</v>
      </c>
      <c r="H19" s="13">
        <v>0</v>
      </c>
      <c r="I19" s="13">
        <v>0</v>
      </c>
      <c r="J19" s="13">
        <v>0</v>
      </c>
      <c r="K19" s="13">
        <v>0</v>
      </c>
      <c r="L19" s="13">
        <v>0</v>
      </c>
      <c r="M19" s="63">
        <f t="shared" si="0"/>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0"/>
        <v>0</v>
      </c>
    </row>
    <row r="21" spans="1:13" ht="69.75" customHeight="1" x14ac:dyDescent="0.35">
      <c r="A21" s="5" t="s">
        <v>12</v>
      </c>
      <c r="B21" s="290" t="s">
        <v>123</v>
      </c>
      <c r="C21" s="290"/>
      <c r="D21" s="290"/>
      <c r="E21" s="290"/>
      <c r="F21" s="290"/>
      <c r="G21" s="290"/>
      <c r="H21" s="290"/>
      <c r="I21" s="290"/>
      <c r="J21" s="290"/>
      <c r="K21" s="290"/>
      <c r="L21" s="290"/>
      <c r="M21" s="290"/>
    </row>
    <row r="22" spans="1:13" ht="90" customHeight="1" x14ac:dyDescent="0.35">
      <c r="A22" s="5" t="s">
        <v>13</v>
      </c>
      <c r="B22" s="290" t="s">
        <v>124</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32" t="s">
        <v>17</v>
      </c>
      <c r="B28" s="5" t="s">
        <v>20</v>
      </c>
      <c r="C28" s="32"/>
      <c r="D28" s="32"/>
      <c r="E28" s="32"/>
      <c r="F28" s="32"/>
      <c r="G28" s="32"/>
      <c r="H28" s="32"/>
      <c r="I28" s="290"/>
      <c r="J28" s="290"/>
    </row>
    <row r="29" spans="1:13" ht="87" x14ac:dyDescent="0.35">
      <c r="A29" s="32" t="s">
        <v>18</v>
      </c>
      <c r="B29" s="5" t="s">
        <v>21</v>
      </c>
      <c r="C29" s="32"/>
      <c r="D29" s="32"/>
      <c r="E29" s="32"/>
      <c r="F29" s="32"/>
      <c r="G29" s="32"/>
      <c r="H29" s="32"/>
      <c r="I29" s="294"/>
      <c r="J29" s="296"/>
    </row>
    <row r="30" spans="1:13" ht="87" x14ac:dyDescent="0.35">
      <c r="A30" s="32" t="s">
        <v>19</v>
      </c>
      <c r="B30" s="7" t="s">
        <v>22</v>
      </c>
      <c r="C30" s="32"/>
      <c r="D30" s="32"/>
      <c r="E30" s="32"/>
      <c r="F30" s="32"/>
      <c r="G30" s="32"/>
      <c r="H30" s="32"/>
      <c r="I30" s="290"/>
      <c r="J30" s="290"/>
    </row>
    <row r="31" spans="1:13" ht="29" x14ac:dyDescent="0.35">
      <c r="A31" s="8"/>
      <c r="B31" s="5" t="s">
        <v>23</v>
      </c>
      <c r="C31" s="32"/>
      <c r="D31" s="32"/>
      <c r="E31" s="32"/>
      <c r="F31" s="32"/>
      <c r="G31" s="32"/>
      <c r="H31" s="32"/>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32"/>
      <c r="D35" s="32"/>
      <c r="E35" s="32"/>
      <c r="F35" s="32"/>
      <c r="G35" s="32"/>
      <c r="H35" s="32"/>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32"/>
      <c r="D37" s="32"/>
      <c r="E37" s="32"/>
      <c r="F37" s="32"/>
      <c r="G37" s="32"/>
      <c r="H37" s="32"/>
      <c r="I37" s="290"/>
      <c r="J37" s="290"/>
    </row>
    <row r="38" spans="1:10" ht="43.5" x14ac:dyDescent="0.35">
      <c r="A38" s="32"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C36" sqref="C36:J36"/>
    </sheetView>
  </sheetViews>
  <sheetFormatPr defaultRowHeight="14.5" x14ac:dyDescent="0.35"/>
  <cols>
    <col min="1" max="1" width="25.7265625" customWidth="1"/>
    <col min="2" max="2" width="14.1796875" customWidth="1"/>
    <col min="3" max="3" width="9.1796875" customWidth="1"/>
    <col min="13" max="13" width="19.726562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x14ac:dyDescent="0.35">
      <c r="A3" s="290"/>
      <c r="B3" s="1">
        <v>0</v>
      </c>
      <c r="C3" s="1">
        <v>1</v>
      </c>
      <c r="D3" s="1">
        <v>2</v>
      </c>
      <c r="E3" s="1">
        <v>3</v>
      </c>
      <c r="F3" s="1">
        <v>4</v>
      </c>
      <c r="G3" s="1">
        <v>5</v>
      </c>
      <c r="H3" s="1">
        <v>6</v>
      </c>
      <c r="I3" s="1">
        <v>7</v>
      </c>
      <c r="J3" s="1">
        <v>8</v>
      </c>
      <c r="K3" s="1">
        <v>9</v>
      </c>
      <c r="L3" s="1">
        <v>10</v>
      </c>
      <c r="M3" s="2" t="s">
        <v>3</v>
      </c>
    </row>
    <row r="4" spans="1:13" ht="31.5" customHeight="1" x14ac:dyDescent="0.35">
      <c r="A4" s="3" t="s">
        <v>4</v>
      </c>
      <c r="B4" s="63">
        <f>SUM(B5:B7)</f>
        <v>0</v>
      </c>
      <c r="C4" s="63">
        <v>0</v>
      </c>
      <c r="D4" s="63">
        <v>0</v>
      </c>
      <c r="E4" s="63">
        <v>0</v>
      </c>
      <c r="F4" s="63">
        <v>0</v>
      </c>
      <c r="G4" s="63">
        <v>0</v>
      </c>
      <c r="H4" s="63">
        <v>0</v>
      </c>
      <c r="I4" s="63">
        <v>0</v>
      </c>
      <c r="J4" s="63">
        <v>0</v>
      </c>
      <c r="K4" s="63">
        <v>0</v>
      </c>
      <c r="L4" s="63">
        <v>0</v>
      </c>
      <c r="M4" s="63">
        <f>SUM(B4:L4)</f>
        <v>0</v>
      </c>
    </row>
    <row r="5" spans="1:13" ht="23.25" customHeight="1" x14ac:dyDescent="0.35">
      <c r="A5" s="5" t="s">
        <v>5</v>
      </c>
      <c r="B5" s="63">
        <v>0</v>
      </c>
      <c r="C5" s="63">
        <v>0</v>
      </c>
      <c r="D5" s="63">
        <v>0</v>
      </c>
      <c r="E5" s="63">
        <v>0</v>
      </c>
      <c r="F5" s="63">
        <v>0</v>
      </c>
      <c r="G5" s="63">
        <v>0</v>
      </c>
      <c r="H5" s="63">
        <v>0</v>
      </c>
      <c r="I5" s="63">
        <v>0</v>
      </c>
      <c r="J5" s="63">
        <v>0</v>
      </c>
      <c r="K5" s="63">
        <v>0</v>
      </c>
      <c r="L5" s="63">
        <v>0</v>
      </c>
      <c r="M5" s="63">
        <f t="shared" ref="M5:M20" si="0">SUM(B5:L5)</f>
        <v>0</v>
      </c>
    </row>
    <row r="6" spans="1:13" x14ac:dyDescent="0.35">
      <c r="A6" s="5" t="s">
        <v>6</v>
      </c>
      <c r="B6" s="63">
        <v>0</v>
      </c>
      <c r="C6" s="63">
        <v>0</v>
      </c>
      <c r="D6" s="63">
        <v>0</v>
      </c>
      <c r="E6" s="63">
        <v>0</v>
      </c>
      <c r="F6" s="63">
        <v>0</v>
      </c>
      <c r="G6" s="63">
        <v>0</v>
      </c>
      <c r="H6" s="63">
        <v>0</v>
      </c>
      <c r="I6" s="63">
        <v>0</v>
      </c>
      <c r="J6" s="63">
        <v>0</v>
      </c>
      <c r="K6" s="63">
        <v>0</v>
      </c>
      <c r="L6" s="63">
        <v>0</v>
      </c>
      <c r="M6" s="63">
        <f t="shared" si="0"/>
        <v>0</v>
      </c>
    </row>
    <row r="7" spans="1:13" ht="51" customHeight="1" x14ac:dyDescent="0.35">
      <c r="A7" s="5" t="s">
        <v>7</v>
      </c>
      <c r="B7" s="63">
        <v>0</v>
      </c>
      <c r="C7" s="63">
        <v>0</v>
      </c>
      <c r="D7" s="63">
        <v>0</v>
      </c>
      <c r="E7" s="63">
        <v>0</v>
      </c>
      <c r="F7" s="63">
        <v>0</v>
      </c>
      <c r="G7" s="63">
        <v>0</v>
      </c>
      <c r="H7" s="63">
        <v>0</v>
      </c>
      <c r="I7" s="63">
        <v>0</v>
      </c>
      <c r="J7" s="63">
        <v>0</v>
      </c>
      <c r="K7" s="63">
        <v>0</v>
      </c>
      <c r="L7" s="63">
        <v>0</v>
      </c>
      <c r="M7" s="63">
        <f t="shared" si="0"/>
        <v>0</v>
      </c>
    </row>
    <row r="8" spans="1:13" ht="32.25" customHeight="1" x14ac:dyDescent="0.35">
      <c r="A8" s="3" t="s">
        <v>8</v>
      </c>
      <c r="B8" s="13">
        <f>SUM(B9:B11)</f>
        <v>0.437</v>
      </c>
      <c r="C8" s="13">
        <f t="shared" ref="C8:L8" si="1">SUM(C9:C11)</f>
        <v>0.185</v>
      </c>
      <c r="D8" s="13">
        <f t="shared" si="1"/>
        <v>0.23200000000000001</v>
      </c>
      <c r="E8" s="13">
        <f t="shared" si="1"/>
        <v>0.23200000000000001</v>
      </c>
      <c r="F8" s="13">
        <f t="shared" si="1"/>
        <v>0.23200000000000001</v>
      </c>
      <c r="G8" s="13">
        <f t="shared" si="1"/>
        <v>0.23200000000000001</v>
      </c>
      <c r="H8" s="13">
        <f t="shared" si="1"/>
        <v>0.23200000000000001</v>
      </c>
      <c r="I8" s="13">
        <f t="shared" si="1"/>
        <v>0.23200000000000001</v>
      </c>
      <c r="J8" s="13">
        <f t="shared" si="1"/>
        <v>0</v>
      </c>
      <c r="K8" s="13">
        <f t="shared" si="1"/>
        <v>0</v>
      </c>
      <c r="L8" s="13">
        <f t="shared" si="1"/>
        <v>0</v>
      </c>
      <c r="M8" s="63">
        <f t="shared" si="0"/>
        <v>2.0140000000000002</v>
      </c>
    </row>
    <row r="9" spans="1:13" ht="18" customHeight="1" x14ac:dyDescent="0.35">
      <c r="A9" s="5" t="s">
        <v>5</v>
      </c>
      <c r="B9" s="39">
        <v>0.437</v>
      </c>
      <c r="C9" s="39">
        <v>0.185</v>
      </c>
      <c r="D9" s="13">
        <v>0.23200000000000001</v>
      </c>
      <c r="E9" s="13">
        <v>0.23200000000000001</v>
      </c>
      <c r="F9" s="13">
        <v>0.23200000000000001</v>
      </c>
      <c r="G9" s="13">
        <v>0.23200000000000001</v>
      </c>
      <c r="H9" s="13">
        <v>0.23200000000000001</v>
      </c>
      <c r="I9" s="13">
        <v>0.23200000000000001</v>
      </c>
      <c r="J9" s="13">
        <v>0</v>
      </c>
      <c r="K9" s="13">
        <v>0</v>
      </c>
      <c r="L9" s="13">
        <v>0</v>
      </c>
      <c r="M9" s="63">
        <f t="shared" si="0"/>
        <v>2.0140000000000002</v>
      </c>
    </row>
    <row r="10" spans="1:13" x14ac:dyDescent="0.35">
      <c r="A10" s="5" t="s">
        <v>6</v>
      </c>
      <c r="B10" s="13">
        <v>0</v>
      </c>
      <c r="C10" s="13">
        <v>0</v>
      </c>
      <c r="D10" s="13">
        <v>0</v>
      </c>
      <c r="E10" s="13">
        <v>0</v>
      </c>
      <c r="F10" s="13">
        <v>0</v>
      </c>
      <c r="G10" s="13">
        <v>0</v>
      </c>
      <c r="H10" s="13">
        <v>0</v>
      </c>
      <c r="I10" s="13">
        <v>0</v>
      </c>
      <c r="J10" s="13">
        <v>0</v>
      </c>
      <c r="K10" s="13">
        <v>0</v>
      </c>
      <c r="L10" s="13">
        <v>0</v>
      </c>
      <c r="M10" s="63">
        <f t="shared" si="0"/>
        <v>0</v>
      </c>
    </row>
    <row r="11" spans="1:13" ht="42" customHeight="1" x14ac:dyDescent="0.35">
      <c r="A11" s="5" t="s">
        <v>7</v>
      </c>
      <c r="B11" s="13">
        <v>0</v>
      </c>
      <c r="C11" s="13">
        <v>0</v>
      </c>
      <c r="D11" s="13">
        <v>0</v>
      </c>
      <c r="E11" s="13">
        <v>0</v>
      </c>
      <c r="F11" s="13">
        <v>0</v>
      </c>
      <c r="G11" s="13">
        <v>0</v>
      </c>
      <c r="H11" s="13">
        <v>0</v>
      </c>
      <c r="I11" s="13">
        <v>0</v>
      </c>
      <c r="J11" s="13">
        <v>0</v>
      </c>
      <c r="K11" s="13">
        <v>0</v>
      </c>
      <c r="L11" s="13">
        <v>0</v>
      </c>
      <c r="M11" s="63">
        <f t="shared" si="0"/>
        <v>0</v>
      </c>
    </row>
    <row r="12" spans="1:13" x14ac:dyDescent="0.35">
      <c r="A12" s="3" t="s">
        <v>11</v>
      </c>
      <c r="B12" s="13">
        <f>SUM(B13:B15)</f>
        <v>-0.437</v>
      </c>
      <c r="C12" s="13">
        <f t="shared" ref="C12:L12" si="2">SUM(C13:C15)</f>
        <v>-0.185</v>
      </c>
      <c r="D12" s="13">
        <f t="shared" si="2"/>
        <v>-0.23200000000000001</v>
      </c>
      <c r="E12" s="13">
        <f t="shared" si="2"/>
        <v>-0.23200000000000001</v>
      </c>
      <c r="F12" s="13">
        <f t="shared" si="2"/>
        <v>-0.23200000000000001</v>
      </c>
      <c r="G12" s="13">
        <f t="shared" si="2"/>
        <v>-0.23200000000000001</v>
      </c>
      <c r="H12" s="13">
        <f t="shared" si="2"/>
        <v>-0.23200000000000001</v>
      </c>
      <c r="I12" s="13">
        <f t="shared" si="2"/>
        <v>-0.23200000000000001</v>
      </c>
      <c r="J12" s="13">
        <f t="shared" si="2"/>
        <v>0</v>
      </c>
      <c r="K12" s="13">
        <f t="shared" si="2"/>
        <v>0</v>
      </c>
      <c r="L12" s="13">
        <f t="shared" si="2"/>
        <v>0</v>
      </c>
      <c r="M12" s="63">
        <f t="shared" si="0"/>
        <v>-2.0140000000000002</v>
      </c>
    </row>
    <row r="13" spans="1:13" x14ac:dyDescent="0.35">
      <c r="A13" s="5" t="s">
        <v>5</v>
      </c>
      <c r="B13" s="39">
        <v>-0.437</v>
      </c>
      <c r="C13" s="39">
        <v>-0.185</v>
      </c>
      <c r="D13" s="13">
        <v>-0.23200000000000001</v>
      </c>
      <c r="E13" s="13">
        <v>-0.23200000000000001</v>
      </c>
      <c r="F13" s="13">
        <v>-0.23200000000000001</v>
      </c>
      <c r="G13" s="13">
        <v>-0.23200000000000001</v>
      </c>
      <c r="H13" s="13">
        <v>-0.23200000000000001</v>
      </c>
      <c r="I13" s="13">
        <v>-0.23200000000000001</v>
      </c>
      <c r="J13" s="13">
        <v>0</v>
      </c>
      <c r="K13" s="13">
        <v>0</v>
      </c>
      <c r="L13" s="13">
        <v>0</v>
      </c>
      <c r="M13" s="63">
        <f t="shared" si="0"/>
        <v>-2.0140000000000002</v>
      </c>
    </row>
    <row r="14" spans="1:13" x14ac:dyDescent="0.35">
      <c r="A14" s="5" t="s">
        <v>6</v>
      </c>
      <c r="B14" s="13">
        <v>0</v>
      </c>
      <c r="C14" s="13">
        <v>0</v>
      </c>
      <c r="D14" s="13">
        <v>0</v>
      </c>
      <c r="E14" s="13">
        <v>0</v>
      </c>
      <c r="F14" s="13">
        <v>0</v>
      </c>
      <c r="G14" s="13">
        <v>0</v>
      </c>
      <c r="H14" s="13">
        <v>0</v>
      </c>
      <c r="I14" s="13">
        <v>0</v>
      </c>
      <c r="J14" s="13">
        <v>0</v>
      </c>
      <c r="K14" s="13">
        <v>0</v>
      </c>
      <c r="L14" s="13">
        <v>0</v>
      </c>
      <c r="M14" s="63">
        <f t="shared" si="0"/>
        <v>0</v>
      </c>
    </row>
    <row r="15" spans="1:13" ht="57.75" customHeight="1" x14ac:dyDescent="0.35">
      <c r="A15" s="5" t="s">
        <v>7</v>
      </c>
      <c r="B15" s="13">
        <v>0</v>
      </c>
      <c r="C15" s="13">
        <v>0</v>
      </c>
      <c r="D15" s="13">
        <v>0</v>
      </c>
      <c r="E15" s="13">
        <v>0</v>
      </c>
      <c r="F15" s="13">
        <v>0</v>
      </c>
      <c r="G15" s="13">
        <v>0</v>
      </c>
      <c r="H15" s="13">
        <v>0</v>
      </c>
      <c r="I15" s="13">
        <v>0</v>
      </c>
      <c r="J15" s="13">
        <v>0</v>
      </c>
      <c r="K15" s="13">
        <v>0</v>
      </c>
      <c r="L15" s="13">
        <v>0</v>
      </c>
      <c r="M15" s="63">
        <f t="shared" si="0"/>
        <v>0</v>
      </c>
    </row>
    <row r="16" spans="1:13" ht="43.5" x14ac:dyDescent="0.35">
      <c r="A16" s="3" t="s">
        <v>9</v>
      </c>
      <c r="B16" s="13">
        <v>2.355</v>
      </c>
      <c r="C16" s="13">
        <v>0.999</v>
      </c>
      <c r="D16" s="13">
        <v>0</v>
      </c>
      <c r="E16" s="13">
        <v>0</v>
      </c>
      <c r="F16" s="13">
        <v>0</v>
      </c>
      <c r="G16" s="13">
        <v>0</v>
      </c>
      <c r="H16" s="13">
        <v>0</v>
      </c>
      <c r="I16" s="13">
        <v>0</v>
      </c>
      <c r="J16" s="13">
        <v>0</v>
      </c>
      <c r="K16" s="13">
        <v>0</v>
      </c>
      <c r="L16" s="13">
        <v>0</v>
      </c>
      <c r="M16" s="63">
        <f t="shared" si="0"/>
        <v>3.3540000000000001</v>
      </c>
    </row>
    <row r="17" spans="1:13" ht="29" x14ac:dyDescent="0.35">
      <c r="A17" s="3" t="s">
        <v>10</v>
      </c>
      <c r="B17" s="13">
        <f>SUM(B18:B20)</f>
        <v>0</v>
      </c>
      <c r="C17" s="63">
        <f t="shared" ref="C17:L17" si="3">SUM(C18:C20)</f>
        <v>0</v>
      </c>
      <c r="D17" s="63">
        <f t="shared" si="3"/>
        <v>0</v>
      </c>
      <c r="E17" s="63">
        <f t="shared" si="3"/>
        <v>0</v>
      </c>
      <c r="F17" s="63">
        <f t="shared" si="3"/>
        <v>0</v>
      </c>
      <c r="G17" s="63">
        <f t="shared" si="3"/>
        <v>0</v>
      </c>
      <c r="H17" s="63">
        <f t="shared" si="3"/>
        <v>0</v>
      </c>
      <c r="I17" s="63">
        <f t="shared" si="3"/>
        <v>0</v>
      </c>
      <c r="J17" s="63">
        <f t="shared" si="3"/>
        <v>0</v>
      </c>
      <c r="K17" s="63">
        <f t="shared" si="3"/>
        <v>0</v>
      </c>
      <c r="L17" s="63">
        <f t="shared" si="3"/>
        <v>0</v>
      </c>
      <c r="M17" s="63">
        <f t="shared" si="0"/>
        <v>0</v>
      </c>
    </row>
    <row r="18" spans="1:13" x14ac:dyDescent="0.35">
      <c r="A18" s="5" t="s">
        <v>5</v>
      </c>
      <c r="B18" s="13">
        <v>0</v>
      </c>
      <c r="C18" s="13">
        <v>0</v>
      </c>
      <c r="D18" s="13">
        <v>0</v>
      </c>
      <c r="E18" s="13">
        <v>0</v>
      </c>
      <c r="F18" s="13">
        <v>0</v>
      </c>
      <c r="G18" s="13">
        <v>0</v>
      </c>
      <c r="H18" s="13">
        <v>0</v>
      </c>
      <c r="I18" s="13">
        <v>0</v>
      </c>
      <c r="J18" s="13">
        <v>0</v>
      </c>
      <c r="K18" s="13">
        <v>0</v>
      </c>
      <c r="L18" s="13">
        <v>0</v>
      </c>
      <c r="M18" s="63">
        <f t="shared" si="0"/>
        <v>0</v>
      </c>
    </row>
    <row r="19" spans="1:13" x14ac:dyDescent="0.35">
      <c r="A19" s="5" t="s">
        <v>6</v>
      </c>
      <c r="B19" s="13">
        <v>0</v>
      </c>
      <c r="C19" s="13">
        <v>0</v>
      </c>
      <c r="D19" s="13">
        <v>0</v>
      </c>
      <c r="E19" s="13">
        <v>0</v>
      </c>
      <c r="F19" s="13">
        <v>0</v>
      </c>
      <c r="G19" s="13">
        <v>0</v>
      </c>
      <c r="H19" s="13">
        <v>0</v>
      </c>
      <c r="I19" s="13">
        <v>0</v>
      </c>
      <c r="J19" s="13">
        <v>0</v>
      </c>
      <c r="K19" s="13">
        <v>0</v>
      </c>
      <c r="L19" s="13">
        <v>0</v>
      </c>
      <c r="M19" s="63">
        <f t="shared" si="0"/>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0"/>
        <v>0</v>
      </c>
    </row>
    <row r="21" spans="1:13" ht="69.75" customHeight="1" x14ac:dyDescent="0.35">
      <c r="A21" s="5" t="s">
        <v>12</v>
      </c>
      <c r="B21" s="290" t="s">
        <v>125</v>
      </c>
      <c r="C21" s="290"/>
      <c r="D21" s="290"/>
      <c r="E21" s="290"/>
      <c r="F21" s="290"/>
      <c r="G21" s="290"/>
      <c r="H21" s="290"/>
      <c r="I21" s="290"/>
      <c r="J21" s="290"/>
      <c r="K21" s="290"/>
      <c r="L21" s="290"/>
      <c r="M21" s="290"/>
    </row>
    <row r="22" spans="1:13" ht="90" customHeight="1" x14ac:dyDescent="0.35">
      <c r="A22" s="5" t="s">
        <v>13</v>
      </c>
      <c r="B22" s="290" t="s">
        <v>126</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32" t="s">
        <v>17</v>
      </c>
      <c r="B28" s="5" t="s">
        <v>20</v>
      </c>
      <c r="C28" s="32"/>
      <c r="D28" s="32"/>
      <c r="E28" s="32"/>
      <c r="F28" s="32"/>
      <c r="G28" s="32"/>
      <c r="H28" s="32"/>
      <c r="I28" s="290"/>
      <c r="J28" s="290"/>
    </row>
    <row r="29" spans="1:13" ht="58" x14ac:dyDescent="0.35">
      <c r="A29" s="32" t="s">
        <v>18</v>
      </c>
      <c r="B29" s="5" t="s">
        <v>21</v>
      </c>
      <c r="C29" s="32"/>
      <c r="D29" s="32"/>
      <c r="E29" s="32"/>
      <c r="F29" s="32"/>
      <c r="G29" s="32"/>
      <c r="H29" s="32"/>
      <c r="I29" s="294"/>
      <c r="J29" s="296"/>
    </row>
    <row r="30" spans="1:13" ht="58" x14ac:dyDescent="0.35">
      <c r="A30" s="32" t="s">
        <v>19</v>
      </c>
      <c r="B30" s="7" t="s">
        <v>22</v>
      </c>
      <c r="C30" s="32"/>
      <c r="D30" s="32"/>
      <c r="E30" s="32"/>
      <c r="F30" s="32"/>
      <c r="G30" s="32"/>
      <c r="H30" s="32"/>
      <c r="I30" s="290"/>
      <c r="J30" s="290"/>
    </row>
    <row r="31" spans="1:13" x14ac:dyDescent="0.35">
      <c r="A31" s="8"/>
      <c r="B31" s="5" t="s">
        <v>23</v>
      </c>
      <c r="C31" s="32"/>
      <c r="D31" s="32"/>
      <c r="E31" s="32"/>
      <c r="F31" s="32"/>
      <c r="G31" s="32"/>
      <c r="H31" s="32"/>
      <c r="I31" s="290"/>
      <c r="J31" s="290"/>
    </row>
    <row r="32" spans="1:13" ht="43.5" x14ac:dyDescent="0.35">
      <c r="A32" s="290" t="s">
        <v>24</v>
      </c>
      <c r="B32" s="5" t="s">
        <v>20</v>
      </c>
      <c r="C32" s="290"/>
      <c r="D32" s="290"/>
      <c r="E32" s="290"/>
      <c r="F32" s="290"/>
      <c r="G32" s="290"/>
      <c r="H32" s="290"/>
      <c r="I32" s="290"/>
      <c r="J32" s="290"/>
    </row>
    <row r="33" spans="1:10" ht="58" x14ac:dyDescent="0.35">
      <c r="A33" s="290"/>
      <c r="B33" s="5" t="s">
        <v>21</v>
      </c>
      <c r="C33" s="290"/>
      <c r="D33" s="290"/>
      <c r="E33" s="290"/>
      <c r="F33" s="290"/>
      <c r="G33" s="290"/>
      <c r="H33" s="290"/>
      <c r="I33" s="290"/>
      <c r="J33" s="290"/>
    </row>
    <row r="34" spans="1:10" ht="58" x14ac:dyDescent="0.35">
      <c r="A34" s="290"/>
      <c r="B34" s="7" t="s">
        <v>25</v>
      </c>
      <c r="C34" s="290"/>
      <c r="D34" s="290"/>
      <c r="E34" s="290"/>
      <c r="F34" s="290"/>
      <c r="G34" s="290"/>
      <c r="H34" s="290"/>
      <c r="I34" s="290"/>
      <c r="J34" s="290"/>
    </row>
    <row r="35" spans="1:10" x14ac:dyDescent="0.35">
      <c r="A35" s="290"/>
      <c r="B35" s="5" t="s">
        <v>23</v>
      </c>
      <c r="C35" s="32"/>
      <c r="D35" s="32"/>
      <c r="E35" s="32"/>
      <c r="F35" s="32"/>
      <c r="G35" s="32"/>
      <c r="H35" s="32"/>
      <c r="I35" s="290"/>
      <c r="J35" s="290"/>
    </row>
    <row r="36" spans="1:10" ht="58" x14ac:dyDescent="0.35">
      <c r="A36" s="290" t="s">
        <v>26</v>
      </c>
      <c r="B36" s="5" t="s">
        <v>22</v>
      </c>
      <c r="C36" s="294"/>
      <c r="D36" s="295"/>
      <c r="E36" s="295"/>
      <c r="F36" s="295"/>
      <c r="G36" s="295"/>
      <c r="H36" s="295"/>
      <c r="I36" s="295"/>
      <c r="J36" s="296"/>
    </row>
    <row r="37" spans="1:10" x14ac:dyDescent="0.35">
      <c r="A37" s="290"/>
      <c r="B37" s="5" t="s">
        <v>23</v>
      </c>
      <c r="C37" s="32"/>
      <c r="D37" s="32"/>
      <c r="E37" s="32"/>
      <c r="F37" s="32"/>
      <c r="G37" s="32"/>
      <c r="H37" s="32"/>
      <c r="I37" s="290"/>
      <c r="J37" s="290"/>
    </row>
    <row r="38" spans="1:10" ht="43.5" x14ac:dyDescent="0.35">
      <c r="A38" s="32"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C36" sqref="C36:J36"/>
    </sheetView>
  </sheetViews>
  <sheetFormatPr defaultRowHeight="14.5" x14ac:dyDescent="0.35"/>
  <cols>
    <col min="1" max="1" width="25.7265625" customWidth="1"/>
    <col min="2" max="3" width="9.1796875" customWidth="1"/>
    <col min="13" max="13" width="19.7265625" customWidth="1"/>
    <col min="15" max="15" width="19.81640625" customWidth="1"/>
    <col min="16" max="16" width="17.54296875" customWidth="1"/>
  </cols>
  <sheetData>
    <row r="1" spans="1:16" x14ac:dyDescent="0.35">
      <c r="A1" s="289" t="s">
        <v>0</v>
      </c>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ht="31.5" customHeight="1" x14ac:dyDescent="0.35">
      <c r="A4" s="3" t="s">
        <v>4</v>
      </c>
      <c r="B4" s="63">
        <f>SUM(B5:B7)</f>
        <v>0</v>
      </c>
      <c r="C4" s="63">
        <v>0</v>
      </c>
      <c r="D4" s="63">
        <v>0</v>
      </c>
      <c r="E4" s="63">
        <v>0</v>
      </c>
      <c r="F4" s="63">
        <v>0</v>
      </c>
      <c r="G4" s="63">
        <v>0</v>
      </c>
      <c r="H4" s="63">
        <v>0</v>
      </c>
      <c r="I4" s="63">
        <v>0</v>
      </c>
      <c r="J4" s="63">
        <v>0</v>
      </c>
      <c r="K4" s="63">
        <v>0</v>
      </c>
      <c r="L4" s="63">
        <v>0</v>
      </c>
      <c r="M4" s="63">
        <f>SUM(B4:L4)</f>
        <v>0</v>
      </c>
    </row>
    <row r="5" spans="1:16" ht="23.25" customHeight="1" x14ac:dyDescent="0.35">
      <c r="A5" s="5" t="s">
        <v>5</v>
      </c>
      <c r="B5" s="63">
        <v>0</v>
      </c>
      <c r="C5" s="63">
        <v>0</v>
      </c>
      <c r="D5" s="63">
        <v>0</v>
      </c>
      <c r="E5" s="63">
        <v>0</v>
      </c>
      <c r="F5" s="63">
        <v>0</v>
      </c>
      <c r="G5" s="63">
        <v>0</v>
      </c>
      <c r="H5" s="63">
        <v>0</v>
      </c>
      <c r="I5" s="63">
        <v>0</v>
      </c>
      <c r="J5" s="63">
        <v>0</v>
      </c>
      <c r="K5" s="63">
        <v>0</v>
      </c>
      <c r="L5" s="63">
        <v>0</v>
      </c>
      <c r="M5" s="63">
        <f t="shared" ref="M5:M20" si="0">SUM(B5:L5)</f>
        <v>0</v>
      </c>
    </row>
    <row r="6" spans="1:16" x14ac:dyDescent="0.35">
      <c r="A6" s="5" t="s">
        <v>6</v>
      </c>
      <c r="B6" s="63">
        <v>0</v>
      </c>
      <c r="C6" s="63">
        <v>0</v>
      </c>
      <c r="D6" s="63">
        <v>0</v>
      </c>
      <c r="E6" s="63">
        <v>0</v>
      </c>
      <c r="F6" s="63">
        <v>0</v>
      </c>
      <c r="G6" s="63">
        <v>0</v>
      </c>
      <c r="H6" s="63">
        <v>0</v>
      </c>
      <c r="I6" s="63">
        <v>0</v>
      </c>
      <c r="J6" s="63">
        <v>0</v>
      </c>
      <c r="K6" s="63">
        <v>0</v>
      </c>
      <c r="L6" s="63">
        <v>0</v>
      </c>
      <c r="M6" s="63">
        <f t="shared" si="0"/>
        <v>0</v>
      </c>
    </row>
    <row r="7" spans="1:16" ht="51" customHeight="1" x14ac:dyDescent="0.35">
      <c r="A7" s="5" t="s">
        <v>7</v>
      </c>
      <c r="B7" s="63">
        <v>0</v>
      </c>
      <c r="C7" s="63">
        <v>0</v>
      </c>
      <c r="D7" s="63">
        <v>0</v>
      </c>
      <c r="E7" s="63">
        <v>0</v>
      </c>
      <c r="F7" s="63">
        <v>0</v>
      </c>
      <c r="G7" s="63">
        <v>0</v>
      </c>
      <c r="H7" s="63">
        <v>0</v>
      </c>
      <c r="I7" s="63">
        <v>0</v>
      </c>
      <c r="J7" s="63">
        <v>0</v>
      </c>
      <c r="K7" s="63">
        <v>0</v>
      </c>
      <c r="L7" s="63">
        <v>0</v>
      </c>
      <c r="M7" s="63">
        <f t="shared" si="0"/>
        <v>0</v>
      </c>
    </row>
    <row r="8" spans="1:16" ht="32.25" customHeight="1" x14ac:dyDescent="0.35">
      <c r="A8" s="3" t="s">
        <v>8</v>
      </c>
      <c r="B8" s="39">
        <f>SUM(B9:B11)</f>
        <v>0.246</v>
      </c>
      <c r="C8" s="39">
        <f t="shared" ref="C8:L8" si="1">SUM(C9:C11)</f>
        <v>1.1479999999999999</v>
      </c>
      <c r="D8" s="39">
        <f t="shared" si="1"/>
        <v>1.137</v>
      </c>
      <c r="E8" s="39">
        <f t="shared" si="1"/>
        <v>0.54</v>
      </c>
      <c r="F8" s="39">
        <f t="shared" si="1"/>
        <v>0.54</v>
      </c>
      <c r="G8" s="39">
        <f t="shared" si="1"/>
        <v>0.54</v>
      </c>
      <c r="H8" s="39">
        <f t="shared" si="1"/>
        <v>0.54</v>
      </c>
      <c r="I8" s="39">
        <f t="shared" si="1"/>
        <v>0.54</v>
      </c>
      <c r="J8" s="39">
        <f t="shared" si="1"/>
        <v>0.54</v>
      </c>
      <c r="K8" s="39">
        <f t="shared" si="1"/>
        <v>0.54</v>
      </c>
      <c r="L8" s="39">
        <f t="shared" si="1"/>
        <v>0.54</v>
      </c>
      <c r="M8" s="63">
        <f>SUM(B8:L8)</f>
        <v>6.851</v>
      </c>
    </row>
    <row r="9" spans="1:16" ht="18" customHeight="1" thickBot="1" x14ac:dyDescent="0.4">
      <c r="A9" s="5" t="s">
        <v>5</v>
      </c>
      <c r="B9" s="39">
        <v>0.246</v>
      </c>
      <c r="C9" s="39">
        <v>1.1479999999999999</v>
      </c>
      <c r="D9" s="39">
        <v>1.137</v>
      </c>
      <c r="E9" s="39">
        <v>0.54</v>
      </c>
      <c r="F9" s="63">
        <v>0.54</v>
      </c>
      <c r="G9" s="63">
        <v>0.54</v>
      </c>
      <c r="H9" s="63">
        <v>0.54</v>
      </c>
      <c r="I9" s="63">
        <v>0.54</v>
      </c>
      <c r="J9" s="63">
        <v>0.54</v>
      </c>
      <c r="K9" s="63">
        <v>0.54</v>
      </c>
      <c r="L9" s="63">
        <v>0.54</v>
      </c>
      <c r="M9" s="63">
        <f t="shared" si="0"/>
        <v>6.851</v>
      </c>
    </row>
    <row r="10" spans="1:16" ht="15" thickBot="1" x14ac:dyDescent="0.4">
      <c r="A10" s="5" t="s">
        <v>6</v>
      </c>
      <c r="B10" s="39">
        <v>0</v>
      </c>
      <c r="C10" s="39">
        <v>0</v>
      </c>
      <c r="D10" s="39">
        <v>0</v>
      </c>
      <c r="E10" s="39">
        <v>0</v>
      </c>
      <c r="F10" s="39">
        <v>0</v>
      </c>
      <c r="G10" s="39">
        <v>0</v>
      </c>
      <c r="H10" s="39">
        <v>0</v>
      </c>
      <c r="I10" s="39">
        <v>0</v>
      </c>
      <c r="J10" s="39">
        <v>0</v>
      </c>
      <c r="K10" s="39">
        <v>0</v>
      </c>
      <c r="L10" s="39">
        <v>0</v>
      </c>
      <c r="M10" s="63">
        <f t="shared" si="0"/>
        <v>0</v>
      </c>
      <c r="O10" s="67" t="s">
        <v>260</v>
      </c>
      <c r="P10" s="68">
        <f>SUM(B8:D8)</f>
        <v>2.5309999999999997</v>
      </c>
    </row>
    <row r="11" spans="1:16" ht="42" customHeight="1" thickBot="1" x14ac:dyDescent="0.4">
      <c r="A11" s="5" t="s">
        <v>7</v>
      </c>
      <c r="B11" s="39">
        <v>0</v>
      </c>
      <c r="C11" s="39">
        <v>0</v>
      </c>
      <c r="D11" s="39">
        <v>0</v>
      </c>
      <c r="E11" s="39">
        <v>0</v>
      </c>
      <c r="F11" s="39">
        <v>0</v>
      </c>
      <c r="G11" s="39">
        <v>0</v>
      </c>
      <c r="H11" s="39">
        <v>0</v>
      </c>
      <c r="I11" s="39">
        <v>0</v>
      </c>
      <c r="J11" s="39">
        <v>0</v>
      </c>
      <c r="K11" s="39">
        <v>0</v>
      </c>
      <c r="L11" s="39">
        <v>0</v>
      </c>
      <c r="M11" s="63">
        <f t="shared" si="0"/>
        <v>0</v>
      </c>
      <c r="O11" s="67" t="s">
        <v>259</v>
      </c>
      <c r="P11" s="68">
        <f>M8-SUM(B8:D8)</f>
        <v>4.32</v>
      </c>
    </row>
    <row r="12" spans="1:16" x14ac:dyDescent="0.35">
      <c r="A12" s="3" t="s">
        <v>11</v>
      </c>
      <c r="B12" s="39">
        <f>SUM(B13:B15)</f>
        <v>-0.246</v>
      </c>
      <c r="C12" s="39">
        <f t="shared" ref="C12:L12" si="2">SUM(C13:C15)</f>
        <v>-1.1479999999999999</v>
      </c>
      <c r="D12" s="39">
        <f t="shared" si="2"/>
        <v>-1.137</v>
      </c>
      <c r="E12" s="39">
        <f t="shared" si="2"/>
        <v>-0.54</v>
      </c>
      <c r="F12" s="39">
        <f t="shared" si="2"/>
        <v>-0.54</v>
      </c>
      <c r="G12" s="39">
        <f t="shared" si="2"/>
        <v>-0.54</v>
      </c>
      <c r="H12" s="39">
        <f t="shared" si="2"/>
        <v>-0.54</v>
      </c>
      <c r="I12" s="39">
        <f t="shared" si="2"/>
        <v>-0.54</v>
      </c>
      <c r="J12" s="39">
        <f t="shared" si="2"/>
        <v>-0.54</v>
      </c>
      <c r="K12" s="39">
        <f t="shared" si="2"/>
        <v>-0.54</v>
      </c>
      <c r="L12" s="39">
        <f t="shared" si="2"/>
        <v>-0.54</v>
      </c>
      <c r="M12" s="63">
        <f t="shared" si="0"/>
        <v>-6.851</v>
      </c>
      <c r="P12" s="23">
        <f>SUM(P10:P11)</f>
        <v>6.851</v>
      </c>
    </row>
    <row r="13" spans="1:16" x14ac:dyDescent="0.35">
      <c r="A13" s="5" t="s">
        <v>5</v>
      </c>
      <c r="B13" s="63">
        <v>-0.246</v>
      </c>
      <c r="C13" s="63">
        <v>-1.1479999999999999</v>
      </c>
      <c r="D13" s="63">
        <v>-1.137</v>
      </c>
      <c r="E13" s="63">
        <v>-0.54</v>
      </c>
      <c r="F13" s="63">
        <v>-0.54</v>
      </c>
      <c r="G13" s="63">
        <v>-0.54</v>
      </c>
      <c r="H13" s="63">
        <v>-0.54</v>
      </c>
      <c r="I13" s="63">
        <v>-0.54</v>
      </c>
      <c r="J13" s="63">
        <v>-0.54</v>
      </c>
      <c r="K13" s="63">
        <v>-0.54</v>
      </c>
      <c r="L13" s="63">
        <v>-0.54</v>
      </c>
      <c r="M13" s="63">
        <f t="shared" si="0"/>
        <v>-6.851</v>
      </c>
    </row>
    <row r="14" spans="1:16" x14ac:dyDescent="0.35">
      <c r="A14" s="5" t="s">
        <v>6</v>
      </c>
      <c r="B14" s="39">
        <v>0</v>
      </c>
      <c r="C14" s="39">
        <v>0</v>
      </c>
      <c r="D14" s="39">
        <v>0</v>
      </c>
      <c r="E14" s="39">
        <v>0</v>
      </c>
      <c r="F14" s="39">
        <v>0</v>
      </c>
      <c r="G14" s="39">
        <v>0</v>
      </c>
      <c r="H14" s="39">
        <v>0</v>
      </c>
      <c r="I14" s="39">
        <v>0</v>
      </c>
      <c r="J14" s="39">
        <v>0</v>
      </c>
      <c r="K14" s="39">
        <v>0</v>
      </c>
      <c r="L14" s="39">
        <v>0</v>
      </c>
      <c r="M14" s="63">
        <f t="shared" si="0"/>
        <v>0</v>
      </c>
    </row>
    <row r="15" spans="1:16" ht="57.75" customHeight="1" x14ac:dyDescent="0.35">
      <c r="A15" s="5" t="s">
        <v>7</v>
      </c>
      <c r="B15" s="39">
        <v>0</v>
      </c>
      <c r="C15" s="39">
        <v>0</v>
      </c>
      <c r="D15" s="39">
        <v>0</v>
      </c>
      <c r="E15" s="39">
        <v>0</v>
      </c>
      <c r="F15" s="39">
        <v>0</v>
      </c>
      <c r="G15" s="39">
        <v>0</v>
      </c>
      <c r="H15" s="39">
        <v>0</v>
      </c>
      <c r="I15" s="39">
        <v>0</v>
      </c>
      <c r="J15" s="39">
        <v>0</v>
      </c>
      <c r="K15" s="39">
        <v>0</v>
      </c>
      <c r="L15" s="39">
        <v>0</v>
      </c>
      <c r="M15" s="63">
        <f t="shared" si="0"/>
        <v>0</v>
      </c>
    </row>
    <row r="16" spans="1:16" ht="43.5" x14ac:dyDescent="0.35">
      <c r="A16" s="3" t="s">
        <v>9</v>
      </c>
      <c r="B16" s="39">
        <v>1.3540000000000001</v>
      </c>
      <c r="C16" s="39">
        <v>6.3230000000000004</v>
      </c>
      <c r="D16" s="39">
        <v>6.2619999999999996</v>
      </c>
      <c r="E16" s="39">
        <v>0</v>
      </c>
      <c r="F16" s="39">
        <v>0</v>
      </c>
      <c r="G16" s="39">
        <v>0</v>
      </c>
      <c r="H16" s="39">
        <v>0</v>
      </c>
      <c r="I16" s="39">
        <v>0</v>
      </c>
      <c r="J16" s="39">
        <v>0</v>
      </c>
      <c r="K16" s="39">
        <v>0</v>
      </c>
      <c r="L16" s="39">
        <v>0</v>
      </c>
      <c r="M16" s="63">
        <f t="shared" si="0"/>
        <v>13.939</v>
      </c>
    </row>
    <row r="17" spans="1:13" ht="29" x14ac:dyDescent="0.35">
      <c r="A17" s="3" t="s">
        <v>10</v>
      </c>
      <c r="B17" s="39">
        <f>SUM(B18:B20)</f>
        <v>0</v>
      </c>
      <c r="C17" s="63">
        <f t="shared" ref="C17:L17" si="3">SUM(C18:C20)</f>
        <v>0</v>
      </c>
      <c r="D17" s="63">
        <f t="shared" si="3"/>
        <v>0</v>
      </c>
      <c r="E17" s="63">
        <f t="shared" si="3"/>
        <v>0</v>
      </c>
      <c r="F17" s="63">
        <f t="shared" si="3"/>
        <v>0</v>
      </c>
      <c r="G17" s="63">
        <f t="shared" si="3"/>
        <v>0</v>
      </c>
      <c r="H17" s="63">
        <f t="shared" si="3"/>
        <v>0</v>
      </c>
      <c r="I17" s="63">
        <f t="shared" si="3"/>
        <v>0</v>
      </c>
      <c r="J17" s="63">
        <f t="shared" si="3"/>
        <v>0</v>
      </c>
      <c r="K17" s="63">
        <f t="shared" si="3"/>
        <v>0</v>
      </c>
      <c r="L17" s="63">
        <f t="shared" si="3"/>
        <v>0</v>
      </c>
      <c r="M17" s="63">
        <f t="shared" si="0"/>
        <v>0</v>
      </c>
    </row>
    <row r="18" spans="1:13" x14ac:dyDescent="0.35">
      <c r="A18" s="5" t="s">
        <v>5</v>
      </c>
      <c r="B18" s="39">
        <v>0</v>
      </c>
      <c r="C18" s="39">
        <v>0</v>
      </c>
      <c r="D18" s="39">
        <v>0</v>
      </c>
      <c r="E18" s="39">
        <v>0</v>
      </c>
      <c r="F18" s="39">
        <v>0</v>
      </c>
      <c r="G18" s="39">
        <v>0</v>
      </c>
      <c r="H18" s="39">
        <v>0</v>
      </c>
      <c r="I18" s="39">
        <v>0</v>
      </c>
      <c r="J18" s="39">
        <v>0</v>
      </c>
      <c r="K18" s="39">
        <v>0</v>
      </c>
      <c r="L18" s="39">
        <v>0</v>
      </c>
      <c r="M18" s="63">
        <f t="shared" si="0"/>
        <v>0</v>
      </c>
    </row>
    <row r="19" spans="1:13" x14ac:dyDescent="0.35">
      <c r="A19" s="5" t="s">
        <v>6</v>
      </c>
      <c r="B19" s="39">
        <v>0</v>
      </c>
      <c r="C19" s="39">
        <v>0</v>
      </c>
      <c r="D19" s="39">
        <v>0</v>
      </c>
      <c r="E19" s="39">
        <v>0</v>
      </c>
      <c r="F19" s="39">
        <v>0</v>
      </c>
      <c r="G19" s="39">
        <v>0</v>
      </c>
      <c r="H19" s="39">
        <v>0</v>
      </c>
      <c r="I19" s="39">
        <v>0</v>
      </c>
      <c r="J19" s="39">
        <v>0</v>
      </c>
      <c r="K19" s="39">
        <v>0</v>
      </c>
      <c r="L19" s="39">
        <v>0</v>
      </c>
      <c r="M19" s="63">
        <f t="shared" si="0"/>
        <v>0</v>
      </c>
    </row>
    <row r="20" spans="1:13" ht="29" x14ac:dyDescent="0.35">
      <c r="A20" s="5" t="s">
        <v>7</v>
      </c>
      <c r="B20" s="39">
        <v>0</v>
      </c>
      <c r="C20" s="39">
        <v>0</v>
      </c>
      <c r="D20" s="39">
        <v>0</v>
      </c>
      <c r="E20" s="39">
        <v>0</v>
      </c>
      <c r="F20" s="39">
        <v>0</v>
      </c>
      <c r="G20" s="39">
        <v>0</v>
      </c>
      <c r="H20" s="39">
        <v>0</v>
      </c>
      <c r="I20" s="39">
        <v>0</v>
      </c>
      <c r="J20" s="39">
        <v>0</v>
      </c>
      <c r="K20" s="39">
        <v>0</v>
      </c>
      <c r="L20" s="39">
        <v>0</v>
      </c>
      <c r="M20" s="63">
        <f t="shared" si="0"/>
        <v>0</v>
      </c>
    </row>
    <row r="21" spans="1:13" ht="119.25" customHeight="1" x14ac:dyDescent="0.35">
      <c r="A21" s="5" t="s">
        <v>12</v>
      </c>
      <c r="B21" s="290" t="s">
        <v>257</v>
      </c>
      <c r="C21" s="290"/>
      <c r="D21" s="290"/>
      <c r="E21" s="290"/>
      <c r="F21" s="290"/>
      <c r="G21" s="290"/>
      <c r="H21" s="290"/>
      <c r="I21" s="290"/>
      <c r="J21" s="290"/>
      <c r="K21" s="290"/>
      <c r="L21" s="290"/>
      <c r="M21" s="290"/>
    </row>
    <row r="22" spans="1:13" ht="90" customHeight="1" x14ac:dyDescent="0.35">
      <c r="A22" s="5" t="s">
        <v>13</v>
      </c>
      <c r="B22" s="290" t="s">
        <v>258</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37" t="s">
        <v>17</v>
      </c>
      <c r="B28" s="5" t="s">
        <v>20</v>
      </c>
      <c r="C28" s="37"/>
      <c r="D28" s="37"/>
      <c r="E28" s="37"/>
      <c r="F28" s="37"/>
      <c r="G28" s="37"/>
      <c r="H28" s="37"/>
      <c r="I28" s="290"/>
      <c r="J28" s="290"/>
    </row>
    <row r="29" spans="1:13" ht="87" x14ac:dyDescent="0.35">
      <c r="A29" s="37" t="s">
        <v>18</v>
      </c>
      <c r="B29" s="5" t="s">
        <v>21</v>
      </c>
      <c r="C29" s="37"/>
      <c r="D29" s="37"/>
      <c r="E29" s="37"/>
      <c r="F29" s="37"/>
      <c r="G29" s="37"/>
      <c r="H29" s="37"/>
      <c r="I29" s="294"/>
      <c r="J29" s="296"/>
    </row>
    <row r="30" spans="1:13" ht="87" x14ac:dyDescent="0.35">
      <c r="A30" s="37" t="s">
        <v>19</v>
      </c>
      <c r="B30" s="7" t="s">
        <v>22</v>
      </c>
      <c r="C30" s="37"/>
      <c r="D30" s="37"/>
      <c r="E30" s="37"/>
      <c r="F30" s="37"/>
      <c r="G30" s="37"/>
      <c r="H30" s="37"/>
      <c r="I30" s="290"/>
      <c r="J30" s="290"/>
    </row>
    <row r="31" spans="1:13" ht="29" x14ac:dyDescent="0.35">
      <c r="A31" s="8"/>
      <c r="B31" s="5" t="s">
        <v>23</v>
      </c>
      <c r="C31" s="37"/>
      <c r="D31" s="37"/>
      <c r="E31" s="37"/>
      <c r="F31" s="37"/>
      <c r="G31" s="37"/>
      <c r="H31" s="37"/>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37"/>
      <c r="D35" s="37"/>
      <c r="E35" s="37"/>
      <c r="F35" s="37"/>
      <c r="G35" s="37"/>
      <c r="H35" s="37"/>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37"/>
      <c r="D37" s="37"/>
      <c r="E37" s="37"/>
      <c r="F37" s="37"/>
      <c r="G37" s="37"/>
      <c r="H37" s="37"/>
      <c r="I37" s="290"/>
      <c r="J37" s="290"/>
    </row>
    <row r="38" spans="1:10" ht="43.5" x14ac:dyDescent="0.35">
      <c r="A38" s="37"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10" workbookViewId="0">
      <selection activeCell="O21" sqref="O21"/>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69">
        <f>SUM(B5:B7)</f>
        <v>0</v>
      </c>
      <c r="C4" s="169">
        <f t="shared" ref="C4:L4" si="0">SUM(C5:C7)</f>
        <v>0</v>
      </c>
      <c r="D4" s="169">
        <f t="shared" si="0"/>
        <v>0</v>
      </c>
      <c r="E4" s="169">
        <f t="shared" si="0"/>
        <v>0</v>
      </c>
      <c r="F4" s="169">
        <f t="shared" si="0"/>
        <v>0</v>
      </c>
      <c r="G4" s="169">
        <f t="shared" si="0"/>
        <v>0</v>
      </c>
      <c r="H4" s="169">
        <f t="shared" si="0"/>
        <v>0</v>
      </c>
      <c r="I4" s="169">
        <f t="shared" si="0"/>
        <v>0</v>
      </c>
      <c r="J4" s="169">
        <f t="shared" si="0"/>
        <v>0</v>
      </c>
      <c r="K4" s="169">
        <f t="shared" si="0"/>
        <v>0</v>
      </c>
      <c r="L4" s="169">
        <f t="shared" si="0"/>
        <v>0</v>
      </c>
      <c r="M4" s="169">
        <f>SUM(B4:L4)</f>
        <v>0</v>
      </c>
    </row>
    <row r="5" spans="1:16" x14ac:dyDescent="0.35">
      <c r="A5" s="5" t="s">
        <v>5</v>
      </c>
      <c r="B5" s="169">
        <v>0</v>
      </c>
      <c r="C5" s="169">
        <v>0</v>
      </c>
      <c r="D5" s="169">
        <v>0</v>
      </c>
      <c r="E5" s="169">
        <v>0</v>
      </c>
      <c r="F5" s="169">
        <v>0</v>
      </c>
      <c r="G5" s="169">
        <v>0</v>
      </c>
      <c r="H5" s="169">
        <v>0</v>
      </c>
      <c r="I5" s="169">
        <v>0</v>
      </c>
      <c r="J5" s="169">
        <v>0</v>
      </c>
      <c r="K5" s="169">
        <v>0</v>
      </c>
      <c r="L5" s="169">
        <v>0</v>
      </c>
      <c r="M5" s="169">
        <f t="shared" ref="M5:M20" si="1">SUM(B5:L5)</f>
        <v>0</v>
      </c>
    </row>
    <row r="6" spans="1:16" x14ac:dyDescent="0.35">
      <c r="A6" s="5" t="s">
        <v>6</v>
      </c>
      <c r="B6" s="169">
        <v>0</v>
      </c>
      <c r="C6" s="169">
        <v>0</v>
      </c>
      <c r="D6" s="169">
        <v>0</v>
      </c>
      <c r="E6" s="169">
        <v>0</v>
      </c>
      <c r="F6" s="169">
        <v>0</v>
      </c>
      <c r="G6" s="169">
        <v>0</v>
      </c>
      <c r="H6" s="169">
        <v>0</v>
      </c>
      <c r="I6" s="169">
        <v>0</v>
      </c>
      <c r="J6" s="169">
        <v>0</v>
      </c>
      <c r="K6" s="169">
        <v>0</v>
      </c>
      <c r="L6" s="169">
        <v>0</v>
      </c>
      <c r="M6" s="169">
        <f t="shared" si="1"/>
        <v>0</v>
      </c>
    </row>
    <row r="7" spans="1:16" x14ac:dyDescent="0.35">
      <c r="A7" s="5" t="s">
        <v>7</v>
      </c>
      <c r="B7" s="169">
        <v>0</v>
      </c>
      <c r="C7" s="169">
        <v>0</v>
      </c>
      <c r="D7" s="169">
        <v>0</v>
      </c>
      <c r="E7" s="169">
        <v>0</v>
      </c>
      <c r="F7" s="169">
        <v>0</v>
      </c>
      <c r="G7" s="169">
        <v>0</v>
      </c>
      <c r="H7" s="169">
        <v>0</v>
      </c>
      <c r="I7" s="169">
        <v>0</v>
      </c>
      <c r="J7" s="169">
        <v>0</v>
      </c>
      <c r="K7" s="169">
        <v>0</v>
      </c>
      <c r="L7" s="169">
        <v>0</v>
      </c>
      <c r="M7" s="169">
        <f t="shared" si="1"/>
        <v>0</v>
      </c>
    </row>
    <row r="8" spans="1:16" x14ac:dyDescent="0.35">
      <c r="A8" s="3" t="s">
        <v>8</v>
      </c>
      <c r="B8" s="169">
        <f>SUM(B9:B11)</f>
        <v>1.7170000000000001</v>
      </c>
      <c r="C8" s="169">
        <f t="shared" ref="C8:L8" si="2">SUM(C9:C11)</f>
        <v>0.11799999999999999</v>
      </c>
      <c r="D8" s="169">
        <f t="shared" si="2"/>
        <v>0</v>
      </c>
      <c r="E8" s="169">
        <f t="shared" si="2"/>
        <v>0</v>
      </c>
      <c r="F8" s="169">
        <f t="shared" si="2"/>
        <v>0</v>
      </c>
      <c r="G8" s="169">
        <f t="shared" si="2"/>
        <v>0</v>
      </c>
      <c r="H8" s="169">
        <f t="shared" si="2"/>
        <v>0</v>
      </c>
      <c r="I8" s="169">
        <f t="shared" si="2"/>
        <v>0</v>
      </c>
      <c r="J8" s="169">
        <f t="shared" si="2"/>
        <v>0</v>
      </c>
      <c r="K8" s="169">
        <f t="shared" si="2"/>
        <v>0</v>
      </c>
      <c r="L8" s="169">
        <f t="shared" si="2"/>
        <v>0</v>
      </c>
      <c r="M8" s="169">
        <f t="shared" si="1"/>
        <v>1.835</v>
      </c>
    </row>
    <row r="9" spans="1:16" x14ac:dyDescent="0.35">
      <c r="A9" s="5" t="s">
        <v>5</v>
      </c>
      <c r="B9" s="169">
        <v>1.7170000000000001</v>
      </c>
      <c r="C9" s="169">
        <v>0.11799999999999999</v>
      </c>
      <c r="D9" s="169">
        <v>0</v>
      </c>
      <c r="E9" s="169">
        <v>0</v>
      </c>
      <c r="F9" s="169">
        <v>0</v>
      </c>
      <c r="G9" s="169">
        <v>0</v>
      </c>
      <c r="H9" s="169">
        <v>0</v>
      </c>
      <c r="I9" s="169">
        <v>0</v>
      </c>
      <c r="J9" s="169">
        <v>0</v>
      </c>
      <c r="K9" s="169">
        <v>0</v>
      </c>
      <c r="L9" s="169">
        <v>0</v>
      </c>
      <c r="M9" s="169">
        <f t="shared" si="1"/>
        <v>1.835</v>
      </c>
    </row>
    <row r="10" spans="1:16" x14ac:dyDescent="0.35">
      <c r="A10" s="5" t="s">
        <v>6</v>
      </c>
      <c r="B10" s="169">
        <v>0</v>
      </c>
      <c r="C10" s="169">
        <v>0</v>
      </c>
      <c r="D10" s="169">
        <v>0</v>
      </c>
      <c r="E10" s="169">
        <v>0</v>
      </c>
      <c r="F10" s="169">
        <v>0</v>
      </c>
      <c r="G10" s="169">
        <v>0</v>
      </c>
      <c r="H10" s="169">
        <v>0</v>
      </c>
      <c r="I10" s="169">
        <v>0</v>
      </c>
      <c r="J10" s="169">
        <v>0</v>
      </c>
      <c r="K10" s="169">
        <v>0</v>
      </c>
      <c r="L10" s="169">
        <v>0</v>
      </c>
      <c r="M10" s="169">
        <f t="shared" si="1"/>
        <v>0</v>
      </c>
    </row>
    <row r="11" spans="1:16" x14ac:dyDescent="0.35">
      <c r="A11" s="5" t="s">
        <v>7</v>
      </c>
      <c r="B11" s="169">
        <v>0</v>
      </c>
      <c r="C11" s="169">
        <v>0</v>
      </c>
      <c r="D11" s="169">
        <v>0</v>
      </c>
      <c r="E11" s="169">
        <v>0</v>
      </c>
      <c r="F11" s="169">
        <v>0</v>
      </c>
      <c r="G11" s="169">
        <v>0</v>
      </c>
      <c r="H11" s="169">
        <v>0</v>
      </c>
      <c r="I11" s="169">
        <v>0</v>
      </c>
      <c r="J11" s="169">
        <v>0</v>
      </c>
      <c r="K11" s="169">
        <v>0</v>
      </c>
      <c r="L11" s="169">
        <v>0</v>
      </c>
      <c r="M11" s="169">
        <f t="shared" si="1"/>
        <v>0</v>
      </c>
    </row>
    <row r="12" spans="1:16" x14ac:dyDescent="0.35">
      <c r="A12" s="3" t="s">
        <v>11</v>
      </c>
      <c r="B12" s="169">
        <f>SUM(B13:B15)</f>
        <v>-1.7170000000000001</v>
      </c>
      <c r="C12" s="169">
        <f t="shared" ref="C12:L12" si="3">SUM(C13:C15)</f>
        <v>-0.11799999999999999</v>
      </c>
      <c r="D12" s="169">
        <f t="shared" si="3"/>
        <v>0</v>
      </c>
      <c r="E12" s="169">
        <f t="shared" si="3"/>
        <v>0</v>
      </c>
      <c r="F12" s="169">
        <f t="shared" si="3"/>
        <v>0</v>
      </c>
      <c r="G12" s="169">
        <f t="shared" si="3"/>
        <v>0</v>
      </c>
      <c r="H12" s="169">
        <f t="shared" si="3"/>
        <v>0</v>
      </c>
      <c r="I12" s="169">
        <f t="shared" si="3"/>
        <v>0</v>
      </c>
      <c r="J12" s="169">
        <f t="shared" si="3"/>
        <v>0</v>
      </c>
      <c r="K12" s="169">
        <f t="shared" si="3"/>
        <v>0</v>
      </c>
      <c r="L12" s="169">
        <f t="shared" si="3"/>
        <v>0</v>
      </c>
      <c r="M12" s="169">
        <f t="shared" si="1"/>
        <v>-1.835</v>
      </c>
    </row>
    <row r="13" spans="1:16" ht="15" thickBot="1" x14ac:dyDescent="0.4">
      <c r="A13" s="5" t="s">
        <v>5</v>
      </c>
      <c r="B13" s="169">
        <v>-1.7170000000000001</v>
      </c>
      <c r="C13" s="169">
        <v>-0.11799999999999999</v>
      </c>
      <c r="D13" s="169">
        <v>0</v>
      </c>
      <c r="E13" s="169">
        <v>0</v>
      </c>
      <c r="F13" s="169">
        <v>0</v>
      </c>
      <c r="G13" s="169">
        <v>0</v>
      </c>
      <c r="H13" s="169">
        <v>0</v>
      </c>
      <c r="I13" s="169">
        <v>0</v>
      </c>
      <c r="J13" s="169">
        <v>0</v>
      </c>
      <c r="K13" s="169">
        <v>0</v>
      </c>
      <c r="L13" s="169">
        <v>0</v>
      </c>
      <c r="M13" s="169">
        <f t="shared" si="1"/>
        <v>-1.835</v>
      </c>
    </row>
    <row r="14" spans="1:16" ht="15" thickBot="1" x14ac:dyDescent="0.4">
      <c r="A14" s="5" t="s">
        <v>6</v>
      </c>
      <c r="B14" s="169">
        <v>0</v>
      </c>
      <c r="C14" s="169">
        <v>0</v>
      </c>
      <c r="D14" s="169">
        <v>0</v>
      </c>
      <c r="E14" s="169">
        <v>0</v>
      </c>
      <c r="F14" s="169">
        <v>0</v>
      </c>
      <c r="G14" s="169">
        <v>0</v>
      </c>
      <c r="H14" s="169">
        <v>0</v>
      </c>
      <c r="I14" s="169">
        <v>0</v>
      </c>
      <c r="J14" s="169">
        <v>0</v>
      </c>
      <c r="K14" s="169">
        <v>0</v>
      </c>
      <c r="L14" s="169">
        <v>0</v>
      </c>
      <c r="M14" s="169">
        <f t="shared" si="1"/>
        <v>0</v>
      </c>
      <c r="O14" s="67" t="s">
        <v>679</v>
      </c>
      <c r="P14" s="68">
        <f>M12</f>
        <v>-1.835</v>
      </c>
    </row>
    <row r="15" spans="1:16" ht="15" thickBot="1" x14ac:dyDescent="0.4">
      <c r="A15" s="5" t="s">
        <v>7</v>
      </c>
      <c r="B15" s="169">
        <v>0</v>
      </c>
      <c r="C15" s="169">
        <v>0</v>
      </c>
      <c r="D15" s="169">
        <v>0</v>
      </c>
      <c r="E15" s="169">
        <v>0</v>
      </c>
      <c r="F15" s="169">
        <v>0</v>
      </c>
      <c r="G15" s="169">
        <v>0</v>
      </c>
      <c r="H15" s="169">
        <v>0</v>
      </c>
      <c r="I15" s="169">
        <v>0</v>
      </c>
      <c r="J15" s="169">
        <v>0</v>
      </c>
      <c r="K15" s="169">
        <v>0</v>
      </c>
      <c r="L15" s="169">
        <v>0</v>
      </c>
      <c r="M15" s="169">
        <f t="shared" si="1"/>
        <v>0</v>
      </c>
      <c r="O15" s="67"/>
      <c r="P15" s="74"/>
    </row>
    <row r="16" spans="1:16" ht="29" x14ac:dyDescent="0.35">
      <c r="A16" s="3" t="s">
        <v>9</v>
      </c>
      <c r="B16" s="169">
        <v>0</v>
      </c>
      <c r="C16" s="169">
        <v>0</v>
      </c>
      <c r="D16" s="169">
        <v>0</v>
      </c>
      <c r="E16" s="169">
        <v>0</v>
      </c>
      <c r="F16" s="169">
        <v>0</v>
      </c>
      <c r="G16" s="169">
        <v>0</v>
      </c>
      <c r="H16" s="169">
        <v>0</v>
      </c>
      <c r="I16" s="169">
        <v>0</v>
      </c>
      <c r="J16" s="169">
        <v>0</v>
      </c>
      <c r="K16" s="169">
        <v>0</v>
      </c>
      <c r="L16" s="169">
        <v>0</v>
      </c>
      <c r="M16" s="169">
        <f t="shared" si="1"/>
        <v>0</v>
      </c>
    </row>
    <row r="17" spans="1:13" x14ac:dyDescent="0.35">
      <c r="A17" s="3" t="s">
        <v>10</v>
      </c>
      <c r="B17" s="169">
        <f>SUM(B18:B20)</f>
        <v>0</v>
      </c>
      <c r="C17" s="169">
        <v>0</v>
      </c>
      <c r="D17" s="169">
        <v>0</v>
      </c>
      <c r="E17" s="169">
        <v>0</v>
      </c>
      <c r="F17" s="169">
        <v>0</v>
      </c>
      <c r="G17" s="169">
        <v>0</v>
      </c>
      <c r="H17" s="169">
        <v>0</v>
      </c>
      <c r="I17" s="169">
        <v>0</v>
      </c>
      <c r="J17" s="169">
        <v>0</v>
      </c>
      <c r="K17" s="169">
        <v>0</v>
      </c>
      <c r="L17" s="169">
        <v>0</v>
      </c>
      <c r="M17" s="169">
        <f t="shared" si="1"/>
        <v>0</v>
      </c>
    </row>
    <row r="18" spans="1:13" x14ac:dyDescent="0.35">
      <c r="A18" s="5" t="s">
        <v>5</v>
      </c>
      <c r="B18" s="169">
        <v>0</v>
      </c>
      <c r="C18" s="169">
        <v>0</v>
      </c>
      <c r="D18" s="169">
        <v>0</v>
      </c>
      <c r="E18" s="169">
        <v>0</v>
      </c>
      <c r="F18" s="169">
        <v>0</v>
      </c>
      <c r="G18" s="169">
        <v>0</v>
      </c>
      <c r="H18" s="169">
        <v>0</v>
      </c>
      <c r="I18" s="169">
        <v>0</v>
      </c>
      <c r="J18" s="169">
        <v>0</v>
      </c>
      <c r="K18" s="169">
        <v>0</v>
      </c>
      <c r="L18" s="169">
        <v>0</v>
      </c>
      <c r="M18" s="169">
        <f t="shared" si="1"/>
        <v>0</v>
      </c>
    </row>
    <row r="19" spans="1:13" x14ac:dyDescent="0.35">
      <c r="A19" s="5" t="s">
        <v>6</v>
      </c>
      <c r="B19" s="169">
        <v>0</v>
      </c>
      <c r="C19" s="169">
        <v>0</v>
      </c>
      <c r="D19" s="169">
        <v>0</v>
      </c>
      <c r="E19" s="169">
        <v>0</v>
      </c>
      <c r="F19" s="169">
        <v>0</v>
      </c>
      <c r="G19" s="169">
        <v>0</v>
      </c>
      <c r="H19" s="169">
        <v>0</v>
      </c>
      <c r="I19" s="169">
        <v>0</v>
      </c>
      <c r="J19" s="169">
        <v>0</v>
      </c>
      <c r="K19" s="169">
        <v>0</v>
      </c>
      <c r="L19" s="169">
        <v>0</v>
      </c>
      <c r="M19" s="169">
        <f t="shared" si="1"/>
        <v>0</v>
      </c>
    </row>
    <row r="20" spans="1:13" x14ac:dyDescent="0.35">
      <c r="A20" s="5" t="s">
        <v>7</v>
      </c>
      <c r="B20" s="169">
        <v>0</v>
      </c>
      <c r="C20" s="169">
        <v>0</v>
      </c>
      <c r="D20" s="169">
        <v>0</v>
      </c>
      <c r="E20" s="169">
        <v>0</v>
      </c>
      <c r="F20" s="169">
        <v>0</v>
      </c>
      <c r="G20" s="169">
        <v>0</v>
      </c>
      <c r="H20" s="169">
        <v>0</v>
      </c>
      <c r="I20" s="169">
        <v>0</v>
      </c>
      <c r="J20" s="169">
        <v>0</v>
      </c>
      <c r="K20" s="169">
        <v>0</v>
      </c>
      <c r="L20" s="169">
        <v>0</v>
      </c>
      <c r="M20" s="169">
        <f t="shared" si="1"/>
        <v>0</v>
      </c>
    </row>
    <row r="21" spans="1:13" x14ac:dyDescent="0.35">
      <c r="A21" s="5" t="s">
        <v>12</v>
      </c>
      <c r="B21" s="290" t="s">
        <v>629</v>
      </c>
      <c r="C21" s="290"/>
      <c r="D21" s="290"/>
      <c r="E21" s="290"/>
      <c r="F21" s="290"/>
      <c r="G21" s="290"/>
      <c r="H21" s="290"/>
      <c r="I21" s="290"/>
      <c r="J21" s="290"/>
      <c r="K21" s="290"/>
      <c r="L21" s="290"/>
      <c r="M21" s="290"/>
    </row>
    <row r="22" spans="1:13" ht="43.5" x14ac:dyDescent="0.35">
      <c r="A22" s="5" t="s">
        <v>13</v>
      </c>
      <c r="B22" s="290" t="s">
        <v>627</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0" t="s">
        <v>17</v>
      </c>
      <c r="B28" s="5" t="s">
        <v>20</v>
      </c>
      <c r="C28" s="170"/>
      <c r="D28" s="170"/>
      <c r="E28" s="170"/>
      <c r="F28" s="170"/>
      <c r="G28" s="170"/>
      <c r="H28" s="170"/>
      <c r="I28" s="290"/>
      <c r="J28" s="290"/>
    </row>
    <row r="29" spans="1:13" ht="87" x14ac:dyDescent="0.35">
      <c r="A29" s="170" t="s">
        <v>18</v>
      </c>
      <c r="B29" s="5" t="s">
        <v>21</v>
      </c>
      <c r="C29" s="170"/>
      <c r="D29" s="170"/>
      <c r="E29" s="170"/>
      <c r="F29" s="170"/>
      <c r="G29" s="170"/>
      <c r="H29" s="170"/>
      <c r="I29" s="294"/>
      <c r="J29" s="296"/>
    </row>
    <row r="30" spans="1:13" ht="87" x14ac:dyDescent="0.35">
      <c r="A30" s="170" t="s">
        <v>19</v>
      </c>
      <c r="B30" s="7" t="s">
        <v>22</v>
      </c>
      <c r="C30" s="170"/>
      <c r="D30" s="170"/>
      <c r="E30" s="170"/>
      <c r="F30" s="170"/>
      <c r="G30" s="170"/>
      <c r="H30" s="170"/>
      <c r="I30" s="290"/>
      <c r="J30" s="290"/>
    </row>
    <row r="31" spans="1:13" ht="29" x14ac:dyDescent="0.35">
      <c r="A31" s="8"/>
      <c r="B31" s="5" t="s">
        <v>23</v>
      </c>
      <c r="C31" s="170"/>
      <c r="D31" s="170"/>
      <c r="E31" s="170"/>
      <c r="F31" s="170"/>
      <c r="G31" s="170"/>
      <c r="H31" s="170"/>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70"/>
      <c r="D35" s="170"/>
      <c r="E35" s="170"/>
      <c r="F35" s="170"/>
      <c r="G35" s="170"/>
      <c r="H35" s="170"/>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70"/>
      <c r="D37" s="170"/>
      <c r="E37" s="170"/>
      <c r="F37" s="170"/>
      <c r="G37" s="170"/>
      <c r="H37" s="170"/>
      <c r="I37" s="290"/>
      <c r="J37" s="290"/>
    </row>
    <row r="38" spans="1:10" ht="43.5" x14ac:dyDescent="0.35">
      <c r="A38" s="170"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70" zoomScaleNormal="70" workbookViewId="0">
      <selection activeCell="G18" sqref="G18"/>
    </sheetView>
  </sheetViews>
  <sheetFormatPr defaultRowHeight="14.5" x14ac:dyDescent="0.35"/>
  <cols>
    <col min="1" max="1" width="29.6328125" customWidth="1"/>
    <col min="2" max="13" width="8.7265625" style="157"/>
  </cols>
  <sheetData>
    <row r="1" spans="1:16" x14ac:dyDescent="0.35">
      <c r="A1" s="289"/>
      <c r="B1" s="289"/>
      <c r="C1" s="289"/>
      <c r="D1" s="289"/>
      <c r="E1" s="289"/>
      <c r="F1" s="289"/>
      <c r="G1" s="289"/>
      <c r="H1" s="289"/>
      <c r="I1" s="289"/>
      <c r="J1" s="289"/>
      <c r="K1" s="289"/>
      <c r="L1" s="289"/>
      <c r="M1" s="289"/>
    </row>
    <row r="2" spans="1:16" x14ac:dyDescent="0.35">
      <c r="A2" s="290" t="s">
        <v>1</v>
      </c>
      <c r="B2" s="421" t="s">
        <v>2</v>
      </c>
      <c r="C2" s="421"/>
      <c r="D2" s="421"/>
      <c r="E2" s="421"/>
      <c r="F2" s="421"/>
      <c r="G2" s="421"/>
      <c r="H2" s="421"/>
      <c r="I2" s="421"/>
      <c r="J2" s="421"/>
      <c r="K2" s="421"/>
      <c r="L2" s="421"/>
      <c r="M2" s="421"/>
    </row>
    <row r="3" spans="1:16" ht="29" x14ac:dyDescent="0.35">
      <c r="A3" s="290"/>
      <c r="B3" s="162">
        <v>0</v>
      </c>
      <c r="C3" s="162">
        <v>1</v>
      </c>
      <c r="D3" s="162">
        <v>2</v>
      </c>
      <c r="E3" s="162">
        <v>3</v>
      </c>
      <c r="F3" s="162">
        <v>4</v>
      </c>
      <c r="G3" s="162">
        <v>5</v>
      </c>
      <c r="H3" s="162">
        <v>6</v>
      </c>
      <c r="I3" s="162">
        <v>7</v>
      </c>
      <c r="J3" s="162">
        <v>8</v>
      </c>
      <c r="K3" s="162">
        <v>9</v>
      </c>
      <c r="L3" s="162">
        <v>10</v>
      </c>
      <c r="M3" s="156" t="s">
        <v>3</v>
      </c>
    </row>
    <row r="4" spans="1:16" x14ac:dyDescent="0.35">
      <c r="A4" s="3" t="s">
        <v>4</v>
      </c>
      <c r="B4" s="127">
        <f>SUM(B5:B7)</f>
        <v>0</v>
      </c>
      <c r="C4" s="127">
        <f t="shared" ref="C4:L4" si="0">SUM(C5:C7)</f>
        <v>0</v>
      </c>
      <c r="D4" s="127">
        <f t="shared" si="0"/>
        <v>0</v>
      </c>
      <c r="E4" s="127">
        <f t="shared" si="0"/>
        <v>0</v>
      </c>
      <c r="F4" s="127">
        <f t="shared" si="0"/>
        <v>0</v>
      </c>
      <c r="G4" s="127">
        <f t="shared" si="0"/>
        <v>0</v>
      </c>
      <c r="H4" s="127">
        <f t="shared" si="0"/>
        <v>0</v>
      </c>
      <c r="I4" s="127">
        <f t="shared" si="0"/>
        <v>0</v>
      </c>
      <c r="J4" s="127">
        <f t="shared" si="0"/>
        <v>0</v>
      </c>
      <c r="K4" s="127">
        <f t="shared" si="0"/>
        <v>0</v>
      </c>
      <c r="L4" s="127">
        <f t="shared" si="0"/>
        <v>0</v>
      </c>
      <c r="M4" s="127">
        <f>SUM(B4:L4)</f>
        <v>0</v>
      </c>
    </row>
    <row r="5" spans="1:16" x14ac:dyDescent="0.35">
      <c r="A5" s="5" t="s">
        <v>5</v>
      </c>
      <c r="B5" s="127">
        <v>0</v>
      </c>
      <c r="C5" s="127">
        <v>0</v>
      </c>
      <c r="D5" s="127">
        <v>0</v>
      </c>
      <c r="E5" s="127">
        <v>0</v>
      </c>
      <c r="F5" s="127">
        <v>0</v>
      </c>
      <c r="G5" s="127">
        <v>0</v>
      </c>
      <c r="H5" s="127">
        <v>0</v>
      </c>
      <c r="I5" s="127">
        <v>0</v>
      </c>
      <c r="J5" s="127">
        <v>0</v>
      </c>
      <c r="K5" s="127">
        <v>0</v>
      </c>
      <c r="L5" s="127">
        <v>0</v>
      </c>
      <c r="M5" s="127">
        <f t="shared" ref="M5:M20" si="1">SUM(B5:L5)</f>
        <v>0</v>
      </c>
    </row>
    <row r="6" spans="1:16" x14ac:dyDescent="0.35">
      <c r="A6" s="5" t="s">
        <v>6</v>
      </c>
      <c r="B6" s="127">
        <v>0</v>
      </c>
      <c r="C6" s="127">
        <v>0</v>
      </c>
      <c r="D6" s="127">
        <v>0</v>
      </c>
      <c r="E6" s="127">
        <v>0</v>
      </c>
      <c r="F6" s="127">
        <v>0</v>
      </c>
      <c r="G6" s="127">
        <v>0</v>
      </c>
      <c r="H6" s="127">
        <v>0</v>
      </c>
      <c r="I6" s="127">
        <v>0</v>
      </c>
      <c r="J6" s="127">
        <v>0</v>
      </c>
      <c r="K6" s="127">
        <v>0</v>
      </c>
      <c r="L6" s="127">
        <v>0</v>
      </c>
      <c r="M6" s="127">
        <f t="shared" si="1"/>
        <v>0</v>
      </c>
    </row>
    <row r="7" spans="1:16" x14ac:dyDescent="0.35">
      <c r="A7" s="5" t="s">
        <v>7</v>
      </c>
      <c r="B7" s="127">
        <v>0</v>
      </c>
      <c r="C7" s="127">
        <v>0</v>
      </c>
      <c r="D7" s="127">
        <v>0</v>
      </c>
      <c r="E7" s="127">
        <v>0</v>
      </c>
      <c r="F7" s="127">
        <v>0</v>
      </c>
      <c r="G7" s="127">
        <v>0</v>
      </c>
      <c r="H7" s="127">
        <v>0</v>
      </c>
      <c r="I7" s="127">
        <v>0</v>
      </c>
      <c r="J7" s="127">
        <v>0</v>
      </c>
      <c r="K7" s="127">
        <v>0</v>
      </c>
      <c r="L7" s="127">
        <v>0</v>
      </c>
      <c r="M7" s="127">
        <f t="shared" si="1"/>
        <v>0</v>
      </c>
    </row>
    <row r="8" spans="1:16" x14ac:dyDescent="0.35">
      <c r="A8" s="3" t="s">
        <v>8</v>
      </c>
      <c r="B8" s="127">
        <f>SUM(B9:B11)</f>
        <v>0.3478</v>
      </c>
      <c r="C8" s="127">
        <f t="shared" ref="C8:L8" si="2">SUM(C9:C11)</f>
        <v>0.18959999999999999</v>
      </c>
      <c r="D8" s="127">
        <f t="shared" si="2"/>
        <v>5.7000000000000002E-2</v>
      </c>
      <c r="E8" s="127">
        <f t="shared" si="2"/>
        <v>0.1104</v>
      </c>
      <c r="F8" s="127">
        <f t="shared" si="2"/>
        <v>0.1104</v>
      </c>
      <c r="G8" s="127">
        <f t="shared" si="2"/>
        <v>0.1104</v>
      </c>
      <c r="H8" s="127">
        <f t="shared" si="2"/>
        <v>0.1104</v>
      </c>
      <c r="I8" s="127">
        <f t="shared" si="2"/>
        <v>0.1104</v>
      </c>
      <c r="J8" s="127">
        <f t="shared" si="2"/>
        <v>0</v>
      </c>
      <c r="K8" s="127">
        <f t="shared" si="2"/>
        <v>0</v>
      </c>
      <c r="L8" s="127">
        <f t="shared" si="2"/>
        <v>0</v>
      </c>
      <c r="M8" s="127">
        <f t="shared" si="1"/>
        <v>1.1464000000000003</v>
      </c>
    </row>
    <row r="9" spans="1:16" x14ac:dyDescent="0.35">
      <c r="A9" s="5" t="s">
        <v>5</v>
      </c>
      <c r="B9" s="127">
        <v>0.3478</v>
      </c>
      <c r="C9" s="127">
        <v>0.18959999999999999</v>
      </c>
      <c r="D9" s="127">
        <v>5.7000000000000002E-2</v>
      </c>
      <c r="E9" s="127">
        <v>0</v>
      </c>
      <c r="F9" s="127">
        <v>0</v>
      </c>
      <c r="G9" s="127">
        <v>0</v>
      </c>
      <c r="H9" s="127">
        <v>0</v>
      </c>
      <c r="I9" s="127">
        <v>0</v>
      </c>
      <c r="J9" s="127">
        <v>0</v>
      </c>
      <c r="K9" s="127">
        <v>0</v>
      </c>
      <c r="L9" s="127">
        <v>0</v>
      </c>
      <c r="M9" s="127">
        <f t="shared" si="1"/>
        <v>0.59440000000000004</v>
      </c>
    </row>
    <row r="10" spans="1:16" x14ac:dyDescent="0.35">
      <c r="A10" s="5" t="s">
        <v>6</v>
      </c>
      <c r="B10" s="127">
        <v>0</v>
      </c>
      <c r="C10" s="127">
        <v>0</v>
      </c>
      <c r="D10" s="127">
        <v>0</v>
      </c>
      <c r="E10" s="127">
        <v>0</v>
      </c>
      <c r="F10" s="127">
        <v>0</v>
      </c>
      <c r="G10" s="127">
        <v>0</v>
      </c>
      <c r="H10" s="127">
        <v>0</v>
      </c>
      <c r="I10" s="127">
        <v>0</v>
      </c>
      <c r="J10" s="127">
        <v>0</v>
      </c>
      <c r="K10" s="127">
        <v>0</v>
      </c>
      <c r="L10" s="127">
        <v>0</v>
      </c>
      <c r="M10" s="127">
        <f t="shared" si="1"/>
        <v>0</v>
      </c>
    </row>
    <row r="11" spans="1:16" x14ac:dyDescent="0.35">
      <c r="A11" s="5" t="s">
        <v>7</v>
      </c>
      <c r="B11" s="127">
        <v>0</v>
      </c>
      <c r="C11" s="127">
        <v>0</v>
      </c>
      <c r="D11" s="127">
        <v>0</v>
      </c>
      <c r="E11" s="127">
        <v>0.1104</v>
      </c>
      <c r="F11" s="127">
        <v>0.1104</v>
      </c>
      <c r="G11" s="127">
        <v>0.1104</v>
      </c>
      <c r="H11" s="127">
        <v>0.1104</v>
      </c>
      <c r="I11" s="127">
        <v>0.1104</v>
      </c>
      <c r="J11" s="127">
        <v>0</v>
      </c>
      <c r="K11" s="127">
        <v>0</v>
      </c>
      <c r="L11" s="127">
        <v>0</v>
      </c>
      <c r="M11" s="127">
        <f t="shared" si="1"/>
        <v>0.55200000000000005</v>
      </c>
    </row>
    <row r="12" spans="1:16" x14ac:dyDescent="0.35">
      <c r="A12" s="3" t="s">
        <v>11</v>
      </c>
      <c r="B12" s="127">
        <f>SUM(B13:B15)</f>
        <v>-0.3478</v>
      </c>
      <c r="C12" s="127">
        <f t="shared" ref="C12:L12" si="3">SUM(C13:C15)</f>
        <v>-0.18959999999999999</v>
      </c>
      <c r="D12" s="127">
        <f t="shared" si="3"/>
        <v>-5.7000000000000002E-2</v>
      </c>
      <c r="E12" s="127">
        <f t="shared" si="3"/>
        <v>-0.1104</v>
      </c>
      <c r="F12" s="127">
        <f t="shared" si="3"/>
        <v>-0.1104</v>
      </c>
      <c r="G12" s="127">
        <f t="shared" si="3"/>
        <v>-0.1104</v>
      </c>
      <c r="H12" s="127">
        <f t="shared" si="3"/>
        <v>-0.1104</v>
      </c>
      <c r="I12" s="127">
        <f t="shared" si="3"/>
        <v>-0.1104</v>
      </c>
      <c r="J12" s="127">
        <f t="shared" si="3"/>
        <v>0</v>
      </c>
      <c r="K12" s="127">
        <f t="shared" si="3"/>
        <v>0</v>
      </c>
      <c r="L12" s="127">
        <f t="shared" si="3"/>
        <v>0</v>
      </c>
      <c r="M12" s="127">
        <f t="shared" si="1"/>
        <v>-1.1464000000000003</v>
      </c>
    </row>
    <row r="13" spans="1:16" ht="15" thickBot="1" x14ac:dyDescent="0.4">
      <c r="A13" s="5" t="s">
        <v>5</v>
      </c>
      <c r="B13" s="127">
        <v>-0.3478</v>
      </c>
      <c r="C13" s="127">
        <v>-0.18959999999999999</v>
      </c>
      <c r="D13" s="127">
        <v>-5.7000000000000002E-2</v>
      </c>
      <c r="E13" s="127">
        <v>0</v>
      </c>
      <c r="F13" s="127">
        <v>0</v>
      </c>
      <c r="G13" s="127">
        <v>0</v>
      </c>
      <c r="H13" s="127">
        <v>0</v>
      </c>
      <c r="I13" s="127">
        <v>0</v>
      </c>
      <c r="J13" s="127">
        <v>0</v>
      </c>
      <c r="K13" s="127">
        <v>0</v>
      </c>
      <c r="L13" s="127">
        <v>0</v>
      </c>
      <c r="M13" s="127">
        <f t="shared" si="1"/>
        <v>-0.59440000000000004</v>
      </c>
    </row>
    <row r="14" spans="1:16" ht="15" thickBot="1" x14ac:dyDescent="0.4">
      <c r="A14" s="5" t="s">
        <v>6</v>
      </c>
      <c r="B14" s="127">
        <v>0</v>
      </c>
      <c r="C14" s="127">
        <v>0</v>
      </c>
      <c r="D14" s="127">
        <v>0</v>
      </c>
      <c r="E14" s="127">
        <v>0</v>
      </c>
      <c r="F14" s="127">
        <v>0</v>
      </c>
      <c r="G14" s="127">
        <v>0</v>
      </c>
      <c r="H14" s="127">
        <v>0</v>
      </c>
      <c r="I14" s="127">
        <v>0</v>
      </c>
      <c r="J14" s="127">
        <v>0</v>
      </c>
      <c r="K14" s="127">
        <v>0</v>
      </c>
      <c r="L14" s="127">
        <v>0</v>
      </c>
      <c r="M14" s="127">
        <f t="shared" si="1"/>
        <v>0</v>
      </c>
      <c r="O14" s="67"/>
      <c r="P14" s="74"/>
    </row>
    <row r="15" spans="1:16" ht="15" thickBot="1" x14ac:dyDescent="0.4">
      <c r="A15" s="5" t="s">
        <v>7</v>
      </c>
      <c r="B15" s="127">
        <v>0</v>
      </c>
      <c r="C15" s="127">
        <v>0</v>
      </c>
      <c r="D15" s="127">
        <v>0</v>
      </c>
      <c r="E15" s="127">
        <v>-0.1104</v>
      </c>
      <c r="F15" s="127">
        <v>-0.1104</v>
      </c>
      <c r="G15" s="127">
        <v>-0.1104</v>
      </c>
      <c r="H15" s="127">
        <v>-0.1104</v>
      </c>
      <c r="I15" s="127">
        <v>-0.1104</v>
      </c>
      <c r="J15" s="127">
        <v>0</v>
      </c>
      <c r="K15" s="127">
        <v>0</v>
      </c>
      <c r="L15" s="127">
        <v>0</v>
      </c>
      <c r="M15" s="127">
        <f t="shared" si="1"/>
        <v>-0.55200000000000005</v>
      </c>
      <c r="O15" s="67"/>
      <c r="P15" s="74"/>
    </row>
    <row r="16" spans="1:16" ht="29" x14ac:dyDescent="0.35">
      <c r="A16" s="3" t="s">
        <v>9</v>
      </c>
      <c r="B16" s="127">
        <v>1.915</v>
      </c>
      <c r="C16" s="127">
        <v>1.044</v>
      </c>
      <c r="D16" s="127">
        <v>0.31369999999999998</v>
      </c>
      <c r="E16" s="127">
        <v>0</v>
      </c>
      <c r="F16" s="127">
        <v>0</v>
      </c>
      <c r="G16" s="127">
        <v>0</v>
      </c>
      <c r="H16" s="127">
        <v>0</v>
      </c>
      <c r="I16" s="127">
        <v>0</v>
      </c>
      <c r="J16" s="127">
        <v>0</v>
      </c>
      <c r="K16" s="127">
        <v>0</v>
      </c>
      <c r="L16" s="127">
        <v>0</v>
      </c>
      <c r="M16" s="127">
        <f t="shared" si="1"/>
        <v>3.2726999999999999</v>
      </c>
    </row>
    <row r="17" spans="1:13" x14ac:dyDescent="0.35">
      <c r="A17" s="3" t="s">
        <v>10</v>
      </c>
      <c r="B17" s="127">
        <f>SUM(B18:B20)</f>
        <v>0</v>
      </c>
      <c r="C17" s="127">
        <v>0</v>
      </c>
      <c r="D17" s="127">
        <v>0</v>
      </c>
      <c r="E17" s="127">
        <v>0</v>
      </c>
      <c r="F17" s="127">
        <v>0</v>
      </c>
      <c r="G17" s="127">
        <v>0</v>
      </c>
      <c r="H17" s="127">
        <v>0</v>
      </c>
      <c r="I17" s="127">
        <v>0</v>
      </c>
      <c r="J17" s="127">
        <v>0</v>
      </c>
      <c r="K17" s="127">
        <v>0</v>
      </c>
      <c r="L17" s="127">
        <v>0</v>
      </c>
      <c r="M17" s="127">
        <f t="shared" si="1"/>
        <v>0</v>
      </c>
    </row>
    <row r="18" spans="1:13" x14ac:dyDescent="0.35">
      <c r="A18" s="5" t="s">
        <v>5</v>
      </c>
      <c r="B18" s="127">
        <v>0</v>
      </c>
      <c r="C18" s="127">
        <v>0</v>
      </c>
      <c r="D18" s="127">
        <v>0</v>
      </c>
      <c r="E18" s="127">
        <v>0</v>
      </c>
      <c r="F18" s="127">
        <v>0</v>
      </c>
      <c r="G18" s="127">
        <v>0</v>
      </c>
      <c r="H18" s="127">
        <v>0</v>
      </c>
      <c r="I18" s="127">
        <v>0</v>
      </c>
      <c r="J18" s="127">
        <v>0</v>
      </c>
      <c r="K18" s="127">
        <v>0</v>
      </c>
      <c r="L18" s="127">
        <v>0</v>
      </c>
      <c r="M18" s="127">
        <f t="shared" si="1"/>
        <v>0</v>
      </c>
    </row>
    <row r="19" spans="1:13" x14ac:dyDescent="0.35">
      <c r="A19" s="5" t="s">
        <v>6</v>
      </c>
      <c r="B19" s="127">
        <v>0</v>
      </c>
      <c r="C19" s="127">
        <v>0</v>
      </c>
      <c r="D19" s="127">
        <v>0</v>
      </c>
      <c r="E19" s="127">
        <v>0</v>
      </c>
      <c r="F19" s="127">
        <v>0</v>
      </c>
      <c r="G19" s="127">
        <v>0</v>
      </c>
      <c r="H19" s="127">
        <v>0</v>
      </c>
      <c r="I19" s="127">
        <v>0</v>
      </c>
      <c r="J19" s="127">
        <v>0</v>
      </c>
      <c r="K19" s="127">
        <v>0</v>
      </c>
      <c r="L19" s="127">
        <v>0</v>
      </c>
      <c r="M19" s="127">
        <f t="shared" si="1"/>
        <v>0</v>
      </c>
    </row>
    <row r="20" spans="1:13" x14ac:dyDescent="0.35">
      <c r="A20" s="5" t="s">
        <v>7</v>
      </c>
      <c r="B20" s="127">
        <v>0</v>
      </c>
      <c r="C20" s="127">
        <v>0</v>
      </c>
      <c r="D20" s="127">
        <v>0</v>
      </c>
      <c r="E20" s="127">
        <v>0</v>
      </c>
      <c r="F20" s="127">
        <v>0</v>
      </c>
      <c r="G20" s="127">
        <v>0</v>
      </c>
      <c r="H20" s="127">
        <v>0</v>
      </c>
      <c r="I20" s="127">
        <v>0</v>
      </c>
      <c r="J20" s="127">
        <v>0</v>
      </c>
      <c r="K20" s="127">
        <v>0</v>
      </c>
      <c r="L20" s="127">
        <v>0</v>
      </c>
      <c r="M20" s="127">
        <f t="shared" si="1"/>
        <v>0</v>
      </c>
    </row>
    <row r="21" spans="1:13" x14ac:dyDescent="0.35">
      <c r="A21" s="5" t="s">
        <v>12</v>
      </c>
      <c r="B21" s="420" t="s">
        <v>538</v>
      </c>
      <c r="C21" s="420"/>
      <c r="D21" s="420"/>
      <c r="E21" s="420"/>
      <c r="F21" s="420"/>
      <c r="G21" s="420"/>
      <c r="H21" s="420"/>
      <c r="I21" s="420"/>
      <c r="J21" s="420"/>
      <c r="K21" s="420"/>
      <c r="L21" s="420"/>
      <c r="M21" s="420"/>
    </row>
    <row r="22" spans="1:13" ht="51.5" customHeight="1" x14ac:dyDescent="0.35">
      <c r="A22" s="5" t="s">
        <v>13</v>
      </c>
      <c r="B22" s="420" t="s">
        <v>539</v>
      </c>
      <c r="C22" s="420"/>
      <c r="D22" s="420"/>
      <c r="E22" s="420"/>
      <c r="F22" s="420"/>
      <c r="G22" s="420"/>
      <c r="H22" s="420"/>
      <c r="I22" s="420"/>
      <c r="J22" s="420"/>
      <c r="K22" s="420"/>
      <c r="L22" s="420"/>
      <c r="M22" s="42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160">
        <v>0</v>
      </c>
      <c r="D27" s="161">
        <v>1</v>
      </c>
      <c r="E27" s="161">
        <v>2</v>
      </c>
      <c r="F27" s="161">
        <v>3</v>
      </c>
      <c r="G27" s="161">
        <v>5</v>
      </c>
      <c r="H27" s="161">
        <v>10</v>
      </c>
      <c r="I27" s="422" t="s">
        <v>3</v>
      </c>
      <c r="J27" s="422"/>
    </row>
    <row r="28" spans="1:13" ht="43.5" x14ac:dyDescent="0.35">
      <c r="A28" s="151" t="s">
        <v>17</v>
      </c>
      <c r="B28" s="158" t="s">
        <v>20</v>
      </c>
      <c r="C28" s="127"/>
      <c r="D28" s="127"/>
      <c r="E28" s="127"/>
      <c r="F28" s="127"/>
      <c r="G28" s="127"/>
      <c r="H28" s="127"/>
      <c r="I28" s="420"/>
      <c r="J28" s="420"/>
    </row>
    <row r="29" spans="1:13" ht="87" x14ac:dyDescent="0.35">
      <c r="A29" s="151" t="s">
        <v>18</v>
      </c>
      <c r="B29" s="158" t="s">
        <v>21</v>
      </c>
      <c r="C29" s="127"/>
      <c r="D29" s="127"/>
      <c r="E29" s="127"/>
      <c r="F29" s="127"/>
      <c r="G29" s="127"/>
      <c r="H29" s="127"/>
      <c r="I29" s="417"/>
      <c r="J29" s="419"/>
    </row>
    <row r="30" spans="1:13" ht="87" x14ac:dyDescent="0.35">
      <c r="A30" s="151" t="s">
        <v>19</v>
      </c>
      <c r="B30" s="159" t="s">
        <v>22</v>
      </c>
      <c r="C30" s="127"/>
      <c r="D30" s="127"/>
      <c r="E30" s="127"/>
      <c r="F30" s="127"/>
      <c r="G30" s="127"/>
      <c r="H30" s="127"/>
      <c r="I30" s="420"/>
      <c r="J30" s="420"/>
    </row>
    <row r="31" spans="1:13" ht="29" x14ac:dyDescent="0.35">
      <c r="A31" s="8"/>
      <c r="B31" s="158" t="s">
        <v>23</v>
      </c>
      <c r="C31" s="127"/>
      <c r="D31" s="127"/>
      <c r="E31" s="127"/>
      <c r="F31" s="127"/>
      <c r="G31" s="127"/>
      <c r="H31" s="127"/>
      <c r="I31" s="420"/>
      <c r="J31" s="420"/>
    </row>
    <row r="32" spans="1:13" ht="43.5" x14ac:dyDescent="0.35">
      <c r="A32" s="290" t="s">
        <v>24</v>
      </c>
      <c r="B32" s="158" t="s">
        <v>20</v>
      </c>
      <c r="C32" s="420" t="s">
        <v>540</v>
      </c>
      <c r="D32" s="420"/>
      <c r="E32" s="420"/>
      <c r="F32" s="420"/>
      <c r="G32" s="420"/>
      <c r="H32" s="420"/>
      <c r="I32" s="420"/>
      <c r="J32" s="420"/>
    </row>
    <row r="33" spans="1:10" ht="87" x14ac:dyDescent="0.35">
      <c r="A33" s="290"/>
      <c r="B33" s="158" t="s">
        <v>21</v>
      </c>
      <c r="C33" s="420" t="s">
        <v>540</v>
      </c>
      <c r="D33" s="420"/>
      <c r="E33" s="420"/>
      <c r="F33" s="420"/>
      <c r="G33" s="420"/>
      <c r="H33" s="420"/>
      <c r="I33" s="420"/>
      <c r="J33" s="420"/>
    </row>
    <row r="34" spans="1:10" ht="87" x14ac:dyDescent="0.35">
      <c r="A34" s="290"/>
      <c r="B34" s="159" t="s">
        <v>25</v>
      </c>
      <c r="C34" s="420" t="s">
        <v>541</v>
      </c>
      <c r="D34" s="420"/>
      <c r="E34" s="420"/>
      <c r="F34" s="420"/>
      <c r="G34" s="420"/>
      <c r="H34" s="420"/>
      <c r="I34" s="420"/>
      <c r="J34" s="420"/>
    </row>
    <row r="35" spans="1:10" ht="29" x14ac:dyDescent="0.35">
      <c r="A35" s="290"/>
      <c r="B35" s="158" t="s">
        <v>23</v>
      </c>
      <c r="C35" s="127"/>
      <c r="D35" s="127"/>
      <c r="E35" s="127"/>
      <c r="F35" s="127"/>
      <c r="G35" s="127"/>
      <c r="H35" s="127"/>
      <c r="I35" s="420"/>
      <c r="J35" s="420"/>
    </row>
    <row r="36" spans="1:10" ht="87" x14ac:dyDescent="0.35">
      <c r="A36" s="290" t="s">
        <v>26</v>
      </c>
      <c r="B36" s="158" t="s">
        <v>22</v>
      </c>
      <c r="C36" s="417"/>
      <c r="D36" s="418"/>
      <c r="E36" s="418"/>
      <c r="F36" s="418"/>
      <c r="G36" s="418"/>
      <c r="H36" s="418"/>
      <c r="I36" s="418"/>
      <c r="J36" s="419"/>
    </row>
    <row r="37" spans="1:10" ht="29" x14ac:dyDescent="0.35">
      <c r="A37" s="290"/>
      <c r="B37" s="158" t="s">
        <v>23</v>
      </c>
      <c r="C37" s="127"/>
      <c r="D37" s="127"/>
      <c r="E37" s="127"/>
      <c r="F37" s="127"/>
      <c r="G37" s="127"/>
      <c r="H37" s="127"/>
      <c r="I37" s="420"/>
      <c r="J37" s="420"/>
    </row>
    <row r="38" spans="1:10" ht="43.5" x14ac:dyDescent="0.35">
      <c r="A38" s="151" t="s">
        <v>13</v>
      </c>
      <c r="B38" s="417"/>
      <c r="C38" s="418"/>
      <c r="D38" s="418"/>
      <c r="E38" s="418"/>
      <c r="F38" s="418"/>
      <c r="G38" s="418"/>
      <c r="H38" s="418"/>
      <c r="I38" s="418"/>
      <c r="J38" s="419"/>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70" zoomScaleNormal="70" workbookViewId="0">
      <selection activeCell="A36" sqref="A36:A37"/>
    </sheetView>
  </sheetViews>
  <sheetFormatPr defaultRowHeight="14.5" x14ac:dyDescent="0.35"/>
  <cols>
    <col min="1" max="1" width="29.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0.5</v>
      </c>
      <c r="C8" s="152">
        <f t="shared" ref="C8:L8" si="2">SUM(C9:C11)</f>
        <v>0.5</v>
      </c>
      <c r="D8" s="152">
        <f t="shared" si="2"/>
        <v>0.67</v>
      </c>
      <c r="E8" s="152">
        <f t="shared" si="2"/>
        <v>0.32</v>
      </c>
      <c r="F8" s="152">
        <f t="shared" si="2"/>
        <v>0.28000000000000003</v>
      </c>
      <c r="G8" s="152">
        <f t="shared" si="2"/>
        <v>0.28000000000000003</v>
      </c>
      <c r="H8" s="152">
        <f t="shared" si="2"/>
        <v>0.28000000000000003</v>
      </c>
      <c r="I8" s="152">
        <f t="shared" si="2"/>
        <v>0.28000000000000003</v>
      </c>
      <c r="J8" s="152">
        <f t="shared" si="2"/>
        <v>0.28000000000000003</v>
      </c>
      <c r="K8" s="152">
        <f t="shared" si="2"/>
        <v>0.28000000000000003</v>
      </c>
      <c r="L8" s="152">
        <f t="shared" si="2"/>
        <v>0.28000000000000003</v>
      </c>
      <c r="M8" s="152">
        <f t="shared" si="1"/>
        <v>3.9500000000000011</v>
      </c>
    </row>
    <row r="9" spans="1:16" x14ac:dyDescent="0.35">
      <c r="A9" s="5" t="s">
        <v>5</v>
      </c>
      <c r="B9" s="152">
        <v>0.5</v>
      </c>
      <c r="C9" s="152">
        <v>0.5</v>
      </c>
      <c r="D9" s="152">
        <v>0.67</v>
      </c>
      <c r="E9" s="152">
        <v>0.32</v>
      </c>
      <c r="F9" s="152">
        <v>0.28000000000000003</v>
      </c>
      <c r="G9" s="152">
        <v>0.28000000000000003</v>
      </c>
      <c r="H9" s="152">
        <v>0.28000000000000003</v>
      </c>
      <c r="I9" s="152">
        <v>0.28000000000000003</v>
      </c>
      <c r="J9" s="152">
        <v>0.28000000000000003</v>
      </c>
      <c r="K9" s="152">
        <v>0.28000000000000003</v>
      </c>
      <c r="L9" s="152">
        <v>0.28000000000000003</v>
      </c>
      <c r="M9" s="152">
        <f t="shared" si="1"/>
        <v>3.9500000000000011</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-0.5</v>
      </c>
      <c r="C12" s="152">
        <f t="shared" ref="C12:L12" si="3">SUM(C13:C15)</f>
        <v>-0.5</v>
      </c>
      <c r="D12" s="152">
        <f t="shared" si="3"/>
        <v>-0.67</v>
      </c>
      <c r="E12" s="152">
        <f t="shared" si="3"/>
        <v>-0.32</v>
      </c>
      <c r="F12" s="152">
        <f t="shared" si="3"/>
        <v>-0.28000000000000003</v>
      </c>
      <c r="G12" s="152">
        <f t="shared" si="3"/>
        <v>-0.28000000000000003</v>
      </c>
      <c r="H12" s="152">
        <f t="shared" si="3"/>
        <v>-0.28000000000000003</v>
      </c>
      <c r="I12" s="152">
        <f t="shared" si="3"/>
        <v>-0.28000000000000003</v>
      </c>
      <c r="J12" s="152">
        <f t="shared" si="3"/>
        <v>-0.28000000000000003</v>
      </c>
      <c r="K12" s="152">
        <f t="shared" si="3"/>
        <v>-0.28000000000000003</v>
      </c>
      <c r="L12" s="152">
        <f t="shared" si="3"/>
        <v>-0.28000000000000003</v>
      </c>
      <c r="M12" s="152">
        <f t="shared" si="1"/>
        <v>-3.9500000000000011</v>
      </c>
    </row>
    <row r="13" spans="1:16" ht="15" thickBot="1" x14ac:dyDescent="0.4">
      <c r="A13" s="5" t="s">
        <v>5</v>
      </c>
      <c r="B13" s="152">
        <v>-0.5</v>
      </c>
      <c r="C13" s="152">
        <v>-0.5</v>
      </c>
      <c r="D13" s="152">
        <v>-0.67</v>
      </c>
      <c r="E13" s="152">
        <v>-0.32</v>
      </c>
      <c r="F13" s="152">
        <v>-0.28000000000000003</v>
      </c>
      <c r="G13" s="152">
        <v>-0.28000000000000003</v>
      </c>
      <c r="H13" s="152">
        <v>-0.28000000000000003</v>
      </c>
      <c r="I13" s="152">
        <v>-0.28000000000000003</v>
      </c>
      <c r="J13" s="152">
        <v>-0.28000000000000003</v>
      </c>
      <c r="K13" s="152">
        <v>-0.28000000000000003</v>
      </c>
      <c r="L13" s="152">
        <v>-0.28000000000000003</v>
      </c>
      <c r="M13" s="152">
        <f t="shared" si="1"/>
        <v>-3.9500000000000011</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1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29" x14ac:dyDescent="0.35">
      <c r="A16" s="3" t="s">
        <v>9</v>
      </c>
      <c r="B16" s="152">
        <v>6.03</v>
      </c>
      <c r="C16" s="152">
        <v>2.4700000000000002</v>
      </c>
      <c r="D16" s="152">
        <v>0.76</v>
      </c>
      <c r="E16" s="152">
        <v>0</v>
      </c>
      <c r="F16" s="152">
        <v>0</v>
      </c>
      <c r="G16" s="152">
        <v>0</v>
      </c>
      <c r="H16" s="152">
        <v>0</v>
      </c>
      <c r="I16" s="152">
        <v>0</v>
      </c>
      <c r="J16" s="152">
        <v>0</v>
      </c>
      <c r="K16" s="152">
        <v>0</v>
      </c>
      <c r="L16" s="152">
        <v>0</v>
      </c>
      <c r="M16" s="152">
        <f t="shared" si="1"/>
        <v>9.26</v>
      </c>
    </row>
    <row r="17" spans="1:13"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x14ac:dyDescent="0.35">
      <c r="A21" s="5" t="s">
        <v>12</v>
      </c>
      <c r="B21" s="290" t="s">
        <v>542</v>
      </c>
      <c r="C21" s="290"/>
      <c r="D21" s="290"/>
      <c r="E21" s="290"/>
      <c r="F21" s="290"/>
      <c r="G21" s="290"/>
      <c r="H21" s="290"/>
      <c r="I21" s="290"/>
      <c r="J21" s="290"/>
      <c r="K21" s="290"/>
      <c r="L21" s="290"/>
      <c r="M21" s="290"/>
    </row>
    <row r="22" spans="1:13" ht="43.5" x14ac:dyDescent="0.35">
      <c r="A22" s="5" t="s">
        <v>13</v>
      </c>
      <c r="B22" s="290" t="s">
        <v>543</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t="s">
        <v>544</v>
      </c>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43.5"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4" zoomScale="70" zoomScaleNormal="70" workbookViewId="0">
      <selection activeCell="C36" sqref="C36:J36"/>
    </sheetView>
  </sheetViews>
  <sheetFormatPr defaultRowHeight="14.5" x14ac:dyDescent="0.35"/>
  <cols>
    <col min="1" max="1" width="24.4531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27">
        <f>SUM(B5:B7)</f>
        <v>0</v>
      </c>
      <c r="C4" s="127">
        <f t="shared" ref="C4:L4" si="0">SUM(C5:C7)</f>
        <v>0</v>
      </c>
      <c r="D4" s="127">
        <f t="shared" si="0"/>
        <v>0</v>
      </c>
      <c r="E4" s="127">
        <f t="shared" si="0"/>
        <v>0</v>
      </c>
      <c r="F4" s="127">
        <f t="shared" si="0"/>
        <v>0</v>
      </c>
      <c r="G4" s="127">
        <f t="shared" si="0"/>
        <v>0</v>
      </c>
      <c r="H4" s="127">
        <f t="shared" si="0"/>
        <v>0</v>
      </c>
      <c r="I4" s="127">
        <f t="shared" si="0"/>
        <v>0</v>
      </c>
      <c r="J4" s="127">
        <f t="shared" si="0"/>
        <v>0</v>
      </c>
      <c r="K4" s="127">
        <f t="shared" si="0"/>
        <v>0</v>
      </c>
      <c r="L4" s="127">
        <f t="shared" si="0"/>
        <v>0</v>
      </c>
      <c r="M4" s="127">
        <f>SUM(B4:L4)</f>
        <v>0</v>
      </c>
    </row>
    <row r="5" spans="1:16" x14ac:dyDescent="0.35">
      <c r="A5" s="5" t="s">
        <v>5</v>
      </c>
      <c r="B5" s="127">
        <v>0</v>
      </c>
      <c r="C5" s="127">
        <v>0</v>
      </c>
      <c r="D5" s="127">
        <v>0</v>
      </c>
      <c r="E5" s="127">
        <v>0</v>
      </c>
      <c r="F5" s="127">
        <v>0</v>
      </c>
      <c r="G5" s="127">
        <v>0</v>
      </c>
      <c r="H5" s="127">
        <v>0</v>
      </c>
      <c r="I5" s="127">
        <v>0</v>
      </c>
      <c r="J5" s="127">
        <v>0</v>
      </c>
      <c r="K5" s="127">
        <v>0</v>
      </c>
      <c r="L5" s="127">
        <v>0</v>
      </c>
      <c r="M5" s="127">
        <f t="shared" ref="M5:M20" si="1">SUM(B5:L5)</f>
        <v>0</v>
      </c>
    </row>
    <row r="6" spans="1:16" x14ac:dyDescent="0.35">
      <c r="A6" s="5" t="s">
        <v>6</v>
      </c>
      <c r="B6" s="127">
        <v>0</v>
      </c>
      <c r="C6" s="127">
        <v>0</v>
      </c>
      <c r="D6" s="127">
        <v>0</v>
      </c>
      <c r="E6" s="127">
        <v>0</v>
      </c>
      <c r="F6" s="127">
        <v>0</v>
      </c>
      <c r="G6" s="127">
        <v>0</v>
      </c>
      <c r="H6" s="127">
        <v>0</v>
      </c>
      <c r="I6" s="127">
        <v>0</v>
      </c>
      <c r="J6" s="127">
        <v>0</v>
      </c>
      <c r="K6" s="127">
        <v>0</v>
      </c>
      <c r="L6" s="127">
        <v>0</v>
      </c>
      <c r="M6" s="127">
        <f t="shared" si="1"/>
        <v>0</v>
      </c>
    </row>
    <row r="7" spans="1:16" ht="29" x14ac:dyDescent="0.35">
      <c r="A7" s="5" t="s">
        <v>7</v>
      </c>
      <c r="B7" s="127">
        <v>0</v>
      </c>
      <c r="C7" s="127">
        <v>0</v>
      </c>
      <c r="D7" s="127">
        <v>0</v>
      </c>
      <c r="E7" s="127">
        <v>0</v>
      </c>
      <c r="F7" s="127">
        <v>0</v>
      </c>
      <c r="G7" s="127">
        <v>0</v>
      </c>
      <c r="H7" s="127">
        <v>0</v>
      </c>
      <c r="I7" s="127">
        <v>0</v>
      </c>
      <c r="J7" s="127">
        <v>0</v>
      </c>
      <c r="K7" s="127">
        <v>0</v>
      </c>
      <c r="L7" s="127">
        <v>0</v>
      </c>
      <c r="M7" s="127">
        <f t="shared" si="1"/>
        <v>0</v>
      </c>
    </row>
    <row r="8" spans="1:16" x14ac:dyDescent="0.35">
      <c r="A8" s="3" t="s">
        <v>8</v>
      </c>
      <c r="B8" s="127">
        <f>SUM(B9:B11)</f>
        <v>1.9696343999999999</v>
      </c>
      <c r="C8" s="127">
        <f t="shared" ref="C8:L8" si="2">SUM(C9:C11)</f>
        <v>0.44040921999999999</v>
      </c>
      <c r="D8" s="127">
        <f t="shared" si="2"/>
        <v>0.21204603</v>
      </c>
      <c r="E8" s="127">
        <f t="shared" si="2"/>
        <v>0.17960000000000001</v>
      </c>
      <c r="F8" s="127">
        <f t="shared" si="2"/>
        <v>0.19146366000000001</v>
      </c>
      <c r="G8" s="127">
        <f t="shared" si="2"/>
        <v>0.19739903</v>
      </c>
      <c r="H8" s="127">
        <f t="shared" si="2"/>
        <v>0.203321</v>
      </c>
      <c r="I8" s="127">
        <f t="shared" si="2"/>
        <v>0.20921730999999999</v>
      </c>
      <c r="J8" s="127">
        <f t="shared" si="2"/>
        <v>0</v>
      </c>
      <c r="K8" s="127">
        <f t="shared" si="2"/>
        <v>0</v>
      </c>
      <c r="L8" s="127">
        <f t="shared" si="2"/>
        <v>0</v>
      </c>
      <c r="M8" s="127">
        <f t="shared" si="1"/>
        <v>3.60309065</v>
      </c>
    </row>
    <row r="9" spans="1:16" x14ac:dyDescent="0.35">
      <c r="A9" s="5" t="s">
        <v>5</v>
      </c>
      <c r="B9" s="127">
        <v>1.9696343999999999</v>
      </c>
      <c r="C9" s="127">
        <v>0.44040921999999999</v>
      </c>
      <c r="D9" s="127">
        <v>0.21204603</v>
      </c>
      <c r="E9" s="127">
        <v>0.17960000000000001</v>
      </c>
      <c r="F9" s="127">
        <v>0.19146366000000001</v>
      </c>
      <c r="G9" s="127">
        <v>0.19739903</v>
      </c>
      <c r="H9" s="127">
        <v>0.203321</v>
      </c>
      <c r="I9" s="127">
        <v>0.20921730999999999</v>
      </c>
      <c r="J9" s="127">
        <v>0</v>
      </c>
      <c r="K9" s="127">
        <v>0</v>
      </c>
      <c r="L9" s="127">
        <v>0</v>
      </c>
      <c r="M9" s="127">
        <f t="shared" si="1"/>
        <v>3.60309065</v>
      </c>
    </row>
    <row r="10" spans="1:16" x14ac:dyDescent="0.35">
      <c r="A10" s="5" t="s">
        <v>6</v>
      </c>
      <c r="B10" s="127">
        <v>0</v>
      </c>
      <c r="C10" s="127">
        <v>0</v>
      </c>
      <c r="D10" s="127">
        <v>0</v>
      </c>
      <c r="E10" s="127">
        <v>0</v>
      </c>
      <c r="F10" s="127">
        <v>0</v>
      </c>
      <c r="G10" s="127">
        <v>0</v>
      </c>
      <c r="H10" s="127">
        <v>0</v>
      </c>
      <c r="I10" s="127">
        <v>0</v>
      </c>
      <c r="J10" s="127">
        <v>0</v>
      </c>
      <c r="K10" s="127">
        <v>0</v>
      </c>
      <c r="L10" s="127">
        <v>0</v>
      </c>
      <c r="M10" s="127">
        <f t="shared" si="1"/>
        <v>0</v>
      </c>
    </row>
    <row r="11" spans="1:16" ht="29" x14ac:dyDescent="0.35">
      <c r="A11" s="5" t="s">
        <v>7</v>
      </c>
      <c r="B11" s="127">
        <v>0</v>
      </c>
      <c r="C11" s="127">
        <v>0</v>
      </c>
      <c r="D11" s="127">
        <v>0</v>
      </c>
      <c r="E11" s="127">
        <v>0</v>
      </c>
      <c r="F11" s="127">
        <v>0</v>
      </c>
      <c r="G11" s="127">
        <v>0</v>
      </c>
      <c r="H11" s="127">
        <v>0</v>
      </c>
      <c r="I11" s="127">
        <v>0</v>
      </c>
      <c r="J11" s="127">
        <v>0</v>
      </c>
      <c r="K11" s="127">
        <v>0</v>
      </c>
      <c r="L11" s="127">
        <v>0</v>
      </c>
      <c r="M11" s="127">
        <f t="shared" si="1"/>
        <v>0</v>
      </c>
    </row>
    <row r="12" spans="1:16" x14ac:dyDescent="0.35">
      <c r="A12" s="3" t="s">
        <v>11</v>
      </c>
      <c r="B12" s="127">
        <f>SUM(B13:B15)</f>
        <v>-1.9696343999999999</v>
      </c>
      <c r="C12" s="127">
        <f t="shared" ref="C12:L12" si="3">SUM(C13:C15)</f>
        <v>-0.44040921999999999</v>
      </c>
      <c r="D12" s="127">
        <f t="shared" si="3"/>
        <v>-0.21204603</v>
      </c>
      <c r="E12" s="127">
        <f t="shared" si="3"/>
        <v>-0.17960000000000001</v>
      </c>
      <c r="F12" s="127">
        <f t="shared" si="3"/>
        <v>-0.19146366000000001</v>
      </c>
      <c r="G12" s="127">
        <f t="shared" si="3"/>
        <v>-0.19739903</v>
      </c>
      <c r="H12" s="127">
        <f t="shared" si="3"/>
        <v>-0.203321</v>
      </c>
      <c r="I12" s="127">
        <f t="shared" si="3"/>
        <v>-0.20921730999999999</v>
      </c>
      <c r="J12" s="127">
        <f t="shared" si="3"/>
        <v>0</v>
      </c>
      <c r="K12" s="127">
        <f t="shared" si="3"/>
        <v>0</v>
      </c>
      <c r="L12" s="127">
        <f t="shared" si="3"/>
        <v>0</v>
      </c>
      <c r="M12" s="127">
        <f t="shared" si="1"/>
        <v>-3.60309065</v>
      </c>
    </row>
    <row r="13" spans="1:16" ht="15" thickBot="1" x14ac:dyDescent="0.4">
      <c r="A13" s="5" t="s">
        <v>5</v>
      </c>
      <c r="B13" s="127">
        <v>-1.9696343999999999</v>
      </c>
      <c r="C13" s="127">
        <v>-0.44040921999999999</v>
      </c>
      <c r="D13" s="127">
        <v>-0.21204603</v>
      </c>
      <c r="E13" s="127">
        <v>-0.17960000000000001</v>
      </c>
      <c r="F13" s="127">
        <v>-0.19146366000000001</v>
      </c>
      <c r="G13" s="127">
        <v>-0.19739903</v>
      </c>
      <c r="H13" s="127">
        <v>-0.203321</v>
      </c>
      <c r="I13" s="127">
        <v>-0.20921730999999999</v>
      </c>
      <c r="J13" s="127">
        <v>0</v>
      </c>
      <c r="K13" s="127">
        <v>0</v>
      </c>
      <c r="L13" s="127">
        <v>0</v>
      </c>
      <c r="M13" s="127">
        <f t="shared" si="1"/>
        <v>-3.60309065</v>
      </c>
    </row>
    <row r="14" spans="1:16" ht="15" thickBot="1" x14ac:dyDescent="0.4">
      <c r="A14" s="5" t="s">
        <v>6</v>
      </c>
      <c r="B14" s="127">
        <v>0</v>
      </c>
      <c r="C14" s="127">
        <v>0</v>
      </c>
      <c r="D14" s="127">
        <v>0</v>
      </c>
      <c r="E14" s="127">
        <v>0</v>
      </c>
      <c r="F14" s="127">
        <v>0</v>
      </c>
      <c r="G14" s="127">
        <v>0</v>
      </c>
      <c r="H14" s="127">
        <v>0</v>
      </c>
      <c r="I14" s="127">
        <v>0</v>
      </c>
      <c r="J14" s="127">
        <v>0</v>
      </c>
      <c r="K14" s="127">
        <v>0</v>
      </c>
      <c r="L14" s="127">
        <v>0</v>
      </c>
      <c r="M14" s="127">
        <f t="shared" si="1"/>
        <v>0</v>
      </c>
      <c r="O14" s="67"/>
      <c r="P14" s="74"/>
    </row>
    <row r="15" spans="1:16" ht="29.5" thickBot="1" x14ac:dyDescent="0.4">
      <c r="A15" s="5" t="s">
        <v>7</v>
      </c>
      <c r="B15" s="127">
        <v>0</v>
      </c>
      <c r="C15" s="127">
        <v>0</v>
      </c>
      <c r="D15" s="127">
        <v>0</v>
      </c>
      <c r="E15" s="127">
        <v>0</v>
      </c>
      <c r="F15" s="127">
        <v>0</v>
      </c>
      <c r="G15" s="127">
        <v>0</v>
      </c>
      <c r="H15" s="127">
        <v>0</v>
      </c>
      <c r="I15" s="127">
        <v>0</v>
      </c>
      <c r="J15" s="127">
        <v>0</v>
      </c>
      <c r="K15" s="127">
        <v>0</v>
      </c>
      <c r="L15" s="127">
        <v>0</v>
      </c>
      <c r="M15" s="127">
        <f t="shared" si="1"/>
        <v>0</v>
      </c>
      <c r="O15" s="67"/>
      <c r="P15" s="74"/>
    </row>
    <row r="16" spans="1:16" ht="43.5" x14ac:dyDescent="0.35">
      <c r="A16" s="3" t="s">
        <v>9</v>
      </c>
      <c r="B16" s="127">
        <v>10.84516363</v>
      </c>
      <c r="C16" s="127">
        <v>2.4249728199999998</v>
      </c>
      <c r="D16" s="127">
        <v>0.67310875000000003</v>
      </c>
      <c r="E16" s="127">
        <v>0</v>
      </c>
      <c r="F16" s="127">
        <v>0</v>
      </c>
      <c r="G16" s="127">
        <v>0</v>
      </c>
      <c r="H16" s="127">
        <v>0</v>
      </c>
      <c r="I16" s="127">
        <v>0</v>
      </c>
      <c r="J16" s="127">
        <v>0</v>
      </c>
      <c r="K16" s="127">
        <v>0</v>
      </c>
      <c r="L16" s="127">
        <v>0</v>
      </c>
      <c r="M16" s="127">
        <f t="shared" si="1"/>
        <v>13.9432452</v>
      </c>
    </row>
    <row r="17" spans="1:13" ht="29" x14ac:dyDescent="0.35">
      <c r="A17" s="3" t="s">
        <v>10</v>
      </c>
      <c r="B17" s="127">
        <f>SUM(B18:B20)</f>
        <v>0</v>
      </c>
      <c r="C17" s="127">
        <v>0</v>
      </c>
      <c r="D17" s="127">
        <v>0</v>
      </c>
      <c r="E17" s="127">
        <v>0</v>
      </c>
      <c r="F17" s="127">
        <v>0</v>
      </c>
      <c r="G17" s="127">
        <v>0</v>
      </c>
      <c r="H17" s="127">
        <v>0</v>
      </c>
      <c r="I17" s="127">
        <v>0</v>
      </c>
      <c r="J17" s="127">
        <v>0</v>
      </c>
      <c r="K17" s="127">
        <v>0</v>
      </c>
      <c r="L17" s="127">
        <v>0</v>
      </c>
      <c r="M17" s="127">
        <f t="shared" si="1"/>
        <v>0</v>
      </c>
    </row>
    <row r="18" spans="1:13" x14ac:dyDescent="0.35">
      <c r="A18" s="5" t="s">
        <v>5</v>
      </c>
      <c r="B18" s="127">
        <v>0</v>
      </c>
      <c r="C18" s="127">
        <v>0</v>
      </c>
      <c r="D18" s="127">
        <v>0</v>
      </c>
      <c r="E18" s="127">
        <v>0</v>
      </c>
      <c r="F18" s="127">
        <v>0</v>
      </c>
      <c r="G18" s="127">
        <v>0</v>
      </c>
      <c r="H18" s="127">
        <v>0</v>
      </c>
      <c r="I18" s="127">
        <v>0</v>
      </c>
      <c r="J18" s="127">
        <v>0</v>
      </c>
      <c r="K18" s="127">
        <v>0</v>
      </c>
      <c r="L18" s="127">
        <v>0</v>
      </c>
      <c r="M18" s="127">
        <f t="shared" si="1"/>
        <v>0</v>
      </c>
    </row>
    <row r="19" spans="1:13" x14ac:dyDescent="0.35">
      <c r="A19" s="5" t="s">
        <v>6</v>
      </c>
      <c r="B19" s="127">
        <v>0</v>
      </c>
      <c r="C19" s="127">
        <v>0</v>
      </c>
      <c r="D19" s="127">
        <v>0</v>
      </c>
      <c r="E19" s="127">
        <v>0</v>
      </c>
      <c r="F19" s="127">
        <v>0</v>
      </c>
      <c r="G19" s="127">
        <v>0</v>
      </c>
      <c r="H19" s="127">
        <v>0</v>
      </c>
      <c r="I19" s="127">
        <v>0</v>
      </c>
      <c r="J19" s="127">
        <v>0</v>
      </c>
      <c r="K19" s="127">
        <v>0</v>
      </c>
      <c r="L19" s="127">
        <v>0</v>
      </c>
      <c r="M19" s="127">
        <f t="shared" si="1"/>
        <v>0</v>
      </c>
    </row>
    <row r="20" spans="1:13" ht="29" x14ac:dyDescent="0.35">
      <c r="A20" s="5" t="s">
        <v>7</v>
      </c>
      <c r="B20" s="127">
        <v>0</v>
      </c>
      <c r="C20" s="127">
        <v>0</v>
      </c>
      <c r="D20" s="127">
        <v>0</v>
      </c>
      <c r="E20" s="127">
        <v>0</v>
      </c>
      <c r="F20" s="127">
        <v>0</v>
      </c>
      <c r="G20" s="127">
        <v>0</v>
      </c>
      <c r="H20" s="127">
        <v>0</v>
      </c>
      <c r="I20" s="127">
        <v>0</v>
      </c>
      <c r="J20" s="127">
        <v>0</v>
      </c>
      <c r="K20" s="127">
        <v>0</v>
      </c>
      <c r="L20" s="127">
        <v>0</v>
      </c>
      <c r="M20" s="127">
        <f t="shared" si="1"/>
        <v>0</v>
      </c>
    </row>
    <row r="21" spans="1:13" ht="28" customHeight="1" x14ac:dyDescent="0.35">
      <c r="A21" s="5" t="s">
        <v>12</v>
      </c>
      <c r="B21" s="290" t="s">
        <v>545</v>
      </c>
      <c r="C21" s="290"/>
      <c r="D21" s="290"/>
      <c r="E21" s="290"/>
      <c r="F21" s="290"/>
      <c r="G21" s="290"/>
      <c r="H21" s="290"/>
      <c r="I21" s="290"/>
      <c r="J21" s="290"/>
      <c r="K21" s="290"/>
      <c r="L21" s="290"/>
      <c r="M21" s="290"/>
    </row>
    <row r="22" spans="1:13" ht="58" x14ac:dyDescent="0.35">
      <c r="A22" s="5" t="s">
        <v>13</v>
      </c>
      <c r="B22" s="290" t="s">
        <v>546</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423" t="s">
        <v>547</v>
      </c>
      <c r="D32" s="424"/>
      <c r="E32" s="424"/>
      <c r="F32" s="424"/>
      <c r="G32" s="424"/>
      <c r="H32" s="424"/>
      <c r="I32" s="424"/>
      <c r="J32" s="425"/>
    </row>
    <row r="33" spans="1:10" ht="87" x14ac:dyDescent="0.35">
      <c r="A33" s="290"/>
      <c r="B33" s="5" t="s">
        <v>21</v>
      </c>
      <c r="C33" s="426"/>
      <c r="D33" s="427"/>
      <c r="E33" s="427"/>
      <c r="F33" s="427"/>
      <c r="G33" s="427"/>
      <c r="H33" s="427"/>
      <c r="I33" s="427"/>
      <c r="J33" s="428"/>
    </row>
    <row r="34" spans="1:10" ht="87" x14ac:dyDescent="0.35">
      <c r="A34" s="290"/>
      <c r="B34" s="7" t="s">
        <v>25</v>
      </c>
      <c r="C34" s="290" t="s">
        <v>548</v>
      </c>
      <c r="D34" s="290"/>
      <c r="E34" s="290"/>
      <c r="F34" s="290"/>
      <c r="G34" s="290"/>
      <c r="H34" s="290"/>
      <c r="I34" s="290"/>
      <c r="J34" s="290"/>
    </row>
    <row r="35" spans="1:10" x14ac:dyDescent="0.35">
      <c r="A35" s="290"/>
      <c r="B35" s="5" t="s">
        <v>549</v>
      </c>
      <c r="C35" s="378" t="s">
        <v>550</v>
      </c>
      <c r="D35" s="429"/>
      <c r="E35" s="429"/>
      <c r="F35" s="429"/>
      <c r="G35" s="429"/>
      <c r="H35" s="429"/>
      <c r="I35" s="429"/>
      <c r="J35" s="379"/>
    </row>
    <row r="36" spans="1:10" ht="87" x14ac:dyDescent="0.35">
      <c r="A36" s="290" t="s">
        <v>26</v>
      </c>
      <c r="B36" s="5" t="s">
        <v>22</v>
      </c>
      <c r="C36" s="294"/>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58" x14ac:dyDescent="0.35">
      <c r="A38" s="151" t="s">
        <v>13</v>
      </c>
      <c r="B38" s="294"/>
      <c r="C38" s="295"/>
      <c r="D38" s="295"/>
      <c r="E38" s="295"/>
      <c r="F38" s="295"/>
      <c r="G38" s="295"/>
      <c r="H38" s="295"/>
      <c r="I38" s="295"/>
      <c r="J38" s="296"/>
    </row>
  </sheetData>
  <mergeCells count="21">
    <mergeCell ref="A25:J25"/>
    <mergeCell ref="A1:M1"/>
    <mergeCell ref="A2:A3"/>
    <mergeCell ref="B2:M2"/>
    <mergeCell ref="B21:M21"/>
    <mergeCell ref="B22:M22"/>
    <mergeCell ref="I31:J31"/>
    <mergeCell ref="A32:A35"/>
    <mergeCell ref="C34:J34"/>
    <mergeCell ref="A26:J26"/>
    <mergeCell ref="A27:B27"/>
    <mergeCell ref="I27:J27"/>
    <mergeCell ref="I28:J28"/>
    <mergeCell ref="I29:J29"/>
    <mergeCell ref="I30:J30"/>
    <mergeCell ref="A36:A37"/>
    <mergeCell ref="C36:J36"/>
    <mergeCell ref="I37:J37"/>
    <mergeCell ref="B38:J38"/>
    <mergeCell ref="C32:J33"/>
    <mergeCell ref="C35:J35"/>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2"/>
  <sheetViews>
    <sheetView zoomScale="70" zoomScaleNormal="70" workbookViewId="0">
      <selection activeCell="B42" sqref="B42:J42"/>
    </sheetView>
  </sheetViews>
  <sheetFormatPr defaultRowHeight="14.5" x14ac:dyDescent="0.35"/>
  <cols>
    <col min="1" max="1" width="26.4531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7.8E-2</v>
      </c>
      <c r="C8" s="152">
        <f t="shared" ref="C8:L8" si="2">SUM(C9:C11)</f>
        <v>2.1539999999999999</v>
      </c>
      <c r="D8" s="152">
        <f t="shared" si="2"/>
        <v>0.92500000000000004</v>
      </c>
      <c r="E8" s="152">
        <f t="shared" si="2"/>
        <v>0.69</v>
      </c>
      <c r="F8" s="152">
        <f t="shared" si="2"/>
        <v>0</v>
      </c>
      <c r="G8" s="152">
        <f t="shared" si="2"/>
        <v>0</v>
      </c>
      <c r="H8" s="152">
        <f t="shared" si="2"/>
        <v>0</v>
      </c>
      <c r="I8" s="152">
        <f t="shared" si="2"/>
        <v>0</v>
      </c>
      <c r="J8" s="152">
        <f t="shared" si="2"/>
        <v>0</v>
      </c>
      <c r="K8" s="152">
        <f t="shared" si="2"/>
        <v>0</v>
      </c>
      <c r="L8" s="152">
        <f t="shared" si="2"/>
        <v>0</v>
      </c>
      <c r="M8" s="152">
        <f t="shared" si="1"/>
        <v>3.847</v>
      </c>
    </row>
    <row r="9" spans="1:16" x14ac:dyDescent="0.35">
      <c r="A9" s="5" t="s">
        <v>5</v>
      </c>
      <c r="B9" s="152">
        <v>7.8E-2</v>
      </c>
      <c r="C9" s="152">
        <v>2.1539999999999999</v>
      </c>
      <c r="D9" s="152">
        <v>0.92500000000000004</v>
      </c>
      <c r="E9" s="152">
        <v>0.69</v>
      </c>
      <c r="F9" s="152">
        <v>0</v>
      </c>
      <c r="G9" s="152">
        <v>0</v>
      </c>
      <c r="H9" s="152">
        <v>0</v>
      </c>
      <c r="I9" s="152">
        <v>0</v>
      </c>
      <c r="J9" s="152">
        <v>0</v>
      </c>
      <c r="K9" s="152">
        <v>0</v>
      </c>
      <c r="L9" s="152">
        <v>0</v>
      </c>
      <c r="M9" s="152">
        <f t="shared" si="1"/>
        <v>3.847</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-7.8E-2</v>
      </c>
      <c r="C12" s="152">
        <f t="shared" ref="C12:L12" si="3">SUM(C13:C15)</f>
        <v>-2.1539999999999999</v>
      </c>
      <c r="D12" s="152">
        <f t="shared" si="3"/>
        <v>-0.92500000000000004</v>
      </c>
      <c r="E12" s="152">
        <f t="shared" si="3"/>
        <v>-0.69</v>
      </c>
      <c r="F12" s="152">
        <f t="shared" si="3"/>
        <v>0</v>
      </c>
      <c r="G12" s="152">
        <f t="shared" si="3"/>
        <v>0</v>
      </c>
      <c r="H12" s="152">
        <f t="shared" si="3"/>
        <v>0</v>
      </c>
      <c r="I12" s="152">
        <f t="shared" si="3"/>
        <v>0</v>
      </c>
      <c r="J12" s="152">
        <f t="shared" si="3"/>
        <v>0</v>
      </c>
      <c r="K12" s="152">
        <f t="shared" si="3"/>
        <v>0</v>
      </c>
      <c r="L12" s="152">
        <f t="shared" si="3"/>
        <v>0</v>
      </c>
      <c r="M12" s="152">
        <f t="shared" si="1"/>
        <v>-3.847</v>
      </c>
    </row>
    <row r="13" spans="1:16" ht="15" thickBot="1" x14ac:dyDescent="0.4">
      <c r="A13" s="5" t="s">
        <v>5</v>
      </c>
      <c r="B13" s="152">
        <v>-7.8E-2</v>
      </c>
      <c r="C13" s="152">
        <v>-2.1539999999999999</v>
      </c>
      <c r="D13" s="152">
        <v>-0.92500000000000004</v>
      </c>
      <c r="E13" s="152">
        <v>-0.69</v>
      </c>
      <c r="F13" s="152">
        <v>0</v>
      </c>
      <c r="G13" s="152">
        <v>0</v>
      </c>
      <c r="H13" s="152">
        <v>0</v>
      </c>
      <c r="I13" s="152">
        <v>0</v>
      </c>
      <c r="J13" s="152">
        <v>0</v>
      </c>
      <c r="K13" s="152">
        <v>0</v>
      </c>
      <c r="L13" s="152">
        <v>0</v>
      </c>
      <c r="M13" s="152">
        <f t="shared" si="1"/>
        <v>-3.847</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1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29" x14ac:dyDescent="0.35">
      <c r="A16" s="3" t="s">
        <v>9</v>
      </c>
      <c r="B16" s="152">
        <v>0.432</v>
      </c>
      <c r="C16" s="152">
        <v>11.861000000000001</v>
      </c>
      <c r="D16" s="152">
        <v>5.0940000000000003</v>
      </c>
      <c r="E16" s="152">
        <v>3.8260000000000001</v>
      </c>
      <c r="F16" s="152">
        <v>0</v>
      </c>
      <c r="G16" s="152">
        <v>0</v>
      </c>
      <c r="H16" s="152">
        <v>0</v>
      </c>
      <c r="I16" s="152">
        <v>0</v>
      </c>
      <c r="J16" s="152">
        <v>0</v>
      </c>
      <c r="K16" s="152">
        <v>0</v>
      </c>
      <c r="L16" s="152">
        <v>0</v>
      </c>
      <c r="M16" s="152">
        <f t="shared" si="1"/>
        <v>21.213000000000001</v>
      </c>
    </row>
    <row r="17" spans="1:13"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ht="128" customHeight="1" x14ac:dyDescent="0.35">
      <c r="A21" s="5" t="s">
        <v>12</v>
      </c>
      <c r="B21" s="290" t="s">
        <v>551</v>
      </c>
      <c r="C21" s="290"/>
      <c r="D21" s="290"/>
      <c r="E21" s="290"/>
      <c r="F21" s="290"/>
      <c r="G21" s="290"/>
      <c r="H21" s="290"/>
      <c r="I21" s="290"/>
      <c r="J21" s="290"/>
      <c r="K21" s="290"/>
      <c r="L21" s="290"/>
      <c r="M21" s="290"/>
    </row>
    <row r="22" spans="1:13" ht="43.5" x14ac:dyDescent="0.35">
      <c r="A22" s="5" t="s">
        <v>13</v>
      </c>
      <c r="B22" s="290" t="s">
        <v>552</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348" x14ac:dyDescent="0.35">
      <c r="A36" s="290" t="s">
        <v>26</v>
      </c>
      <c r="B36" s="5" t="s">
        <v>553</v>
      </c>
      <c r="C36" s="294" t="s">
        <v>554</v>
      </c>
      <c r="D36" s="295"/>
      <c r="E36" s="295"/>
      <c r="F36" s="295"/>
      <c r="G36" s="295"/>
      <c r="H36" s="295"/>
      <c r="I36" s="295"/>
      <c r="J36" s="296"/>
    </row>
    <row r="37" spans="1:10" ht="174" x14ac:dyDescent="0.35">
      <c r="A37" s="290"/>
      <c r="B37" s="5" t="s">
        <v>555</v>
      </c>
      <c r="C37" s="378" t="s">
        <v>556</v>
      </c>
      <c r="D37" s="429"/>
      <c r="E37" s="429"/>
      <c r="F37" s="429"/>
      <c r="G37" s="429"/>
      <c r="H37" s="429"/>
      <c r="I37" s="429"/>
      <c r="J37" s="379"/>
    </row>
    <row r="38" spans="1:10" ht="159.5" x14ac:dyDescent="0.35">
      <c r="A38" s="290"/>
      <c r="B38" s="5" t="s">
        <v>557</v>
      </c>
      <c r="C38" s="378" t="s">
        <v>558</v>
      </c>
      <c r="D38" s="429"/>
      <c r="E38" s="429"/>
      <c r="F38" s="429"/>
      <c r="G38" s="429"/>
      <c r="H38" s="429"/>
      <c r="I38" s="429"/>
      <c r="J38" s="379"/>
    </row>
    <row r="39" spans="1:10" ht="116" x14ac:dyDescent="0.35">
      <c r="A39" s="290"/>
      <c r="B39" s="5" t="s">
        <v>559</v>
      </c>
      <c r="C39" s="378" t="s">
        <v>560</v>
      </c>
      <c r="D39" s="429"/>
      <c r="E39" s="429"/>
      <c r="F39" s="429"/>
      <c r="G39" s="429"/>
      <c r="H39" s="429"/>
      <c r="I39" s="429"/>
      <c r="J39" s="379"/>
    </row>
    <row r="40" spans="1:10" ht="188.5" x14ac:dyDescent="0.35">
      <c r="A40" s="290"/>
      <c r="B40" s="5" t="s">
        <v>561</v>
      </c>
      <c r="C40" s="378" t="s">
        <v>562</v>
      </c>
      <c r="D40" s="429"/>
      <c r="E40" s="429"/>
      <c r="F40" s="429"/>
      <c r="G40" s="429"/>
      <c r="H40" s="429"/>
      <c r="I40" s="429"/>
      <c r="J40" s="379"/>
    </row>
    <row r="41" spans="1:10" ht="29" x14ac:dyDescent="0.35">
      <c r="A41" s="290"/>
      <c r="B41" s="5" t="s">
        <v>23</v>
      </c>
      <c r="C41" s="151"/>
      <c r="D41" s="151"/>
      <c r="E41" s="151"/>
      <c r="F41" s="151"/>
      <c r="G41" s="151"/>
      <c r="H41" s="151"/>
      <c r="I41" s="290"/>
      <c r="J41" s="290"/>
    </row>
    <row r="42" spans="1:10" ht="43.5" x14ac:dyDescent="0.35">
      <c r="A42" s="151" t="s">
        <v>13</v>
      </c>
      <c r="B42" s="294" t="s">
        <v>563</v>
      </c>
      <c r="C42" s="295"/>
      <c r="D42" s="295"/>
      <c r="E42" s="295"/>
      <c r="F42" s="295"/>
      <c r="G42" s="295"/>
      <c r="H42" s="295"/>
      <c r="I42" s="295"/>
      <c r="J42" s="296"/>
    </row>
  </sheetData>
  <mergeCells count="26">
    <mergeCell ref="I30:J30"/>
    <mergeCell ref="A1:M1"/>
    <mergeCell ref="A2:A3"/>
    <mergeCell ref="B2:M2"/>
    <mergeCell ref="B21:M21"/>
    <mergeCell ref="B22:M22"/>
    <mergeCell ref="A25:J25"/>
    <mergeCell ref="A26:J26"/>
    <mergeCell ref="A27:B27"/>
    <mergeCell ref="I27:J27"/>
    <mergeCell ref="I28:J28"/>
    <mergeCell ref="I29:J29"/>
    <mergeCell ref="I31:J31"/>
    <mergeCell ref="A32:A35"/>
    <mergeCell ref="C32:J32"/>
    <mergeCell ref="C33:J33"/>
    <mergeCell ref="C34:J34"/>
    <mergeCell ref="I35:J35"/>
    <mergeCell ref="A36:A41"/>
    <mergeCell ref="C36:J36"/>
    <mergeCell ref="I41:J41"/>
    <mergeCell ref="B42:J42"/>
    <mergeCell ref="C37:J37"/>
    <mergeCell ref="C38:J38"/>
    <mergeCell ref="C40:J40"/>
    <mergeCell ref="C39:J39"/>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0"/>
  <sheetViews>
    <sheetView topLeftCell="A4" zoomScale="85" zoomScaleNormal="85" workbookViewId="0">
      <selection activeCell="B41" sqref="B41"/>
    </sheetView>
  </sheetViews>
  <sheetFormatPr defaultRowHeight="14.5" x14ac:dyDescent="0.35"/>
  <cols>
    <col min="1" max="1" width="28.0898437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f>SUM(B9:B11)</f>
        <v>0.01</v>
      </c>
      <c r="C8" s="152">
        <f t="shared" ref="C8:L8" si="2">SUM(C9:C11)</f>
        <v>0.59</v>
      </c>
      <c r="D8" s="152">
        <f t="shared" si="2"/>
        <v>0.25</v>
      </c>
      <c r="E8" s="152">
        <f t="shared" si="2"/>
        <v>0.26</v>
      </c>
      <c r="F8" s="152">
        <f t="shared" si="2"/>
        <v>0.03</v>
      </c>
      <c r="G8" s="152">
        <f t="shared" si="2"/>
        <v>0</v>
      </c>
      <c r="H8" s="152">
        <f t="shared" si="2"/>
        <v>0</v>
      </c>
      <c r="I8" s="152">
        <f t="shared" si="2"/>
        <v>0</v>
      </c>
      <c r="J8" s="152">
        <f t="shared" si="2"/>
        <v>0</v>
      </c>
      <c r="K8" s="152">
        <f t="shared" si="2"/>
        <v>0</v>
      </c>
      <c r="L8" s="152">
        <f t="shared" si="2"/>
        <v>0</v>
      </c>
      <c r="M8" s="152">
        <f t="shared" si="1"/>
        <v>1.1399999999999999</v>
      </c>
    </row>
    <row r="9" spans="1:16" x14ac:dyDescent="0.35">
      <c r="A9" s="5" t="s">
        <v>5</v>
      </c>
      <c r="B9" s="152">
        <v>0.01</v>
      </c>
      <c r="C9" s="152">
        <v>0.59</v>
      </c>
      <c r="D9" s="152">
        <v>0.25</v>
      </c>
      <c r="E9" s="152">
        <v>0.26</v>
      </c>
      <c r="F9" s="152">
        <v>0.03</v>
      </c>
      <c r="G9" s="152">
        <v>0</v>
      </c>
      <c r="H9" s="152">
        <v>0</v>
      </c>
      <c r="I9" s="152">
        <v>0</v>
      </c>
      <c r="J9" s="152">
        <v>0</v>
      </c>
      <c r="K9" s="152">
        <v>0</v>
      </c>
      <c r="L9" s="152">
        <v>0</v>
      </c>
      <c r="M9" s="152">
        <f t="shared" si="1"/>
        <v>1.1399999999999999</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-0.01</v>
      </c>
      <c r="C12" s="152">
        <f t="shared" ref="C12:L12" si="3">SUM(C13:C15)</f>
        <v>-0.59</v>
      </c>
      <c r="D12" s="152">
        <f t="shared" si="3"/>
        <v>-0.25</v>
      </c>
      <c r="E12" s="152">
        <f t="shared" si="3"/>
        <v>-0.26</v>
      </c>
      <c r="F12" s="152">
        <f t="shared" si="3"/>
        <v>-0.03</v>
      </c>
      <c r="G12" s="152">
        <f t="shared" si="3"/>
        <v>0</v>
      </c>
      <c r="H12" s="152">
        <f t="shared" si="3"/>
        <v>0</v>
      </c>
      <c r="I12" s="152">
        <f t="shared" si="3"/>
        <v>0</v>
      </c>
      <c r="J12" s="152">
        <f t="shared" si="3"/>
        <v>0</v>
      </c>
      <c r="K12" s="152">
        <f t="shared" si="3"/>
        <v>0</v>
      </c>
      <c r="L12" s="152">
        <f t="shared" si="3"/>
        <v>0</v>
      </c>
      <c r="M12" s="152">
        <f t="shared" si="1"/>
        <v>-1.1399999999999999</v>
      </c>
    </row>
    <row r="13" spans="1:16" ht="15" thickBot="1" x14ac:dyDescent="0.4">
      <c r="A13" s="5" t="s">
        <v>5</v>
      </c>
      <c r="B13" s="152">
        <v>-0.01</v>
      </c>
      <c r="C13" s="152">
        <v>-0.59</v>
      </c>
      <c r="D13" s="152">
        <v>-0.25</v>
      </c>
      <c r="E13" s="152">
        <v>-0.26</v>
      </c>
      <c r="F13" s="152">
        <v>-0.03</v>
      </c>
      <c r="G13" s="152">
        <v>0</v>
      </c>
      <c r="H13" s="152">
        <v>0</v>
      </c>
      <c r="I13" s="152">
        <v>0</v>
      </c>
      <c r="J13" s="152">
        <v>0</v>
      </c>
      <c r="K13" s="152">
        <v>0</v>
      </c>
      <c r="L13" s="152">
        <v>0</v>
      </c>
      <c r="M13" s="152">
        <f t="shared" si="1"/>
        <v>-1.1399999999999999</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1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29" x14ac:dyDescent="0.35">
      <c r="A16" s="3" t="s">
        <v>9</v>
      </c>
      <c r="B16" s="152">
        <v>0.03</v>
      </c>
      <c r="C16" s="152">
        <v>3.24</v>
      </c>
      <c r="D16" s="152">
        <v>1.37</v>
      </c>
      <c r="E16" s="152">
        <v>1.42</v>
      </c>
      <c r="F16" s="152">
        <v>0.14000000000000001</v>
      </c>
      <c r="G16" s="152">
        <v>0</v>
      </c>
      <c r="H16" s="152">
        <v>0</v>
      </c>
      <c r="I16" s="152">
        <v>0</v>
      </c>
      <c r="J16" s="152">
        <v>0</v>
      </c>
      <c r="K16" s="152">
        <v>0</v>
      </c>
      <c r="L16" s="152">
        <v>0</v>
      </c>
      <c r="M16" s="152">
        <f t="shared" si="1"/>
        <v>6.2</v>
      </c>
    </row>
    <row r="17" spans="1:13"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ht="30.5" customHeight="1" x14ac:dyDescent="0.35">
      <c r="A21" s="5" t="s">
        <v>12</v>
      </c>
      <c r="B21" s="290" t="s">
        <v>564</v>
      </c>
      <c r="C21" s="290"/>
      <c r="D21" s="290"/>
      <c r="E21" s="290"/>
      <c r="F21" s="290"/>
      <c r="G21" s="290"/>
      <c r="H21" s="290"/>
      <c r="I21" s="290"/>
      <c r="J21" s="290"/>
      <c r="K21" s="290"/>
      <c r="L21" s="290"/>
      <c r="M21" s="290"/>
    </row>
    <row r="22" spans="1:13" ht="43.5" x14ac:dyDescent="0.35">
      <c r="A22" s="5" t="s">
        <v>13</v>
      </c>
      <c r="B22" s="290" t="s">
        <v>565</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v>0.56999999999999995</v>
      </c>
      <c r="H29" s="151">
        <v>0.56999999999999995</v>
      </c>
      <c r="I29" s="294">
        <v>3.96</v>
      </c>
      <c r="J29" s="296"/>
    </row>
    <row r="30" spans="1:13" ht="87" x14ac:dyDescent="0.35">
      <c r="A30" s="151" t="s">
        <v>19</v>
      </c>
      <c r="B30" s="7" t="s">
        <v>22</v>
      </c>
      <c r="C30" s="151"/>
      <c r="D30" s="151">
        <v>0.73</v>
      </c>
      <c r="E30" s="151">
        <v>0.76</v>
      </c>
      <c r="F30" s="151">
        <v>0.77</v>
      </c>
      <c r="G30" s="151">
        <v>0.14000000000000001</v>
      </c>
      <c r="H30" s="151">
        <v>0.19</v>
      </c>
      <c r="I30" s="290">
        <v>3.49</v>
      </c>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t="s">
        <v>566</v>
      </c>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72.5" x14ac:dyDescent="0.35">
      <c r="A36" s="290" t="s">
        <v>26</v>
      </c>
      <c r="B36" s="5" t="s">
        <v>567</v>
      </c>
      <c r="C36" s="294" t="s">
        <v>572</v>
      </c>
      <c r="D36" s="295"/>
      <c r="E36" s="295"/>
      <c r="F36" s="295"/>
      <c r="G36" s="295"/>
      <c r="H36" s="295"/>
      <c r="I36" s="295"/>
      <c r="J36" s="296"/>
    </row>
    <row r="37" spans="1:10" ht="72.5" x14ac:dyDescent="0.35">
      <c r="A37" s="290"/>
      <c r="B37" s="5" t="s">
        <v>568</v>
      </c>
      <c r="C37" s="294" t="s">
        <v>571</v>
      </c>
      <c r="D37" s="295"/>
      <c r="E37" s="295"/>
      <c r="F37" s="295"/>
      <c r="G37" s="295"/>
      <c r="H37" s="295"/>
      <c r="I37" s="295"/>
      <c r="J37" s="296"/>
    </row>
    <row r="38" spans="1:10" ht="72.5" x14ac:dyDescent="0.35">
      <c r="A38" s="290"/>
      <c r="B38" s="5" t="s">
        <v>569</v>
      </c>
      <c r="C38" s="294" t="s">
        <v>570</v>
      </c>
      <c r="D38" s="295"/>
      <c r="E38" s="295"/>
      <c r="F38" s="295"/>
      <c r="G38" s="295"/>
      <c r="H38" s="295"/>
      <c r="I38" s="295"/>
      <c r="J38" s="296"/>
    </row>
    <row r="39" spans="1:10" ht="29" x14ac:dyDescent="0.35">
      <c r="A39" s="290"/>
      <c r="B39" s="5" t="s">
        <v>23</v>
      </c>
      <c r="C39" s="151"/>
      <c r="D39" s="151"/>
      <c r="E39" s="151"/>
      <c r="F39" s="151"/>
      <c r="G39" s="151"/>
      <c r="H39" s="151"/>
      <c r="I39" s="290"/>
      <c r="J39" s="290"/>
    </row>
    <row r="40" spans="1:10" ht="43.5" x14ac:dyDescent="0.35">
      <c r="A40" s="151" t="s">
        <v>13</v>
      </c>
      <c r="B40" s="294" t="s">
        <v>573</v>
      </c>
      <c r="C40" s="295"/>
      <c r="D40" s="295"/>
      <c r="E40" s="295"/>
      <c r="F40" s="295"/>
      <c r="G40" s="295"/>
      <c r="H40" s="295"/>
      <c r="I40" s="295"/>
      <c r="J40" s="296"/>
    </row>
  </sheetData>
  <mergeCells count="24">
    <mergeCell ref="I30:J30"/>
    <mergeCell ref="A1:M1"/>
    <mergeCell ref="A2:A3"/>
    <mergeCell ref="B2:M2"/>
    <mergeCell ref="B21:M21"/>
    <mergeCell ref="B22:M22"/>
    <mergeCell ref="A25:J25"/>
    <mergeCell ref="A26:J26"/>
    <mergeCell ref="A27:B27"/>
    <mergeCell ref="I27:J27"/>
    <mergeCell ref="I28:J28"/>
    <mergeCell ref="I29:J29"/>
    <mergeCell ref="I31:J31"/>
    <mergeCell ref="A32:A35"/>
    <mergeCell ref="C32:J32"/>
    <mergeCell ref="C33:J33"/>
    <mergeCell ref="C34:J34"/>
    <mergeCell ref="I35:J35"/>
    <mergeCell ref="A36:A39"/>
    <mergeCell ref="C36:J36"/>
    <mergeCell ref="I39:J39"/>
    <mergeCell ref="B40:J40"/>
    <mergeCell ref="C37:J37"/>
    <mergeCell ref="C38:J38"/>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4" zoomScale="85" zoomScaleNormal="85" workbookViewId="0">
      <selection activeCell="C35" sqref="C35"/>
    </sheetView>
  </sheetViews>
  <sheetFormatPr defaultRowHeight="14.5" x14ac:dyDescent="0.35"/>
  <cols>
    <col min="1" max="1" width="30.4531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2">
        <f>SUM(B5:B7)</f>
        <v>0</v>
      </c>
      <c r="C4" s="152">
        <f t="shared" ref="C4:L4" si="0">SUM(C5:C7)</f>
        <v>0</v>
      </c>
      <c r="D4" s="152">
        <f t="shared" si="0"/>
        <v>0</v>
      </c>
      <c r="E4" s="152">
        <f t="shared" si="0"/>
        <v>0</v>
      </c>
      <c r="F4" s="152">
        <f t="shared" si="0"/>
        <v>0</v>
      </c>
      <c r="G4" s="152">
        <f t="shared" si="0"/>
        <v>0</v>
      </c>
      <c r="H4" s="152">
        <f t="shared" si="0"/>
        <v>0</v>
      </c>
      <c r="I4" s="152">
        <f t="shared" si="0"/>
        <v>0</v>
      </c>
      <c r="J4" s="152">
        <f t="shared" si="0"/>
        <v>0</v>
      </c>
      <c r="K4" s="152">
        <f t="shared" si="0"/>
        <v>0</v>
      </c>
      <c r="L4" s="152">
        <f t="shared" si="0"/>
        <v>0</v>
      </c>
      <c r="M4" s="152">
        <f>SUM(B4:L4)</f>
        <v>0</v>
      </c>
    </row>
    <row r="5" spans="1:16" x14ac:dyDescent="0.35">
      <c r="A5" s="5" t="s">
        <v>5</v>
      </c>
      <c r="B5" s="152">
        <v>0</v>
      </c>
      <c r="C5" s="152">
        <v>0</v>
      </c>
      <c r="D5" s="152">
        <v>0</v>
      </c>
      <c r="E5" s="152">
        <v>0</v>
      </c>
      <c r="F5" s="152">
        <v>0</v>
      </c>
      <c r="G5" s="152">
        <v>0</v>
      </c>
      <c r="H5" s="152">
        <v>0</v>
      </c>
      <c r="I5" s="152">
        <v>0</v>
      </c>
      <c r="J5" s="152">
        <v>0</v>
      </c>
      <c r="K5" s="152">
        <v>0</v>
      </c>
      <c r="L5" s="152">
        <v>0</v>
      </c>
      <c r="M5" s="152">
        <f t="shared" ref="M5:M20" si="1">SUM(B5:L5)</f>
        <v>0</v>
      </c>
    </row>
    <row r="6" spans="1:16" x14ac:dyDescent="0.35">
      <c r="A6" s="5" t="s">
        <v>6</v>
      </c>
      <c r="B6" s="152">
        <v>0</v>
      </c>
      <c r="C6" s="152">
        <v>0</v>
      </c>
      <c r="D6" s="152">
        <v>0</v>
      </c>
      <c r="E6" s="152">
        <v>0</v>
      </c>
      <c r="F6" s="152">
        <v>0</v>
      </c>
      <c r="G6" s="152">
        <v>0</v>
      </c>
      <c r="H6" s="152">
        <v>0</v>
      </c>
      <c r="I6" s="152">
        <v>0</v>
      </c>
      <c r="J6" s="152">
        <v>0</v>
      </c>
      <c r="K6" s="152">
        <v>0</v>
      </c>
      <c r="L6" s="152">
        <v>0</v>
      </c>
      <c r="M6" s="152">
        <f t="shared" si="1"/>
        <v>0</v>
      </c>
    </row>
    <row r="7" spans="1:16" x14ac:dyDescent="0.35">
      <c r="A7" s="5" t="s">
        <v>7</v>
      </c>
      <c r="B7" s="152">
        <v>0</v>
      </c>
      <c r="C7" s="152">
        <v>0</v>
      </c>
      <c r="D7" s="152">
        <v>0</v>
      </c>
      <c r="E7" s="152">
        <v>0</v>
      </c>
      <c r="F7" s="152">
        <v>0</v>
      </c>
      <c r="G7" s="152">
        <v>0</v>
      </c>
      <c r="H7" s="152">
        <v>0</v>
      </c>
      <c r="I7" s="152">
        <v>0</v>
      </c>
      <c r="J7" s="152">
        <v>0</v>
      </c>
      <c r="K7" s="152">
        <v>0</v>
      </c>
      <c r="L7" s="152">
        <v>0</v>
      </c>
      <c r="M7" s="152">
        <f t="shared" si="1"/>
        <v>0</v>
      </c>
    </row>
    <row r="8" spans="1:16" x14ac:dyDescent="0.35">
      <c r="A8" s="3" t="s">
        <v>8</v>
      </c>
      <c r="B8" s="152">
        <v>0</v>
      </c>
      <c r="C8" s="152">
        <f t="shared" ref="C8:L8" si="2">SUM(C9:C11)</f>
        <v>1.0464272100000001</v>
      </c>
      <c r="D8" s="152">
        <f t="shared" si="2"/>
        <v>1.2492435799999999</v>
      </c>
      <c r="E8" s="152">
        <f t="shared" si="2"/>
        <v>0.58834894999999998</v>
      </c>
      <c r="F8" s="152">
        <f t="shared" si="2"/>
        <v>0</v>
      </c>
      <c r="G8" s="152">
        <f t="shared" si="2"/>
        <v>0</v>
      </c>
      <c r="H8" s="152">
        <f t="shared" si="2"/>
        <v>0</v>
      </c>
      <c r="I8" s="152">
        <f t="shared" si="2"/>
        <v>0</v>
      </c>
      <c r="J8" s="152">
        <f t="shared" si="2"/>
        <v>0</v>
      </c>
      <c r="K8" s="152">
        <f t="shared" si="2"/>
        <v>0</v>
      </c>
      <c r="L8" s="152">
        <f t="shared" si="2"/>
        <v>0</v>
      </c>
      <c r="M8" s="152">
        <f t="shared" si="1"/>
        <v>2.8840197399999998</v>
      </c>
    </row>
    <row r="9" spans="1:16" x14ac:dyDescent="0.35">
      <c r="A9" s="5" t="s">
        <v>5</v>
      </c>
      <c r="B9" s="152">
        <v>0</v>
      </c>
      <c r="C9" s="152">
        <v>1.0464272100000001</v>
      </c>
      <c r="D9" s="152">
        <v>1.2492435799999999</v>
      </c>
      <c r="E9" s="152">
        <v>0.58834894999999998</v>
      </c>
      <c r="F9" s="152">
        <v>0</v>
      </c>
      <c r="G9" s="152">
        <v>0</v>
      </c>
      <c r="H9" s="152">
        <v>0</v>
      </c>
      <c r="I9" s="152">
        <v>0</v>
      </c>
      <c r="J9" s="152">
        <v>0</v>
      </c>
      <c r="K9" s="152">
        <v>0</v>
      </c>
      <c r="L9" s="152">
        <v>0</v>
      </c>
      <c r="M9" s="152">
        <f t="shared" si="1"/>
        <v>2.8840197399999998</v>
      </c>
    </row>
    <row r="10" spans="1:16" x14ac:dyDescent="0.35">
      <c r="A10" s="5" t="s">
        <v>6</v>
      </c>
      <c r="B10" s="152">
        <v>0</v>
      </c>
      <c r="C10" s="152">
        <v>0</v>
      </c>
      <c r="D10" s="152">
        <v>0</v>
      </c>
      <c r="E10" s="152">
        <v>0</v>
      </c>
      <c r="F10" s="152">
        <v>0</v>
      </c>
      <c r="G10" s="152">
        <v>0</v>
      </c>
      <c r="H10" s="152">
        <v>0</v>
      </c>
      <c r="I10" s="152">
        <v>0</v>
      </c>
      <c r="J10" s="152">
        <v>0</v>
      </c>
      <c r="K10" s="152">
        <v>0</v>
      </c>
      <c r="L10" s="152">
        <v>0</v>
      </c>
      <c r="M10" s="152">
        <f t="shared" si="1"/>
        <v>0</v>
      </c>
    </row>
    <row r="11" spans="1:16" x14ac:dyDescent="0.35">
      <c r="A11" s="5" t="s">
        <v>7</v>
      </c>
      <c r="B11" s="152">
        <v>0</v>
      </c>
      <c r="C11" s="152">
        <v>0</v>
      </c>
      <c r="D11" s="152">
        <v>0</v>
      </c>
      <c r="E11" s="152">
        <v>0</v>
      </c>
      <c r="F11" s="152">
        <v>0</v>
      </c>
      <c r="G11" s="152">
        <v>0</v>
      </c>
      <c r="H11" s="152">
        <v>0</v>
      </c>
      <c r="I11" s="152">
        <v>0</v>
      </c>
      <c r="J11" s="152">
        <v>0</v>
      </c>
      <c r="K11" s="152">
        <v>0</v>
      </c>
      <c r="L11" s="152">
        <v>0</v>
      </c>
      <c r="M11" s="152">
        <f t="shared" si="1"/>
        <v>0</v>
      </c>
    </row>
    <row r="12" spans="1:16" x14ac:dyDescent="0.35">
      <c r="A12" s="3" t="s">
        <v>11</v>
      </c>
      <c r="B12" s="152">
        <f>SUM(B13:B15)</f>
        <v>0</v>
      </c>
      <c r="C12" s="152">
        <f t="shared" ref="C12:L12" si="3">SUM(C13:C15)</f>
        <v>-1.0464272100000001</v>
      </c>
      <c r="D12" s="152">
        <f t="shared" si="3"/>
        <v>-1.2492435799999999</v>
      </c>
      <c r="E12" s="152">
        <f t="shared" si="3"/>
        <v>-0.58834894999999998</v>
      </c>
      <c r="F12" s="152">
        <f t="shared" si="3"/>
        <v>0</v>
      </c>
      <c r="G12" s="152">
        <f t="shared" si="3"/>
        <v>0</v>
      </c>
      <c r="H12" s="152">
        <f t="shared" si="3"/>
        <v>0</v>
      </c>
      <c r="I12" s="152">
        <f t="shared" si="3"/>
        <v>0</v>
      </c>
      <c r="J12" s="152">
        <f t="shared" si="3"/>
        <v>0</v>
      </c>
      <c r="K12" s="152">
        <f t="shared" si="3"/>
        <v>0</v>
      </c>
      <c r="L12" s="152">
        <f t="shared" si="3"/>
        <v>0</v>
      </c>
      <c r="M12" s="152">
        <f t="shared" si="1"/>
        <v>-2.8840197399999998</v>
      </c>
    </row>
    <row r="13" spans="1:16" ht="15" thickBot="1" x14ac:dyDescent="0.4">
      <c r="A13" s="5" t="s">
        <v>5</v>
      </c>
      <c r="B13" s="152">
        <v>0</v>
      </c>
      <c r="C13" s="152">
        <v>-1.0464272100000001</v>
      </c>
      <c r="D13" s="152">
        <v>-1.2492435799999999</v>
      </c>
      <c r="E13" s="152">
        <v>-0.58834894999999998</v>
      </c>
      <c r="F13" s="152">
        <v>0</v>
      </c>
      <c r="G13" s="152">
        <v>0</v>
      </c>
      <c r="H13" s="152">
        <v>0</v>
      </c>
      <c r="I13" s="152">
        <v>0</v>
      </c>
      <c r="J13" s="152">
        <v>0</v>
      </c>
      <c r="K13" s="152">
        <v>0</v>
      </c>
      <c r="L13" s="152">
        <v>0</v>
      </c>
      <c r="M13" s="152">
        <f t="shared" si="1"/>
        <v>-2.8840197399999998</v>
      </c>
    </row>
    <row r="14" spans="1:16" ht="15" thickBot="1" x14ac:dyDescent="0.4">
      <c r="A14" s="5" t="s">
        <v>6</v>
      </c>
      <c r="B14" s="152">
        <v>0</v>
      </c>
      <c r="C14" s="152">
        <v>0</v>
      </c>
      <c r="D14" s="152">
        <v>0</v>
      </c>
      <c r="E14" s="152">
        <v>0</v>
      </c>
      <c r="F14" s="152">
        <v>0</v>
      </c>
      <c r="G14" s="152">
        <v>0</v>
      </c>
      <c r="H14" s="152">
        <v>0</v>
      </c>
      <c r="I14" s="152">
        <v>0</v>
      </c>
      <c r="J14" s="152">
        <v>0</v>
      </c>
      <c r="K14" s="152">
        <v>0</v>
      </c>
      <c r="L14" s="152">
        <v>0</v>
      </c>
      <c r="M14" s="152">
        <f t="shared" si="1"/>
        <v>0</v>
      </c>
      <c r="O14" s="67"/>
      <c r="P14" s="74"/>
    </row>
    <row r="15" spans="1:16" ht="15" thickBot="1" x14ac:dyDescent="0.4">
      <c r="A15" s="5" t="s">
        <v>7</v>
      </c>
      <c r="B15" s="152">
        <v>0</v>
      </c>
      <c r="C15" s="152">
        <v>0</v>
      </c>
      <c r="D15" s="152">
        <v>0</v>
      </c>
      <c r="E15" s="152">
        <v>0</v>
      </c>
      <c r="F15" s="152">
        <v>0</v>
      </c>
      <c r="G15" s="152">
        <v>0</v>
      </c>
      <c r="H15" s="152">
        <v>0</v>
      </c>
      <c r="I15" s="152">
        <v>0</v>
      </c>
      <c r="J15" s="152">
        <v>0</v>
      </c>
      <c r="K15" s="152">
        <v>0</v>
      </c>
      <c r="L15" s="152">
        <v>0</v>
      </c>
      <c r="M15" s="152">
        <f t="shared" si="1"/>
        <v>0</v>
      </c>
      <c r="O15" s="67"/>
      <c r="P15" s="74"/>
    </row>
    <row r="16" spans="1:16" ht="29" x14ac:dyDescent="0.35">
      <c r="A16" s="3" t="s">
        <v>9</v>
      </c>
      <c r="B16" s="152">
        <v>0</v>
      </c>
      <c r="C16" s="152">
        <v>5.7618174599999996</v>
      </c>
      <c r="D16" s="152">
        <v>6.8785610899999998</v>
      </c>
      <c r="E16" s="152">
        <v>3.2395557199999998</v>
      </c>
      <c r="F16" s="152">
        <v>0</v>
      </c>
      <c r="G16" s="152">
        <v>0</v>
      </c>
      <c r="H16" s="152">
        <v>0</v>
      </c>
      <c r="I16" s="152">
        <v>0</v>
      </c>
      <c r="J16" s="152">
        <v>0</v>
      </c>
      <c r="K16" s="152">
        <v>0</v>
      </c>
      <c r="L16" s="152">
        <v>0</v>
      </c>
      <c r="M16" s="152">
        <f t="shared" si="1"/>
        <v>15.87993427</v>
      </c>
    </row>
    <row r="17" spans="1:13" x14ac:dyDescent="0.35">
      <c r="A17" s="3" t="s">
        <v>10</v>
      </c>
      <c r="B17" s="152">
        <f>SUM(B18:B20)</f>
        <v>0</v>
      </c>
      <c r="C17" s="152">
        <v>0</v>
      </c>
      <c r="D17" s="152">
        <v>0</v>
      </c>
      <c r="E17" s="152">
        <v>0</v>
      </c>
      <c r="F17" s="152">
        <v>0</v>
      </c>
      <c r="G17" s="152">
        <v>0</v>
      </c>
      <c r="H17" s="152">
        <v>0</v>
      </c>
      <c r="I17" s="152">
        <v>0</v>
      </c>
      <c r="J17" s="152">
        <v>0</v>
      </c>
      <c r="K17" s="152">
        <v>0</v>
      </c>
      <c r="L17" s="152">
        <v>0</v>
      </c>
      <c r="M17" s="152">
        <f t="shared" si="1"/>
        <v>0</v>
      </c>
    </row>
    <row r="18" spans="1:13" x14ac:dyDescent="0.35">
      <c r="A18" s="5" t="s">
        <v>5</v>
      </c>
      <c r="B18" s="152">
        <v>0</v>
      </c>
      <c r="C18" s="152">
        <v>0</v>
      </c>
      <c r="D18" s="152">
        <v>0</v>
      </c>
      <c r="E18" s="152">
        <v>0</v>
      </c>
      <c r="F18" s="152">
        <v>0</v>
      </c>
      <c r="G18" s="152">
        <v>0</v>
      </c>
      <c r="H18" s="152">
        <v>0</v>
      </c>
      <c r="I18" s="152">
        <v>0</v>
      </c>
      <c r="J18" s="152">
        <v>0</v>
      </c>
      <c r="K18" s="152">
        <v>0</v>
      </c>
      <c r="L18" s="152">
        <v>0</v>
      </c>
      <c r="M18" s="152">
        <f t="shared" si="1"/>
        <v>0</v>
      </c>
    </row>
    <row r="19" spans="1:13" x14ac:dyDescent="0.35">
      <c r="A19" s="5" t="s">
        <v>6</v>
      </c>
      <c r="B19" s="152">
        <v>0</v>
      </c>
      <c r="C19" s="152">
        <v>0</v>
      </c>
      <c r="D19" s="152">
        <v>0</v>
      </c>
      <c r="E19" s="152">
        <v>0</v>
      </c>
      <c r="F19" s="152">
        <v>0</v>
      </c>
      <c r="G19" s="152">
        <v>0</v>
      </c>
      <c r="H19" s="152">
        <v>0</v>
      </c>
      <c r="I19" s="152">
        <v>0</v>
      </c>
      <c r="J19" s="152">
        <v>0</v>
      </c>
      <c r="K19" s="152">
        <v>0</v>
      </c>
      <c r="L19" s="152">
        <v>0</v>
      </c>
      <c r="M19" s="152">
        <f t="shared" si="1"/>
        <v>0</v>
      </c>
    </row>
    <row r="20" spans="1:13" x14ac:dyDescent="0.35">
      <c r="A20" s="5" t="s">
        <v>7</v>
      </c>
      <c r="B20" s="152">
        <v>0</v>
      </c>
      <c r="C20" s="152">
        <v>0</v>
      </c>
      <c r="D20" s="152">
        <v>0</v>
      </c>
      <c r="E20" s="152">
        <v>0</v>
      </c>
      <c r="F20" s="152">
        <v>0</v>
      </c>
      <c r="G20" s="152">
        <v>0</v>
      </c>
      <c r="H20" s="152">
        <v>0</v>
      </c>
      <c r="I20" s="152">
        <v>0</v>
      </c>
      <c r="J20" s="152">
        <v>0</v>
      </c>
      <c r="K20" s="152">
        <v>0</v>
      </c>
      <c r="L20" s="152">
        <v>0</v>
      </c>
      <c r="M20" s="152">
        <f t="shared" si="1"/>
        <v>0</v>
      </c>
    </row>
    <row r="21" spans="1:13" x14ac:dyDescent="0.35">
      <c r="A21" s="5" t="s">
        <v>12</v>
      </c>
      <c r="B21" s="290" t="s">
        <v>574</v>
      </c>
      <c r="C21" s="290"/>
      <c r="D21" s="290"/>
      <c r="E21" s="290"/>
      <c r="F21" s="290"/>
      <c r="G21" s="290"/>
      <c r="H21" s="290"/>
      <c r="I21" s="290"/>
      <c r="J21" s="290"/>
      <c r="K21" s="290"/>
      <c r="L21" s="290"/>
      <c r="M21" s="290"/>
    </row>
    <row r="22" spans="1:13" ht="43.5" x14ac:dyDescent="0.35">
      <c r="A22" s="5" t="s">
        <v>13</v>
      </c>
      <c r="B22" s="290" t="s">
        <v>575</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1" t="s">
        <v>17</v>
      </c>
      <c r="B28" s="5" t="s">
        <v>20</v>
      </c>
      <c r="C28" s="151"/>
      <c r="D28" s="151"/>
      <c r="E28" s="151"/>
      <c r="F28" s="151"/>
      <c r="G28" s="151"/>
      <c r="H28" s="151"/>
      <c r="I28" s="290"/>
      <c r="J28" s="290"/>
    </row>
    <row r="29" spans="1:13" ht="87" x14ac:dyDescent="0.35">
      <c r="A29" s="151" t="s">
        <v>18</v>
      </c>
      <c r="B29" s="5" t="s">
        <v>21</v>
      </c>
      <c r="C29" s="151"/>
      <c r="D29" s="151"/>
      <c r="E29" s="151"/>
      <c r="F29" s="151"/>
      <c r="G29" s="151"/>
      <c r="H29" s="151"/>
      <c r="I29" s="294"/>
      <c r="J29" s="296"/>
    </row>
    <row r="30" spans="1:13" ht="87" x14ac:dyDescent="0.35">
      <c r="A30" s="151" t="s">
        <v>19</v>
      </c>
      <c r="B30" s="7" t="s">
        <v>22</v>
      </c>
      <c r="C30" s="151"/>
      <c r="D30" s="151"/>
      <c r="E30" s="151"/>
      <c r="F30" s="151"/>
      <c r="G30" s="151"/>
      <c r="H30" s="151"/>
      <c r="I30" s="290"/>
      <c r="J30" s="290"/>
    </row>
    <row r="31" spans="1:13" ht="29" x14ac:dyDescent="0.35">
      <c r="A31" s="8"/>
      <c r="B31" s="5" t="s">
        <v>23</v>
      </c>
      <c r="C31" s="151"/>
      <c r="D31" s="151"/>
      <c r="E31" s="151"/>
      <c r="F31" s="151"/>
      <c r="G31" s="151"/>
      <c r="H31" s="15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t="s">
        <v>576</v>
      </c>
      <c r="D34" s="290"/>
      <c r="E34" s="290"/>
      <c r="F34" s="290"/>
      <c r="G34" s="290"/>
      <c r="H34" s="290"/>
      <c r="I34" s="290"/>
      <c r="J34" s="290"/>
    </row>
    <row r="35" spans="1:10" ht="29" x14ac:dyDescent="0.35">
      <c r="A35" s="290"/>
      <c r="B35" s="5" t="s">
        <v>23</v>
      </c>
      <c r="C35" s="151"/>
      <c r="D35" s="151"/>
      <c r="E35" s="151"/>
      <c r="F35" s="151"/>
      <c r="G35" s="151"/>
      <c r="H35" s="15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51"/>
      <c r="D37" s="151"/>
      <c r="E37" s="151"/>
      <c r="F37" s="151"/>
      <c r="G37" s="151"/>
      <c r="H37" s="151"/>
      <c r="I37" s="290"/>
      <c r="J37" s="290"/>
    </row>
    <row r="38" spans="1:10" ht="43.5" x14ac:dyDescent="0.35">
      <c r="A38" s="15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9"/>
  <sheetViews>
    <sheetView zoomScale="85" zoomScaleNormal="85" workbookViewId="0">
      <selection activeCell="B22" sqref="B22:M22"/>
    </sheetView>
  </sheetViews>
  <sheetFormatPr defaultRowHeight="14.5" x14ac:dyDescent="0.35"/>
  <cols>
    <col min="1" max="1" width="30" style="176" customWidth="1"/>
    <col min="2" max="2" width="15.26953125" style="176" customWidth="1"/>
    <col min="3" max="3" width="13.7265625" style="176" customWidth="1"/>
    <col min="4" max="4" width="13.54296875" style="176" customWidth="1"/>
    <col min="5" max="5" width="14.26953125" style="176" customWidth="1"/>
    <col min="6" max="6" width="13.1796875" style="176" customWidth="1"/>
    <col min="7" max="7" width="14.453125" style="176" customWidth="1"/>
    <col min="8" max="8" width="14.81640625" style="176" customWidth="1"/>
    <col min="9" max="9" width="14.26953125" style="176" customWidth="1"/>
    <col min="10" max="10" width="14.453125" style="176" customWidth="1"/>
    <col min="11" max="11" width="15.453125" style="176" customWidth="1"/>
    <col min="12" max="12" width="14.26953125" style="176" customWidth="1"/>
    <col min="13" max="13" width="20.26953125" style="176" customWidth="1"/>
    <col min="14" max="16384" width="8.7265625" style="176"/>
  </cols>
  <sheetData>
    <row r="1" spans="1:14" x14ac:dyDescent="0.35">
      <c r="A1" s="431" t="s">
        <v>0</v>
      </c>
      <c r="B1" s="431"/>
      <c r="C1" s="431"/>
      <c r="D1" s="431"/>
      <c r="E1" s="431"/>
      <c r="F1" s="431"/>
      <c r="G1" s="431"/>
      <c r="H1" s="431"/>
      <c r="I1" s="431"/>
      <c r="J1" s="431"/>
      <c r="K1" s="431"/>
      <c r="L1" s="431"/>
      <c r="M1" s="431"/>
    </row>
    <row r="2" spans="1:14" x14ac:dyDescent="0.35">
      <c r="A2" s="291" t="s">
        <v>56</v>
      </c>
      <c r="B2" s="291" t="s">
        <v>2</v>
      </c>
      <c r="C2" s="291"/>
      <c r="D2" s="291"/>
      <c r="E2" s="291"/>
      <c r="F2" s="291"/>
      <c r="G2" s="291"/>
      <c r="H2" s="291"/>
      <c r="I2" s="291"/>
      <c r="J2" s="291"/>
      <c r="K2" s="291"/>
      <c r="L2" s="291"/>
      <c r="M2" s="291"/>
    </row>
    <row r="3" spans="1:14" x14ac:dyDescent="0.35">
      <c r="A3" s="291"/>
      <c r="B3" s="1">
        <v>0</v>
      </c>
      <c r="C3" s="1">
        <v>1</v>
      </c>
      <c r="D3" s="1">
        <v>2</v>
      </c>
      <c r="E3" s="1">
        <v>3</v>
      </c>
      <c r="F3" s="1">
        <v>4</v>
      </c>
      <c r="G3" s="1">
        <v>5</v>
      </c>
      <c r="H3" s="1">
        <v>6</v>
      </c>
      <c r="I3" s="1">
        <v>7</v>
      </c>
      <c r="J3" s="1">
        <v>8</v>
      </c>
      <c r="K3" s="1">
        <v>9</v>
      </c>
      <c r="L3" s="1">
        <v>10</v>
      </c>
      <c r="M3" s="2" t="s">
        <v>3</v>
      </c>
      <c r="N3" s="187"/>
    </row>
    <row r="4" spans="1:14" x14ac:dyDescent="0.35">
      <c r="A4" s="178" t="s">
        <v>4</v>
      </c>
      <c r="B4" s="179">
        <f>SUM(B5:B7)</f>
        <v>0</v>
      </c>
      <c r="C4" s="179">
        <f t="shared" ref="C4:L4" si="0">SUM(C5:C7)</f>
        <v>0</v>
      </c>
      <c r="D4" s="179">
        <f t="shared" si="0"/>
        <v>0</v>
      </c>
      <c r="E4" s="179">
        <f t="shared" si="0"/>
        <v>0</v>
      </c>
      <c r="F4" s="179">
        <f t="shared" si="0"/>
        <v>0</v>
      </c>
      <c r="G4" s="179">
        <f t="shared" si="0"/>
        <v>0</v>
      </c>
      <c r="H4" s="179">
        <f t="shared" si="0"/>
        <v>0</v>
      </c>
      <c r="I4" s="179">
        <f t="shared" si="0"/>
        <v>0</v>
      </c>
      <c r="J4" s="179">
        <f t="shared" si="0"/>
        <v>0</v>
      </c>
      <c r="K4" s="179">
        <f t="shared" si="0"/>
        <v>0</v>
      </c>
      <c r="L4" s="179">
        <f t="shared" si="0"/>
        <v>0</v>
      </c>
      <c r="M4" s="179">
        <f>SUM(B4:L4)</f>
        <v>0</v>
      </c>
    </row>
    <row r="5" spans="1:14" x14ac:dyDescent="0.35">
      <c r="A5" s="177" t="s">
        <v>5</v>
      </c>
      <c r="B5" s="179">
        <v>0</v>
      </c>
      <c r="C5" s="179">
        <v>0</v>
      </c>
      <c r="D5" s="179">
        <v>0</v>
      </c>
      <c r="E5" s="179">
        <v>0</v>
      </c>
      <c r="F5" s="179">
        <v>0</v>
      </c>
      <c r="G5" s="179">
        <v>0</v>
      </c>
      <c r="H5" s="179">
        <v>0</v>
      </c>
      <c r="I5" s="179">
        <v>0</v>
      </c>
      <c r="J5" s="179">
        <v>0</v>
      </c>
      <c r="K5" s="179">
        <v>0</v>
      </c>
      <c r="L5" s="179">
        <v>0</v>
      </c>
      <c r="M5" s="179">
        <f t="shared" ref="M5:M20" si="1">SUM(B5:L5)</f>
        <v>0</v>
      </c>
    </row>
    <row r="6" spans="1:14" x14ac:dyDescent="0.35">
      <c r="A6" s="177" t="s">
        <v>6</v>
      </c>
      <c r="B6" s="179">
        <v>0</v>
      </c>
      <c r="C6" s="179">
        <v>0</v>
      </c>
      <c r="D6" s="179">
        <v>0</v>
      </c>
      <c r="E6" s="179">
        <v>0</v>
      </c>
      <c r="F6" s="179">
        <v>0</v>
      </c>
      <c r="G6" s="179">
        <v>0</v>
      </c>
      <c r="H6" s="179">
        <v>0</v>
      </c>
      <c r="I6" s="179">
        <v>0</v>
      </c>
      <c r="J6" s="179">
        <v>0</v>
      </c>
      <c r="K6" s="179">
        <v>0</v>
      </c>
      <c r="L6" s="179">
        <v>0</v>
      </c>
      <c r="M6" s="179">
        <f t="shared" si="1"/>
        <v>0</v>
      </c>
    </row>
    <row r="7" spans="1:14" x14ac:dyDescent="0.35">
      <c r="A7" s="177" t="s">
        <v>7</v>
      </c>
      <c r="B7" s="179">
        <v>0</v>
      </c>
      <c r="C7" s="179">
        <v>0</v>
      </c>
      <c r="D7" s="179">
        <v>0</v>
      </c>
      <c r="E7" s="179">
        <v>0</v>
      </c>
      <c r="F7" s="179">
        <v>0</v>
      </c>
      <c r="G7" s="179">
        <v>0</v>
      </c>
      <c r="H7" s="179">
        <v>0</v>
      </c>
      <c r="I7" s="179">
        <v>0</v>
      </c>
      <c r="J7" s="179">
        <v>0</v>
      </c>
      <c r="K7" s="179">
        <v>0</v>
      </c>
      <c r="L7" s="179">
        <v>0</v>
      </c>
      <c r="M7" s="179">
        <f t="shared" si="1"/>
        <v>0</v>
      </c>
    </row>
    <row r="8" spans="1:14" x14ac:dyDescent="0.35">
      <c r="A8" s="178" t="s">
        <v>8</v>
      </c>
      <c r="B8" s="179">
        <f>SUM(B9:B11)</f>
        <v>0</v>
      </c>
      <c r="C8" s="179">
        <f t="shared" ref="C8:L8" si="2">SUM(C9:C11)</f>
        <v>0.13242999999999999</v>
      </c>
      <c r="D8" s="179">
        <f t="shared" si="2"/>
        <v>0</v>
      </c>
      <c r="E8" s="179">
        <f t="shared" si="2"/>
        <v>0</v>
      </c>
      <c r="F8" s="179">
        <f t="shared" si="2"/>
        <v>0</v>
      </c>
      <c r="G8" s="179">
        <f t="shared" si="2"/>
        <v>0</v>
      </c>
      <c r="H8" s="179">
        <f t="shared" si="2"/>
        <v>0</v>
      </c>
      <c r="I8" s="179">
        <f t="shared" si="2"/>
        <v>0</v>
      </c>
      <c r="J8" s="179">
        <f t="shared" si="2"/>
        <v>0</v>
      </c>
      <c r="K8" s="179">
        <f t="shared" si="2"/>
        <v>0</v>
      </c>
      <c r="L8" s="179">
        <f t="shared" si="2"/>
        <v>0</v>
      </c>
      <c r="M8" s="179">
        <f t="shared" si="1"/>
        <v>0.13242999999999999</v>
      </c>
      <c r="N8" s="180"/>
    </row>
    <row r="9" spans="1:14" x14ac:dyDescent="0.35">
      <c r="A9" s="177" t="s">
        <v>5</v>
      </c>
      <c r="B9" s="179">
        <v>0</v>
      </c>
      <c r="C9" s="179">
        <v>0.13242999999999999</v>
      </c>
      <c r="D9" s="179">
        <v>0</v>
      </c>
      <c r="E9" s="179">
        <v>0</v>
      </c>
      <c r="F9" s="179">
        <v>0</v>
      </c>
      <c r="G9" s="179">
        <v>0</v>
      </c>
      <c r="H9" s="179">
        <v>0</v>
      </c>
      <c r="I9" s="179">
        <v>0</v>
      </c>
      <c r="J9" s="179">
        <v>0</v>
      </c>
      <c r="K9" s="179">
        <v>0</v>
      </c>
      <c r="L9" s="179">
        <v>0</v>
      </c>
      <c r="M9" s="179">
        <f t="shared" si="1"/>
        <v>0.13242999999999999</v>
      </c>
      <c r="N9" s="180"/>
    </row>
    <row r="10" spans="1:14" x14ac:dyDescent="0.35">
      <c r="A10" s="177" t="s">
        <v>6</v>
      </c>
      <c r="B10" s="179">
        <v>0</v>
      </c>
      <c r="C10" s="179">
        <v>0</v>
      </c>
      <c r="D10" s="179">
        <v>0</v>
      </c>
      <c r="E10" s="179">
        <v>0</v>
      </c>
      <c r="F10" s="179">
        <v>0</v>
      </c>
      <c r="G10" s="179">
        <v>0</v>
      </c>
      <c r="H10" s="179">
        <v>0</v>
      </c>
      <c r="I10" s="179">
        <v>0</v>
      </c>
      <c r="J10" s="179">
        <v>0</v>
      </c>
      <c r="K10" s="179">
        <v>0</v>
      </c>
      <c r="L10" s="179">
        <v>0</v>
      </c>
      <c r="M10" s="179">
        <f t="shared" si="1"/>
        <v>0</v>
      </c>
      <c r="N10" s="181"/>
    </row>
    <row r="11" spans="1:14" x14ac:dyDescent="0.35">
      <c r="A11" s="177" t="s">
        <v>7</v>
      </c>
      <c r="B11" s="179">
        <v>0</v>
      </c>
      <c r="C11" s="179">
        <v>0</v>
      </c>
      <c r="D11" s="179">
        <v>0</v>
      </c>
      <c r="E11" s="179">
        <v>0</v>
      </c>
      <c r="F11" s="179">
        <v>0</v>
      </c>
      <c r="G11" s="179">
        <v>0</v>
      </c>
      <c r="H11" s="179">
        <v>0</v>
      </c>
      <c r="I11" s="179">
        <v>0</v>
      </c>
      <c r="J11" s="179">
        <v>0</v>
      </c>
      <c r="K11" s="179">
        <v>0</v>
      </c>
      <c r="L11" s="179">
        <v>0</v>
      </c>
      <c r="M11" s="179">
        <f t="shared" si="1"/>
        <v>0</v>
      </c>
      <c r="N11" s="181"/>
    </row>
    <row r="12" spans="1:14" x14ac:dyDescent="0.35">
      <c r="A12" s="178" t="s">
        <v>11</v>
      </c>
      <c r="B12" s="179">
        <f>SUM(B13:B15)</f>
        <v>0</v>
      </c>
      <c r="C12" s="179">
        <f>SUM(C13:C15)</f>
        <v>-0.13242999999999999</v>
      </c>
      <c r="D12" s="179">
        <f t="shared" ref="D12:L12" si="3">SUM(D13:D15)</f>
        <v>0</v>
      </c>
      <c r="E12" s="179">
        <f t="shared" si="3"/>
        <v>0</v>
      </c>
      <c r="F12" s="179">
        <f t="shared" si="3"/>
        <v>0</v>
      </c>
      <c r="G12" s="179">
        <f t="shared" si="3"/>
        <v>0</v>
      </c>
      <c r="H12" s="179">
        <f t="shared" si="3"/>
        <v>0</v>
      </c>
      <c r="I12" s="179">
        <f t="shared" si="3"/>
        <v>0</v>
      </c>
      <c r="J12" s="179">
        <f t="shared" si="3"/>
        <v>0</v>
      </c>
      <c r="K12" s="179">
        <f t="shared" si="3"/>
        <v>0</v>
      </c>
      <c r="L12" s="179">
        <f t="shared" si="3"/>
        <v>0</v>
      </c>
      <c r="M12" s="179">
        <f t="shared" si="1"/>
        <v>-0.13242999999999999</v>
      </c>
      <c r="N12" s="180"/>
    </row>
    <row r="13" spans="1:14" x14ac:dyDescent="0.35">
      <c r="A13" s="177" t="s">
        <v>5</v>
      </c>
      <c r="B13" s="179">
        <v>0</v>
      </c>
      <c r="C13" s="179">
        <v>-0.13242999999999999</v>
      </c>
      <c r="D13" s="179">
        <v>0</v>
      </c>
      <c r="E13" s="179">
        <v>0</v>
      </c>
      <c r="F13" s="179">
        <v>0</v>
      </c>
      <c r="G13" s="179">
        <v>0</v>
      </c>
      <c r="H13" s="179">
        <v>0</v>
      </c>
      <c r="I13" s="179">
        <v>0</v>
      </c>
      <c r="J13" s="179">
        <v>0</v>
      </c>
      <c r="K13" s="179">
        <v>0</v>
      </c>
      <c r="L13" s="179">
        <v>0</v>
      </c>
      <c r="M13" s="179">
        <f t="shared" si="1"/>
        <v>-0.13242999999999999</v>
      </c>
      <c r="N13" s="180"/>
    </row>
    <row r="14" spans="1:14" x14ac:dyDescent="0.35">
      <c r="A14" s="177" t="s">
        <v>6</v>
      </c>
      <c r="B14" s="179">
        <v>0</v>
      </c>
      <c r="C14" s="179">
        <v>0</v>
      </c>
      <c r="D14" s="179">
        <v>0</v>
      </c>
      <c r="E14" s="179">
        <v>0</v>
      </c>
      <c r="F14" s="179">
        <v>0</v>
      </c>
      <c r="G14" s="179">
        <v>0</v>
      </c>
      <c r="H14" s="179">
        <v>0</v>
      </c>
      <c r="I14" s="179">
        <v>0</v>
      </c>
      <c r="J14" s="179">
        <v>0</v>
      </c>
      <c r="K14" s="179">
        <v>0</v>
      </c>
      <c r="L14" s="179">
        <v>0</v>
      </c>
      <c r="M14" s="179">
        <f t="shared" si="1"/>
        <v>0</v>
      </c>
      <c r="N14" s="182"/>
    </row>
    <row r="15" spans="1:14" x14ac:dyDescent="0.35">
      <c r="A15" s="177" t="s">
        <v>7</v>
      </c>
      <c r="B15" s="179">
        <v>0</v>
      </c>
      <c r="C15" s="179">
        <v>0</v>
      </c>
      <c r="D15" s="179">
        <v>0</v>
      </c>
      <c r="E15" s="179">
        <v>0</v>
      </c>
      <c r="F15" s="179">
        <v>0</v>
      </c>
      <c r="G15" s="179">
        <v>0</v>
      </c>
      <c r="H15" s="179">
        <v>0</v>
      </c>
      <c r="I15" s="179">
        <v>0</v>
      </c>
      <c r="J15" s="179">
        <v>0</v>
      </c>
      <c r="K15" s="179">
        <v>0</v>
      </c>
      <c r="L15" s="179">
        <v>0</v>
      </c>
      <c r="M15" s="179">
        <f t="shared" si="1"/>
        <v>0</v>
      </c>
    </row>
    <row r="16" spans="1:14" ht="29" x14ac:dyDescent="0.35">
      <c r="A16" s="178" t="s">
        <v>9</v>
      </c>
      <c r="B16" s="179">
        <v>0</v>
      </c>
      <c r="C16" s="179">
        <v>0.70999800000000002</v>
      </c>
      <c r="D16" s="179">
        <v>0</v>
      </c>
      <c r="E16" s="179">
        <v>0</v>
      </c>
      <c r="F16" s="179">
        <v>0</v>
      </c>
      <c r="G16" s="179">
        <v>0</v>
      </c>
      <c r="H16" s="179">
        <v>0</v>
      </c>
      <c r="I16" s="179">
        <v>0</v>
      </c>
      <c r="J16" s="179">
        <v>0</v>
      </c>
      <c r="K16" s="179">
        <v>0</v>
      </c>
      <c r="L16" s="179">
        <v>0</v>
      </c>
      <c r="M16" s="179">
        <f t="shared" si="1"/>
        <v>0.70999800000000002</v>
      </c>
    </row>
    <row r="17" spans="1:13" x14ac:dyDescent="0.35">
      <c r="A17" s="178" t="s">
        <v>10</v>
      </c>
      <c r="B17" s="179">
        <f>SUM(B18:B20)</f>
        <v>0</v>
      </c>
      <c r="C17" s="179">
        <f t="shared" ref="C17:L17" si="4">SUM(C18:C20)</f>
        <v>0</v>
      </c>
      <c r="D17" s="179">
        <f t="shared" si="4"/>
        <v>0</v>
      </c>
      <c r="E17" s="179">
        <f t="shared" si="4"/>
        <v>0</v>
      </c>
      <c r="F17" s="179">
        <f t="shared" si="4"/>
        <v>0</v>
      </c>
      <c r="G17" s="179">
        <f t="shared" si="4"/>
        <v>0</v>
      </c>
      <c r="H17" s="179">
        <f t="shared" si="4"/>
        <v>0</v>
      </c>
      <c r="I17" s="179">
        <f t="shared" si="4"/>
        <v>0</v>
      </c>
      <c r="J17" s="179">
        <f t="shared" si="4"/>
        <v>0</v>
      </c>
      <c r="K17" s="179">
        <f t="shared" si="4"/>
        <v>0</v>
      </c>
      <c r="L17" s="179">
        <f t="shared" si="4"/>
        <v>0</v>
      </c>
      <c r="M17" s="179">
        <f t="shared" si="1"/>
        <v>0</v>
      </c>
    </row>
    <row r="18" spans="1:13" x14ac:dyDescent="0.35">
      <c r="A18" s="177" t="s">
        <v>5</v>
      </c>
      <c r="B18" s="179">
        <v>0</v>
      </c>
      <c r="C18" s="179">
        <v>0</v>
      </c>
      <c r="D18" s="179">
        <v>0</v>
      </c>
      <c r="E18" s="179">
        <v>0</v>
      </c>
      <c r="F18" s="179">
        <v>0</v>
      </c>
      <c r="G18" s="179">
        <v>0</v>
      </c>
      <c r="H18" s="179">
        <v>0</v>
      </c>
      <c r="I18" s="179">
        <v>0</v>
      </c>
      <c r="J18" s="179">
        <v>0</v>
      </c>
      <c r="K18" s="179">
        <v>0</v>
      </c>
      <c r="L18" s="179">
        <v>0</v>
      </c>
      <c r="M18" s="179">
        <f t="shared" si="1"/>
        <v>0</v>
      </c>
    </row>
    <row r="19" spans="1:13" x14ac:dyDescent="0.35">
      <c r="A19" s="177" t="s">
        <v>6</v>
      </c>
      <c r="B19" s="179">
        <v>0</v>
      </c>
      <c r="C19" s="179">
        <v>0</v>
      </c>
      <c r="D19" s="179">
        <v>0</v>
      </c>
      <c r="E19" s="179">
        <v>0</v>
      </c>
      <c r="F19" s="179">
        <v>0</v>
      </c>
      <c r="G19" s="179">
        <v>0</v>
      </c>
      <c r="H19" s="179">
        <v>0</v>
      </c>
      <c r="I19" s="179">
        <v>0</v>
      </c>
      <c r="J19" s="179">
        <v>0</v>
      </c>
      <c r="K19" s="179">
        <v>0</v>
      </c>
      <c r="L19" s="179">
        <v>0</v>
      </c>
      <c r="M19" s="179">
        <f t="shared" si="1"/>
        <v>0</v>
      </c>
    </row>
    <row r="20" spans="1:13" x14ac:dyDescent="0.35">
      <c r="A20" s="177" t="s">
        <v>7</v>
      </c>
      <c r="B20" s="179">
        <v>0</v>
      </c>
      <c r="C20" s="179">
        <v>0</v>
      </c>
      <c r="D20" s="179">
        <v>0</v>
      </c>
      <c r="E20" s="179">
        <v>0</v>
      </c>
      <c r="F20" s="179">
        <v>0</v>
      </c>
      <c r="G20" s="179">
        <v>0</v>
      </c>
      <c r="H20" s="179">
        <v>0</v>
      </c>
      <c r="I20" s="179">
        <v>0</v>
      </c>
      <c r="J20" s="179">
        <v>0</v>
      </c>
      <c r="K20" s="179">
        <v>0</v>
      </c>
      <c r="L20" s="179">
        <v>0</v>
      </c>
      <c r="M20" s="179">
        <f t="shared" si="1"/>
        <v>0</v>
      </c>
    </row>
    <row r="21" spans="1:13" x14ac:dyDescent="0.35">
      <c r="A21" s="177"/>
      <c r="B21" s="183"/>
      <c r="C21" s="183"/>
      <c r="D21" s="183"/>
      <c r="E21" s="183"/>
      <c r="F21" s="183"/>
      <c r="G21" s="183"/>
      <c r="H21" s="183"/>
      <c r="I21" s="183"/>
      <c r="J21" s="183"/>
      <c r="K21" s="183"/>
      <c r="L21" s="183"/>
      <c r="M21" s="183"/>
    </row>
    <row r="22" spans="1:13" ht="37" customHeight="1" x14ac:dyDescent="0.35">
      <c r="A22" s="177" t="s">
        <v>12</v>
      </c>
      <c r="B22" s="430" t="s">
        <v>277</v>
      </c>
      <c r="C22" s="430"/>
      <c r="D22" s="430"/>
      <c r="E22" s="430"/>
      <c r="F22" s="430"/>
      <c r="G22" s="430"/>
      <c r="H22" s="430"/>
      <c r="I22" s="430"/>
      <c r="J22" s="430"/>
      <c r="K22" s="430"/>
      <c r="L22" s="430"/>
      <c r="M22" s="430"/>
    </row>
    <row r="23" spans="1:13" ht="61" customHeight="1" x14ac:dyDescent="0.35">
      <c r="A23" s="177" t="s">
        <v>13</v>
      </c>
      <c r="B23" s="430" t="s">
        <v>278</v>
      </c>
      <c r="C23" s="430"/>
      <c r="D23" s="430"/>
      <c r="E23" s="430"/>
      <c r="F23" s="430"/>
      <c r="G23" s="430"/>
      <c r="H23" s="430"/>
      <c r="I23" s="430"/>
      <c r="J23" s="430"/>
      <c r="K23" s="430"/>
      <c r="L23" s="430"/>
      <c r="M23" s="430"/>
    </row>
    <row r="26" spans="1:13" x14ac:dyDescent="0.35">
      <c r="A26" s="432" t="s">
        <v>14</v>
      </c>
      <c r="B26" s="432"/>
      <c r="C26" s="432"/>
      <c r="D26" s="432"/>
      <c r="E26" s="432"/>
      <c r="F26" s="432"/>
      <c r="G26" s="432"/>
      <c r="H26" s="432"/>
      <c r="I26" s="432"/>
      <c r="J26" s="432"/>
    </row>
    <row r="27" spans="1:13" x14ac:dyDescent="0.35">
      <c r="A27" s="430" t="s">
        <v>15</v>
      </c>
      <c r="B27" s="430"/>
      <c r="C27" s="430"/>
      <c r="D27" s="430"/>
      <c r="E27" s="430"/>
      <c r="F27" s="430"/>
      <c r="G27" s="430"/>
      <c r="H27" s="430"/>
      <c r="I27" s="430"/>
      <c r="J27" s="430"/>
    </row>
    <row r="28" spans="1:13" x14ac:dyDescent="0.35">
      <c r="A28" s="430" t="s">
        <v>16</v>
      </c>
      <c r="B28" s="430"/>
      <c r="C28" s="184">
        <v>0</v>
      </c>
      <c r="D28" s="177">
        <v>1</v>
      </c>
      <c r="E28" s="177">
        <v>2</v>
      </c>
      <c r="F28" s="177">
        <v>3</v>
      </c>
      <c r="G28" s="177">
        <v>5</v>
      </c>
      <c r="H28" s="177">
        <v>10</v>
      </c>
      <c r="I28" s="433" t="s">
        <v>3</v>
      </c>
      <c r="J28" s="433"/>
    </row>
    <row r="29" spans="1:13" ht="29" x14ac:dyDescent="0.35">
      <c r="A29" s="183" t="s">
        <v>17</v>
      </c>
      <c r="B29" s="177" t="s">
        <v>20</v>
      </c>
      <c r="C29" s="183"/>
      <c r="D29" s="183"/>
      <c r="E29" s="183"/>
      <c r="F29" s="183"/>
      <c r="G29" s="183"/>
      <c r="H29" s="183"/>
      <c r="I29" s="430"/>
      <c r="J29" s="430"/>
    </row>
    <row r="30" spans="1:13" ht="43.5" x14ac:dyDescent="0.35">
      <c r="A30" s="183" t="s">
        <v>18</v>
      </c>
      <c r="B30" s="177" t="s">
        <v>21</v>
      </c>
      <c r="C30" s="183"/>
      <c r="D30" s="183"/>
      <c r="E30" s="183"/>
      <c r="F30" s="183"/>
      <c r="G30" s="183"/>
      <c r="H30" s="183"/>
      <c r="I30" s="307"/>
      <c r="J30" s="309"/>
    </row>
    <row r="31" spans="1:13" ht="58" x14ac:dyDescent="0.35">
      <c r="A31" s="183" t="s">
        <v>19</v>
      </c>
      <c r="B31" s="185" t="s">
        <v>22</v>
      </c>
      <c r="C31" s="183"/>
      <c r="D31" s="183"/>
      <c r="E31" s="183"/>
      <c r="F31" s="183"/>
      <c r="G31" s="183"/>
      <c r="H31" s="183"/>
      <c r="I31" s="430"/>
      <c r="J31" s="430"/>
    </row>
    <row r="32" spans="1:13" x14ac:dyDescent="0.35">
      <c r="A32" s="186"/>
      <c r="B32" s="177" t="s">
        <v>23</v>
      </c>
      <c r="C32" s="183"/>
      <c r="D32" s="183"/>
      <c r="E32" s="183"/>
      <c r="F32" s="183"/>
      <c r="G32" s="183"/>
      <c r="H32" s="183"/>
      <c r="I32" s="430"/>
      <c r="J32" s="430"/>
    </row>
    <row r="33" spans="1:10" ht="51" customHeight="1" x14ac:dyDescent="0.35">
      <c r="A33" s="430" t="s">
        <v>24</v>
      </c>
      <c r="B33" s="177" t="s">
        <v>20</v>
      </c>
      <c r="C33" s="430"/>
      <c r="D33" s="430"/>
      <c r="E33" s="430"/>
      <c r="F33" s="430"/>
      <c r="G33" s="430"/>
      <c r="H33" s="430"/>
      <c r="I33" s="430"/>
      <c r="J33" s="430"/>
    </row>
    <row r="34" spans="1:10" ht="45.5" customHeight="1" x14ac:dyDescent="0.35">
      <c r="A34" s="430"/>
      <c r="B34" s="177" t="s">
        <v>21</v>
      </c>
      <c r="C34" s="430"/>
      <c r="D34" s="430"/>
      <c r="E34" s="430"/>
      <c r="F34" s="430"/>
      <c r="G34" s="430"/>
      <c r="H34" s="430"/>
      <c r="I34" s="430"/>
      <c r="J34" s="430"/>
    </row>
    <row r="35" spans="1:10" ht="82" customHeight="1" x14ac:dyDescent="0.35">
      <c r="A35" s="430"/>
      <c r="B35" s="185" t="s">
        <v>25</v>
      </c>
      <c r="C35" s="430" t="s">
        <v>638</v>
      </c>
      <c r="D35" s="430"/>
      <c r="E35" s="430"/>
      <c r="F35" s="430"/>
      <c r="G35" s="430"/>
      <c r="H35" s="430"/>
      <c r="I35" s="430"/>
      <c r="J35" s="430"/>
    </row>
    <row r="36" spans="1:10" x14ac:dyDescent="0.35">
      <c r="A36" s="430"/>
      <c r="B36" s="176" t="s">
        <v>86</v>
      </c>
      <c r="C36" s="307"/>
      <c r="D36" s="308"/>
      <c r="E36" s="308"/>
      <c r="F36" s="308"/>
      <c r="G36" s="308"/>
      <c r="H36" s="308"/>
      <c r="I36" s="308"/>
      <c r="J36" s="309"/>
    </row>
    <row r="37" spans="1:10" ht="58" x14ac:dyDescent="0.35">
      <c r="A37" s="430" t="s">
        <v>26</v>
      </c>
      <c r="B37" s="177" t="s">
        <v>22</v>
      </c>
      <c r="C37" s="307"/>
      <c r="D37" s="308"/>
      <c r="E37" s="308"/>
      <c r="F37" s="308"/>
      <c r="G37" s="308"/>
      <c r="H37" s="308"/>
      <c r="I37" s="308"/>
      <c r="J37" s="309"/>
    </row>
    <row r="38" spans="1:10" x14ac:dyDescent="0.35">
      <c r="A38" s="430"/>
      <c r="B38" s="177" t="s">
        <v>23</v>
      </c>
      <c r="C38" s="183"/>
      <c r="D38" s="183"/>
      <c r="E38" s="183"/>
      <c r="F38" s="183"/>
      <c r="G38" s="183"/>
      <c r="H38" s="183"/>
      <c r="I38" s="430"/>
      <c r="J38" s="430"/>
    </row>
    <row r="39" spans="1:10" ht="43.5" x14ac:dyDescent="0.35">
      <c r="A39" s="183" t="s">
        <v>13</v>
      </c>
      <c r="B39" s="307"/>
      <c r="C39" s="308"/>
      <c r="D39" s="308"/>
      <c r="E39" s="308"/>
      <c r="F39" s="308"/>
      <c r="G39" s="308"/>
      <c r="H39" s="308"/>
      <c r="I39" s="308"/>
      <c r="J39" s="309"/>
    </row>
  </sheetData>
  <mergeCells count="22">
    <mergeCell ref="I31:J31"/>
    <mergeCell ref="A1:M1"/>
    <mergeCell ref="A2:A3"/>
    <mergeCell ref="B2:M2"/>
    <mergeCell ref="B22:M22"/>
    <mergeCell ref="B23:M23"/>
    <mergeCell ref="A26:J26"/>
    <mergeCell ref="A27:J27"/>
    <mergeCell ref="A28:B28"/>
    <mergeCell ref="I28:J28"/>
    <mergeCell ref="I29:J29"/>
    <mergeCell ref="I30:J30"/>
    <mergeCell ref="A37:A38"/>
    <mergeCell ref="C37:J37"/>
    <mergeCell ref="I38:J38"/>
    <mergeCell ref="B39:J39"/>
    <mergeCell ref="I32:J32"/>
    <mergeCell ref="A33:A36"/>
    <mergeCell ref="C33:J33"/>
    <mergeCell ref="C34:J34"/>
    <mergeCell ref="C35:J35"/>
    <mergeCell ref="C36:J36"/>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9"/>
  <sheetViews>
    <sheetView zoomScale="70" zoomScaleNormal="70" workbookViewId="0">
      <selection activeCell="B23" sqref="B23:M23"/>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x14ac:dyDescent="0.35">
      <c r="A5" s="5" t="s">
        <v>5</v>
      </c>
      <c r="B5" s="63">
        <v>0</v>
      </c>
      <c r="C5" s="63">
        <v>0</v>
      </c>
      <c r="D5" s="63">
        <v>0</v>
      </c>
      <c r="E5" s="63">
        <v>0</v>
      </c>
      <c r="F5" s="63">
        <v>0</v>
      </c>
      <c r="G5" s="63">
        <v>0</v>
      </c>
      <c r="H5" s="63">
        <v>0</v>
      </c>
      <c r="I5" s="63">
        <v>0</v>
      </c>
      <c r="J5" s="63">
        <v>0</v>
      </c>
      <c r="K5" s="63">
        <v>0</v>
      </c>
      <c r="L5" s="63">
        <v>0</v>
      </c>
      <c r="M5" s="63">
        <f t="shared" ref="M5:M20" si="1">SUM(B5:L5)</f>
        <v>0</v>
      </c>
    </row>
    <row r="6" spans="1:14" x14ac:dyDescent="0.35">
      <c r="A6" s="5" t="s">
        <v>6</v>
      </c>
      <c r="B6" s="63">
        <v>0</v>
      </c>
      <c r="C6" s="63">
        <v>0</v>
      </c>
      <c r="D6" s="63">
        <v>0</v>
      </c>
      <c r="E6" s="63">
        <v>0</v>
      </c>
      <c r="F6" s="63">
        <v>0</v>
      </c>
      <c r="G6" s="63">
        <v>0</v>
      </c>
      <c r="H6" s="63">
        <v>0</v>
      </c>
      <c r="I6" s="63">
        <v>0</v>
      </c>
      <c r="J6" s="63">
        <v>0</v>
      </c>
      <c r="K6" s="63">
        <v>0</v>
      </c>
      <c r="L6" s="63">
        <v>0</v>
      </c>
      <c r="M6" s="63">
        <f t="shared" si="1"/>
        <v>0</v>
      </c>
    </row>
    <row r="7" spans="1:14" ht="29" x14ac:dyDescent="0.35">
      <c r="A7" s="5" t="s">
        <v>7</v>
      </c>
      <c r="B7" s="63">
        <v>0</v>
      </c>
      <c r="C7" s="63">
        <v>0</v>
      </c>
      <c r="D7" s="63">
        <v>0</v>
      </c>
      <c r="E7" s="63">
        <v>0</v>
      </c>
      <c r="F7" s="63">
        <v>0</v>
      </c>
      <c r="G7" s="63">
        <v>0</v>
      </c>
      <c r="H7" s="63">
        <v>0</v>
      </c>
      <c r="I7" s="63">
        <v>0</v>
      </c>
      <c r="J7" s="63">
        <v>0</v>
      </c>
      <c r="K7" s="63">
        <v>0</v>
      </c>
      <c r="L7" s="63">
        <v>0</v>
      </c>
      <c r="M7" s="63">
        <f t="shared" si="1"/>
        <v>0</v>
      </c>
    </row>
    <row r="8" spans="1:14" x14ac:dyDescent="0.35">
      <c r="A8" s="3" t="s">
        <v>8</v>
      </c>
      <c r="B8" s="63">
        <f>SUM(B9:B11)</f>
        <v>36</v>
      </c>
      <c r="C8" s="63">
        <f t="shared" ref="C8:L8" si="2">SUM(C9:C11)</f>
        <v>21</v>
      </c>
      <c r="D8" s="63">
        <f t="shared" si="2"/>
        <v>21</v>
      </c>
      <c r="E8" s="63">
        <f t="shared" si="2"/>
        <v>21</v>
      </c>
      <c r="F8" s="63">
        <f t="shared" si="2"/>
        <v>0</v>
      </c>
      <c r="G8" s="63">
        <f t="shared" si="2"/>
        <v>0</v>
      </c>
      <c r="H8" s="63">
        <f t="shared" si="2"/>
        <v>0</v>
      </c>
      <c r="I8" s="63">
        <f t="shared" si="2"/>
        <v>0</v>
      </c>
      <c r="J8" s="63">
        <f t="shared" si="2"/>
        <v>0</v>
      </c>
      <c r="K8" s="63">
        <f t="shared" si="2"/>
        <v>0</v>
      </c>
      <c r="L8" s="63">
        <f t="shared" si="2"/>
        <v>0</v>
      </c>
      <c r="M8" s="63">
        <f t="shared" si="1"/>
        <v>99</v>
      </c>
      <c r="N8" s="18"/>
    </row>
    <row r="9" spans="1:14" x14ac:dyDescent="0.35">
      <c r="A9" s="5" t="s">
        <v>5</v>
      </c>
      <c r="B9" s="197">
        <v>36</v>
      </c>
      <c r="C9" s="197">
        <v>21</v>
      </c>
      <c r="D9" s="197">
        <v>21</v>
      </c>
      <c r="E9" s="197">
        <v>21</v>
      </c>
      <c r="F9" s="80">
        <v>0</v>
      </c>
      <c r="G9" s="197">
        <v>0</v>
      </c>
      <c r="H9" s="197">
        <v>0</v>
      </c>
      <c r="I9" s="197">
        <v>0</v>
      </c>
      <c r="J9" s="197">
        <v>0</v>
      </c>
      <c r="K9" s="197">
        <v>0</v>
      </c>
      <c r="L9" s="197">
        <v>0</v>
      </c>
      <c r="M9" s="63">
        <f t="shared" si="1"/>
        <v>99</v>
      </c>
      <c r="N9" s="18"/>
    </row>
    <row r="10" spans="1:14" x14ac:dyDescent="0.35">
      <c r="A10" s="5" t="s">
        <v>6</v>
      </c>
      <c r="B10" s="63">
        <v>0</v>
      </c>
      <c r="C10" s="63">
        <v>0</v>
      </c>
      <c r="D10" s="63">
        <v>0</v>
      </c>
      <c r="E10" s="63">
        <v>0</v>
      </c>
      <c r="F10" s="63">
        <v>0</v>
      </c>
      <c r="G10" s="63">
        <v>0</v>
      </c>
      <c r="H10" s="63">
        <v>0</v>
      </c>
      <c r="I10" s="63">
        <v>0</v>
      </c>
      <c r="J10" s="63">
        <v>0</v>
      </c>
      <c r="K10" s="63">
        <v>0</v>
      </c>
      <c r="L10" s="63">
        <v>0</v>
      </c>
      <c r="M10" s="63">
        <f t="shared" si="1"/>
        <v>0</v>
      </c>
      <c r="N10" s="19"/>
    </row>
    <row r="11" spans="1:14" ht="29" x14ac:dyDescent="0.35">
      <c r="A11" s="5" t="s">
        <v>7</v>
      </c>
      <c r="B11" s="63">
        <v>0</v>
      </c>
      <c r="C11" s="63">
        <v>0</v>
      </c>
      <c r="D11" s="63">
        <v>0</v>
      </c>
      <c r="E11" s="63">
        <v>0</v>
      </c>
      <c r="F11" s="63">
        <v>0</v>
      </c>
      <c r="G11" s="63">
        <v>0</v>
      </c>
      <c r="H11" s="63">
        <v>0</v>
      </c>
      <c r="I11" s="63">
        <v>0</v>
      </c>
      <c r="J11" s="63">
        <v>0</v>
      </c>
      <c r="K11" s="63">
        <v>0</v>
      </c>
      <c r="L11" s="63">
        <v>0</v>
      </c>
      <c r="M11" s="63">
        <f t="shared" si="1"/>
        <v>0</v>
      </c>
      <c r="N11" s="19"/>
    </row>
    <row r="12" spans="1:14" x14ac:dyDescent="0.35">
      <c r="A12" s="3" t="s">
        <v>11</v>
      </c>
      <c r="B12" s="63">
        <f>SUM(B13:B15)</f>
        <v>-36</v>
      </c>
      <c r="C12" s="94">
        <f t="shared" ref="C12:L12" si="3">SUM(C13:C15)</f>
        <v>-21</v>
      </c>
      <c r="D12" s="94">
        <f t="shared" si="3"/>
        <v>-21</v>
      </c>
      <c r="E12" s="94">
        <f t="shared" si="3"/>
        <v>-21</v>
      </c>
      <c r="F12" s="94">
        <f t="shared" si="3"/>
        <v>0</v>
      </c>
      <c r="G12" s="94">
        <f t="shared" si="3"/>
        <v>0</v>
      </c>
      <c r="H12" s="94">
        <f t="shared" si="3"/>
        <v>0</v>
      </c>
      <c r="I12" s="94">
        <f t="shared" si="3"/>
        <v>0</v>
      </c>
      <c r="J12" s="94">
        <f t="shared" si="3"/>
        <v>0</v>
      </c>
      <c r="K12" s="94">
        <f t="shared" si="3"/>
        <v>0</v>
      </c>
      <c r="L12" s="94">
        <f t="shared" si="3"/>
        <v>0</v>
      </c>
      <c r="M12" s="63">
        <f t="shared" si="1"/>
        <v>-99</v>
      </c>
      <c r="N12" s="18"/>
    </row>
    <row r="13" spans="1:14" x14ac:dyDescent="0.35">
      <c r="A13" s="5" t="s">
        <v>5</v>
      </c>
      <c r="B13" s="197">
        <v>-36</v>
      </c>
      <c r="C13" s="197">
        <v>-21</v>
      </c>
      <c r="D13" s="197">
        <v>-21</v>
      </c>
      <c r="E13" s="197">
        <v>-21</v>
      </c>
      <c r="F13" s="80">
        <v>0</v>
      </c>
      <c r="G13" s="197">
        <v>0</v>
      </c>
      <c r="H13" s="197">
        <v>0</v>
      </c>
      <c r="I13" s="197">
        <v>0</v>
      </c>
      <c r="J13" s="197">
        <v>0</v>
      </c>
      <c r="K13" s="197">
        <v>0</v>
      </c>
      <c r="L13" s="197">
        <v>0</v>
      </c>
      <c r="M13" s="63">
        <f t="shared" si="1"/>
        <v>-99</v>
      </c>
      <c r="N13" s="18"/>
    </row>
    <row r="14" spans="1:14" x14ac:dyDescent="0.35">
      <c r="A14" s="5" t="s">
        <v>6</v>
      </c>
      <c r="B14" s="63">
        <v>0</v>
      </c>
      <c r="C14" s="63">
        <v>0</v>
      </c>
      <c r="D14" s="63">
        <v>0</v>
      </c>
      <c r="E14" s="63">
        <v>0</v>
      </c>
      <c r="F14" s="63">
        <v>0</v>
      </c>
      <c r="G14" s="63">
        <v>0</v>
      </c>
      <c r="H14" s="63">
        <v>0</v>
      </c>
      <c r="I14" s="63">
        <v>0</v>
      </c>
      <c r="J14" s="63">
        <v>0</v>
      </c>
      <c r="K14" s="63">
        <v>0</v>
      </c>
      <c r="L14" s="63">
        <v>0</v>
      </c>
      <c r="M14" s="63">
        <f t="shared" si="1"/>
        <v>0</v>
      </c>
      <c r="N14" s="17"/>
    </row>
    <row r="15" spans="1:14" ht="29.5" thickBot="1" x14ac:dyDescent="0.4">
      <c r="A15" s="5" t="s">
        <v>7</v>
      </c>
      <c r="B15" s="63">
        <v>0</v>
      </c>
      <c r="C15" s="63">
        <v>0</v>
      </c>
      <c r="D15" s="63">
        <v>0</v>
      </c>
      <c r="E15" s="63">
        <v>0</v>
      </c>
      <c r="F15" s="63">
        <v>0</v>
      </c>
      <c r="G15" s="63">
        <v>0</v>
      </c>
      <c r="H15" s="63">
        <v>0</v>
      </c>
      <c r="I15" s="63">
        <v>0</v>
      </c>
      <c r="J15" s="63">
        <v>0</v>
      </c>
      <c r="K15" s="63">
        <v>0</v>
      </c>
      <c r="L15" s="63">
        <v>0</v>
      </c>
      <c r="M15" s="63">
        <f t="shared" si="1"/>
        <v>0</v>
      </c>
    </row>
    <row r="16" spans="1:14" ht="44" thickBot="1" x14ac:dyDescent="0.4">
      <c r="A16" s="3" t="s">
        <v>9</v>
      </c>
      <c r="B16" s="81">
        <v>0</v>
      </c>
      <c r="C16" s="82">
        <v>0</v>
      </c>
      <c r="D16" s="63">
        <v>0</v>
      </c>
      <c r="E16" s="63">
        <v>0</v>
      </c>
      <c r="F16" s="63">
        <v>0</v>
      </c>
      <c r="G16" s="63">
        <v>0</v>
      </c>
      <c r="H16" s="63">
        <v>0</v>
      </c>
      <c r="I16" s="63">
        <v>0</v>
      </c>
      <c r="J16" s="63">
        <v>0</v>
      </c>
      <c r="K16" s="63">
        <v>0</v>
      </c>
      <c r="L16" s="63">
        <v>0</v>
      </c>
      <c r="M16" s="63">
        <f t="shared" si="1"/>
        <v>0</v>
      </c>
    </row>
    <row r="17" spans="1:13" ht="29" x14ac:dyDescent="0.35">
      <c r="A17" s="3" t="s">
        <v>10</v>
      </c>
      <c r="B17" s="63">
        <f>SUM(B18:B20)</f>
        <v>0</v>
      </c>
      <c r="C17" s="63">
        <f t="shared" ref="C17:K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x14ac:dyDescent="0.35">
      <c r="A21" s="5"/>
      <c r="B21" s="33"/>
      <c r="C21" s="33"/>
      <c r="D21" s="33"/>
      <c r="E21" s="33">
        <v>0</v>
      </c>
      <c r="F21" s="33">
        <v>0</v>
      </c>
      <c r="G21" s="33">
        <v>0</v>
      </c>
      <c r="H21" s="33">
        <v>0</v>
      </c>
      <c r="I21" s="33">
        <v>0</v>
      </c>
      <c r="J21" s="33">
        <v>0</v>
      </c>
      <c r="K21" s="33">
        <v>0</v>
      </c>
      <c r="L21" s="33">
        <v>0</v>
      </c>
      <c r="M21" s="33"/>
    </row>
    <row r="22" spans="1:13" ht="52" customHeight="1" x14ac:dyDescent="0.35">
      <c r="A22" s="5" t="s">
        <v>12</v>
      </c>
      <c r="B22" s="290" t="s">
        <v>677</v>
      </c>
      <c r="C22" s="290"/>
      <c r="D22" s="290"/>
      <c r="E22" s="290"/>
      <c r="F22" s="290"/>
      <c r="G22" s="290"/>
      <c r="H22" s="290"/>
      <c r="I22" s="290"/>
      <c r="J22" s="290"/>
      <c r="K22" s="290"/>
      <c r="L22" s="290"/>
      <c r="M22" s="290"/>
    </row>
    <row r="23" spans="1:13" ht="70.5" customHeight="1" x14ac:dyDescent="0.35">
      <c r="A23" s="5" t="s">
        <v>13</v>
      </c>
      <c r="B23" s="306" t="s">
        <v>678</v>
      </c>
      <c r="C23" s="306"/>
      <c r="D23" s="306"/>
      <c r="E23" s="306"/>
      <c r="F23" s="306"/>
      <c r="G23" s="306"/>
      <c r="H23" s="306"/>
      <c r="I23" s="306"/>
      <c r="J23" s="306"/>
      <c r="K23" s="306"/>
      <c r="L23" s="306"/>
      <c r="M23" s="306"/>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33" t="s">
        <v>17</v>
      </c>
      <c r="B29" s="5" t="s">
        <v>20</v>
      </c>
      <c r="C29" s="33"/>
      <c r="D29" s="33"/>
      <c r="E29" s="33"/>
      <c r="F29" s="33"/>
      <c r="G29" s="33"/>
      <c r="H29" s="33"/>
      <c r="I29" s="290"/>
      <c r="J29" s="290"/>
    </row>
    <row r="30" spans="1:13" ht="43.5" x14ac:dyDescent="0.35">
      <c r="A30" s="33" t="s">
        <v>18</v>
      </c>
      <c r="B30" s="5" t="s">
        <v>21</v>
      </c>
      <c r="C30" s="33"/>
      <c r="D30" s="33"/>
      <c r="E30" s="33"/>
      <c r="F30" s="33"/>
      <c r="G30" s="33"/>
      <c r="H30" s="33"/>
      <c r="I30" s="294"/>
      <c r="J30" s="296"/>
    </row>
    <row r="31" spans="1:13" ht="58" x14ac:dyDescent="0.35">
      <c r="A31" s="33" t="s">
        <v>19</v>
      </c>
      <c r="B31" s="7" t="s">
        <v>22</v>
      </c>
      <c r="C31" s="33"/>
      <c r="D31" s="33"/>
      <c r="E31" s="33"/>
      <c r="F31" s="33"/>
      <c r="G31" s="33"/>
      <c r="H31" s="33"/>
      <c r="I31" s="290"/>
      <c r="J31" s="290"/>
    </row>
    <row r="32" spans="1:13" x14ac:dyDescent="0.35">
      <c r="A32" s="8"/>
      <c r="B32" s="5" t="s">
        <v>23</v>
      </c>
      <c r="C32" s="33"/>
      <c r="D32" s="33"/>
      <c r="E32" s="33"/>
      <c r="F32" s="33"/>
      <c r="G32" s="33"/>
      <c r="H32" s="33"/>
      <c r="I32" s="290"/>
      <c r="J32" s="290"/>
    </row>
    <row r="33" spans="1:10" ht="147" customHeight="1" x14ac:dyDescent="0.35">
      <c r="A33" s="290" t="s">
        <v>24</v>
      </c>
      <c r="B33" s="5" t="s">
        <v>20</v>
      </c>
      <c r="C33" s="290"/>
      <c r="D33" s="290"/>
      <c r="E33" s="290"/>
      <c r="F33" s="290"/>
      <c r="G33" s="290"/>
      <c r="H33" s="290"/>
      <c r="I33" s="290"/>
      <c r="J33" s="290"/>
    </row>
    <row r="34" spans="1:10" ht="132" customHeight="1" x14ac:dyDescent="0.35">
      <c r="A34" s="290"/>
      <c r="B34" s="5" t="s">
        <v>21</v>
      </c>
      <c r="C34" s="306"/>
      <c r="D34" s="306"/>
      <c r="E34" s="306"/>
      <c r="F34" s="306"/>
      <c r="G34" s="306"/>
      <c r="H34" s="306"/>
      <c r="I34" s="306"/>
      <c r="J34" s="306"/>
    </row>
    <row r="35" spans="1:10" ht="153" customHeight="1" x14ac:dyDescent="0.35">
      <c r="A35" s="290"/>
      <c r="B35" s="7" t="s">
        <v>25</v>
      </c>
      <c r="C35" s="306" t="s">
        <v>279</v>
      </c>
      <c r="D35" s="306"/>
      <c r="E35" s="306"/>
      <c r="F35" s="306"/>
      <c r="G35" s="306"/>
      <c r="H35" s="306"/>
      <c r="I35" s="306"/>
      <c r="J35" s="306"/>
    </row>
    <row r="36" spans="1:10" x14ac:dyDescent="0.35">
      <c r="A36" s="290"/>
      <c r="B36" t="s">
        <v>86</v>
      </c>
      <c r="C36" s="307"/>
      <c r="D36" s="308"/>
      <c r="E36" s="308"/>
      <c r="F36" s="308"/>
      <c r="G36" s="308"/>
      <c r="H36" s="308"/>
      <c r="I36" s="308"/>
      <c r="J36" s="309"/>
    </row>
    <row r="37" spans="1:10" ht="58" x14ac:dyDescent="0.35">
      <c r="A37" s="290" t="s">
        <v>26</v>
      </c>
      <c r="B37" s="5" t="s">
        <v>22</v>
      </c>
      <c r="C37" s="294"/>
      <c r="D37" s="295"/>
      <c r="E37" s="295"/>
      <c r="F37" s="295"/>
      <c r="G37" s="295"/>
      <c r="H37" s="295"/>
      <c r="I37" s="295"/>
      <c r="J37" s="296"/>
    </row>
    <row r="38" spans="1:10" x14ac:dyDescent="0.35">
      <c r="A38" s="290"/>
      <c r="B38" s="5" t="s">
        <v>23</v>
      </c>
      <c r="C38" s="33"/>
      <c r="D38" s="33"/>
      <c r="E38" s="33"/>
      <c r="F38" s="33"/>
      <c r="G38" s="33"/>
      <c r="H38" s="33"/>
      <c r="I38" s="290"/>
      <c r="J38" s="290"/>
    </row>
    <row r="39" spans="1:10" ht="43.5" x14ac:dyDescent="0.35">
      <c r="A39" s="33" t="s">
        <v>13</v>
      </c>
      <c r="B39" s="294"/>
      <c r="C39" s="295"/>
      <c r="D39" s="295"/>
      <c r="E39" s="295"/>
      <c r="F39" s="295"/>
      <c r="G39" s="295"/>
      <c r="H39" s="295"/>
      <c r="I39" s="295"/>
      <c r="J39" s="296"/>
    </row>
  </sheetData>
  <mergeCells count="22">
    <mergeCell ref="I31:J31"/>
    <mergeCell ref="A1:M1"/>
    <mergeCell ref="A2:A3"/>
    <mergeCell ref="B2:M2"/>
    <mergeCell ref="B22:M22"/>
    <mergeCell ref="B23:M23"/>
    <mergeCell ref="A26:J26"/>
    <mergeCell ref="A27:J27"/>
    <mergeCell ref="A28:B28"/>
    <mergeCell ref="I28:J28"/>
    <mergeCell ref="I29:J29"/>
    <mergeCell ref="I30:J30"/>
    <mergeCell ref="A37:A38"/>
    <mergeCell ref="C37:J37"/>
    <mergeCell ref="I38:J38"/>
    <mergeCell ref="B39:J39"/>
    <mergeCell ref="I32:J32"/>
    <mergeCell ref="A33:A36"/>
    <mergeCell ref="C33:J33"/>
    <mergeCell ref="C34:J34"/>
    <mergeCell ref="C35:J35"/>
    <mergeCell ref="C36:J36"/>
  </mergeCells>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9"/>
  <sheetViews>
    <sheetView zoomScale="60" zoomScaleNormal="60" workbookViewId="0">
      <selection activeCell="B13" sqref="B13"/>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172">
        <f>SUM(B5:B7)</f>
        <v>0</v>
      </c>
      <c r="C4" s="172">
        <f t="shared" ref="C4:L4" si="0">SUM(C5:C7)</f>
        <v>0</v>
      </c>
      <c r="D4" s="172">
        <f t="shared" si="0"/>
        <v>0</v>
      </c>
      <c r="E4" s="172">
        <f t="shared" si="0"/>
        <v>0</v>
      </c>
      <c r="F4" s="172">
        <f t="shared" si="0"/>
        <v>0</v>
      </c>
      <c r="G4" s="172">
        <f t="shared" si="0"/>
        <v>0</v>
      </c>
      <c r="H4" s="172">
        <f t="shared" si="0"/>
        <v>0</v>
      </c>
      <c r="I4" s="172">
        <f t="shared" si="0"/>
        <v>0</v>
      </c>
      <c r="J4" s="172">
        <f t="shared" si="0"/>
        <v>0</v>
      </c>
      <c r="K4" s="172">
        <f t="shared" si="0"/>
        <v>0</v>
      </c>
      <c r="L4" s="172">
        <f t="shared" si="0"/>
        <v>0</v>
      </c>
      <c r="M4" s="172">
        <f>SUM(B4:L4)</f>
        <v>0</v>
      </c>
    </row>
    <row r="5" spans="1:14" x14ac:dyDescent="0.35">
      <c r="A5" s="5" t="s">
        <v>5</v>
      </c>
      <c r="B5" s="172">
        <v>0</v>
      </c>
      <c r="C5" s="172">
        <v>0</v>
      </c>
      <c r="D5" s="172">
        <v>0</v>
      </c>
      <c r="E5" s="172">
        <v>0</v>
      </c>
      <c r="F5" s="172">
        <v>0</v>
      </c>
      <c r="G5" s="172">
        <v>0</v>
      </c>
      <c r="H5" s="172">
        <v>0</v>
      </c>
      <c r="I5" s="172">
        <v>0</v>
      </c>
      <c r="J5" s="172">
        <v>0</v>
      </c>
      <c r="K5" s="172">
        <v>0</v>
      </c>
      <c r="L5" s="172">
        <v>0</v>
      </c>
      <c r="M5" s="172">
        <f t="shared" ref="M5:M20" si="1">SUM(B5:L5)</f>
        <v>0</v>
      </c>
    </row>
    <row r="6" spans="1:14" x14ac:dyDescent="0.35">
      <c r="A6" s="5" t="s">
        <v>6</v>
      </c>
      <c r="B6" s="172">
        <v>0</v>
      </c>
      <c r="C6" s="172">
        <v>0</v>
      </c>
      <c r="D6" s="172">
        <v>0</v>
      </c>
      <c r="E6" s="172">
        <v>0</v>
      </c>
      <c r="F6" s="172">
        <v>0</v>
      </c>
      <c r="G6" s="172">
        <v>0</v>
      </c>
      <c r="H6" s="172">
        <v>0</v>
      </c>
      <c r="I6" s="172">
        <v>0</v>
      </c>
      <c r="J6" s="172">
        <v>0</v>
      </c>
      <c r="K6" s="172">
        <v>0</v>
      </c>
      <c r="L6" s="172">
        <v>0</v>
      </c>
      <c r="M6" s="172">
        <f t="shared" si="1"/>
        <v>0</v>
      </c>
    </row>
    <row r="7" spans="1:14" ht="29" x14ac:dyDescent="0.35">
      <c r="A7" s="5" t="s">
        <v>7</v>
      </c>
      <c r="B7" s="172">
        <v>0</v>
      </c>
      <c r="C7" s="172">
        <v>0</v>
      </c>
      <c r="D7" s="172">
        <v>0</v>
      </c>
      <c r="E7" s="172">
        <v>0</v>
      </c>
      <c r="F7" s="172">
        <v>0</v>
      </c>
      <c r="G7" s="172">
        <v>0</v>
      </c>
      <c r="H7" s="172">
        <v>0</v>
      </c>
      <c r="I7" s="172">
        <v>0</v>
      </c>
      <c r="J7" s="172">
        <v>0</v>
      </c>
      <c r="K7" s="172">
        <v>0</v>
      </c>
      <c r="L7" s="172">
        <v>0</v>
      </c>
      <c r="M7" s="172">
        <f t="shared" si="1"/>
        <v>0</v>
      </c>
    </row>
    <row r="8" spans="1:14" x14ac:dyDescent="0.35">
      <c r="A8" s="3" t="s">
        <v>8</v>
      </c>
      <c r="B8" s="172">
        <f>SUM(B9:B11)</f>
        <v>1.194</v>
      </c>
      <c r="C8" s="172">
        <f t="shared" ref="C8:L8" si="2">SUM(C9:C11)</f>
        <v>0.38800000000000001</v>
      </c>
      <c r="D8" s="172">
        <f t="shared" si="2"/>
        <v>0.57199999999999995</v>
      </c>
      <c r="E8" s="172">
        <f t="shared" si="2"/>
        <v>0.57199999999999995</v>
      </c>
      <c r="F8" s="172">
        <f t="shared" si="2"/>
        <v>0.38400000000000001</v>
      </c>
      <c r="G8" s="172">
        <f t="shared" si="2"/>
        <v>0.38400000000000001</v>
      </c>
      <c r="H8" s="172">
        <f t="shared" si="2"/>
        <v>0</v>
      </c>
      <c r="I8" s="172">
        <f t="shared" si="2"/>
        <v>0</v>
      </c>
      <c r="J8" s="172">
        <f t="shared" si="2"/>
        <v>0</v>
      </c>
      <c r="K8" s="172">
        <f t="shared" si="2"/>
        <v>0</v>
      </c>
      <c r="L8" s="172">
        <f t="shared" si="2"/>
        <v>0</v>
      </c>
      <c r="M8" s="172">
        <f t="shared" si="1"/>
        <v>3.4939999999999998</v>
      </c>
      <c r="N8" s="18"/>
    </row>
    <row r="9" spans="1:14" x14ac:dyDescent="0.35">
      <c r="A9" s="5" t="s">
        <v>5</v>
      </c>
      <c r="B9" s="172">
        <v>1.194</v>
      </c>
      <c r="C9" s="172">
        <v>0.38800000000000001</v>
      </c>
      <c r="D9" s="172">
        <v>0.57199999999999995</v>
      </c>
      <c r="E9" s="172">
        <v>0.57199999999999995</v>
      </c>
      <c r="F9" s="172">
        <v>0.38400000000000001</v>
      </c>
      <c r="G9" s="172">
        <v>0.38400000000000001</v>
      </c>
      <c r="H9" s="172">
        <v>0</v>
      </c>
      <c r="I9" s="172">
        <v>0</v>
      </c>
      <c r="J9" s="172">
        <v>0</v>
      </c>
      <c r="K9" s="172">
        <v>0</v>
      </c>
      <c r="L9" s="172">
        <v>0</v>
      </c>
      <c r="M9" s="172">
        <f t="shared" si="1"/>
        <v>3.4939999999999998</v>
      </c>
      <c r="N9" s="18"/>
    </row>
    <row r="10" spans="1:14" x14ac:dyDescent="0.35">
      <c r="A10" s="5" t="s">
        <v>6</v>
      </c>
      <c r="B10" s="172">
        <v>0</v>
      </c>
      <c r="C10" s="172">
        <v>0</v>
      </c>
      <c r="D10" s="172">
        <v>0</v>
      </c>
      <c r="E10" s="172">
        <v>0</v>
      </c>
      <c r="F10" s="172">
        <v>0</v>
      </c>
      <c r="G10" s="172">
        <v>0</v>
      </c>
      <c r="H10" s="172">
        <v>0</v>
      </c>
      <c r="I10" s="172">
        <v>0</v>
      </c>
      <c r="J10" s="172">
        <v>0</v>
      </c>
      <c r="K10" s="172">
        <v>0</v>
      </c>
      <c r="L10" s="172">
        <v>0</v>
      </c>
      <c r="M10" s="172">
        <f t="shared" si="1"/>
        <v>0</v>
      </c>
      <c r="N10" s="19"/>
    </row>
    <row r="11" spans="1:14" ht="29" x14ac:dyDescent="0.35">
      <c r="A11" s="5" t="s">
        <v>7</v>
      </c>
      <c r="B11" s="172">
        <v>0</v>
      </c>
      <c r="C11" s="172">
        <v>0</v>
      </c>
      <c r="D11" s="172">
        <v>0</v>
      </c>
      <c r="E11" s="172">
        <v>0</v>
      </c>
      <c r="F11" s="172">
        <v>0</v>
      </c>
      <c r="G11" s="172">
        <v>0</v>
      </c>
      <c r="H11" s="172">
        <v>0</v>
      </c>
      <c r="I11" s="172">
        <v>0</v>
      </c>
      <c r="J11" s="172">
        <v>0</v>
      </c>
      <c r="K11" s="172">
        <v>0</v>
      </c>
      <c r="L11" s="172">
        <v>0</v>
      </c>
      <c r="M11" s="172">
        <f t="shared" si="1"/>
        <v>0</v>
      </c>
      <c r="N11" s="19"/>
    </row>
    <row r="12" spans="1:14" x14ac:dyDescent="0.35">
      <c r="A12" s="3" t="s">
        <v>11</v>
      </c>
      <c r="B12" s="172">
        <f>SUM(B13:B15)</f>
        <v>-1.194</v>
      </c>
      <c r="C12" s="172">
        <f t="shared" ref="C12:L12" si="3">SUM(C13:C15)</f>
        <v>-0.38800000000000001</v>
      </c>
      <c r="D12" s="172">
        <f t="shared" si="3"/>
        <v>-0.57199999999999995</v>
      </c>
      <c r="E12" s="172">
        <f t="shared" si="3"/>
        <v>-0.57199999999999995</v>
      </c>
      <c r="F12" s="172">
        <f t="shared" si="3"/>
        <v>-0.38400000000000001</v>
      </c>
      <c r="G12" s="172">
        <f t="shared" si="3"/>
        <v>-0.38400000000000001</v>
      </c>
      <c r="H12" s="172">
        <f t="shared" si="3"/>
        <v>0</v>
      </c>
      <c r="I12" s="172">
        <f t="shared" si="3"/>
        <v>0</v>
      </c>
      <c r="J12" s="172">
        <f t="shared" si="3"/>
        <v>0</v>
      </c>
      <c r="K12" s="172">
        <f t="shared" si="3"/>
        <v>0</v>
      </c>
      <c r="L12" s="172">
        <f t="shared" si="3"/>
        <v>0</v>
      </c>
      <c r="M12" s="172">
        <f t="shared" si="1"/>
        <v>-3.4939999999999998</v>
      </c>
      <c r="N12" s="18"/>
    </row>
    <row r="13" spans="1:14" x14ac:dyDescent="0.35">
      <c r="A13" s="5" t="s">
        <v>5</v>
      </c>
      <c r="B13" s="172">
        <v>-1.194</v>
      </c>
      <c r="C13" s="172">
        <v>-0.38800000000000001</v>
      </c>
      <c r="D13" s="172">
        <v>-0.57199999999999995</v>
      </c>
      <c r="E13" s="172">
        <v>-0.57199999999999995</v>
      </c>
      <c r="F13" s="172">
        <v>-0.38400000000000001</v>
      </c>
      <c r="G13" s="172">
        <v>-0.38400000000000001</v>
      </c>
      <c r="H13" s="172">
        <v>0</v>
      </c>
      <c r="I13" s="172">
        <v>0</v>
      </c>
      <c r="J13" s="172">
        <v>0</v>
      </c>
      <c r="K13" s="172">
        <v>0</v>
      </c>
      <c r="L13" s="172">
        <v>0</v>
      </c>
      <c r="M13" s="172">
        <f t="shared" si="1"/>
        <v>-3.4939999999999998</v>
      </c>
      <c r="N13" s="18"/>
    </row>
    <row r="14" spans="1:14" x14ac:dyDescent="0.35">
      <c r="A14" s="5" t="s">
        <v>6</v>
      </c>
      <c r="B14" s="172">
        <v>0</v>
      </c>
      <c r="C14" s="172">
        <v>0</v>
      </c>
      <c r="D14" s="172">
        <v>0</v>
      </c>
      <c r="E14" s="172">
        <v>0</v>
      </c>
      <c r="F14" s="172">
        <v>0</v>
      </c>
      <c r="G14" s="172">
        <v>0</v>
      </c>
      <c r="H14" s="172">
        <v>0</v>
      </c>
      <c r="I14" s="172">
        <v>0</v>
      </c>
      <c r="J14" s="172">
        <v>0</v>
      </c>
      <c r="K14" s="172">
        <v>0</v>
      </c>
      <c r="L14" s="172">
        <v>0</v>
      </c>
      <c r="M14" s="172">
        <f t="shared" si="1"/>
        <v>0</v>
      </c>
      <c r="N14" s="17"/>
    </row>
    <row r="15" spans="1:14" ht="29" x14ac:dyDescent="0.35">
      <c r="A15" s="5" t="s">
        <v>7</v>
      </c>
      <c r="B15" s="190">
        <v>0</v>
      </c>
      <c r="C15" s="190">
        <v>0</v>
      </c>
      <c r="D15" s="172">
        <v>0</v>
      </c>
      <c r="E15" s="172">
        <v>0</v>
      </c>
      <c r="F15" s="172">
        <v>0</v>
      </c>
      <c r="G15" s="172">
        <v>0</v>
      </c>
      <c r="H15" s="172">
        <v>0</v>
      </c>
      <c r="I15" s="172">
        <v>0</v>
      </c>
      <c r="J15" s="172">
        <v>0</v>
      </c>
      <c r="K15" s="172">
        <v>0</v>
      </c>
      <c r="L15" s="172">
        <v>0</v>
      </c>
      <c r="M15" s="172">
        <f t="shared" si="1"/>
        <v>0</v>
      </c>
    </row>
    <row r="16" spans="1:14" ht="43.5" x14ac:dyDescent="0.35">
      <c r="A16" s="188" t="s">
        <v>9</v>
      </c>
      <c r="B16" s="191">
        <v>6.5720000000000001</v>
      </c>
      <c r="C16" s="191">
        <v>2.1349999999999998</v>
      </c>
      <c r="D16" s="189">
        <v>3.149</v>
      </c>
      <c r="E16" s="172">
        <v>3.149</v>
      </c>
      <c r="F16" s="172">
        <v>2.113</v>
      </c>
      <c r="G16" s="172">
        <v>2.113</v>
      </c>
      <c r="H16" s="172">
        <v>0</v>
      </c>
      <c r="I16" s="172">
        <v>0</v>
      </c>
      <c r="J16" s="172">
        <v>0</v>
      </c>
      <c r="K16" s="172">
        <v>0</v>
      </c>
      <c r="L16" s="172">
        <v>0</v>
      </c>
      <c r="M16" s="172">
        <f t="shared" si="1"/>
        <v>19.231000000000002</v>
      </c>
    </row>
    <row r="17" spans="1:13" ht="29" x14ac:dyDescent="0.35">
      <c r="A17" s="3" t="s">
        <v>10</v>
      </c>
      <c r="B17" s="135">
        <f>SUM(B18:B20)</f>
        <v>0</v>
      </c>
      <c r="C17" s="135">
        <f t="shared" ref="C17:L17" si="4">SUM(C18:C20)</f>
        <v>0</v>
      </c>
      <c r="D17" s="172">
        <f t="shared" si="4"/>
        <v>0</v>
      </c>
      <c r="E17" s="172">
        <f t="shared" si="4"/>
        <v>0</v>
      </c>
      <c r="F17" s="172">
        <f t="shared" si="4"/>
        <v>0</v>
      </c>
      <c r="G17" s="172">
        <f t="shared" si="4"/>
        <v>0</v>
      </c>
      <c r="H17" s="172">
        <f t="shared" si="4"/>
        <v>0</v>
      </c>
      <c r="I17" s="172">
        <f t="shared" si="4"/>
        <v>0</v>
      </c>
      <c r="J17" s="172">
        <f t="shared" si="4"/>
        <v>0</v>
      </c>
      <c r="K17" s="172">
        <f t="shared" si="4"/>
        <v>0</v>
      </c>
      <c r="L17" s="172">
        <f t="shared" si="4"/>
        <v>0</v>
      </c>
      <c r="M17" s="172">
        <f t="shared" si="1"/>
        <v>0</v>
      </c>
    </row>
    <row r="18" spans="1:13" x14ac:dyDescent="0.35">
      <c r="A18" s="5" t="s">
        <v>5</v>
      </c>
      <c r="B18" s="172">
        <v>0</v>
      </c>
      <c r="C18" s="172">
        <v>0</v>
      </c>
      <c r="D18" s="172">
        <v>0</v>
      </c>
      <c r="E18" s="172">
        <v>0</v>
      </c>
      <c r="F18" s="172">
        <v>0</v>
      </c>
      <c r="G18" s="172">
        <v>0</v>
      </c>
      <c r="H18" s="172">
        <v>0</v>
      </c>
      <c r="I18" s="172">
        <v>0</v>
      </c>
      <c r="J18" s="172">
        <v>0</v>
      </c>
      <c r="K18" s="172">
        <v>0</v>
      </c>
      <c r="L18" s="172">
        <v>0</v>
      </c>
      <c r="M18" s="172">
        <f t="shared" si="1"/>
        <v>0</v>
      </c>
    </row>
    <row r="19" spans="1:13" x14ac:dyDescent="0.35">
      <c r="A19" s="5" t="s">
        <v>6</v>
      </c>
      <c r="B19" s="172">
        <v>0</v>
      </c>
      <c r="C19" s="172">
        <v>0</v>
      </c>
      <c r="D19" s="172">
        <v>0</v>
      </c>
      <c r="E19" s="172">
        <v>0</v>
      </c>
      <c r="F19" s="172">
        <v>0</v>
      </c>
      <c r="G19" s="172">
        <v>0</v>
      </c>
      <c r="H19" s="172">
        <v>0</v>
      </c>
      <c r="I19" s="172">
        <v>0</v>
      </c>
      <c r="J19" s="172">
        <v>0</v>
      </c>
      <c r="K19" s="172">
        <v>0</v>
      </c>
      <c r="L19" s="172">
        <v>0</v>
      </c>
      <c r="M19" s="172">
        <f t="shared" si="1"/>
        <v>0</v>
      </c>
    </row>
    <row r="20" spans="1:13" ht="29" x14ac:dyDescent="0.35">
      <c r="A20" s="5" t="s">
        <v>7</v>
      </c>
      <c r="B20" s="172">
        <v>0</v>
      </c>
      <c r="C20" s="172">
        <v>0</v>
      </c>
      <c r="D20" s="172">
        <v>0</v>
      </c>
      <c r="E20" s="172">
        <v>0</v>
      </c>
      <c r="F20" s="172">
        <v>0</v>
      </c>
      <c r="G20" s="172">
        <v>0</v>
      </c>
      <c r="H20" s="172">
        <v>0</v>
      </c>
      <c r="I20" s="172">
        <v>0</v>
      </c>
      <c r="J20" s="172">
        <v>0</v>
      </c>
      <c r="K20" s="172">
        <v>0</v>
      </c>
      <c r="L20" s="172">
        <v>0</v>
      </c>
      <c r="M20" s="172">
        <f t="shared" si="1"/>
        <v>0</v>
      </c>
    </row>
    <row r="21" spans="1:13" x14ac:dyDescent="0.35">
      <c r="A21" s="5"/>
      <c r="B21" s="171"/>
      <c r="C21" s="171"/>
      <c r="D21" s="171"/>
      <c r="E21" s="171">
        <v>0</v>
      </c>
      <c r="F21" s="171">
        <v>0</v>
      </c>
      <c r="G21" s="171">
        <v>0</v>
      </c>
      <c r="H21" s="171">
        <v>0</v>
      </c>
      <c r="I21" s="171">
        <v>0</v>
      </c>
      <c r="J21" s="171">
        <v>0</v>
      </c>
      <c r="K21" s="171">
        <v>0</v>
      </c>
      <c r="L21" s="171">
        <v>0</v>
      </c>
      <c r="M21" s="171"/>
    </row>
    <row r="22" spans="1:13" ht="61.5" customHeight="1" x14ac:dyDescent="0.35">
      <c r="A22" s="5" t="s">
        <v>12</v>
      </c>
      <c r="B22" s="290" t="s">
        <v>639</v>
      </c>
      <c r="C22" s="290"/>
      <c r="D22" s="290"/>
      <c r="E22" s="290"/>
      <c r="F22" s="290"/>
      <c r="G22" s="290"/>
      <c r="H22" s="290"/>
      <c r="I22" s="290"/>
      <c r="J22" s="290"/>
      <c r="K22" s="290"/>
      <c r="L22" s="290"/>
      <c r="M22" s="290"/>
    </row>
    <row r="23" spans="1:13" ht="89.5" customHeight="1" x14ac:dyDescent="0.35">
      <c r="A23" s="5" t="s">
        <v>13</v>
      </c>
      <c r="B23" s="290" t="s">
        <v>640</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171" t="s">
        <v>17</v>
      </c>
      <c r="B29" s="5" t="s">
        <v>20</v>
      </c>
      <c r="C29" s="171"/>
      <c r="D29" s="171"/>
      <c r="E29" s="171"/>
      <c r="F29" s="171"/>
      <c r="G29" s="171"/>
      <c r="H29" s="171"/>
      <c r="I29" s="290"/>
      <c r="J29" s="290"/>
    </row>
    <row r="30" spans="1:13" ht="43.5" x14ac:dyDescent="0.35">
      <c r="A30" s="171" t="s">
        <v>18</v>
      </c>
      <c r="B30" s="5" t="s">
        <v>21</v>
      </c>
      <c r="C30" s="171"/>
      <c r="D30" s="171"/>
      <c r="E30" s="171"/>
      <c r="F30" s="171"/>
      <c r="G30" s="171"/>
      <c r="H30" s="171"/>
      <c r="I30" s="294"/>
      <c r="J30" s="296"/>
    </row>
    <row r="31" spans="1:13" ht="58" x14ac:dyDescent="0.35">
      <c r="A31" s="171" t="s">
        <v>19</v>
      </c>
      <c r="B31" s="7" t="s">
        <v>22</v>
      </c>
      <c r="C31" s="171"/>
      <c r="D31" s="171"/>
      <c r="E31" s="171"/>
      <c r="F31" s="171"/>
      <c r="G31" s="171"/>
      <c r="H31" s="171"/>
      <c r="I31" s="290"/>
      <c r="J31" s="290"/>
    </row>
    <row r="32" spans="1:13" x14ac:dyDescent="0.35">
      <c r="A32" s="8"/>
      <c r="B32" s="5" t="s">
        <v>23</v>
      </c>
      <c r="C32" s="171"/>
      <c r="D32" s="171"/>
      <c r="E32" s="171"/>
      <c r="F32" s="171"/>
      <c r="G32" s="171"/>
      <c r="H32" s="171"/>
      <c r="I32" s="290"/>
      <c r="J32" s="290"/>
    </row>
    <row r="33" spans="1:10" ht="60.5" customHeight="1" x14ac:dyDescent="0.35">
      <c r="A33" s="290" t="s">
        <v>24</v>
      </c>
      <c r="B33" s="5" t="s">
        <v>20</v>
      </c>
      <c r="C33" s="290" t="s">
        <v>642</v>
      </c>
      <c r="D33" s="290"/>
      <c r="E33" s="290"/>
      <c r="F33" s="290"/>
      <c r="G33" s="290"/>
      <c r="H33" s="290"/>
      <c r="I33" s="290"/>
      <c r="J33" s="290"/>
    </row>
    <row r="34" spans="1:10" ht="37" customHeight="1" x14ac:dyDescent="0.35">
      <c r="A34" s="290"/>
      <c r="B34" s="5" t="s">
        <v>21</v>
      </c>
      <c r="C34" s="306" t="s">
        <v>642</v>
      </c>
      <c r="D34" s="306"/>
      <c r="E34" s="306"/>
      <c r="F34" s="306"/>
      <c r="G34" s="306"/>
      <c r="H34" s="306"/>
      <c r="I34" s="306"/>
      <c r="J34" s="306"/>
    </row>
    <row r="35" spans="1:10" ht="64" customHeight="1" x14ac:dyDescent="0.35">
      <c r="A35" s="290"/>
      <c r="B35" s="7" t="s">
        <v>25</v>
      </c>
      <c r="C35" s="306" t="s">
        <v>641</v>
      </c>
      <c r="D35" s="306"/>
      <c r="E35" s="306"/>
      <c r="F35" s="306"/>
      <c r="G35" s="306"/>
      <c r="H35" s="306"/>
      <c r="I35" s="306"/>
      <c r="J35" s="306"/>
    </row>
    <row r="36" spans="1:10" x14ac:dyDescent="0.35">
      <c r="A36" s="290"/>
      <c r="B36" t="s">
        <v>86</v>
      </c>
      <c r="C36" s="307"/>
      <c r="D36" s="308"/>
      <c r="E36" s="308"/>
      <c r="F36" s="308"/>
      <c r="G36" s="308"/>
      <c r="H36" s="308"/>
      <c r="I36" s="308"/>
      <c r="J36" s="309"/>
    </row>
    <row r="37" spans="1:10" ht="58" x14ac:dyDescent="0.35">
      <c r="A37" s="290" t="s">
        <v>26</v>
      </c>
      <c r="B37" s="5" t="s">
        <v>22</v>
      </c>
      <c r="C37" s="294"/>
      <c r="D37" s="295"/>
      <c r="E37" s="295"/>
      <c r="F37" s="295"/>
      <c r="G37" s="295"/>
      <c r="H37" s="295"/>
      <c r="I37" s="295"/>
      <c r="J37" s="296"/>
    </row>
    <row r="38" spans="1:10" x14ac:dyDescent="0.35">
      <c r="A38" s="290"/>
      <c r="B38" s="5" t="s">
        <v>23</v>
      </c>
      <c r="C38" s="171"/>
      <c r="D38" s="171"/>
      <c r="E38" s="171"/>
      <c r="F38" s="171"/>
      <c r="G38" s="171"/>
      <c r="H38" s="171"/>
      <c r="I38" s="290"/>
      <c r="J38" s="290"/>
    </row>
    <row r="39" spans="1:10" ht="43.5" x14ac:dyDescent="0.35">
      <c r="A39" s="171" t="s">
        <v>13</v>
      </c>
      <c r="B39" s="294"/>
      <c r="C39" s="295"/>
      <c r="D39" s="295"/>
      <c r="E39" s="295"/>
      <c r="F39" s="295"/>
      <c r="G39" s="295"/>
      <c r="H39" s="295"/>
      <c r="I39" s="295"/>
      <c r="J39" s="296"/>
    </row>
  </sheetData>
  <mergeCells count="22">
    <mergeCell ref="I31:J31"/>
    <mergeCell ref="A1:M1"/>
    <mergeCell ref="A2:A3"/>
    <mergeCell ref="B2:M2"/>
    <mergeCell ref="B22:M22"/>
    <mergeCell ref="B23:M23"/>
    <mergeCell ref="A26:J26"/>
    <mergeCell ref="A27:J27"/>
    <mergeCell ref="A28:B28"/>
    <mergeCell ref="I28:J28"/>
    <mergeCell ref="I29:J29"/>
    <mergeCell ref="I30:J30"/>
    <mergeCell ref="A37:A38"/>
    <mergeCell ref="C37:J37"/>
    <mergeCell ref="I38:J38"/>
    <mergeCell ref="B39:J39"/>
    <mergeCell ref="I32:J32"/>
    <mergeCell ref="A33:A36"/>
    <mergeCell ref="C33:J33"/>
    <mergeCell ref="C34:J34"/>
    <mergeCell ref="C35:J35"/>
    <mergeCell ref="C36:J36"/>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4" workbookViewId="0">
      <selection activeCell="P8" sqref="P8"/>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44">
        <v>0</v>
      </c>
      <c r="C4" s="144">
        <v>0</v>
      </c>
      <c r="D4" s="144">
        <v>0</v>
      </c>
      <c r="E4" s="144">
        <v>0</v>
      </c>
      <c r="F4" s="144">
        <v>0</v>
      </c>
      <c r="G4" s="144">
        <v>0</v>
      </c>
      <c r="H4" s="144">
        <v>0</v>
      </c>
      <c r="I4" s="144">
        <v>0</v>
      </c>
      <c r="J4" s="144">
        <v>0</v>
      </c>
      <c r="K4" s="144">
        <v>0</v>
      </c>
      <c r="L4" s="144">
        <v>0</v>
      </c>
      <c r="M4" s="144">
        <v>0</v>
      </c>
    </row>
    <row r="5" spans="1:16" x14ac:dyDescent="0.35">
      <c r="A5" s="5" t="s">
        <v>5</v>
      </c>
      <c r="B5" s="144">
        <v>0</v>
      </c>
      <c r="C5" s="144">
        <v>0</v>
      </c>
      <c r="D5" s="144">
        <v>0</v>
      </c>
      <c r="E5" s="144">
        <v>0</v>
      </c>
      <c r="F5" s="144">
        <v>0</v>
      </c>
      <c r="G5" s="144">
        <v>0</v>
      </c>
      <c r="H5" s="144">
        <v>0</v>
      </c>
      <c r="I5" s="144">
        <v>0</v>
      </c>
      <c r="J5" s="144">
        <v>0</v>
      </c>
      <c r="K5" s="144">
        <v>0</v>
      </c>
      <c r="L5" s="144">
        <v>0</v>
      </c>
      <c r="M5" s="144">
        <v>0</v>
      </c>
    </row>
    <row r="6" spans="1:16" x14ac:dyDescent="0.35">
      <c r="A6" s="5" t="s">
        <v>6</v>
      </c>
      <c r="B6" s="144">
        <v>0</v>
      </c>
      <c r="C6" s="144">
        <v>0</v>
      </c>
      <c r="D6" s="144">
        <v>0</v>
      </c>
      <c r="E6" s="144">
        <v>0</v>
      </c>
      <c r="F6" s="144">
        <v>0</v>
      </c>
      <c r="G6" s="144">
        <v>0</v>
      </c>
      <c r="H6" s="144">
        <v>0</v>
      </c>
      <c r="I6" s="144">
        <v>0</v>
      </c>
      <c r="J6" s="144">
        <v>0</v>
      </c>
      <c r="K6" s="144">
        <v>0</v>
      </c>
      <c r="L6" s="144">
        <v>0</v>
      </c>
      <c r="M6" s="144">
        <v>0</v>
      </c>
    </row>
    <row r="7" spans="1:16" x14ac:dyDescent="0.35">
      <c r="A7" s="5" t="s">
        <v>7</v>
      </c>
      <c r="B7" s="144">
        <v>0</v>
      </c>
      <c r="C7" s="144">
        <v>0</v>
      </c>
      <c r="D7" s="144">
        <v>0</v>
      </c>
      <c r="E7" s="144">
        <v>0</v>
      </c>
      <c r="F7" s="144">
        <v>0</v>
      </c>
      <c r="G7" s="144">
        <v>0</v>
      </c>
      <c r="H7" s="144">
        <v>0</v>
      </c>
      <c r="I7" s="144">
        <v>0</v>
      </c>
      <c r="J7" s="144">
        <v>0</v>
      </c>
      <c r="K7" s="144">
        <v>0</v>
      </c>
      <c r="L7" s="144">
        <v>0</v>
      </c>
      <c r="M7" s="144">
        <v>0</v>
      </c>
    </row>
    <row r="8" spans="1:16" x14ac:dyDescent="0.35">
      <c r="A8" s="3" t="s">
        <v>8</v>
      </c>
      <c r="B8" s="144">
        <v>0.25</v>
      </c>
      <c r="C8" s="144">
        <v>0.15</v>
      </c>
      <c r="D8" s="144">
        <v>7.6999999999999999E-2</v>
      </c>
      <c r="E8" s="144">
        <v>7.6999999999999999E-2</v>
      </c>
      <c r="F8" s="144">
        <v>7.6999999999999999E-2</v>
      </c>
      <c r="G8" s="144">
        <v>7.6999999999999999E-2</v>
      </c>
      <c r="H8" s="144">
        <v>7.6999999999999999E-2</v>
      </c>
      <c r="I8" s="144">
        <v>0</v>
      </c>
      <c r="J8" s="144">
        <v>0</v>
      </c>
      <c r="K8" s="144">
        <v>0</v>
      </c>
      <c r="L8" s="144">
        <v>0</v>
      </c>
      <c r="M8" s="144">
        <v>0.78500000000000003</v>
      </c>
    </row>
    <row r="9" spans="1:16" x14ac:dyDescent="0.35">
      <c r="A9" s="5" t="s">
        <v>5</v>
      </c>
      <c r="B9" s="144">
        <v>0.25</v>
      </c>
      <c r="C9" s="144">
        <v>0.15</v>
      </c>
      <c r="D9" s="144">
        <v>0</v>
      </c>
      <c r="E9" s="144">
        <v>0</v>
      </c>
      <c r="F9" s="144">
        <v>0</v>
      </c>
      <c r="G9" s="144">
        <v>0</v>
      </c>
      <c r="H9" s="144">
        <v>0</v>
      </c>
      <c r="I9" s="144">
        <v>0</v>
      </c>
      <c r="J9" s="144">
        <v>0</v>
      </c>
      <c r="K9" s="144">
        <v>0</v>
      </c>
      <c r="L9" s="144">
        <v>0</v>
      </c>
      <c r="M9" s="144">
        <v>0.4</v>
      </c>
    </row>
    <row r="10" spans="1:16" x14ac:dyDescent="0.35">
      <c r="A10" s="5" t="s">
        <v>6</v>
      </c>
      <c r="B10" s="144">
        <v>0</v>
      </c>
      <c r="C10" s="144">
        <v>0</v>
      </c>
      <c r="D10" s="144">
        <v>0</v>
      </c>
      <c r="E10" s="144">
        <v>0</v>
      </c>
      <c r="F10" s="144">
        <v>0</v>
      </c>
      <c r="G10" s="144">
        <v>0</v>
      </c>
      <c r="H10" s="144">
        <v>0</v>
      </c>
      <c r="I10" s="144">
        <v>0</v>
      </c>
      <c r="J10" s="144">
        <v>0</v>
      </c>
      <c r="K10" s="144">
        <v>0</v>
      </c>
      <c r="L10" s="144">
        <v>0</v>
      </c>
      <c r="M10" s="144">
        <v>0</v>
      </c>
    </row>
    <row r="11" spans="1:16" x14ac:dyDescent="0.35">
      <c r="A11" s="5" t="s">
        <v>7</v>
      </c>
      <c r="B11" s="144">
        <v>0</v>
      </c>
      <c r="C11" s="144">
        <v>0</v>
      </c>
      <c r="D11" s="144">
        <v>7.6999999999999999E-2</v>
      </c>
      <c r="E11" s="144">
        <v>7.6999999999999999E-2</v>
      </c>
      <c r="F11" s="144">
        <v>7.6999999999999999E-2</v>
      </c>
      <c r="G11" s="144">
        <v>7.6999999999999999E-2</v>
      </c>
      <c r="H11" s="144">
        <v>7.6999999999999999E-2</v>
      </c>
      <c r="I11" s="144">
        <v>0</v>
      </c>
      <c r="J11" s="144">
        <v>0</v>
      </c>
      <c r="K11" s="144">
        <v>0</v>
      </c>
      <c r="L11" s="144">
        <v>0</v>
      </c>
      <c r="M11" s="144">
        <v>0.39</v>
      </c>
    </row>
    <row r="12" spans="1:16" x14ac:dyDescent="0.35">
      <c r="A12" s="3" t="s">
        <v>11</v>
      </c>
      <c r="B12" s="144">
        <v>-0.25</v>
      </c>
      <c r="C12" s="144">
        <v>-0.15</v>
      </c>
      <c r="D12" s="144">
        <v>-7.6999999999999999E-2</v>
      </c>
      <c r="E12" s="144">
        <v>-7.6999999999999999E-2</v>
      </c>
      <c r="F12" s="144">
        <v>-7.6999999999999999E-2</v>
      </c>
      <c r="G12" s="144">
        <v>-7.6999999999999999E-2</v>
      </c>
      <c r="H12" s="144">
        <v>-7.6999999999999999E-2</v>
      </c>
      <c r="I12" s="144">
        <v>0</v>
      </c>
      <c r="J12" s="144">
        <v>0</v>
      </c>
      <c r="K12" s="144">
        <v>0</v>
      </c>
      <c r="L12" s="144">
        <v>0</v>
      </c>
      <c r="M12" s="144">
        <v>-0.78500000000000003</v>
      </c>
    </row>
    <row r="13" spans="1:16" ht="15" thickBot="1" x14ac:dyDescent="0.4">
      <c r="A13" s="5" t="s">
        <v>5</v>
      </c>
      <c r="B13" s="144">
        <v>-0.25</v>
      </c>
      <c r="C13" s="144">
        <v>-0.15</v>
      </c>
      <c r="D13" s="144">
        <v>0</v>
      </c>
      <c r="E13" s="144">
        <v>0</v>
      </c>
      <c r="F13" s="144">
        <v>0</v>
      </c>
      <c r="G13" s="144">
        <v>0</v>
      </c>
      <c r="H13" s="144">
        <v>0</v>
      </c>
      <c r="I13" s="144">
        <v>0</v>
      </c>
      <c r="J13" s="144">
        <v>0</v>
      </c>
      <c r="K13" s="144">
        <v>0</v>
      </c>
      <c r="L13" s="144">
        <v>0</v>
      </c>
      <c r="M13" s="144">
        <v>-0.4</v>
      </c>
    </row>
    <row r="14" spans="1:16" ht="15" thickBot="1" x14ac:dyDescent="0.4">
      <c r="A14" s="5" t="s">
        <v>6</v>
      </c>
      <c r="B14" s="144">
        <v>0</v>
      </c>
      <c r="C14" s="144">
        <v>0</v>
      </c>
      <c r="D14" s="144">
        <v>0</v>
      </c>
      <c r="E14" s="144">
        <v>0</v>
      </c>
      <c r="F14" s="144">
        <v>0</v>
      </c>
      <c r="G14" s="144">
        <v>0</v>
      </c>
      <c r="H14" s="144">
        <v>0</v>
      </c>
      <c r="I14" s="144">
        <v>0</v>
      </c>
      <c r="J14" s="144">
        <v>0</v>
      </c>
      <c r="K14" s="144">
        <v>0</v>
      </c>
      <c r="L14" s="144">
        <v>0</v>
      </c>
      <c r="M14" s="144">
        <v>0</v>
      </c>
      <c r="O14" s="67"/>
      <c r="P14" s="74"/>
    </row>
    <row r="15" spans="1:16" ht="15" thickBot="1" x14ac:dyDescent="0.4">
      <c r="A15" s="5" t="s">
        <v>7</v>
      </c>
      <c r="B15" s="144">
        <v>0</v>
      </c>
      <c r="C15" s="144">
        <v>0</v>
      </c>
      <c r="D15" s="144">
        <v>7.6999999999999999E-2</v>
      </c>
      <c r="E15" s="144">
        <v>7.6999999999999999E-2</v>
      </c>
      <c r="F15" s="144">
        <v>7.6999999999999999E-2</v>
      </c>
      <c r="G15" s="144">
        <v>7.6999999999999999E-2</v>
      </c>
      <c r="H15" s="144">
        <v>7.6999999999999999E-2</v>
      </c>
      <c r="I15" s="144">
        <v>0</v>
      </c>
      <c r="J15" s="144">
        <v>0</v>
      </c>
      <c r="K15" s="144">
        <v>0</v>
      </c>
      <c r="L15" s="144">
        <v>0</v>
      </c>
      <c r="M15" s="144">
        <v>-0.4</v>
      </c>
      <c r="O15" s="67"/>
      <c r="P15" s="74"/>
    </row>
    <row r="16" spans="1:16" ht="29" x14ac:dyDescent="0.35">
      <c r="A16" s="3" t="s">
        <v>9</v>
      </c>
      <c r="B16" s="144">
        <v>1.4</v>
      </c>
      <c r="C16" s="144">
        <v>0.85</v>
      </c>
      <c r="D16" s="144">
        <v>0</v>
      </c>
      <c r="E16" s="144">
        <v>0</v>
      </c>
      <c r="F16" s="144">
        <v>0</v>
      </c>
      <c r="G16" s="144">
        <v>0</v>
      </c>
      <c r="H16" s="144">
        <v>0</v>
      </c>
      <c r="I16" s="144">
        <v>0</v>
      </c>
      <c r="J16" s="144">
        <v>0</v>
      </c>
      <c r="K16" s="144">
        <v>0</v>
      </c>
      <c r="L16" s="144">
        <v>0</v>
      </c>
      <c r="M16" s="144">
        <v>2.25</v>
      </c>
    </row>
    <row r="17" spans="1:13" x14ac:dyDescent="0.35">
      <c r="A17" s="3" t="s">
        <v>10</v>
      </c>
      <c r="B17" s="143">
        <f>SUM(B18:B20)</f>
        <v>0</v>
      </c>
      <c r="C17" s="143">
        <v>0</v>
      </c>
      <c r="D17" s="143">
        <v>0</v>
      </c>
      <c r="E17" s="143">
        <v>0</v>
      </c>
      <c r="F17" s="143">
        <v>0</v>
      </c>
      <c r="G17" s="143">
        <v>0</v>
      </c>
      <c r="H17" s="143">
        <v>0</v>
      </c>
      <c r="I17" s="143">
        <v>0</v>
      </c>
      <c r="J17" s="143">
        <v>0</v>
      </c>
      <c r="K17" s="143">
        <v>0</v>
      </c>
      <c r="L17" s="143">
        <v>0</v>
      </c>
      <c r="M17" s="143">
        <f t="shared" ref="M17:M20" si="0">SUM(B17:L17)</f>
        <v>0</v>
      </c>
    </row>
    <row r="18" spans="1:13" x14ac:dyDescent="0.35">
      <c r="A18" s="5" t="s">
        <v>5</v>
      </c>
      <c r="B18" s="143">
        <v>0</v>
      </c>
      <c r="C18" s="143">
        <v>0</v>
      </c>
      <c r="D18" s="143">
        <v>0</v>
      </c>
      <c r="E18" s="143">
        <v>0</v>
      </c>
      <c r="F18" s="143">
        <v>0</v>
      </c>
      <c r="G18" s="143">
        <v>0</v>
      </c>
      <c r="H18" s="143">
        <v>0</v>
      </c>
      <c r="I18" s="143">
        <v>0</v>
      </c>
      <c r="J18" s="143">
        <v>0</v>
      </c>
      <c r="K18" s="143">
        <v>0</v>
      </c>
      <c r="L18" s="143">
        <v>0</v>
      </c>
      <c r="M18" s="143">
        <f t="shared" si="0"/>
        <v>0</v>
      </c>
    </row>
    <row r="19" spans="1:13" x14ac:dyDescent="0.35">
      <c r="A19" s="5" t="s">
        <v>6</v>
      </c>
      <c r="B19" s="143">
        <v>0</v>
      </c>
      <c r="C19" s="143">
        <v>0</v>
      </c>
      <c r="D19" s="143">
        <v>0</v>
      </c>
      <c r="E19" s="143">
        <v>0</v>
      </c>
      <c r="F19" s="143">
        <v>0</v>
      </c>
      <c r="G19" s="143">
        <v>0</v>
      </c>
      <c r="H19" s="143">
        <v>0</v>
      </c>
      <c r="I19" s="143">
        <v>0</v>
      </c>
      <c r="J19" s="143">
        <v>0</v>
      </c>
      <c r="K19" s="143">
        <v>0</v>
      </c>
      <c r="L19" s="143">
        <v>0</v>
      </c>
      <c r="M19" s="143">
        <f t="shared" si="0"/>
        <v>0</v>
      </c>
    </row>
    <row r="20" spans="1:13" x14ac:dyDescent="0.35">
      <c r="A20" s="5" t="s">
        <v>7</v>
      </c>
      <c r="B20" s="143">
        <v>0</v>
      </c>
      <c r="C20" s="143">
        <v>0</v>
      </c>
      <c r="D20" s="143">
        <v>0</v>
      </c>
      <c r="E20" s="143">
        <v>0</v>
      </c>
      <c r="F20" s="143">
        <v>0</v>
      </c>
      <c r="G20" s="143">
        <v>0</v>
      </c>
      <c r="H20" s="143">
        <v>0</v>
      </c>
      <c r="I20" s="143">
        <v>0</v>
      </c>
      <c r="J20" s="143">
        <v>0</v>
      </c>
      <c r="K20" s="143">
        <v>0</v>
      </c>
      <c r="L20" s="143">
        <v>0</v>
      </c>
      <c r="M20" s="143">
        <f t="shared" si="0"/>
        <v>0</v>
      </c>
    </row>
    <row r="21" spans="1:13" ht="51.75" customHeight="1" x14ac:dyDescent="0.35">
      <c r="A21" s="5" t="s">
        <v>12</v>
      </c>
      <c r="B21" s="290" t="s">
        <v>479</v>
      </c>
      <c r="C21" s="290"/>
      <c r="D21" s="290"/>
      <c r="E21" s="290"/>
      <c r="F21" s="290"/>
      <c r="G21" s="290"/>
      <c r="H21" s="290"/>
      <c r="I21" s="290"/>
      <c r="J21" s="290"/>
      <c r="K21" s="290"/>
      <c r="L21" s="290"/>
      <c r="M21" s="290"/>
    </row>
    <row r="22" spans="1:13" ht="43.5" x14ac:dyDescent="0.35">
      <c r="A22" s="5" t="s">
        <v>13</v>
      </c>
      <c r="B22" s="290" t="s">
        <v>480</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42" t="s">
        <v>17</v>
      </c>
      <c r="B28" s="5" t="s">
        <v>20</v>
      </c>
      <c r="C28" s="142"/>
      <c r="D28" s="142"/>
      <c r="E28" s="142"/>
      <c r="F28" s="142"/>
      <c r="G28" s="142"/>
      <c r="H28" s="142"/>
      <c r="I28" s="290"/>
      <c r="J28" s="290"/>
    </row>
    <row r="29" spans="1:13" ht="87" x14ac:dyDescent="0.35">
      <c r="A29" s="142" t="s">
        <v>18</v>
      </c>
      <c r="B29" s="5" t="s">
        <v>21</v>
      </c>
      <c r="C29" s="142"/>
      <c r="D29" s="142"/>
      <c r="E29" s="142"/>
      <c r="F29" s="142"/>
      <c r="G29" s="142"/>
      <c r="H29" s="142"/>
      <c r="I29" s="294"/>
      <c r="J29" s="296"/>
    </row>
    <row r="30" spans="1:13" ht="87" x14ac:dyDescent="0.35">
      <c r="A30" s="142" t="s">
        <v>19</v>
      </c>
      <c r="B30" s="7" t="s">
        <v>22</v>
      </c>
      <c r="C30" s="142"/>
      <c r="D30" s="142"/>
      <c r="E30" s="142"/>
      <c r="F30" s="142"/>
      <c r="G30" s="142"/>
      <c r="H30" s="142"/>
      <c r="I30" s="290"/>
      <c r="J30" s="290"/>
    </row>
    <row r="31" spans="1:13" ht="29" x14ac:dyDescent="0.35">
      <c r="A31" s="8"/>
      <c r="B31" s="5" t="s">
        <v>23</v>
      </c>
      <c r="C31" s="142"/>
      <c r="D31" s="142"/>
      <c r="E31" s="142"/>
      <c r="F31" s="142"/>
      <c r="G31" s="142"/>
      <c r="H31" s="142"/>
      <c r="I31" s="290"/>
      <c r="J31" s="290"/>
    </row>
    <row r="32" spans="1:13" ht="43.5" x14ac:dyDescent="0.35">
      <c r="A32" s="290" t="s">
        <v>24</v>
      </c>
      <c r="B32" s="5" t="s">
        <v>20</v>
      </c>
      <c r="C32" s="290" t="s">
        <v>481</v>
      </c>
      <c r="D32" s="290"/>
      <c r="E32" s="290"/>
      <c r="F32" s="290"/>
      <c r="G32" s="290"/>
      <c r="H32" s="290"/>
      <c r="I32" s="290"/>
      <c r="J32" s="290"/>
    </row>
    <row r="33" spans="1:10" ht="87" x14ac:dyDescent="0.35">
      <c r="A33" s="290"/>
      <c r="B33" s="5" t="s">
        <v>21</v>
      </c>
      <c r="C33" s="290" t="s">
        <v>482</v>
      </c>
      <c r="D33" s="290"/>
      <c r="E33" s="290"/>
      <c r="F33" s="290"/>
      <c r="G33" s="290"/>
      <c r="H33" s="290"/>
      <c r="I33" s="290"/>
      <c r="J33" s="290"/>
    </row>
    <row r="34" spans="1:10" ht="126.75" customHeight="1" x14ac:dyDescent="0.35">
      <c r="A34" s="290"/>
      <c r="B34" s="7" t="s">
        <v>25</v>
      </c>
      <c r="C34" s="290" t="s">
        <v>483</v>
      </c>
      <c r="D34" s="290"/>
      <c r="E34" s="290"/>
      <c r="F34" s="290"/>
      <c r="G34" s="290"/>
      <c r="H34" s="290"/>
      <c r="I34" s="290"/>
      <c r="J34" s="290"/>
    </row>
    <row r="35" spans="1:10" ht="29" x14ac:dyDescent="0.35">
      <c r="A35" s="290"/>
      <c r="B35" s="5" t="s">
        <v>23</v>
      </c>
      <c r="C35" s="142"/>
      <c r="D35" s="142"/>
      <c r="E35" s="142"/>
      <c r="F35" s="142"/>
      <c r="G35" s="142"/>
      <c r="H35" s="142"/>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42"/>
      <c r="D37" s="142"/>
      <c r="E37" s="142"/>
      <c r="F37" s="142"/>
      <c r="G37" s="142"/>
      <c r="H37" s="142"/>
      <c r="I37" s="290"/>
      <c r="J37" s="290"/>
    </row>
    <row r="38" spans="1:10" ht="43.5" x14ac:dyDescent="0.35">
      <c r="A38" s="142"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4" workbookViewId="0">
      <selection activeCell="B21" sqref="B21:M21"/>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43">
        <f>SUM(B5:B7)</f>
        <v>0</v>
      </c>
      <c r="C4" s="143">
        <f t="shared" ref="C4:L4" si="0">SUM(C5:C7)</f>
        <v>0</v>
      </c>
      <c r="D4" s="143">
        <f t="shared" si="0"/>
        <v>0</v>
      </c>
      <c r="E4" s="143">
        <f t="shared" si="0"/>
        <v>0</v>
      </c>
      <c r="F4" s="143">
        <f t="shared" si="0"/>
        <v>0</v>
      </c>
      <c r="G4" s="143">
        <f t="shared" si="0"/>
        <v>0</v>
      </c>
      <c r="H4" s="143">
        <f t="shared" si="0"/>
        <v>0</v>
      </c>
      <c r="I4" s="143">
        <f t="shared" si="0"/>
        <v>0</v>
      </c>
      <c r="J4" s="143">
        <f t="shared" si="0"/>
        <v>0</v>
      </c>
      <c r="K4" s="143">
        <f t="shared" si="0"/>
        <v>0</v>
      </c>
      <c r="L4" s="143">
        <f t="shared" si="0"/>
        <v>0</v>
      </c>
      <c r="M4" s="143">
        <f>SUM(B4:L4)</f>
        <v>0</v>
      </c>
    </row>
    <row r="5" spans="1:16" x14ac:dyDescent="0.35">
      <c r="A5" s="5" t="s">
        <v>5</v>
      </c>
      <c r="B5" s="143">
        <v>0</v>
      </c>
      <c r="C5" s="143">
        <v>0</v>
      </c>
      <c r="D5" s="143">
        <v>0</v>
      </c>
      <c r="E5" s="143">
        <v>0</v>
      </c>
      <c r="F5" s="143">
        <v>0</v>
      </c>
      <c r="G5" s="143">
        <v>0</v>
      </c>
      <c r="H5" s="143">
        <v>0</v>
      </c>
      <c r="I5" s="143">
        <v>0</v>
      </c>
      <c r="J5" s="143">
        <v>0</v>
      </c>
      <c r="K5" s="143">
        <v>0</v>
      </c>
      <c r="L5" s="143">
        <v>0</v>
      </c>
      <c r="M5" s="143">
        <f t="shared" ref="M5:M20" si="1">SUM(B5:L5)</f>
        <v>0</v>
      </c>
    </row>
    <row r="6" spans="1:16" x14ac:dyDescent="0.35">
      <c r="A6" s="5" t="s">
        <v>6</v>
      </c>
      <c r="B6" s="143">
        <v>0</v>
      </c>
      <c r="C6" s="143">
        <v>0</v>
      </c>
      <c r="D6" s="143">
        <v>0</v>
      </c>
      <c r="E6" s="143">
        <v>0</v>
      </c>
      <c r="F6" s="143">
        <v>0</v>
      </c>
      <c r="G6" s="143">
        <v>0</v>
      </c>
      <c r="H6" s="143">
        <v>0</v>
      </c>
      <c r="I6" s="143">
        <v>0</v>
      </c>
      <c r="J6" s="143">
        <v>0</v>
      </c>
      <c r="K6" s="143">
        <v>0</v>
      </c>
      <c r="L6" s="143">
        <v>0</v>
      </c>
      <c r="M6" s="143">
        <f t="shared" si="1"/>
        <v>0</v>
      </c>
    </row>
    <row r="7" spans="1:16" x14ac:dyDescent="0.35">
      <c r="A7" s="5" t="s">
        <v>7</v>
      </c>
      <c r="B7" s="143">
        <v>0</v>
      </c>
      <c r="C7" s="143">
        <v>0</v>
      </c>
      <c r="D7" s="143">
        <v>0</v>
      </c>
      <c r="E7" s="143">
        <v>0</v>
      </c>
      <c r="F7" s="143">
        <v>0</v>
      </c>
      <c r="G7" s="143">
        <v>0</v>
      </c>
      <c r="H7" s="143">
        <v>0</v>
      </c>
      <c r="I7" s="143">
        <v>0</v>
      </c>
      <c r="J7" s="143">
        <v>0</v>
      </c>
      <c r="K7" s="143">
        <v>0</v>
      </c>
      <c r="L7" s="143">
        <v>0</v>
      </c>
      <c r="M7" s="143">
        <f t="shared" si="1"/>
        <v>0</v>
      </c>
    </row>
    <row r="8" spans="1:16" x14ac:dyDescent="0.35">
      <c r="A8" s="3" t="s">
        <v>8</v>
      </c>
      <c r="B8" s="144">
        <v>0.80600000000000005</v>
      </c>
      <c r="C8" s="144">
        <v>0.63</v>
      </c>
      <c r="D8" s="144">
        <v>0.91</v>
      </c>
      <c r="E8" s="144">
        <v>0.17799999999999999</v>
      </c>
      <c r="F8" s="144">
        <v>0.17799999999999999</v>
      </c>
      <c r="G8" s="144">
        <v>0.17899999999999999</v>
      </c>
      <c r="H8" s="144">
        <v>0.17799999999999999</v>
      </c>
      <c r="I8" s="144">
        <v>0.17799999999999999</v>
      </c>
      <c r="J8" s="144">
        <v>0.17899999999999999</v>
      </c>
      <c r="K8" s="144">
        <v>0.17799999999999999</v>
      </c>
      <c r="L8" s="144">
        <v>0</v>
      </c>
      <c r="M8" s="144">
        <v>3.5939999999999999</v>
      </c>
    </row>
    <row r="9" spans="1:16" x14ac:dyDescent="0.35">
      <c r="A9" s="5" t="s">
        <v>5</v>
      </c>
      <c r="B9" s="144">
        <v>0.80600000000000005</v>
      </c>
      <c r="C9" s="144">
        <v>0.63</v>
      </c>
      <c r="D9" s="144">
        <v>0.91</v>
      </c>
      <c r="E9" s="144">
        <v>0</v>
      </c>
      <c r="F9" s="144">
        <v>0</v>
      </c>
      <c r="G9" s="144">
        <v>0</v>
      </c>
      <c r="H9" s="144">
        <v>0</v>
      </c>
      <c r="I9" s="144">
        <v>0</v>
      </c>
      <c r="J9" s="144">
        <v>0</v>
      </c>
      <c r="K9" s="144">
        <v>0</v>
      </c>
      <c r="L9" s="144">
        <v>0</v>
      </c>
      <c r="M9" s="144">
        <v>2.3460000000000001</v>
      </c>
    </row>
    <row r="10" spans="1:16" x14ac:dyDescent="0.35">
      <c r="A10" s="5" t="s">
        <v>6</v>
      </c>
      <c r="B10" s="144">
        <v>0</v>
      </c>
      <c r="C10" s="144">
        <v>0</v>
      </c>
      <c r="D10" s="144">
        <v>0</v>
      </c>
      <c r="E10" s="144">
        <v>0</v>
      </c>
      <c r="F10" s="144">
        <v>0</v>
      </c>
      <c r="G10" s="144">
        <v>0</v>
      </c>
      <c r="H10" s="144">
        <v>0</v>
      </c>
      <c r="I10" s="144">
        <v>0</v>
      </c>
      <c r="J10" s="144">
        <v>0</v>
      </c>
      <c r="K10" s="144">
        <v>0</v>
      </c>
      <c r="L10" s="144">
        <v>0</v>
      </c>
      <c r="M10" s="144">
        <v>0</v>
      </c>
    </row>
    <row r="11" spans="1:16" x14ac:dyDescent="0.35">
      <c r="A11" s="5" t="s">
        <v>7</v>
      </c>
      <c r="B11" s="144">
        <v>0</v>
      </c>
      <c r="C11" s="144">
        <v>0</v>
      </c>
      <c r="D11" s="144">
        <v>0</v>
      </c>
      <c r="E11" s="144">
        <v>0.17799999999999999</v>
      </c>
      <c r="F11" s="144">
        <v>0.17799999999999999</v>
      </c>
      <c r="G11" s="144">
        <v>0.17899999999999999</v>
      </c>
      <c r="H11" s="144">
        <v>0.17799999999999999</v>
      </c>
      <c r="I11" s="144">
        <v>0.17799999999999999</v>
      </c>
      <c r="J11" s="144">
        <v>0.17899999999999999</v>
      </c>
      <c r="K11" s="144">
        <v>0.17799999999999999</v>
      </c>
      <c r="L11" s="144">
        <v>0</v>
      </c>
      <c r="M11" s="144">
        <v>1.248</v>
      </c>
    </row>
    <row r="12" spans="1:16" x14ac:dyDescent="0.35">
      <c r="A12" s="3" t="s">
        <v>11</v>
      </c>
      <c r="B12" s="144">
        <v>-0.80600000000000005</v>
      </c>
      <c r="C12" s="144">
        <v>-0.63</v>
      </c>
      <c r="D12" s="144">
        <v>-0.91</v>
      </c>
      <c r="E12" s="144">
        <v>-0.17799999999999999</v>
      </c>
      <c r="F12" s="144">
        <v>-0.17799999999999999</v>
      </c>
      <c r="G12" s="144">
        <v>-0.17899999999999999</v>
      </c>
      <c r="H12" s="144">
        <v>-0.17799999999999999</v>
      </c>
      <c r="I12" s="144">
        <v>-0.17799999999999999</v>
      </c>
      <c r="J12" s="144">
        <v>-0.17899999999999999</v>
      </c>
      <c r="K12" s="144">
        <v>-0.17799999999999999</v>
      </c>
      <c r="L12" s="144">
        <v>0</v>
      </c>
      <c r="M12" s="144">
        <v>-3.5939999999999999</v>
      </c>
    </row>
    <row r="13" spans="1:16" ht="15" thickBot="1" x14ac:dyDescent="0.4">
      <c r="A13" s="5" t="s">
        <v>5</v>
      </c>
      <c r="B13" s="144">
        <v>-0.80600000000000005</v>
      </c>
      <c r="C13" s="144">
        <v>-0.63</v>
      </c>
      <c r="D13" s="144">
        <v>-0.91</v>
      </c>
      <c r="E13" s="144">
        <v>0</v>
      </c>
      <c r="F13" s="144">
        <v>0</v>
      </c>
      <c r="G13" s="144">
        <v>0</v>
      </c>
      <c r="H13" s="144">
        <v>0</v>
      </c>
      <c r="I13" s="144">
        <v>0</v>
      </c>
      <c r="J13" s="144">
        <v>0</v>
      </c>
      <c r="K13" s="144">
        <v>0</v>
      </c>
      <c r="L13" s="144">
        <v>0</v>
      </c>
      <c r="M13" s="144">
        <v>-2.3460000000000001</v>
      </c>
    </row>
    <row r="14" spans="1:16" ht="15" thickBot="1" x14ac:dyDescent="0.4">
      <c r="A14" s="5" t="s">
        <v>6</v>
      </c>
      <c r="B14" s="144">
        <v>0</v>
      </c>
      <c r="C14" s="144">
        <v>0</v>
      </c>
      <c r="D14" s="144">
        <v>0</v>
      </c>
      <c r="E14" s="144">
        <v>0</v>
      </c>
      <c r="F14" s="144">
        <v>0</v>
      </c>
      <c r="G14" s="144">
        <v>0</v>
      </c>
      <c r="H14" s="144">
        <v>0</v>
      </c>
      <c r="I14" s="144">
        <v>0</v>
      </c>
      <c r="J14" s="144">
        <v>0</v>
      </c>
      <c r="K14" s="144">
        <v>0</v>
      </c>
      <c r="L14" s="144">
        <v>0</v>
      </c>
      <c r="M14" s="144">
        <v>0</v>
      </c>
      <c r="O14" s="67"/>
      <c r="P14" s="74"/>
    </row>
    <row r="15" spans="1:16" ht="15" thickBot="1" x14ac:dyDescent="0.4">
      <c r="A15" s="5" t="s">
        <v>7</v>
      </c>
      <c r="B15" s="144">
        <v>0</v>
      </c>
      <c r="C15" s="144">
        <v>0</v>
      </c>
      <c r="D15" s="144">
        <v>0</v>
      </c>
      <c r="E15" s="144">
        <v>-0.17799999999999999</v>
      </c>
      <c r="F15" s="144">
        <v>-0.17799999999999999</v>
      </c>
      <c r="G15" s="144">
        <v>-0.17899999999999999</v>
      </c>
      <c r="H15" s="144">
        <v>-0.17799999999999999</v>
      </c>
      <c r="I15" s="144">
        <v>-0.17799999999999999</v>
      </c>
      <c r="J15" s="144">
        <v>-0.17899999999999999</v>
      </c>
      <c r="K15" s="144">
        <v>-0.17979999999999999</v>
      </c>
      <c r="L15" s="144">
        <v>0</v>
      </c>
      <c r="M15" s="144">
        <v>-1.248</v>
      </c>
      <c r="O15" s="67"/>
      <c r="P15" s="74"/>
    </row>
    <row r="16" spans="1:16" ht="29" x14ac:dyDescent="0.35">
      <c r="A16" s="3" t="s">
        <v>9</v>
      </c>
      <c r="B16" s="144">
        <v>4.4379999999999997</v>
      </c>
      <c r="C16" s="144">
        <v>3.4689999999999999</v>
      </c>
      <c r="D16" s="144">
        <v>5.0090000000000003</v>
      </c>
      <c r="E16" s="144">
        <v>0</v>
      </c>
      <c r="F16" s="144">
        <v>0</v>
      </c>
      <c r="G16" s="144">
        <v>0</v>
      </c>
      <c r="H16" s="144">
        <v>0</v>
      </c>
      <c r="I16" s="144">
        <v>0</v>
      </c>
      <c r="J16" s="144">
        <v>0</v>
      </c>
      <c r="K16" s="144">
        <v>0</v>
      </c>
      <c r="L16" s="144">
        <v>0</v>
      </c>
      <c r="M16" s="144">
        <v>12.916</v>
      </c>
    </row>
    <row r="17" spans="1:13" x14ac:dyDescent="0.35">
      <c r="A17" s="3" t="s">
        <v>10</v>
      </c>
      <c r="B17" s="143">
        <f>SUM(B18:B20)</f>
        <v>0</v>
      </c>
      <c r="C17" s="143">
        <v>0</v>
      </c>
      <c r="D17" s="143">
        <v>0</v>
      </c>
      <c r="E17" s="143">
        <v>0</v>
      </c>
      <c r="F17" s="143">
        <v>0</v>
      </c>
      <c r="G17" s="143">
        <v>0</v>
      </c>
      <c r="H17" s="143">
        <v>0</v>
      </c>
      <c r="I17" s="143">
        <v>0</v>
      </c>
      <c r="J17" s="143">
        <v>0</v>
      </c>
      <c r="K17" s="143">
        <v>0</v>
      </c>
      <c r="L17" s="143">
        <v>0</v>
      </c>
      <c r="M17" s="143">
        <f t="shared" si="1"/>
        <v>0</v>
      </c>
    </row>
    <row r="18" spans="1:13" x14ac:dyDescent="0.35">
      <c r="A18" s="5" t="s">
        <v>5</v>
      </c>
      <c r="B18" s="143">
        <v>0</v>
      </c>
      <c r="C18" s="143">
        <v>0</v>
      </c>
      <c r="D18" s="143">
        <v>0</v>
      </c>
      <c r="E18" s="143">
        <v>0</v>
      </c>
      <c r="F18" s="143">
        <v>0</v>
      </c>
      <c r="G18" s="143">
        <v>0</v>
      </c>
      <c r="H18" s="143">
        <v>0</v>
      </c>
      <c r="I18" s="143">
        <v>0</v>
      </c>
      <c r="J18" s="143">
        <v>0</v>
      </c>
      <c r="K18" s="143">
        <v>0</v>
      </c>
      <c r="L18" s="143">
        <v>0</v>
      </c>
      <c r="M18" s="143">
        <f t="shared" si="1"/>
        <v>0</v>
      </c>
    </row>
    <row r="19" spans="1:13" x14ac:dyDescent="0.35">
      <c r="A19" s="5" t="s">
        <v>6</v>
      </c>
      <c r="B19" s="143">
        <v>0</v>
      </c>
      <c r="C19" s="143">
        <v>0</v>
      </c>
      <c r="D19" s="143">
        <v>0</v>
      </c>
      <c r="E19" s="143">
        <v>0</v>
      </c>
      <c r="F19" s="143">
        <v>0</v>
      </c>
      <c r="G19" s="143">
        <v>0</v>
      </c>
      <c r="H19" s="143">
        <v>0</v>
      </c>
      <c r="I19" s="143">
        <v>0</v>
      </c>
      <c r="J19" s="143">
        <v>0</v>
      </c>
      <c r="K19" s="143">
        <v>0</v>
      </c>
      <c r="L19" s="143">
        <v>0</v>
      </c>
      <c r="M19" s="143">
        <f t="shared" si="1"/>
        <v>0</v>
      </c>
    </row>
    <row r="20" spans="1:13" x14ac:dyDescent="0.35">
      <c r="A20" s="5" t="s">
        <v>7</v>
      </c>
      <c r="B20" s="143">
        <v>0</v>
      </c>
      <c r="C20" s="143">
        <v>0</v>
      </c>
      <c r="D20" s="143">
        <v>0</v>
      </c>
      <c r="E20" s="143">
        <v>0</v>
      </c>
      <c r="F20" s="143">
        <v>0</v>
      </c>
      <c r="G20" s="143">
        <v>0</v>
      </c>
      <c r="H20" s="143">
        <v>0</v>
      </c>
      <c r="I20" s="143">
        <v>0</v>
      </c>
      <c r="J20" s="143">
        <v>0</v>
      </c>
      <c r="K20" s="143">
        <v>0</v>
      </c>
      <c r="L20" s="143">
        <v>0</v>
      </c>
      <c r="M20" s="143">
        <f t="shared" si="1"/>
        <v>0</v>
      </c>
    </row>
    <row r="21" spans="1:13" ht="111" customHeight="1" x14ac:dyDescent="0.35">
      <c r="A21" s="5" t="s">
        <v>12</v>
      </c>
      <c r="B21" s="290" t="s">
        <v>484</v>
      </c>
      <c r="C21" s="290"/>
      <c r="D21" s="290"/>
      <c r="E21" s="290"/>
      <c r="F21" s="290"/>
      <c r="G21" s="290"/>
      <c r="H21" s="290"/>
      <c r="I21" s="290"/>
      <c r="J21" s="290"/>
      <c r="K21" s="290"/>
      <c r="L21" s="290"/>
      <c r="M21" s="290"/>
    </row>
    <row r="22" spans="1:13" ht="107.25" customHeight="1" x14ac:dyDescent="0.35">
      <c r="A22" s="5" t="s">
        <v>13</v>
      </c>
      <c r="B22" s="290" t="s">
        <v>485</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42" t="s">
        <v>17</v>
      </c>
      <c r="B28" s="5" t="s">
        <v>20</v>
      </c>
      <c r="C28" s="142"/>
      <c r="D28" s="142"/>
      <c r="E28" s="142"/>
      <c r="F28" s="142"/>
      <c r="G28" s="142"/>
      <c r="H28" s="142"/>
      <c r="I28" s="290"/>
      <c r="J28" s="290"/>
    </row>
    <row r="29" spans="1:13" ht="87" x14ac:dyDescent="0.35">
      <c r="A29" s="142" t="s">
        <v>18</v>
      </c>
      <c r="B29" s="5" t="s">
        <v>21</v>
      </c>
      <c r="C29" s="142"/>
      <c r="D29" s="142"/>
      <c r="E29" s="142"/>
      <c r="F29" s="142"/>
      <c r="G29" s="142"/>
      <c r="H29" s="142"/>
      <c r="I29" s="294"/>
      <c r="J29" s="296"/>
    </row>
    <row r="30" spans="1:13" ht="87" x14ac:dyDescent="0.35">
      <c r="A30" s="142" t="s">
        <v>19</v>
      </c>
      <c r="B30" s="7" t="s">
        <v>22</v>
      </c>
      <c r="C30" s="142"/>
      <c r="D30" s="142"/>
      <c r="E30" s="142"/>
      <c r="F30" s="142"/>
      <c r="G30" s="142"/>
      <c r="H30" s="142"/>
      <c r="I30" s="290"/>
      <c r="J30" s="290"/>
    </row>
    <row r="31" spans="1:13" ht="29" x14ac:dyDescent="0.35">
      <c r="A31" s="8"/>
      <c r="B31" s="5" t="s">
        <v>23</v>
      </c>
      <c r="C31" s="142"/>
      <c r="D31" s="142"/>
      <c r="E31" s="142"/>
      <c r="F31" s="142"/>
      <c r="G31" s="142"/>
      <c r="H31" s="142"/>
      <c r="I31" s="290"/>
      <c r="J31" s="290"/>
    </row>
    <row r="32" spans="1:13" ht="155.25" customHeight="1" x14ac:dyDescent="0.35">
      <c r="A32" s="290" t="s">
        <v>24</v>
      </c>
      <c r="B32" s="5" t="s">
        <v>20</v>
      </c>
      <c r="C32" s="290" t="s">
        <v>486</v>
      </c>
      <c r="D32" s="290"/>
      <c r="E32" s="290"/>
      <c r="F32" s="290"/>
      <c r="G32" s="290"/>
      <c r="H32" s="290"/>
      <c r="I32" s="290"/>
      <c r="J32" s="290"/>
    </row>
    <row r="33" spans="1:10" ht="189.75" customHeight="1" x14ac:dyDescent="0.35">
      <c r="A33" s="290"/>
      <c r="B33" s="5" t="s">
        <v>21</v>
      </c>
      <c r="C33" s="290" t="s">
        <v>487</v>
      </c>
      <c r="D33" s="290"/>
      <c r="E33" s="290"/>
      <c r="F33" s="290"/>
      <c r="G33" s="290"/>
      <c r="H33" s="290"/>
      <c r="I33" s="290"/>
      <c r="J33" s="290"/>
    </row>
    <row r="34" spans="1:10" ht="87" x14ac:dyDescent="0.35">
      <c r="A34" s="290"/>
      <c r="B34" s="7" t="s">
        <v>25</v>
      </c>
      <c r="C34" s="290" t="s">
        <v>488</v>
      </c>
      <c r="D34" s="290"/>
      <c r="E34" s="290"/>
      <c r="F34" s="290"/>
      <c r="G34" s="290"/>
      <c r="H34" s="290"/>
      <c r="I34" s="290"/>
      <c r="J34" s="290"/>
    </row>
    <row r="35" spans="1:10" ht="29" x14ac:dyDescent="0.35">
      <c r="A35" s="290"/>
      <c r="B35" s="5" t="s">
        <v>23</v>
      </c>
      <c r="C35" s="142"/>
      <c r="D35" s="142"/>
      <c r="E35" s="142"/>
      <c r="F35" s="142"/>
      <c r="G35" s="142"/>
      <c r="H35" s="142"/>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42"/>
      <c r="D37" s="142"/>
      <c r="E37" s="142"/>
      <c r="F37" s="142"/>
      <c r="G37" s="142"/>
      <c r="H37" s="142"/>
      <c r="I37" s="290"/>
      <c r="J37" s="290"/>
    </row>
    <row r="38" spans="1:10" ht="43.5" x14ac:dyDescent="0.35">
      <c r="A38" s="142"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4" workbookViewId="0">
      <selection activeCell="M17" sqref="M17"/>
    </sheetView>
  </sheetViews>
  <sheetFormatPr defaultRowHeight="14.5" x14ac:dyDescent="0.35"/>
  <cols>
    <col min="1" max="1" width="33.7265625" customWidth="1"/>
    <col min="6" max="7" width="10.7265625" bestFit="1"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44">
        <v>0</v>
      </c>
      <c r="C4" s="144">
        <v>0</v>
      </c>
      <c r="D4" s="144">
        <v>0</v>
      </c>
      <c r="E4" s="144">
        <v>0</v>
      </c>
      <c r="F4" s="144">
        <v>0</v>
      </c>
      <c r="G4" s="144">
        <v>0</v>
      </c>
      <c r="H4" s="144">
        <v>0</v>
      </c>
      <c r="I4" s="144">
        <v>0</v>
      </c>
      <c r="J4" s="144">
        <v>0</v>
      </c>
      <c r="K4" s="144">
        <v>0</v>
      </c>
      <c r="L4" s="144">
        <v>0</v>
      </c>
      <c r="M4" s="144">
        <v>0</v>
      </c>
    </row>
    <row r="5" spans="1:16" x14ac:dyDescent="0.35">
      <c r="A5" s="5" t="s">
        <v>5</v>
      </c>
      <c r="B5" s="144">
        <v>0</v>
      </c>
      <c r="C5" s="144">
        <v>0</v>
      </c>
      <c r="D5" s="144">
        <v>0</v>
      </c>
      <c r="E5" s="144">
        <v>0</v>
      </c>
      <c r="F5" s="144">
        <v>0</v>
      </c>
      <c r="G5" s="144">
        <v>0</v>
      </c>
      <c r="H5" s="144">
        <v>0</v>
      </c>
      <c r="I5" s="144">
        <v>0</v>
      </c>
      <c r="J5" s="144">
        <v>0</v>
      </c>
      <c r="K5" s="144">
        <v>0</v>
      </c>
      <c r="L5" s="144">
        <v>0</v>
      </c>
      <c r="M5" s="144">
        <v>0</v>
      </c>
    </row>
    <row r="6" spans="1:16" x14ac:dyDescent="0.35">
      <c r="A6" s="5" t="s">
        <v>6</v>
      </c>
      <c r="B6" s="144">
        <v>0</v>
      </c>
      <c r="C6" s="144">
        <v>0</v>
      </c>
      <c r="D6" s="144">
        <v>0</v>
      </c>
      <c r="E6" s="144">
        <v>0</v>
      </c>
      <c r="F6" s="144">
        <v>0</v>
      </c>
      <c r="G6" s="144">
        <v>0</v>
      </c>
      <c r="H6" s="144">
        <v>0</v>
      </c>
      <c r="I6" s="144">
        <v>0</v>
      </c>
      <c r="J6" s="144">
        <v>0</v>
      </c>
      <c r="K6" s="144">
        <v>0</v>
      </c>
      <c r="L6" s="144">
        <v>0</v>
      </c>
      <c r="M6" s="144">
        <v>0</v>
      </c>
    </row>
    <row r="7" spans="1:16" x14ac:dyDescent="0.35">
      <c r="A7" s="5" t="s">
        <v>7</v>
      </c>
      <c r="B7" s="144">
        <v>0</v>
      </c>
      <c r="C7" s="144">
        <v>0</v>
      </c>
      <c r="D7" s="144">
        <v>0</v>
      </c>
      <c r="E7" s="144">
        <v>0</v>
      </c>
      <c r="F7" s="144">
        <v>0</v>
      </c>
      <c r="G7" s="144">
        <v>0</v>
      </c>
      <c r="H7" s="144">
        <v>0</v>
      </c>
      <c r="I7" s="144">
        <v>0</v>
      </c>
      <c r="J7" s="144">
        <v>0</v>
      </c>
      <c r="K7" s="144">
        <v>0</v>
      </c>
      <c r="L7" s="144">
        <v>0</v>
      </c>
      <c r="M7" s="144">
        <v>0</v>
      </c>
    </row>
    <row r="8" spans="1:16" x14ac:dyDescent="0.35">
      <c r="A8" s="3" t="s">
        <v>8</v>
      </c>
      <c r="B8" s="144">
        <v>0.38</v>
      </c>
      <c r="C8" s="144">
        <v>0.38</v>
      </c>
      <c r="D8" s="144">
        <v>0.03</v>
      </c>
      <c r="E8" s="144">
        <v>0.03</v>
      </c>
      <c r="F8" s="144">
        <v>0.03</v>
      </c>
      <c r="G8" s="144">
        <v>0.03</v>
      </c>
      <c r="H8" s="144">
        <v>0.03</v>
      </c>
      <c r="I8" s="144">
        <v>0.03</v>
      </c>
      <c r="J8" s="144">
        <v>0.03</v>
      </c>
      <c r="K8" s="144">
        <v>0.03</v>
      </c>
      <c r="L8" s="144">
        <v>0.03</v>
      </c>
      <c r="M8" s="144">
        <v>0.97</v>
      </c>
    </row>
    <row r="9" spans="1:16" x14ac:dyDescent="0.35">
      <c r="A9" s="5" t="s">
        <v>5</v>
      </c>
      <c r="B9" s="144">
        <v>0.38</v>
      </c>
      <c r="C9" s="144">
        <v>0.38</v>
      </c>
      <c r="D9" s="144">
        <v>0</v>
      </c>
      <c r="E9" s="144">
        <v>0</v>
      </c>
      <c r="F9" s="144">
        <v>0</v>
      </c>
      <c r="G9" s="144">
        <v>0</v>
      </c>
      <c r="H9" s="144">
        <v>0</v>
      </c>
      <c r="I9" s="144">
        <v>0</v>
      </c>
      <c r="J9" s="144">
        <v>0</v>
      </c>
      <c r="K9" s="144">
        <v>0</v>
      </c>
      <c r="L9" s="144">
        <v>0</v>
      </c>
      <c r="M9" s="144">
        <v>0.76</v>
      </c>
    </row>
    <row r="10" spans="1:16" x14ac:dyDescent="0.35">
      <c r="A10" s="5" t="s">
        <v>6</v>
      </c>
      <c r="B10" s="144">
        <v>0</v>
      </c>
      <c r="C10" s="144">
        <v>0</v>
      </c>
      <c r="D10" s="144">
        <v>0</v>
      </c>
      <c r="E10" s="144">
        <v>0</v>
      </c>
      <c r="F10" s="144">
        <v>0</v>
      </c>
      <c r="G10" s="144">
        <v>0</v>
      </c>
      <c r="H10" s="144">
        <v>0</v>
      </c>
      <c r="I10" s="144">
        <v>0</v>
      </c>
      <c r="J10" s="144">
        <v>0</v>
      </c>
      <c r="K10" s="144">
        <v>0</v>
      </c>
      <c r="L10" s="144">
        <v>0</v>
      </c>
      <c r="M10" s="144">
        <v>0</v>
      </c>
    </row>
    <row r="11" spans="1:16" x14ac:dyDescent="0.35">
      <c r="A11" s="5" t="s">
        <v>7</v>
      </c>
      <c r="B11" s="144">
        <v>0</v>
      </c>
      <c r="C11" s="144">
        <v>0</v>
      </c>
      <c r="D11" s="144">
        <v>0.03</v>
      </c>
      <c r="E11" s="144">
        <v>0.03</v>
      </c>
      <c r="F11" s="144">
        <v>0.03</v>
      </c>
      <c r="G11" s="144">
        <v>0.03</v>
      </c>
      <c r="H11" s="144">
        <v>0.03</v>
      </c>
      <c r="I11" s="144">
        <v>0.03</v>
      </c>
      <c r="J11" s="144">
        <v>0.03</v>
      </c>
      <c r="K11" s="144">
        <v>0.03</v>
      </c>
      <c r="L11" s="144">
        <v>0.03</v>
      </c>
      <c r="M11" s="144">
        <v>0.21</v>
      </c>
    </row>
    <row r="12" spans="1:16" x14ac:dyDescent="0.35">
      <c r="A12" s="3" t="s">
        <v>11</v>
      </c>
      <c r="B12" s="144">
        <v>-0.38</v>
      </c>
      <c r="C12" s="144">
        <v>-0.38</v>
      </c>
      <c r="D12" s="144">
        <v>-0.03</v>
      </c>
      <c r="E12" s="144">
        <v>-0.03</v>
      </c>
      <c r="F12" s="144">
        <v>-0.03</v>
      </c>
      <c r="G12" s="144">
        <v>-0.03</v>
      </c>
      <c r="H12" s="144">
        <v>-0.03</v>
      </c>
      <c r="I12" s="144">
        <v>-0.03</v>
      </c>
      <c r="J12" s="144">
        <v>-0.03</v>
      </c>
      <c r="K12" s="144">
        <v>-0.03</v>
      </c>
      <c r="L12" s="144">
        <v>-0.03</v>
      </c>
      <c r="M12" s="144">
        <v>-0.97</v>
      </c>
    </row>
    <row r="13" spans="1:16" ht="15" thickBot="1" x14ac:dyDescent="0.4">
      <c r="A13" s="5" t="s">
        <v>5</v>
      </c>
      <c r="B13" s="144">
        <v>-0.38</v>
      </c>
      <c r="C13" s="144">
        <v>-0.38</v>
      </c>
      <c r="D13" s="144">
        <v>0</v>
      </c>
      <c r="E13" s="144">
        <v>0</v>
      </c>
      <c r="F13" s="144">
        <v>0</v>
      </c>
      <c r="G13" s="144">
        <v>0</v>
      </c>
      <c r="H13" s="144">
        <v>0</v>
      </c>
      <c r="I13" s="144">
        <v>0</v>
      </c>
      <c r="J13" s="144">
        <v>0</v>
      </c>
      <c r="K13" s="144">
        <v>0</v>
      </c>
      <c r="L13" s="144">
        <v>0</v>
      </c>
      <c r="M13" s="144">
        <v>-0.76</v>
      </c>
    </row>
    <row r="14" spans="1:16" ht="15" thickBot="1" x14ac:dyDescent="0.4">
      <c r="A14" s="5" t="s">
        <v>6</v>
      </c>
      <c r="B14" s="144">
        <v>0</v>
      </c>
      <c r="C14" s="144">
        <v>0</v>
      </c>
      <c r="D14" s="144">
        <v>-0.03</v>
      </c>
      <c r="E14" s="144">
        <v>-0.03</v>
      </c>
      <c r="F14" s="144">
        <v>-0.03</v>
      </c>
      <c r="G14" s="144">
        <v>-0.03</v>
      </c>
      <c r="H14" s="144">
        <v>-0.03</v>
      </c>
      <c r="I14" s="144">
        <v>-0.03</v>
      </c>
      <c r="J14" s="144">
        <v>-0.03</v>
      </c>
      <c r="K14" s="144">
        <v>-0.03</v>
      </c>
      <c r="L14" s="144">
        <v>-0.03</v>
      </c>
      <c r="M14" s="144">
        <v>-0.21</v>
      </c>
      <c r="O14" s="67"/>
      <c r="P14" s="74"/>
    </row>
    <row r="15" spans="1:16" ht="15" thickBot="1" x14ac:dyDescent="0.4">
      <c r="A15" s="5" t="s">
        <v>7</v>
      </c>
      <c r="B15" s="144">
        <v>0</v>
      </c>
      <c r="C15" s="144">
        <v>0</v>
      </c>
      <c r="D15" s="144">
        <v>0</v>
      </c>
      <c r="E15" s="144">
        <v>0</v>
      </c>
      <c r="F15" s="144">
        <v>0</v>
      </c>
      <c r="G15" s="144">
        <v>0</v>
      </c>
      <c r="H15" s="144">
        <v>0</v>
      </c>
      <c r="I15" s="144">
        <v>0</v>
      </c>
      <c r="J15" s="144">
        <v>0</v>
      </c>
      <c r="K15" s="144">
        <v>0</v>
      </c>
      <c r="L15" s="144">
        <v>0</v>
      </c>
      <c r="M15" s="144">
        <v>0</v>
      </c>
      <c r="O15" s="67"/>
      <c r="P15" s="74"/>
    </row>
    <row r="16" spans="1:16" ht="29" x14ac:dyDescent="0.35">
      <c r="A16" s="3" t="s">
        <v>9</v>
      </c>
      <c r="B16" s="144">
        <v>2.1</v>
      </c>
      <c r="C16" s="144">
        <v>2.09</v>
      </c>
      <c r="D16" s="144">
        <v>0</v>
      </c>
      <c r="E16" s="144">
        <v>0</v>
      </c>
      <c r="F16" s="144">
        <v>0</v>
      </c>
      <c r="G16" s="144">
        <v>0</v>
      </c>
      <c r="H16" s="144">
        <v>0</v>
      </c>
      <c r="I16" s="144">
        <v>0</v>
      </c>
      <c r="J16" s="144">
        <v>0</v>
      </c>
      <c r="K16" s="144">
        <v>0</v>
      </c>
      <c r="L16" s="144">
        <v>0</v>
      </c>
      <c r="M16" s="144">
        <v>4.1900000000000004</v>
      </c>
    </row>
    <row r="17" spans="1:13" x14ac:dyDescent="0.35">
      <c r="A17" s="3" t="s">
        <v>10</v>
      </c>
      <c r="B17" s="144">
        <v>0</v>
      </c>
      <c r="C17" s="144">
        <v>0</v>
      </c>
      <c r="D17" s="144">
        <v>0</v>
      </c>
      <c r="E17" s="144">
        <v>0</v>
      </c>
      <c r="F17" s="144">
        <v>0</v>
      </c>
      <c r="G17" s="144">
        <v>0</v>
      </c>
      <c r="H17" s="144">
        <v>0</v>
      </c>
      <c r="I17" s="144">
        <v>0</v>
      </c>
      <c r="J17" s="144">
        <v>0</v>
      </c>
      <c r="K17" s="144">
        <v>0</v>
      </c>
      <c r="L17" s="144">
        <v>0</v>
      </c>
      <c r="M17" s="144">
        <v>0</v>
      </c>
    </row>
    <row r="18" spans="1:13" x14ac:dyDescent="0.35">
      <c r="A18" s="5" t="s">
        <v>5</v>
      </c>
      <c r="B18" s="144">
        <v>0</v>
      </c>
      <c r="C18" s="144">
        <v>0</v>
      </c>
      <c r="D18" s="144">
        <v>0</v>
      </c>
      <c r="E18" s="144">
        <v>0</v>
      </c>
      <c r="F18" s="144">
        <v>0</v>
      </c>
      <c r="G18" s="144">
        <v>0</v>
      </c>
      <c r="H18" s="144">
        <v>0</v>
      </c>
      <c r="I18" s="144">
        <v>0</v>
      </c>
      <c r="J18" s="144">
        <v>0</v>
      </c>
      <c r="K18" s="144">
        <v>0</v>
      </c>
      <c r="L18" s="144">
        <v>0</v>
      </c>
      <c r="M18" s="144">
        <v>0</v>
      </c>
    </row>
    <row r="19" spans="1:13" x14ac:dyDescent="0.35">
      <c r="A19" s="5" t="s">
        <v>6</v>
      </c>
      <c r="B19" s="144">
        <v>0</v>
      </c>
      <c r="C19" s="144">
        <v>0</v>
      </c>
      <c r="D19" s="144">
        <v>0</v>
      </c>
      <c r="E19" s="144">
        <v>0</v>
      </c>
      <c r="F19" s="144">
        <v>0</v>
      </c>
      <c r="G19" s="144">
        <v>0</v>
      </c>
      <c r="H19" s="144">
        <v>0</v>
      </c>
      <c r="I19" s="144">
        <v>0</v>
      </c>
      <c r="J19" s="144">
        <v>0</v>
      </c>
      <c r="K19" s="144">
        <v>0</v>
      </c>
      <c r="L19" s="144">
        <v>0</v>
      </c>
      <c r="M19" s="144">
        <v>0</v>
      </c>
    </row>
    <row r="20" spans="1:13" x14ac:dyDescent="0.35">
      <c r="A20" s="5" t="s">
        <v>7</v>
      </c>
      <c r="B20" s="144">
        <v>0.49</v>
      </c>
      <c r="C20" s="144">
        <v>0.35</v>
      </c>
      <c r="D20" s="144">
        <v>0.28000000000000003</v>
      </c>
      <c r="E20" s="144">
        <v>0.21</v>
      </c>
      <c r="F20" s="144">
        <v>0.21</v>
      </c>
      <c r="G20" s="144">
        <v>0.21</v>
      </c>
      <c r="H20" s="144">
        <v>0.14000000000000001</v>
      </c>
      <c r="I20" s="144">
        <v>7.0000000000000007E-2</v>
      </c>
      <c r="J20" s="144">
        <v>0</v>
      </c>
      <c r="K20" s="144">
        <v>0</v>
      </c>
      <c r="L20" s="144">
        <v>0</v>
      </c>
      <c r="M20" s="144">
        <v>1.96</v>
      </c>
    </row>
    <row r="21" spans="1:13" ht="75.75" customHeight="1" x14ac:dyDescent="0.35">
      <c r="A21" s="5" t="s">
        <v>12</v>
      </c>
      <c r="B21" s="380" t="s">
        <v>489</v>
      </c>
      <c r="C21" s="381"/>
      <c r="D21" s="381"/>
      <c r="E21" s="381"/>
      <c r="F21" s="381"/>
      <c r="G21" s="381"/>
      <c r="H21" s="381"/>
      <c r="I21" s="381"/>
      <c r="J21" s="381"/>
      <c r="K21" s="381"/>
      <c r="L21" s="381"/>
      <c r="M21" s="382"/>
    </row>
    <row r="22" spans="1:13" ht="45" customHeight="1" x14ac:dyDescent="0.35">
      <c r="A22" s="5" t="s">
        <v>13</v>
      </c>
      <c r="B22" s="380" t="s">
        <v>490</v>
      </c>
      <c r="C22" s="381"/>
      <c r="D22" s="381"/>
      <c r="E22" s="381"/>
      <c r="F22" s="381"/>
      <c r="G22" s="381"/>
      <c r="H22" s="381"/>
      <c r="I22" s="381"/>
      <c r="J22" s="381"/>
      <c r="K22" s="381"/>
      <c r="L22" s="381"/>
      <c r="M22" s="382"/>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42" t="s">
        <v>17</v>
      </c>
      <c r="B28" s="5" t="s">
        <v>20</v>
      </c>
      <c r="C28" s="142"/>
      <c r="D28" s="142"/>
      <c r="E28" s="142"/>
      <c r="F28" s="142"/>
      <c r="G28" s="142"/>
      <c r="H28" s="142"/>
      <c r="I28" s="290"/>
      <c r="J28" s="290"/>
    </row>
    <row r="29" spans="1:13" ht="87" x14ac:dyDescent="0.35">
      <c r="A29" s="142" t="s">
        <v>18</v>
      </c>
      <c r="B29" s="5" t="s">
        <v>21</v>
      </c>
      <c r="C29" s="142"/>
      <c r="D29" s="142"/>
      <c r="E29" s="142"/>
      <c r="F29" s="142"/>
      <c r="G29" s="142"/>
      <c r="H29" s="142"/>
      <c r="I29" s="294"/>
      <c r="J29" s="296"/>
    </row>
    <row r="30" spans="1:13" ht="87" x14ac:dyDescent="0.35">
      <c r="A30" s="142" t="s">
        <v>19</v>
      </c>
      <c r="B30" s="7" t="s">
        <v>22</v>
      </c>
      <c r="C30" s="142"/>
      <c r="D30" s="142"/>
      <c r="E30" s="142"/>
      <c r="F30" s="142"/>
      <c r="G30" s="142"/>
      <c r="H30" s="142"/>
      <c r="I30" s="290"/>
      <c r="J30" s="290"/>
    </row>
    <row r="31" spans="1:13" ht="29" x14ac:dyDescent="0.35">
      <c r="A31" s="8"/>
      <c r="B31" s="5" t="s">
        <v>23</v>
      </c>
      <c r="C31" s="142"/>
      <c r="D31" s="142"/>
      <c r="E31" s="142"/>
      <c r="F31" s="142"/>
      <c r="G31" s="142"/>
      <c r="H31" s="142"/>
      <c r="I31" s="290"/>
      <c r="J31" s="290"/>
    </row>
    <row r="32" spans="1:13" ht="43.5" x14ac:dyDescent="0.35">
      <c r="A32" s="290" t="s">
        <v>24</v>
      </c>
      <c r="B32" s="5" t="s">
        <v>20</v>
      </c>
      <c r="C32" s="290" t="s">
        <v>491</v>
      </c>
      <c r="D32" s="290"/>
      <c r="E32" s="290"/>
      <c r="F32" s="290"/>
      <c r="G32" s="290"/>
      <c r="H32" s="290"/>
      <c r="I32" s="290"/>
      <c r="J32" s="290"/>
    </row>
    <row r="33" spans="1:10" ht="87" x14ac:dyDescent="0.35">
      <c r="A33" s="290"/>
      <c r="B33" s="5" t="s">
        <v>21</v>
      </c>
      <c r="C33" s="290" t="s">
        <v>491</v>
      </c>
      <c r="D33" s="290"/>
      <c r="E33" s="290"/>
      <c r="F33" s="290"/>
      <c r="G33" s="290"/>
      <c r="H33" s="290"/>
      <c r="I33" s="290"/>
      <c r="J33" s="290"/>
    </row>
    <row r="34" spans="1:10" ht="232.5" customHeight="1" x14ac:dyDescent="0.35">
      <c r="A34" s="290"/>
      <c r="B34" s="7" t="s">
        <v>25</v>
      </c>
      <c r="C34" s="290" t="s">
        <v>492</v>
      </c>
      <c r="D34" s="290"/>
      <c r="E34" s="290"/>
      <c r="F34" s="290"/>
      <c r="G34" s="290"/>
      <c r="H34" s="290"/>
      <c r="I34" s="290"/>
      <c r="J34" s="290"/>
    </row>
    <row r="35" spans="1:10" ht="29" x14ac:dyDescent="0.35">
      <c r="A35" s="290"/>
      <c r="B35" s="5" t="s">
        <v>23</v>
      </c>
      <c r="C35" s="142"/>
      <c r="D35" s="142"/>
      <c r="E35" s="142"/>
      <c r="F35" s="142"/>
      <c r="G35" s="142"/>
      <c r="H35" s="142"/>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42"/>
      <c r="D37" s="142"/>
      <c r="E37" s="142"/>
      <c r="F37" s="142"/>
      <c r="G37" s="142"/>
      <c r="H37" s="142"/>
      <c r="I37" s="290"/>
      <c r="J37" s="290"/>
    </row>
    <row r="38" spans="1:10" ht="43.5" x14ac:dyDescent="0.35">
      <c r="A38" s="142"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4" workbookViewId="0">
      <selection activeCell="C33" sqref="C33:J33"/>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44">
        <f>SUM(B5:B7)</f>
        <v>0</v>
      </c>
      <c r="C4" s="144">
        <f t="shared" ref="C4:L4" si="0">SUM(C5:C7)</f>
        <v>0</v>
      </c>
      <c r="D4" s="144">
        <f t="shared" si="0"/>
        <v>0</v>
      </c>
      <c r="E4" s="144">
        <f t="shared" si="0"/>
        <v>0</v>
      </c>
      <c r="F4" s="144">
        <f t="shared" si="0"/>
        <v>0</v>
      </c>
      <c r="G4" s="144">
        <f t="shared" si="0"/>
        <v>0</v>
      </c>
      <c r="H4" s="144">
        <f t="shared" si="0"/>
        <v>0</v>
      </c>
      <c r="I4" s="144">
        <f t="shared" si="0"/>
        <v>0</v>
      </c>
      <c r="J4" s="144">
        <f t="shared" si="0"/>
        <v>0</v>
      </c>
      <c r="K4" s="144">
        <f t="shared" si="0"/>
        <v>0</v>
      </c>
      <c r="L4" s="144">
        <f t="shared" si="0"/>
        <v>0</v>
      </c>
      <c r="M4" s="144">
        <f>SUM(B4:L4)</f>
        <v>0</v>
      </c>
    </row>
    <row r="5" spans="1:16" x14ac:dyDescent="0.35">
      <c r="A5" s="5" t="s">
        <v>5</v>
      </c>
      <c r="B5" s="144">
        <v>0</v>
      </c>
      <c r="C5" s="144">
        <v>0</v>
      </c>
      <c r="D5" s="144">
        <v>0</v>
      </c>
      <c r="E5" s="144">
        <v>0</v>
      </c>
      <c r="F5" s="144">
        <v>0</v>
      </c>
      <c r="G5" s="144">
        <v>0</v>
      </c>
      <c r="H5" s="144">
        <v>0</v>
      </c>
      <c r="I5" s="144">
        <v>0</v>
      </c>
      <c r="J5" s="144">
        <v>0</v>
      </c>
      <c r="K5" s="144">
        <v>0</v>
      </c>
      <c r="L5" s="144">
        <v>0</v>
      </c>
      <c r="M5" s="144">
        <f t="shared" ref="M5:M20" si="1">SUM(B5:L5)</f>
        <v>0</v>
      </c>
    </row>
    <row r="6" spans="1:16" x14ac:dyDescent="0.35">
      <c r="A6" s="5" t="s">
        <v>6</v>
      </c>
      <c r="B6" s="144">
        <v>0</v>
      </c>
      <c r="C6" s="144">
        <v>0</v>
      </c>
      <c r="D6" s="144">
        <v>0</v>
      </c>
      <c r="E6" s="144">
        <v>0</v>
      </c>
      <c r="F6" s="144">
        <v>0</v>
      </c>
      <c r="G6" s="144">
        <v>0</v>
      </c>
      <c r="H6" s="144">
        <v>0</v>
      </c>
      <c r="I6" s="144">
        <v>0</v>
      </c>
      <c r="J6" s="144">
        <v>0</v>
      </c>
      <c r="K6" s="144">
        <v>0</v>
      </c>
      <c r="L6" s="144">
        <v>0</v>
      </c>
      <c r="M6" s="144">
        <f t="shared" si="1"/>
        <v>0</v>
      </c>
    </row>
    <row r="7" spans="1:16" x14ac:dyDescent="0.35">
      <c r="A7" s="5" t="s">
        <v>7</v>
      </c>
      <c r="B7" s="144">
        <v>0</v>
      </c>
      <c r="C7" s="144">
        <v>0</v>
      </c>
      <c r="D7" s="144">
        <v>0</v>
      </c>
      <c r="E7" s="144">
        <v>0</v>
      </c>
      <c r="F7" s="144">
        <v>0</v>
      </c>
      <c r="G7" s="144">
        <v>0</v>
      </c>
      <c r="H7" s="144">
        <v>0</v>
      </c>
      <c r="I7" s="144">
        <v>0</v>
      </c>
      <c r="J7" s="144">
        <v>0</v>
      </c>
      <c r="K7" s="144">
        <v>0</v>
      </c>
      <c r="L7" s="144">
        <v>0</v>
      </c>
      <c r="M7" s="144">
        <f t="shared" si="1"/>
        <v>0</v>
      </c>
    </row>
    <row r="8" spans="1:16" x14ac:dyDescent="0.35">
      <c r="A8" s="3" t="s">
        <v>8</v>
      </c>
      <c r="B8" s="144">
        <v>0.69</v>
      </c>
      <c r="C8" s="144">
        <v>0.26</v>
      </c>
      <c r="D8" s="144">
        <v>0.18</v>
      </c>
      <c r="E8" s="144">
        <v>0.06</v>
      </c>
      <c r="F8" s="144">
        <v>0.14000000000000001</v>
      </c>
      <c r="G8" s="144">
        <v>0.14000000000000001</v>
      </c>
      <c r="H8" s="144">
        <v>0.6</v>
      </c>
      <c r="I8" s="144">
        <v>0.6</v>
      </c>
      <c r="J8" s="144">
        <v>0.6</v>
      </c>
      <c r="K8" s="144">
        <v>0.6</v>
      </c>
      <c r="L8" s="144">
        <v>0.6</v>
      </c>
      <c r="M8" s="144">
        <v>1.79</v>
      </c>
    </row>
    <row r="9" spans="1:16" x14ac:dyDescent="0.35">
      <c r="A9" s="5" t="s">
        <v>5</v>
      </c>
      <c r="B9" s="144">
        <v>0.69</v>
      </c>
      <c r="C9" s="144">
        <v>0.26</v>
      </c>
      <c r="D9" s="144">
        <v>0.18</v>
      </c>
      <c r="E9" s="144">
        <v>0.06</v>
      </c>
      <c r="F9" s="144">
        <v>0.14000000000000001</v>
      </c>
      <c r="G9" s="144">
        <v>0.14000000000000001</v>
      </c>
      <c r="H9" s="144">
        <v>0.6</v>
      </c>
      <c r="I9" s="144">
        <v>0.6</v>
      </c>
      <c r="J9" s="144">
        <v>0.6</v>
      </c>
      <c r="K9" s="144">
        <v>0.6</v>
      </c>
      <c r="L9" s="144">
        <v>0.6</v>
      </c>
      <c r="M9" s="144">
        <v>1.79</v>
      </c>
    </row>
    <row r="10" spans="1:16" x14ac:dyDescent="0.35">
      <c r="A10" s="5" t="s">
        <v>6</v>
      </c>
      <c r="B10" s="144">
        <v>0</v>
      </c>
      <c r="C10" s="144">
        <v>0</v>
      </c>
      <c r="D10" s="144">
        <v>0</v>
      </c>
      <c r="E10" s="144">
        <v>0</v>
      </c>
      <c r="F10" s="144">
        <v>0</v>
      </c>
      <c r="G10" s="144">
        <v>0</v>
      </c>
      <c r="H10" s="144">
        <v>0</v>
      </c>
      <c r="I10" s="144">
        <v>0</v>
      </c>
      <c r="J10" s="144">
        <v>0</v>
      </c>
      <c r="K10" s="144">
        <v>0</v>
      </c>
      <c r="L10" s="144">
        <v>0</v>
      </c>
      <c r="M10" s="144">
        <f t="shared" si="1"/>
        <v>0</v>
      </c>
    </row>
    <row r="11" spans="1:16" x14ac:dyDescent="0.35">
      <c r="A11" s="5" t="s">
        <v>7</v>
      </c>
      <c r="B11" s="144">
        <v>0</v>
      </c>
      <c r="C11" s="144">
        <v>0</v>
      </c>
      <c r="D11" s="144">
        <v>0</v>
      </c>
      <c r="E11" s="144">
        <v>0</v>
      </c>
      <c r="F11" s="144">
        <v>0</v>
      </c>
      <c r="G11" s="144">
        <v>0</v>
      </c>
      <c r="H11" s="144">
        <v>0</v>
      </c>
      <c r="I11" s="144">
        <v>0</v>
      </c>
      <c r="J11" s="144">
        <v>0</v>
      </c>
      <c r="K11" s="144">
        <v>0</v>
      </c>
      <c r="L11" s="144">
        <v>0</v>
      </c>
      <c r="M11" s="144">
        <f t="shared" si="1"/>
        <v>0</v>
      </c>
    </row>
    <row r="12" spans="1:16" x14ac:dyDescent="0.35">
      <c r="A12" s="3" t="s">
        <v>11</v>
      </c>
      <c r="B12" s="144">
        <v>0.69</v>
      </c>
      <c r="C12" s="144">
        <v>0.26</v>
      </c>
      <c r="D12" s="144">
        <v>0.18</v>
      </c>
      <c r="E12" s="144">
        <v>0.06</v>
      </c>
      <c r="F12" s="144">
        <v>0.14000000000000001</v>
      </c>
      <c r="G12" s="144">
        <v>0.14000000000000001</v>
      </c>
      <c r="H12" s="144">
        <v>0.6</v>
      </c>
      <c r="I12" s="144">
        <v>0.6</v>
      </c>
      <c r="J12" s="144">
        <v>0.6</v>
      </c>
      <c r="K12" s="144">
        <v>0.6</v>
      </c>
      <c r="L12" s="144">
        <v>0.6</v>
      </c>
      <c r="M12" s="144">
        <v>1.79</v>
      </c>
    </row>
    <row r="13" spans="1:16" ht="15" thickBot="1" x14ac:dyDescent="0.4">
      <c r="A13" s="5" t="s">
        <v>5</v>
      </c>
      <c r="B13" s="144">
        <v>0.69</v>
      </c>
      <c r="C13" s="144">
        <v>0.26</v>
      </c>
      <c r="D13" s="144">
        <v>0.18</v>
      </c>
      <c r="E13" s="144">
        <v>0.06</v>
      </c>
      <c r="F13" s="144">
        <v>0.14000000000000001</v>
      </c>
      <c r="G13" s="144">
        <v>0.14000000000000001</v>
      </c>
      <c r="H13" s="144">
        <v>0.6</v>
      </c>
      <c r="I13" s="144">
        <v>0.6</v>
      </c>
      <c r="J13" s="144">
        <v>0.6</v>
      </c>
      <c r="K13" s="144">
        <v>0.6</v>
      </c>
      <c r="L13" s="144">
        <v>0.6</v>
      </c>
      <c r="M13" s="144">
        <v>1.79</v>
      </c>
    </row>
    <row r="14" spans="1:16" ht="15" thickBot="1" x14ac:dyDescent="0.4">
      <c r="A14" s="5" t="s">
        <v>6</v>
      </c>
      <c r="B14" s="144">
        <v>0</v>
      </c>
      <c r="C14" s="144">
        <v>0</v>
      </c>
      <c r="D14" s="144">
        <v>0</v>
      </c>
      <c r="E14" s="144">
        <v>0</v>
      </c>
      <c r="F14" s="144">
        <v>0</v>
      </c>
      <c r="G14" s="144">
        <v>0</v>
      </c>
      <c r="H14" s="144">
        <v>0</v>
      </c>
      <c r="I14" s="144">
        <v>0</v>
      </c>
      <c r="J14" s="144">
        <v>0</v>
      </c>
      <c r="K14" s="144">
        <v>0</v>
      </c>
      <c r="L14" s="144">
        <v>0</v>
      </c>
      <c r="M14" s="144">
        <f t="shared" si="1"/>
        <v>0</v>
      </c>
      <c r="O14" s="67"/>
      <c r="P14" s="74"/>
    </row>
    <row r="15" spans="1:16" ht="15" thickBot="1" x14ac:dyDescent="0.4">
      <c r="A15" s="5" t="s">
        <v>7</v>
      </c>
      <c r="B15" s="144">
        <v>0</v>
      </c>
      <c r="C15" s="144">
        <v>0</v>
      </c>
      <c r="D15" s="144">
        <v>0</v>
      </c>
      <c r="E15" s="144">
        <v>0</v>
      </c>
      <c r="F15" s="144">
        <v>0</v>
      </c>
      <c r="G15" s="144">
        <v>0</v>
      </c>
      <c r="H15" s="144">
        <v>0</v>
      </c>
      <c r="I15" s="144">
        <v>0</v>
      </c>
      <c r="J15" s="144">
        <v>0</v>
      </c>
      <c r="K15" s="144">
        <v>0</v>
      </c>
      <c r="L15" s="144">
        <v>0</v>
      </c>
      <c r="M15" s="144">
        <f t="shared" si="1"/>
        <v>0</v>
      </c>
      <c r="O15" s="67"/>
      <c r="P15" s="74"/>
    </row>
    <row r="16" spans="1:16" ht="29" x14ac:dyDescent="0.35">
      <c r="A16" s="3" t="s">
        <v>9</v>
      </c>
      <c r="B16" s="144">
        <v>3.82</v>
      </c>
      <c r="C16" s="144">
        <v>1.45</v>
      </c>
      <c r="D16" s="144">
        <v>1.01</v>
      </c>
      <c r="E16" s="144">
        <v>0.33</v>
      </c>
      <c r="F16" s="144">
        <v>0</v>
      </c>
      <c r="G16" s="144">
        <v>0</v>
      </c>
      <c r="H16" s="144">
        <v>0</v>
      </c>
      <c r="I16" s="144">
        <v>0</v>
      </c>
      <c r="J16" s="144">
        <v>0</v>
      </c>
      <c r="K16" s="144">
        <v>0</v>
      </c>
      <c r="L16" s="144">
        <v>0</v>
      </c>
      <c r="M16" s="144">
        <v>6.62</v>
      </c>
    </row>
    <row r="17" spans="1:13" x14ac:dyDescent="0.35">
      <c r="A17" s="3" t="s">
        <v>10</v>
      </c>
      <c r="B17" s="144">
        <f>SUM(B18:B20)</f>
        <v>0</v>
      </c>
      <c r="C17" s="144">
        <v>0</v>
      </c>
      <c r="D17" s="144">
        <v>0</v>
      </c>
      <c r="E17" s="144">
        <v>0</v>
      </c>
      <c r="F17" s="144">
        <v>0</v>
      </c>
      <c r="G17" s="144">
        <v>0</v>
      </c>
      <c r="H17" s="144">
        <v>0</v>
      </c>
      <c r="I17" s="144">
        <v>0</v>
      </c>
      <c r="J17" s="144">
        <v>0</v>
      </c>
      <c r="K17" s="144">
        <v>0</v>
      </c>
      <c r="L17" s="144">
        <v>0</v>
      </c>
      <c r="M17" s="144">
        <f t="shared" si="1"/>
        <v>0</v>
      </c>
    </row>
    <row r="18" spans="1:13" x14ac:dyDescent="0.35">
      <c r="A18" s="5" t="s">
        <v>5</v>
      </c>
      <c r="B18" s="144">
        <v>0</v>
      </c>
      <c r="C18" s="144">
        <v>0</v>
      </c>
      <c r="D18" s="144">
        <v>0</v>
      </c>
      <c r="E18" s="144">
        <v>0</v>
      </c>
      <c r="F18" s="144">
        <v>0</v>
      </c>
      <c r="G18" s="144">
        <v>0</v>
      </c>
      <c r="H18" s="144">
        <v>0</v>
      </c>
      <c r="I18" s="144">
        <v>0</v>
      </c>
      <c r="J18" s="144">
        <v>0</v>
      </c>
      <c r="K18" s="144">
        <v>0</v>
      </c>
      <c r="L18" s="144">
        <v>0</v>
      </c>
      <c r="M18" s="144">
        <f t="shared" si="1"/>
        <v>0</v>
      </c>
    </row>
    <row r="19" spans="1:13" x14ac:dyDescent="0.35">
      <c r="A19" s="5" t="s">
        <v>6</v>
      </c>
      <c r="B19" s="144">
        <v>0</v>
      </c>
      <c r="C19" s="144">
        <v>0</v>
      </c>
      <c r="D19" s="144">
        <v>0</v>
      </c>
      <c r="E19" s="144">
        <v>0</v>
      </c>
      <c r="F19" s="144">
        <v>0</v>
      </c>
      <c r="G19" s="144">
        <v>0</v>
      </c>
      <c r="H19" s="144">
        <v>0</v>
      </c>
      <c r="I19" s="144">
        <v>0</v>
      </c>
      <c r="J19" s="144">
        <v>0</v>
      </c>
      <c r="K19" s="144">
        <v>0</v>
      </c>
      <c r="L19" s="144">
        <v>0</v>
      </c>
      <c r="M19" s="144">
        <f t="shared" si="1"/>
        <v>0</v>
      </c>
    </row>
    <row r="20" spans="1:13" x14ac:dyDescent="0.35">
      <c r="A20" s="5" t="s">
        <v>7</v>
      </c>
      <c r="B20" s="144">
        <v>0</v>
      </c>
      <c r="C20" s="144">
        <v>0</v>
      </c>
      <c r="D20" s="144">
        <v>0</v>
      </c>
      <c r="E20" s="144">
        <v>0</v>
      </c>
      <c r="F20" s="144">
        <v>0</v>
      </c>
      <c r="G20" s="144">
        <v>0</v>
      </c>
      <c r="H20" s="144">
        <v>0</v>
      </c>
      <c r="I20" s="144">
        <v>0</v>
      </c>
      <c r="J20" s="144">
        <v>0</v>
      </c>
      <c r="K20" s="144">
        <v>0</v>
      </c>
      <c r="L20" s="144">
        <v>0</v>
      </c>
      <c r="M20" s="144">
        <f t="shared" si="1"/>
        <v>0</v>
      </c>
    </row>
    <row r="21" spans="1:13" ht="71.25" customHeight="1" x14ac:dyDescent="0.35">
      <c r="A21" s="5" t="s">
        <v>12</v>
      </c>
      <c r="B21" s="290" t="s">
        <v>493</v>
      </c>
      <c r="C21" s="290"/>
      <c r="D21" s="290"/>
      <c r="E21" s="290"/>
      <c r="F21" s="290"/>
      <c r="G21" s="290"/>
      <c r="H21" s="290"/>
      <c r="I21" s="290"/>
      <c r="J21" s="290"/>
      <c r="K21" s="290"/>
      <c r="L21" s="290"/>
      <c r="M21" s="290"/>
    </row>
    <row r="22" spans="1:13" ht="43.5" x14ac:dyDescent="0.35">
      <c r="A22" s="5" t="s">
        <v>13</v>
      </c>
      <c r="B22" s="290" t="s">
        <v>494</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45" t="s">
        <v>17</v>
      </c>
      <c r="B28" s="5" t="s">
        <v>20</v>
      </c>
      <c r="C28" s="145"/>
      <c r="D28" s="145"/>
      <c r="E28" s="145"/>
      <c r="F28" s="145"/>
      <c r="G28" s="145"/>
      <c r="H28" s="145"/>
      <c r="I28" s="290"/>
      <c r="J28" s="290"/>
    </row>
    <row r="29" spans="1:13" ht="87" x14ac:dyDescent="0.35">
      <c r="A29" s="145" t="s">
        <v>18</v>
      </c>
      <c r="B29" s="5" t="s">
        <v>21</v>
      </c>
      <c r="C29" s="145"/>
      <c r="D29" s="145"/>
      <c r="E29" s="145"/>
      <c r="F29" s="145"/>
      <c r="G29" s="145"/>
      <c r="H29" s="145"/>
      <c r="I29" s="294"/>
      <c r="J29" s="296"/>
    </row>
    <row r="30" spans="1:13" ht="87" x14ac:dyDescent="0.35">
      <c r="A30" s="145" t="s">
        <v>19</v>
      </c>
      <c r="B30" s="7" t="s">
        <v>22</v>
      </c>
      <c r="C30" s="145"/>
      <c r="D30" s="145"/>
      <c r="E30" s="145"/>
      <c r="F30" s="145"/>
      <c r="G30" s="145"/>
      <c r="H30" s="145"/>
      <c r="I30" s="290"/>
      <c r="J30" s="290"/>
    </row>
    <row r="31" spans="1:13" ht="29" x14ac:dyDescent="0.35">
      <c r="A31" s="8"/>
      <c r="B31" s="5" t="s">
        <v>23</v>
      </c>
      <c r="C31" s="145"/>
      <c r="D31" s="145"/>
      <c r="E31" s="145"/>
      <c r="F31" s="145"/>
      <c r="G31" s="145"/>
      <c r="H31" s="145"/>
      <c r="I31" s="290"/>
      <c r="J31" s="290"/>
    </row>
    <row r="32" spans="1:13" ht="43.5" x14ac:dyDescent="0.35">
      <c r="A32" s="290" t="s">
        <v>24</v>
      </c>
      <c r="B32" s="5" t="s">
        <v>20</v>
      </c>
      <c r="C32" s="290" t="s">
        <v>496</v>
      </c>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t="s">
        <v>495</v>
      </c>
      <c r="D34" s="290"/>
      <c r="E34" s="290"/>
      <c r="F34" s="290"/>
      <c r="G34" s="290"/>
      <c r="H34" s="290"/>
      <c r="I34" s="290"/>
      <c r="J34" s="290"/>
    </row>
    <row r="35" spans="1:10" ht="29" x14ac:dyDescent="0.35">
      <c r="A35" s="290"/>
      <c r="B35" s="5" t="s">
        <v>23</v>
      </c>
      <c r="C35" s="145"/>
      <c r="D35" s="145"/>
      <c r="E35" s="145"/>
      <c r="F35" s="145"/>
      <c r="G35" s="145"/>
      <c r="H35" s="145"/>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45"/>
      <c r="D37" s="145"/>
      <c r="E37" s="145"/>
      <c r="F37" s="145"/>
      <c r="G37" s="145"/>
      <c r="H37" s="145"/>
      <c r="I37" s="290"/>
      <c r="J37" s="290"/>
    </row>
    <row r="38" spans="1:10" ht="43.5" x14ac:dyDescent="0.35">
      <c r="A38" s="145"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4" workbookViewId="0">
      <selection activeCell="C35" sqref="C35"/>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44">
        <f>SUM(B5:B7)</f>
        <v>0</v>
      </c>
      <c r="C4" s="144">
        <f t="shared" ref="C4:L4" si="0">SUM(C5:C7)</f>
        <v>0</v>
      </c>
      <c r="D4" s="144">
        <f t="shared" si="0"/>
        <v>0</v>
      </c>
      <c r="E4" s="144">
        <f t="shared" si="0"/>
        <v>0</v>
      </c>
      <c r="F4" s="144">
        <f t="shared" si="0"/>
        <v>0</v>
      </c>
      <c r="G4" s="144">
        <f t="shared" si="0"/>
        <v>0</v>
      </c>
      <c r="H4" s="144">
        <f t="shared" si="0"/>
        <v>0</v>
      </c>
      <c r="I4" s="144">
        <f t="shared" si="0"/>
        <v>0</v>
      </c>
      <c r="J4" s="144">
        <f t="shared" si="0"/>
        <v>0</v>
      </c>
      <c r="K4" s="144">
        <f t="shared" si="0"/>
        <v>0</v>
      </c>
      <c r="L4" s="144">
        <f t="shared" si="0"/>
        <v>0</v>
      </c>
      <c r="M4" s="144">
        <f>SUM(B4:L4)</f>
        <v>0</v>
      </c>
    </row>
    <row r="5" spans="1:16" x14ac:dyDescent="0.35">
      <c r="A5" s="5" t="s">
        <v>5</v>
      </c>
      <c r="B5" s="144">
        <v>0</v>
      </c>
      <c r="C5" s="144">
        <v>0</v>
      </c>
      <c r="D5" s="144">
        <v>0</v>
      </c>
      <c r="E5" s="144">
        <v>0</v>
      </c>
      <c r="F5" s="144">
        <v>0</v>
      </c>
      <c r="G5" s="144">
        <v>0</v>
      </c>
      <c r="H5" s="144">
        <v>0</v>
      </c>
      <c r="I5" s="144">
        <v>0</v>
      </c>
      <c r="J5" s="144">
        <v>0</v>
      </c>
      <c r="K5" s="144">
        <v>0</v>
      </c>
      <c r="L5" s="144">
        <v>0</v>
      </c>
      <c r="M5" s="144">
        <f t="shared" ref="M5:M20" si="1">SUM(B5:L5)</f>
        <v>0</v>
      </c>
    </row>
    <row r="6" spans="1:16" x14ac:dyDescent="0.35">
      <c r="A6" s="5" t="s">
        <v>6</v>
      </c>
      <c r="B6" s="144">
        <v>0</v>
      </c>
      <c r="C6" s="144">
        <v>0</v>
      </c>
      <c r="D6" s="144">
        <v>0</v>
      </c>
      <c r="E6" s="144">
        <v>0</v>
      </c>
      <c r="F6" s="144">
        <v>0</v>
      </c>
      <c r="G6" s="144">
        <v>0</v>
      </c>
      <c r="H6" s="144">
        <v>0</v>
      </c>
      <c r="I6" s="144">
        <v>0</v>
      </c>
      <c r="J6" s="144">
        <v>0</v>
      </c>
      <c r="K6" s="144">
        <v>0</v>
      </c>
      <c r="L6" s="144">
        <v>0</v>
      </c>
      <c r="M6" s="144">
        <f t="shared" si="1"/>
        <v>0</v>
      </c>
    </row>
    <row r="7" spans="1:16" x14ac:dyDescent="0.35">
      <c r="A7" s="5" t="s">
        <v>7</v>
      </c>
      <c r="B7" s="144">
        <v>0</v>
      </c>
      <c r="C7" s="144">
        <v>0</v>
      </c>
      <c r="D7" s="144">
        <v>0</v>
      </c>
      <c r="E7" s="144">
        <v>0</v>
      </c>
      <c r="F7" s="144">
        <v>0</v>
      </c>
      <c r="G7" s="144">
        <v>0</v>
      </c>
      <c r="H7" s="144">
        <v>0</v>
      </c>
      <c r="I7" s="144">
        <v>0</v>
      </c>
      <c r="J7" s="144">
        <v>0</v>
      </c>
      <c r="K7" s="144">
        <v>0</v>
      </c>
      <c r="L7" s="144">
        <v>0</v>
      </c>
      <c r="M7" s="144">
        <f t="shared" si="1"/>
        <v>0</v>
      </c>
    </row>
    <row r="8" spans="1:16" x14ac:dyDescent="0.35">
      <c r="A8" s="3" t="s">
        <v>8</v>
      </c>
      <c r="B8" s="144">
        <v>0.95</v>
      </c>
      <c r="C8" s="144">
        <v>0.49</v>
      </c>
      <c r="D8" s="144">
        <v>0.36</v>
      </c>
      <c r="E8" s="144">
        <v>0.36</v>
      </c>
      <c r="F8" s="144">
        <v>0.36</v>
      </c>
      <c r="G8" s="144">
        <v>0.36</v>
      </c>
      <c r="H8" s="144">
        <v>0.36</v>
      </c>
      <c r="I8" s="144">
        <v>0</v>
      </c>
      <c r="J8" s="144">
        <v>0</v>
      </c>
      <c r="K8" s="144">
        <v>0</v>
      </c>
      <c r="L8" s="144">
        <v>0</v>
      </c>
      <c r="M8" s="144">
        <v>3.24</v>
      </c>
    </row>
    <row r="9" spans="1:16" x14ac:dyDescent="0.35">
      <c r="A9" s="5" t="s">
        <v>5</v>
      </c>
      <c r="B9" s="144">
        <v>0.95</v>
      </c>
      <c r="C9" s="144">
        <v>0.49</v>
      </c>
      <c r="D9" s="144">
        <v>0</v>
      </c>
      <c r="E9" s="144">
        <v>0</v>
      </c>
      <c r="F9" s="144">
        <v>0</v>
      </c>
      <c r="G9" s="144">
        <v>0</v>
      </c>
      <c r="H9" s="144">
        <v>0</v>
      </c>
      <c r="I9" s="144">
        <v>0</v>
      </c>
      <c r="J9" s="144">
        <v>0</v>
      </c>
      <c r="K9" s="144">
        <v>0</v>
      </c>
      <c r="L9" s="144">
        <v>0</v>
      </c>
      <c r="M9" s="144">
        <f t="shared" si="1"/>
        <v>1.44</v>
      </c>
    </row>
    <row r="10" spans="1:16" x14ac:dyDescent="0.35">
      <c r="A10" s="5" t="s">
        <v>6</v>
      </c>
      <c r="B10" s="144">
        <v>0</v>
      </c>
      <c r="C10" s="144">
        <v>0</v>
      </c>
      <c r="D10" s="144">
        <v>0</v>
      </c>
      <c r="E10" s="144">
        <v>0</v>
      </c>
      <c r="F10" s="144">
        <v>0</v>
      </c>
      <c r="G10" s="144">
        <v>0</v>
      </c>
      <c r="H10" s="144">
        <v>0</v>
      </c>
      <c r="I10" s="144">
        <v>0</v>
      </c>
      <c r="J10" s="144">
        <v>0</v>
      </c>
      <c r="K10" s="144">
        <v>0</v>
      </c>
      <c r="L10" s="144">
        <v>0</v>
      </c>
      <c r="M10" s="144">
        <f t="shared" si="1"/>
        <v>0</v>
      </c>
    </row>
    <row r="11" spans="1:16" x14ac:dyDescent="0.35">
      <c r="A11" s="5" t="s">
        <v>7</v>
      </c>
      <c r="B11" s="144">
        <v>0</v>
      </c>
      <c r="C11" s="144">
        <v>0</v>
      </c>
      <c r="D11" s="144">
        <v>0.36</v>
      </c>
      <c r="E11" s="144">
        <v>0.36</v>
      </c>
      <c r="F11" s="144">
        <v>0.36</v>
      </c>
      <c r="G11" s="144">
        <v>0.36</v>
      </c>
      <c r="H11" s="144">
        <v>0.36</v>
      </c>
      <c r="I11" s="144">
        <v>0</v>
      </c>
      <c r="J11" s="144">
        <v>0</v>
      </c>
      <c r="K11" s="144">
        <v>0</v>
      </c>
      <c r="L11" s="144">
        <v>0</v>
      </c>
      <c r="M11" s="144">
        <v>1.8</v>
      </c>
    </row>
    <row r="12" spans="1:16" x14ac:dyDescent="0.35">
      <c r="A12" s="3" t="s">
        <v>11</v>
      </c>
      <c r="B12" s="144" t="s">
        <v>497</v>
      </c>
      <c r="C12" s="144">
        <v>-0.49</v>
      </c>
      <c r="D12" s="144">
        <v>-0.36</v>
      </c>
      <c r="E12" s="144">
        <v>-0.36</v>
      </c>
      <c r="F12" s="144">
        <v>-0.36</v>
      </c>
      <c r="G12" s="144">
        <v>-0.36</v>
      </c>
      <c r="H12" s="144">
        <v>-0.36</v>
      </c>
      <c r="I12" s="144">
        <v>0</v>
      </c>
      <c r="J12" s="144">
        <v>0</v>
      </c>
      <c r="K12" s="144">
        <v>0</v>
      </c>
      <c r="L12" s="144">
        <v>0</v>
      </c>
      <c r="M12" s="144">
        <v>-3.24</v>
      </c>
    </row>
    <row r="13" spans="1:16" ht="15" thickBot="1" x14ac:dyDescent="0.4">
      <c r="A13" s="5" t="s">
        <v>5</v>
      </c>
      <c r="B13" s="144">
        <v>0</v>
      </c>
      <c r="C13" s="144">
        <v>0</v>
      </c>
      <c r="D13" s="144">
        <v>0</v>
      </c>
      <c r="E13" s="144">
        <v>0</v>
      </c>
      <c r="F13" s="144">
        <v>0</v>
      </c>
      <c r="G13" s="144">
        <v>0</v>
      </c>
      <c r="H13" s="144">
        <v>0</v>
      </c>
      <c r="I13" s="144">
        <v>0</v>
      </c>
      <c r="J13" s="144">
        <v>0</v>
      </c>
      <c r="K13" s="144">
        <v>0</v>
      </c>
      <c r="L13" s="144">
        <v>0</v>
      </c>
      <c r="M13" s="144">
        <f t="shared" si="1"/>
        <v>0</v>
      </c>
    </row>
    <row r="14" spans="1:16" ht="15" thickBot="1" x14ac:dyDescent="0.4">
      <c r="A14" s="5" t="s">
        <v>6</v>
      </c>
      <c r="B14" s="144">
        <v>0</v>
      </c>
      <c r="C14" s="144">
        <v>0</v>
      </c>
      <c r="D14" s="144">
        <v>0</v>
      </c>
      <c r="E14" s="144">
        <v>0</v>
      </c>
      <c r="F14" s="144">
        <v>0</v>
      </c>
      <c r="G14" s="144">
        <v>0</v>
      </c>
      <c r="H14" s="144">
        <v>0</v>
      </c>
      <c r="I14" s="144">
        <v>0</v>
      </c>
      <c r="J14" s="144">
        <v>0</v>
      </c>
      <c r="K14" s="144">
        <v>0</v>
      </c>
      <c r="L14" s="144">
        <v>0</v>
      </c>
      <c r="M14" s="144">
        <f t="shared" si="1"/>
        <v>0</v>
      </c>
      <c r="O14" s="67"/>
      <c r="P14" s="74"/>
    </row>
    <row r="15" spans="1:16" ht="15" thickBot="1" x14ac:dyDescent="0.4">
      <c r="A15" s="5" t="s">
        <v>7</v>
      </c>
      <c r="B15" s="144">
        <v>0</v>
      </c>
      <c r="C15" s="144">
        <v>0</v>
      </c>
      <c r="D15" s="144">
        <v>-0.36</v>
      </c>
      <c r="E15" s="144">
        <v>-0.36</v>
      </c>
      <c r="F15" s="144">
        <v>-0.36</v>
      </c>
      <c r="G15" s="144">
        <v>-0.36</v>
      </c>
      <c r="H15" s="144">
        <v>-0.36</v>
      </c>
      <c r="I15" s="144">
        <v>0</v>
      </c>
      <c r="J15" s="144">
        <v>0</v>
      </c>
      <c r="K15" s="144">
        <v>0</v>
      </c>
      <c r="L15" s="144">
        <v>0</v>
      </c>
      <c r="M15" s="144">
        <v>-1.8</v>
      </c>
      <c r="O15" s="67"/>
      <c r="P15" s="74"/>
    </row>
    <row r="16" spans="1:16" ht="29" x14ac:dyDescent="0.35">
      <c r="A16" s="3" t="s">
        <v>9</v>
      </c>
      <c r="B16" s="144">
        <v>5.21</v>
      </c>
      <c r="C16" s="144">
        <v>2.69</v>
      </c>
      <c r="D16" s="144">
        <v>0</v>
      </c>
      <c r="E16" s="144">
        <v>0</v>
      </c>
      <c r="F16" s="144">
        <v>0</v>
      </c>
      <c r="G16" s="144">
        <v>0</v>
      </c>
      <c r="H16" s="144">
        <v>0</v>
      </c>
      <c r="I16" s="144">
        <v>0</v>
      </c>
      <c r="J16" s="144">
        <v>0</v>
      </c>
      <c r="K16" s="144">
        <v>0</v>
      </c>
      <c r="L16" s="144">
        <v>0</v>
      </c>
      <c r="M16" s="144">
        <f t="shared" si="1"/>
        <v>7.9</v>
      </c>
    </row>
    <row r="17" spans="1:13" x14ac:dyDescent="0.35">
      <c r="A17" s="3" t="s">
        <v>10</v>
      </c>
      <c r="B17" s="144">
        <f>SUM(B18:B20)</f>
        <v>0</v>
      </c>
      <c r="C17" s="144">
        <v>0.83</v>
      </c>
      <c r="D17" s="144">
        <v>0</v>
      </c>
      <c r="E17" s="144">
        <v>0</v>
      </c>
      <c r="F17" s="144">
        <v>0</v>
      </c>
      <c r="G17" s="144">
        <v>0</v>
      </c>
      <c r="H17" s="144">
        <v>0</v>
      </c>
      <c r="I17" s="144">
        <v>0</v>
      </c>
      <c r="J17" s="144">
        <v>0</v>
      </c>
      <c r="K17" s="144">
        <v>0</v>
      </c>
      <c r="L17" s="144">
        <v>0</v>
      </c>
      <c r="M17" s="144">
        <f t="shared" si="1"/>
        <v>0.83</v>
      </c>
    </row>
    <row r="18" spans="1:13" x14ac:dyDescent="0.35">
      <c r="A18" s="5" t="s">
        <v>5</v>
      </c>
      <c r="B18" s="144">
        <v>0</v>
      </c>
      <c r="C18" s="144">
        <v>0.13</v>
      </c>
      <c r="D18" s="144">
        <v>0</v>
      </c>
      <c r="E18" s="144">
        <v>0</v>
      </c>
      <c r="F18" s="144">
        <v>0</v>
      </c>
      <c r="G18" s="144">
        <v>0</v>
      </c>
      <c r="H18" s="144">
        <v>0</v>
      </c>
      <c r="I18" s="144">
        <v>0</v>
      </c>
      <c r="J18" s="144">
        <v>0</v>
      </c>
      <c r="K18" s="144">
        <v>0</v>
      </c>
      <c r="L18" s="144">
        <v>0</v>
      </c>
      <c r="M18" s="144">
        <f t="shared" si="1"/>
        <v>0.13</v>
      </c>
    </row>
    <row r="19" spans="1:13" x14ac:dyDescent="0.35">
      <c r="A19" s="5" t="s">
        <v>6</v>
      </c>
      <c r="B19" s="144">
        <v>0</v>
      </c>
      <c r="C19" s="144">
        <v>0</v>
      </c>
      <c r="D19" s="144">
        <v>0</v>
      </c>
      <c r="E19" s="144">
        <v>0</v>
      </c>
      <c r="F19" s="144">
        <v>0</v>
      </c>
      <c r="G19" s="144">
        <v>0</v>
      </c>
      <c r="H19" s="144">
        <v>0</v>
      </c>
      <c r="I19" s="144">
        <v>0</v>
      </c>
      <c r="J19" s="144">
        <v>0</v>
      </c>
      <c r="K19" s="144">
        <v>0</v>
      </c>
      <c r="L19" s="144">
        <v>0</v>
      </c>
      <c r="M19" s="144">
        <f t="shared" si="1"/>
        <v>0</v>
      </c>
    </row>
    <row r="20" spans="1:13" x14ac:dyDescent="0.35">
      <c r="A20" s="5" t="s">
        <v>7</v>
      </c>
      <c r="B20" s="144">
        <v>0</v>
      </c>
      <c r="C20" s="144">
        <v>0</v>
      </c>
      <c r="D20" s="144">
        <v>0</v>
      </c>
      <c r="E20" s="144">
        <v>0</v>
      </c>
      <c r="F20" s="144">
        <v>0</v>
      </c>
      <c r="G20" s="144">
        <v>0</v>
      </c>
      <c r="H20" s="144">
        <v>0</v>
      </c>
      <c r="I20" s="144">
        <v>0</v>
      </c>
      <c r="J20" s="144">
        <v>0</v>
      </c>
      <c r="K20" s="144">
        <v>0</v>
      </c>
      <c r="L20" s="144">
        <v>0</v>
      </c>
      <c r="M20" s="144">
        <f t="shared" si="1"/>
        <v>0</v>
      </c>
    </row>
    <row r="21" spans="1:13" ht="64.5" customHeight="1" x14ac:dyDescent="0.35">
      <c r="A21" s="5" t="s">
        <v>12</v>
      </c>
      <c r="B21" s="290" t="s">
        <v>498</v>
      </c>
      <c r="C21" s="290"/>
      <c r="D21" s="290"/>
      <c r="E21" s="290"/>
      <c r="F21" s="290"/>
      <c r="G21" s="290"/>
      <c r="H21" s="290"/>
      <c r="I21" s="290"/>
      <c r="J21" s="290"/>
      <c r="K21" s="290"/>
      <c r="L21" s="290"/>
      <c r="M21" s="290"/>
    </row>
    <row r="22" spans="1:13" ht="43.5" x14ac:dyDescent="0.35">
      <c r="A22" s="5" t="s">
        <v>13</v>
      </c>
      <c r="B22" s="290" t="s">
        <v>499</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45" t="s">
        <v>17</v>
      </c>
      <c r="B28" s="5" t="s">
        <v>20</v>
      </c>
      <c r="C28" s="145"/>
      <c r="D28" s="145"/>
      <c r="E28" s="145"/>
      <c r="F28" s="145"/>
      <c r="G28" s="145"/>
      <c r="H28" s="145"/>
      <c r="I28" s="290"/>
      <c r="J28" s="290"/>
    </row>
    <row r="29" spans="1:13" ht="87" x14ac:dyDescent="0.35">
      <c r="A29" s="145" t="s">
        <v>18</v>
      </c>
      <c r="B29" s="5" t="s">
        <v>21</v>
      </c>
      <c r="C29" s="145"/>
      <c r="D29" s="145"/>
      <c r="E29" s="145"/>
      <c r="F29" s="145"/>
      <c r="G29" s="145"/>
      <c r="H29" s="145"/>
      <c r="I29" s="294"/>
      <c r="J29" s="296"/>
    </row>
    <row r="30" spans="1:13" ht="87" x14ac:dyDescent="0.35">
      <c r="A30" s="145" t="s">
        <v>19</v>
      </c>
      <c r="B30" s="7" t="s">
        <v>22</v>
      </c>
      <c r="C30" s="145"/>
      <c r="D30" s="145"/>
      <c r="E30" s="145"/>
      <c r="F30" s="145"/>
      <c r="G30" s="145"/>
      <c r="H30" s="145"/>
      <c r="I30" s="290"/>
      <c r="J30" s="290"/>
    </row>
    <row r="31" spans="1:13" ht="29" x14ac:dyDescent="0.35">
      <c r="A31" s="8"/>
      <c r="B31" s="5" t="s">
        <v>23</v>
      </c>
      <c r="C31" s="145"/>
      <c r="D31" s="145"/>
      <c r="E31" s="145"/>
      <c r="F31" s="145"/>
      <c r="G31" s="145"/>
      <c r="H31" s="145"/>
      <c r="I31" s="290"/>
      <c r="J31" s="290"/>
    </row>
    <row r="32" spans="1:13" ht="43.5" x14ac:dyDescent="0.35">
      <c r="A32" s="290" t="s">
        <v>24</v>
      </c>
      <c r="B32" s="5" t="s">
        <v>20</v>
      </c>
      <c r="C32" s="290"/>
      <c r="D32" s="290"/>
      <c r="E32" s="290"/>
      <c r="F32" s="290"/>
      <c r="G32" s="290"/>
      <c r="H32" s="290"/>
      <c r="I32" s="290"/>
      <c r="J32" s="290"/>
    </row>
    <row r="33" spans="1:10" ht="129.75" customHeight="1" x14ac:dyDescent="0.35">
      <c r="A33" s="290"/>
      <c r="B33" s="5" t="s">
        <v>21</v>
      </c>
      <c r="C33" s="290" t="s">
        <v>500</v>
      </c>
      <c r="D33" s="290"/>
      <c r="E33" s="290"/>
      <c r="F33" s="290"/>
      <c r="G33" s="290"/>
      <c r="H33" s="290"/>
      <c r="I33" s="290"/>
      <c r="J33" s="290"/>
    </row>
    <row r="34" spans="1:10" ht="409.5" customHeight="1" x14ac:dyDescent="0.35">
      <c r="A34" s="290"/>
      <c r="B34" s="7" t="s">
        <v>25</v>
      </c>
      <c r="C34" s="290" t="s">
        <v>501</v>
      </c>
      <c r="D34" s="290"/>
      <c r="E34" s="290"/>
      <c r="F34" s="290"/>
      <c r="G34" s="290"/>
      <c r="H34" s="290"/>
      <c r="I34" s="290"/>
      <c r="J34" s="290"/>
    </row>
    <row r="35" spans="1:10" ht="29" x14ac:dyDescent="0.35">
      <c r="A35" s="290"/>
      <c r="B35" s="5" t="s">
        <v>23</v>
      </c>
      <c r="C35" s="145"/>
      <c r="D35" s="145"/>
      <c r="E35" s="145"/>
      <c r="F35" s="145"/>
      <c r="G35" s="145"/>
      <c r="H35" s="145"/>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45"/>
      <c r="D37" s="145"/>
      <c r="E37" s="145"/>
      <c r="F37" s="145"/>
      <c r="G37" s="145"/>
      <c r="H37" s="145"/>
      <c r="I37" s="290"/>
      <c r="J37" s="290"/>
    </row>
    <row r="38" spans="1:10" ht="43.5" x14ac:dyDescent="0.35">
      <c r="A38" s="145"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5" workbookViewId="0">
      <selection activeCell="C39" sqref="C39:J39"/>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44">
        <v>0</v>
      </c>
      <c r="C4" s="144">
        <v>0</v>
      </c>
      <c r="D4" s="144">
        <v>0</v>
      </c>
      <c r="E4" s="144">
        <v>0</v>
      </c>
      <c r="F4" s="144">
        <v>0</v>
      </c>
      <c r="G4" s="144">
        <v>0</v>
      </c>
      <c r="H4" s="144">
        <v>0</v>
      </c>
      <c r="I4" s="144">
        <v>0</v>
      </c>
      <c r="J4" s="144">
        <v>0</v>
      </c>
      <c r="K4" s="144">
        <v>0</v>
      </c>
      <c r="L4" s="144">
        <v>0</v>
      </c>
      <c r="M4" s="144">
        <v>0</v>
      </c>
    </row>
    <row r="5" spans="1:16" x14ac:dyDescent="0.35">
      <c r="A5" s="5" t="s">
        <v>5</v>
      </c>
      <c r="B5" s="144">
        <v>0</v>
      </c>
      <c r="C5" s="144">
        <v>0</v>
      </c>
      <c r="D5" s="144">
        <v>0</v>
      </c>
      <c r="E5" s="144">
        <v>0</v>
      </c>
      <c r="F5" s="144">
        <v>0</v>
      </c>
      <c r="G5" s="144">
        <v>0</v>
      </c>
      <c r="H5" s="144">
        <v>0</v>
      </c>
      <c r="I5" s="144">
        <v>0</v>
      </c>
      <c r="J5" s="144">
        <v>0</v>
      </c>
      <c r="K5" s="144">
        <v>0</v>
      </c>
      <c r="L5" s="144">
        <v>0</v>
      </c>
      <c r="M5" s="144">
        <v>0</v>
      </c>
    </row>
    <row r="6" spans="1:16" x14ac:dyDescent="0.35">
      <c r="A6" s="5" t="s">
        <v>6</v>
      </c>
      <c r="B6" s="144">
        <v>0</v>
      </c>
      <c r="C6" s="144">
        <v>0</v>
      </c>
      <c r="D6" s="144">
        <v>0</v>
      </c>
      <c r="E6" s="144">
        <v>0</v>
      </c>
      <c r="F6" s="144">
        <v>0</v>
      </c>
      <c r="G6" s="144">
        <v>0</v>
      </c>
      <c r="H6" s="144">
        <v>0</v>
      </c>
      <c r="I6" s="144">
        <v>0</v>
      </c>
      <c r="J6" s="144">
        <v>0</v>
      </c>
      <c r="K6" s="144">
        <v>0</v>
      </c>
      <c r="L6" s="144">
        <v>0</v>
      </c>
      <c r="M6" s="144">
        <v>0</v>
      </c>
    </row>
    <row r="7" spans="1:16" x14ac:dyDescent="0.35">
      <c r="A7" s="5" t="s">
        <v>7</v>
      </c>
      <c r="B7" s="144">
        <v>0</v>
      </c>
      <c r="C7" s="144">
        <v>0</v>
      </c>
      <c r="D7" s="144">
        <v>0</v>
      </c>
      <c r="E7" s="144">
        <v>0</v>
      </c>
      <c r="F7" s="144">
        <v>0</v>
      </c>
      <c r="G7" s="144">
        <v>0</v>
      </c>
      <c r="H7" s="144">
        <v>0</v>
      </c>
      <c r="I7" s="144">
        <v>0</v>
      </c>
      <c r="J7" s="144">
        <v>0</v>
      </c>
      <c r="K7" s="144">
        <v>0</v>
      </c>
      <c r="L7" s="144">
        <v>0</v>
      </c>
      <c r="M7" s="144">
        <v>0</v>
      </c>
    </row>
    <row r="8" spans="1:16" x14ac:dyDescent="0.35">
      <c r="A8" s="3" t="s">
        <v>8</v>
      </c>
      <c r="B8" s="144">
        <v>1.48</v>
      </c>
      <c r="C8" s="144">
        <v>1.36</v>
      </c>
      <c r="D8" s="144">
        <v>0.72</v>
      </c>
      <c r="E8" s="144">
        <v>0.81</v>
      </c>
      <c r="F8" s="144">
        <v>0.81</v>
      </c>
      <c r="G8" s="144">
        <v>0.81</v>
      </c>
      <c r="H8" s="144">
        <v>0.81</v>
      </c>
      <c r="I8" s="144">
        <v>0.81</v>
      </c>
      <c r="J8" s="144">
        <v>0.81</v>
      </c>
      <c r="K8" s="144">
        <v>0.81</v>
      </c>
      <c r="L8" s="144">
        <v>0.81</v>
      </c>
      <c r="M8" s="144">
        <v>10.050000000000001</v>
      </c>
    </row>
    <row r="9" spans="1:16" x14ac:dyDescent="0.35">
      <c r="A9" s="5" t="s">
        <v>5</v>
      </c>
      <c r="B9" s="144">
        <v>1.48</v>
      </c>
      <c r="C9" s="144">
        <v>1.36</v>
      </c>
      <c r="D9" s="144">
        <v>0.72</v>
      </c>
      <c r="E9" s="144">
        <v>0</v>
      </c>
      <c r="F9" s="144">
        <v>0</v>
      </c>
      <c r="G9" s="144">
        <v>0</v>
      </c>
      <c r="H9" s="144">
        <v>0</v>
      </c>
      <c r="I9" s="144">
        <v>0</v>
      </c>
      <c r="J9" s="144">
        <v>0</v>
      </c>
      <c r="K9" s="144">
        <v>0</v>
      </c>
      <c r="L9" s="144">
        <v>0</v>
      </c>
      <c r="M9" s="144">
        <v>3.55</v>
      </c>
    </row>
    <row r="10" spans="1:16" x14ac:dyDescent="0.35">
      <c r="A10" s="5" t="s">
        <v>6</v>
      </c>
      <c r="B10" s="144">
        <v>0</v>
      </c>
      <c r="C10" s="144">
        <v>0</v>
      </c>
      <c r="D10" s="144">
        <v>0</v>
      </c>
      <c r="E10" s="144">
        <v>0</v>
      </c>
      <c r="F10" s="144">
        <v>0</v>
      </c>
      <c r="G10" s="144">
        <v>0</v>
      </c>
      <c r="H10" s="144">
        <v>0</v>
      </c>
      <c r="I10" s="144">
        <v>0</v>
      </c>
      <c r="J10" s="144">
        <v>0</v>
      </c>
      <c r="K10" s="144">
        <v>0</v>
      </c>
      <c r="L10" s="144">
        <v>0</v>
      </c>
      <c r="M10" s="144">
        <v>0</v>
      </c>
    </row>
    <row r="11" spans="1:16" x14ac:dyDescent="0.35">
      <c r="A11" s="5" t="s">
        <v>7</v>
      </c>
      <c r="B11" s="144">
        <v>0</v>
      </c>
      <c r="C11" s="144">
        <v>0</v>
      </c>
      <c r="D11" s="144">
        <v>0</v>
      </c>
      <c r="E11" s="144">
        <v>0.81</v>
      </c>
      <c r="F11" s="144">
        <v>0.81</v>
      </c>
      <c r="G11" s="144">
        <v>0.81</v>
      </c>
      <c r="H11" s="144">
        <v>0.81</v>
      </c>
      <c r="I11" s="144">
        <v>0.81</v>
      </c>
      <c r="J11" s="144">
        <v>0.81</v>
      </c>
      <c r="K11" s="144">
        <v>0.81</v>
      </c>
      <c r="L11" s="144">
        <v>0.81</v>
      </c>
      <c r="M11" s="144">
        <v>6.5</v>
      </c>
    </row>
    <row r="12" spans="1:16" x14ac:dyDescent="0.35">
      <c r="A12" s="3" t="s">
        <v>11</v>
      </c>
      <c r="B12" s="144">
        <v>-1.48</v>
      </c>
      <c r="C12" s="144">
        <v>-1.36</v>
      </c>
      <c r="D12" s="144">
        <v>-0.72</v>
      </c>
      <c r="E12" s="144">
        <v>-0.81</v>
      </c>
      <c r="F12" s="144">
        <v>-0.81</v>
      </c>
      <c r="G12" s="144">
        <v>-0.81</v>
      </c>
      <c r="H12" s="144">
        <v>-0.81</v>
      </c>
      <c r="I12" s="144">
        <v>-0.81</v>
      </c>
      <c r="J12" s="144">
        <v>-0.81</v>
      </c>
      <c r="K12" s="144">
        <v>-0.81</v>
      </c>
      <c r="L12" s="144">
        <v>-0.81</v>
      </c>
      <c r="M12" s="144">
        <v>-10.050000000000001</v>
      </c>
    </row>
    <row r="13" spans="1:16" ht="15" thickBot="1" x14ac:dyDescent="0.4">
      <c r="A13" s="5" t="s">
        <v>5</v>
      </c>
      <c r="B13" s="144">
        <v>-1.48</v>
      </c>
      <c r="C13" s="144">
        <v>-1.36</v>
      </c>
      <c r="D13" s="144">
        <v>-0.72</v>
      </c>
      <c r="E13" s="144">
        <v>0</v>
      </c>
      <c r="F13" s="144">
        <v>0</v>
      </c>
      <c r="G13" s="144">
        <v>0</v>
      </c>
      <c r="H13" s="144">
        <v>0</v>
      </c>
      <c r="I13" s="144">
        <v>0</v>
      </c>
      <c r="J13" s="144">
        <v>0</v>
      </c>
      <c r="K13" s="144">
        <v>0</v>
      </c>
      <c r="L13" s="144">
        <v>0</v>
      </c>
      <c r="M13" s="144">
        <v>-3.55</v>
      </c>
    </row>
    <row r="14" spans="1:16" ht="15" thickBot="1" x14ac:dyDescent="0.4">
      <c r="A14" s="5" t="s">
        <v>6</v>
      </c>
      <c r="B14" s="144">
        <v>0</v>
      </c>
      <c r="C14" s="144">
        <v>0</v>
      </c>
      <c r="D14" s="144">
        <v>0</v>
      </c>
      <c r="E14" s="144">
        <v>0</v>
      </c>
      <c r="F14" s="144">
        <v>0</v>
      </c>
      <c r="G14" s="144">
        <v>0</v>
      </c>
      <c r="H14" s="144">
        <v>0</v>
      </c>
      <c r="I14" s="144">
        <v>0</v>
      </c>
      <c r="J14" s="144">
        <v>0</v>
      </c>
      <c r="K14" s="144">
        <v>0</v>
      </c>
      <c r="L14" s="144">
        <v>0</v>
      </c>
      <c r="M14" s="144">
        <v>0</v>
      </c>
      <c r="O14" s="67"/>
      <c r="P14" s="74"/>
    </row>
    <row r="15" spans="1:16" ht="15" thickBot="1" x14ac:dyDescent="0.4">
      <c r="A15" s="5" t="s">
        <v>7</v>
      </c>
      <c r="B15" s="144">
        <v>0</v>
      </c>
      <c r="C15" s="144">
        <v>0</v>
      </c>
      <c r="D15" s="144">
        <v>0</v>
      </c>
      <c r="E15" s="144">
        <v>-0.81</v>
      </c>
      <c r="F15" s="144">
        <v>-0.81</v>
      </c>
      <c r="G15" s="144">
        <v>-0.81</v>
      </c>
      <c r="H15" s="144">
        <v>-0.81</v>
      </c>
      <c r="I15" s="144">
        <v>-0.81</v>
      </c>
      <c r="J15" s="144">
        <v>-0.81</v>
      </c>
      <c r="K15" s="144">
        <v>-0.81</v>
      </c>
      <c r="L15" s="144">
        <v>-0.81</v>
      </c>
      <c r="M15" s="144">
        <v>-6.5</v>
      </c>
      <c r="O15" s="67"/>
      <c r="P15" s="74"/>
    </row>
    <row r="16" spans="1:16" ht="29" x14ac:dyDescent="0.35">
      <c r="A16" s="3" t="s">
        <v>9</v>
      </c>
      <c r="B16" s="144">
        <v>8.1300000000000008</v>
      </c>
      <c r="C16" s="144">
        <v>7.47</v>
      </c>
      <c r="D16" s="144">
        <v>3.94</v>
      </c>
      <c r="E16" s="144">
        <v>0</v>
      </c>
      <c r="F16" s="144">
        <v>0</v>
      </c>
      <c r="G16" s="144">
        <v>0</v>
      </c>
      <c r="H16" s="144">
        <v>0</v>
      </c>
      <c r="I16" s="144">
        <v>0</v>
      </c>
      <c r="J16" s="144">
        <v>0</v>
      </c>
      <c r="K16" s="144">
        <v>0</v>
      </c>
      <c r="L16" s="144">
        <v>0</v>
      </c>
      <c r="M16" s="144">
        <v>19.54</v>
      </c>
    </row>
    <row r="17" spans="1:13" x14ac:dyDescent="0.35">
      <c r="A17" s="3" t="s">
        <v>10</v>
      </c>
      <c r="B17" s="144">
        <v>0</v>
      </c>
      <c r="C17" s="144">
        <v>0</v>
      </c>
      <c r="D17" s="144">
        <v>0</v>
      </c>
      <c r="E17" s="144">
        <v>0</v>
      </c>
      <c r="F17" s="144">
        <v>0</v>
      </c>
      <c r="G17" s="144">
        <v>0</v>
      </c>
      <c r="H17" s="144">
        <v>0</v>
      </c>
      <c r="I17" s="144">
        <v>0</v>
      </c>
      <c r="J17" s="144">
        <v>0</v>
      </c>
      <c r="K17" s="144">
        <v>0</v>
      </c>
      <c r="L17" s="144">
        <v>0</v>
      </c>
      <c r="M17" s="144">
        <v>0</v>
      </c>
    </row>
    <row r="18" spans="1:13" x14ac:dyDescent="0.35">
      <c r="A18" s="5" t="s">
        <v>5</v>
      </c>
      <c r="B18" s="144">
        <v>0</v>
      </c>
      <c r="C18" s="144">
        <v>0</v>
      </c>
      <c r="D18" s="144">
        <v>0</v>
      </c>
      <c r="E18" s="144">
        <v>0</v>
      </c>
      <c r="F18" s="144">
        <v>0</v>
      </c>
      <c r="G18" s="144">
        <v>0</v>
      </c>
      <c r="H18" s="144">
        <v>0</v>
      </c>
      <c r="I18" s="144">
        <v>0</v>
      </c>
      <c r="J18" s="144">
        <v>0</v>
      </c>
      <c r="K18" s="144">
        <v>0</v>
      </c>
      <c r="L18" s="144">
        <v>0</v>
      </c>
      <c r="M18" s="144">
        <v>0</v>
      </c>
    </row>
    <row r="19" spans="1:13" x14ac:dyDescent="0.35">
      <c r="A19" s="5" t="s">
        <v>6</v>
      </c>
      <c r="B19" s="144">
        <v>0</v>
      </c>
      <c r="C19" s="144">
        <v>0</v>
      </c>
      <c r="D19" s="144">
        <v>0</v>
      </c>
      <c r="E19" s="144">
        <v>0</v>
      </c>
      <c r="F19" s="144">
        <v>0</v>
      </c>
      <c r="G19" s="144">
        <v>0</v>
      </c>
      <c r="H19" s="144">
        <v>0</v>
      </c>
      <c r="I19" s="144">
        <v>0</v>
      </c>
      <c r="J19" s="144">
        <v>0</v>
      </c>
      <c r="K19" s="144">
        <v>0</v>
      </c>
      <c r="L19" s="144">
        <v>0</v>
      </c>
      <c r="M19" s="144">
        <v>0</v>
      </c>
    </row>
    <row r="20" spans="1:13" x14ac:dyDescent="0.35">
      <c r="A20" s="5" t="s">
        <v>7</v>
      </c>
      <c r="B20" s="144">
        <v>0</v>
      </c>
      <c r="C20" s="144">
        <v>0</v>
      </c>
      <c r="D20" s="144">
        <v>0</v>
      </c>
      <c r="E20" s="144">
        <v>0</v>
      </c>
      <c r="F20" s="144">
        <v>0</v>
      </c>
      <c r="G20" s="144">
        <v>0</v>
      </c>
      <c r="H20" s="144">
        <v>0</v>
      </c>
      <c r="I20" s="144">
        <v>0</v>
      </c>
      <c r="J20" s="144">
        <v>0</v>
      </c>
      <c r="K20" s="144">
        <v>0</v>
      </c>
      <c r="L20" s="144">
        <v>0</v>
      </c>
      <c r="M20" s="144">
        <v>0</v>
      </c>
    </row>
    <row r="21" spans="1:13" ht="105" customHeight="1" x14ac:dyDescent="0.35">
      <c r="A21" s="5" t="s">
        <v>12</v>
      </c>
      <c r="B21" s="290" t="s">
        <v>502</v>
      </c>
      <c r="C21" s="290"/>
      <c r="D21" s="290"/>
      <c r="E21" s="290"/>
      <c r="F21" s="290"/>
      <c r="G21" s="290"/>
      <c r="H21" s="290"/>
      <c r="I21" s="290"/>
      <c r="J21" s="290"/>
      <c r="K21" s="290"/>
      <c r="L21" s="290"/>
      <c r="M21" s="290"/>
    </row>
    <row r="22" spans="1:13" ht="43.5" x14ac:dyDescent="0.35">
      <c r="A22" s="5" t="s">
        <v>13</v>
      </c>
      <c r="B22" s="290" t="s">
        <v>503</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45" t="s">
        <v>17</v>
      </c>
      <c r="B28" s="5" t="s">
        <v>20</v>
      </c>
      <c r="C28" s="145" t="s">
        <v>504</v>
      </c>
      <c r="D28" s="145" t="s">
        <v>505</v>
      </c>
      <c r="E28" s="145" t="s">
        <v>505</v>
      </c>
      <c r="F28" s="145" t="s">
        <v>505</v>
      </c>
      <c r="G28" s="145" t="s">
        <v>505</v>
      </c>
      <c r="H28" s="145" t="s">
        <v>505</v>
      </c>
      <c r="I28" s="290" t="s">
        <v>505</v>
      </c>
      <c r="J28" s="290"/>
    </row>
    <row r="29" spans="1:13" ht="87" x14ac:dyDescent="0.35">
      <c r="A29" s="145" t="s">
        <v>18</v>
      </c>
      <c r="B29" s="5" t="s">
        <v>21</v>
      </c>
      <c r="C29" s="145" t="s">
        <v>504</v>
      </c>
      <c r="D29" s="145" t="s">
        <v>505</v>
      </c>
      <c r="E29" s="145" t="s">
        <v>505</v>
      </c>
      <c r="F29" s="145" t="s">
        <v>505</v>
      </c>
      <c r="G29" s="145" t="s">
        <v>505</v>
      </c>
      <c r="H29" s="145" t="s">
        <v>505</v>
      </c>
      <c r="I29" s="294" t="s">
        <v>505</v>
      </c>
      <c r="J29" s="296"/>
    </row>
    <row r="30" spans="1:13" ht="87" x14ac:dyDescent="0.35">
      <c r="A30" s="145" t="s">
        <v>19</v>
      </c>
      <c r="B30" s="7" t="s">
        <v>22</v>
      </c>
      <c r="C30" s="145" t="s">
        <v>504</v>
      </c>
      <c r="D30" s="145" t="s">
        <v>505</v>
      </c>
      <c r="E30" s="145" t="s">
        <v>505</v>
      </c>
      <c r="F30" s="145" t="s">
        <v>505</v>
      </c>
      <c r="G30" s="145" t="s">
        <v>505</v>
      </c>
      <c r="H30" s="145" t="s">
        <v>505</v>
      </c>
      <c r="I30" s="290" t="s">
        <v>505</v>
      </c>
      <c r="J30" s="290"/>
    </row>
    <row r="31" spans="1:13" ht="29" x14ac:dyDescent="0.35">
      <c r="A31" s="8"/>
      <c r="B31" s="5" t="s">
        <v>23</v>
      </c>
      <c r="C31" s="145"/>
      <c r="D31" s="145"/>
      <c r="E31" s="145"/>
      <c r="F31" s="145"/>
      <c r="G31" s="145"/>
      <c r="H31" s="145"/>
      <c r="I31" s="290"/>
      <c r="J31" s="290"/>
    </row>
    <row r="32" spans="1:13" ht="43.5" x14ac:dyDescent="0.35">
      <c r="A32" s="290" t="s">
        <v>24</v>
      </c>
      <c r="B32" s="5" t="s">
        <v>20</v>
      </c>
      <c r="C32" s="290" t="s">
        <v>506</v>
      </c>
      <c r="D32" s="290"/>
      <c r="E32" s="290"/>
      <c r="F32" s="290"/>
      <c r="G32" s="290"/>
      <c r="H32" s="290"/>
      <c r="I32" s="290"/>
      <c r="J32" s="290"/>
    </row>
    <row r="33" spans="1:10" ht="87" x14ac:dyDescent="0.35">
      <c r="A33" s="290"/>
      <c r="B33" s="5" t="s">
        <v>21</v>
      </c>
      <c r="C33" s="290" t="s">
        <v>507</v>
      </c>
      <c r="D33" s="290"/>
      <c r="E33" s="290"/>
      <c r="F33" s="290"/>
      <c r="G33" s="290"/>
      <c r="H33" s="290"/>
      <c r="I33" s="290"/>
      <c r="J33" s="290"/>
    </row>
    <row r="34" spans="1:10" ht="87" x14ac:dyDescent="0.35">
      <c r="A34" s="290"/>
      <c r="B34" s="7" t="s">
        <v>25</v>
      </c>
      <c r="C34" s="290" t="s">
        <v>508</v>
      </c>
      <c r="D34" s="290"/>
      <c r="E34" s="290"/>
      <c r="F34" s="290"/>
      <c r="G34" s="290"/>
      <c r="H34" s="290"/>
      <c r="I34" s="290"/>
      <c r="J34" s="290"/>
    </row>
    <row r="35" spans="1:10" ht="29" x14ac:dyDescent="0.35">
      <c r="A35" s="290"/>
      <c r="B35" s="5" t="s">
        <v>23</v>
      </c>
      <c r="C35" s="145"/>
      <c r="D35" s="145"/>
      <c r="E35" s="145"/>
      <c r="F35" s="145"/>
      <c r="G35" s="145"/>
      <c r="H35" s="145"/>
      <c r="I35" s="290"/>
      <c r="J35" s="290"/>
    </row>
    <row r="36" spans="1:10" ht="43.5" x14ac:dyDescent="0.35">
      <c r="A36" s="434" t="s">
        <v>26</v>
      </c>
      <c r="B36" s="5" t="s">
        <v>20</v>
      </c>
      <c r="C36" s="380" t="s">
        <v>506</v>
      </c>
      <c r="D36" s="437"/>
      <c r="E36" s="437"/>
      <c r="F36" s="437"/>
      <c r="G36" s="437"/>
      <c r="H36" s="437"/>
      <c r="I36" s="437"/>
      <c r="J36" s="438"/>
    </row>
    <row r="37" spans="1:10" ht="87" x14ac:dyDescent="0.35">
      <c r="A37" s="435"/>
      <c r="B37" s="5" t="s">
        <v>21</v>
      </c>
      <c r="C37" s="380" t="s">
        <v>507</v>
      </c>
      <c r="D37" s="437"/>
      <c r="E37" s="437"/>
      <c r="F37" s="437"/>
      <c r="G37" s="437"/>
      <c r="H37" s="437"/>
      <c r="I37" s="437"/>
      <c r="J37" s="438"/>
    </row>
    <row r="38" spans="1:10" x14ac:dyDescent="0.35">
      <c r="A38" s="435"/>
      <c r="B38" s="5" t="s">
        <v>512</v>
      </c>
      <c r="C38" s="380" t="s">
        <v>513</v>
      </c>
      <c r="D38" s="437"/>
      <c r="E38" s="437"/>
      <c r="F38" s="437"/>
      <c r="G38" s="437"/>
      <c r="H38" s="437"/>
      <c r="I38" s="437"/>
      <c r="J38" s="438"/>
    </row>
    <row r="39" spans="1:10" ht="87" x14ac:dyDescent="0.35">
      <c r="A39" s="435"/>
      <c r="B39" s="5" t="s">
        <v>22</v>
      </c>
      <c r="C39" s="294" t="s">
        <v>508</v>
      </c>
      <c r="D39" s="295"/>
      <c r="E39" s="295"/>
      <c r="F39" s="295"/>
      <c r="G39" s="295"/>
      <c r="H39" s="295"/>
      <c r="I39" s="295"/>
      <c r="J39" s="296"/>
    </row>
    <row r="40" spans="1:10" ht="29" x14ac:dyDescent="0.35">
      <c r="A40" s="436"/>
      <c r="B40" s="5" t="s">
        <v>23</v>
      </c>
      <c r="C40" s="145"/>
      <c r="D40" s="145"/>
      <c r="E40" s="145"/>
      <c r="F40" s="145"/>
      <c r="G40" s="145"/>
      <c r="H40" s="145"/>
      <c r="I40" s="290"/>
      <c r="J40" s="290"/>
    </row>
    <row r="41" spans="1:10" ht="43.5" x14ac:dyDescent="0.35">
      <c r="A41" s="145" t="s">
        <v>13</v>
      </c>
      <c r="B41" s="294"/>
      <c r="C41" s="295"/>
      <c r="D41" s="295"/>
      <c r="E41" s="295"/>
      <c r="F41" s="295"/>
      <c r="G41" s="295"/>
      <c r="H41" s="295"/>
      <c r="I41" s="295"/>
      <c r="J41" s="296"/>
    </row>
  </sheetData>
  <mergeCells count="25">
    <mergeCell ref="C39:J39"/>
    <mergeCell ref="I40:J40"/>
    <mergeCell ref="B41:J41"/>
    <mergeCell ref="A36:A40"/>
    <mergeCell ref="C36:J36"/>
    <mergeCell ref="C37:J37"/>
    <mergeCell ref="C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3" workbookViewId="0">
      <selection activeCell="C35" sqref="C35"/>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44">
        <f>SUM(B5:B7)</f>
        <v>0</v>
      </c>
      <c r="C4" s="144">
        <f t="shared" ref="C4:L4" si="0">SUM(C5:C7)</f>
        <v>0</v>
      </c>
      <c r="D4" s="144">
        <f t="shared" si="0"/>
        <v>0</v>
      </c>
      <c r="E4" s="144">
        <f t="shared" si="0"/>
        <v>0</v>
      </c>
      <c r="F4" s="144">
        <f t="shared" si="0"/>
        <v>0</v>
      </c>
      <c r="G4" s="144">
        <f t="shared" si="0"/>
        <v>0</v>
      </c>
      <c r="H4" s="144">
        <f t="shared" si="0"/>
        <v>0</v>
      </c>
      <c r="I4" s="144">
        <f t="shared" si="0"/>
        <v>0</v>
      </c>
      <c r="J4" s="144">
        <f t="shared" si="0"/>
        <v>0</v>
      </c>
      <c r="K4" s="144">
        <f t="shared" si="0"/>
        <v>0</v>
      </c>
      <c r="L4" s="144">
        <f t="shared" si="0"/>
        <v>0</v>
      </c>
      <c r="M4" s="144">
        <f>SUM(B4:L4)</f>
        <v>0</v>
      </c>
    </row>
    <row r="5" spans="1:16" x14ac:dyDescent="0.35">
      <c r="A5" s="5" t="s">
        <v>5</v>
      </c>
      <c r="B5" s="144">
        <v>0</v>
      </c>
      <c r="C5" s="144">
        <v>0</v>
      </c>
      <c r="D5" s="144">
        <v>0</v>
      </c>
      <c r="E5" s="144">
        <v>0</v>
      </c>
      <c r="F5" s="144">
        <v>0</v>
      </c>
      <c r="G5" s="144">
        <v>0</v>
      </c>
      <c r="H5" s="144">
        <v>0</v>
      </c>
      <c r="I5" s="144">
        <v>0</v>
      </c>
      <c r="J5" s="144">
        <v>0</v>
      </c>
      <c r="K5" s="144">
        <v>0</v>
      </c>
      <c r="L5" s="144">
        <v>0</v>
      </c>
      <c r="M5" s="144">
        <f t="shared" ref="M5:M20" si="1">SUM(B5:L5)</f>
        <v>0</v>
      </c>
    </row>
    <row r="6" spans="1:16" x14ac:dyDescent="0.35">
      <c r="A6" s="5" t="s">
        <v>6</v>
      </c>
      <c r="B6" s="144">
        <v>0</v>
      </c>
      <c r="C6" s="144">
        <v>0</v>
      </c>
      <c r="D6" s="144">
        <v>0</v>
      </c>
      <c r="E6" s="144">
        <v>0</v>
      </c>
      <c r="F6" s="144">
        <v>0</v>
      </c>
      <c r="G6" s="144">
        <v>0</v>
      </c>
      <c r="H6" s="144">
        <v>0</v>
      </c>
      <c r="I6" s="144">
        <v>0</v>
      </c>
      <c r="J6" s="144">
        <v>0</v>
      </c>
      <c r="K6" s="144">
        <v>0</v>
      </c>
      <c r="L6" s="144">
        <v>0</v>
      </c>
      <c r="M6" s="144">
        <f t="shared" si="1"/>
        <v>0</v>
      </c>
    </row>
    <row r="7" spans="1:16" x14ac:dyDescent="0.35">
      <c r="A7" s="5" t="s">
        <v>7</v>
      </c>
      <c r="B7" s="144">
        <v>0</v>
      </c>
      <c r="C7" s="144">
        <v>0</v>
      </c>
      <c r="D7" s="144">
        <v>0</v>
      </c>
      <c r="E7" s="144">
        <v>0</v>
      </c>
      <c r="F7" s="144">
        <v>0</v>
      </c>
      <c r="G7" s="144">
        <v>0</v>
      </c>
      <c r="H7" s="144">
        <v>0</v>
      </c>
      <c r="I7" s="144">
        <v>0</v>
      </c>
      <c r="J7" s="144">
        <v>0</v>
      </c>
      <c r="K7" s="144">
        <v>0</v>
      </c>
      <c r="L7" s="144">
        <v>0</v>
      </c>
      <c r="M7" s="144">
        <f t="shared" si="1"/>
        <v>0</v>
      </c>
    </row>
    <row r="8" spans="1:16" x14ac:dyDescent="0.35">
      <c r="A8" s="3" t="s">
        <v>8</v>
      </c>
      <c r="B8" s="144">
        <v>1.51</v>
      </c>
      <c r="C8" s="144">
        <v>1.49</v>
      </c>
      <c r="D8" s="144">
        <v>0.94</v>
      </c>
      <c r="E8" s="144">
        <v>0.18</v>
      </c>
      <c r="F8" s="144">
        <v>0.18</v>
      </c>
      <c r="G8" s="144">
        <v>0.18</v>
      </c>
      <c r="H8" s="144">
        <v>0.18</v>
      </c>
      <c r="I8" s="144">
        <v>0.17</v>
      </c>
      <c r="J8" s="144">
        <v>0.14000000000000001</v>
      </c>
      <c r="K8" s="144">
        <v>0.14000000000000001</v>
      </c>
      <c r="L8" s="144">
        <v>0.14000000000000001</v>
      </c>
      <c r="M8" s="144">
        <v>5.25</v>
      </c>
    </row>
    <row r="9" spans="1:16" x14ac:dyDescent="0.35">
      <c r="A9" s="5" t="s">
        <v>5</v>
      </c>
      <c r="B9" s="144">
        <v>1.51</v>
      </c>
      <c r="C9" s="144">
        <v>1.49</v>
      </c>
      <c r="D9" s="144">
        <v>0.86</v>
      </c>
      <c r="E9" s="144">
        <v>0</v>
      </c>
      <c r="F9" s="144">
        <v>0</v>
      </c>
      <c r="G9" s="144">
        <v>0</v>
      </c>
      <c r="H9" s="144">
        <v>0</v>
      </c>
      <c r="I9" s="144">
        <v>0</v>
      </c>
      <c r="J9" s="144">
        <v>0</v>
      </c>
      <c r="K9" s="144">
        <v>0</v>
      </c>
      <c r="L9" s="144">
        <v>0</v>
      </c>
      <c r="M9" s="144">
        <v>3.86</v>
      </c>
    </row>
    <row r="10" spans="1:16" x14ac:dyDescent="0.35">
      <c r="A10" s="5" t="s">
        <v>6</v>
      </c>
      <c r="B10" s="144">
        <v>0</v>
      </c>
      <c r="C10" s="144">
        <v>0</v>
      </c>
      <c r="D10" s="144">
        <v>0</v>
      </c>
      <c r="E10" s="144">
        <v>0</v>
      </c>
      <c r="F10" s="144">
        <v>0</v>
      </c>
      <c r="G10" s="144">
        <v>0</v>
      </c>
      <c r="H10" s="144">
        <v>0</v>
      </c>
      <c r="I10" s="144">
        <v>0</v>
      </c>
      <c r="J10" s="144">
        <v>0</v>
      </c>
      <c r="K10" s="144">
        <v>0</v>
      </c>
      <c r="L10" s="144">
        <v>0</v>
      </c>
      <c r="M10" s="144">
        <v>0</v>
      </c>
    </row>
    <row r="11" spans="1:16" x14ac:dyDescent="0.35">
      <c r="A11" s="5" t="s">
        <v>7</v>
      </c>
      <c r="B11" s="144">
        <v>0</v>
      </c>
      <c r="C11" s="144">
        <v>0</v>
      </c>
      <c r="D11" s="144">
        <v>0.08</v>
      </c>
      <c r="E11" s="144">
        <v>0.18</v>
      </c>
      <c r="F11" s="144">
        <v>0.18</v>
      </c>
      <c r="G11" s="144">
        <v>0.18</v>
      </c>
      <c r="H11" s="144">
        <v>0.18</v>
      </c>
      <c r="I11" s="144">
        <v>0.17</v>
      </c>
      <c r="J11" s="144">
        <v>0.14000000000000001</v>
      </c>
      <c r="K11" s="144">
        <v>0.14000000000000001</v>
      </c>
      <c r="L11" s="144">
        <v>0.14000000000000001</v>
      </c>
      <c r="M11" s="144">
        <v>1.39</v>
      </c>
    </row>
    <row r="12" spans="1:16" x14ac:dyDescent="0.35">
      <c r="A12" s="3" t="s">
        <v>11</v>
      </c>
      <c r="B12" s="144">
        <v>-1.51</v>
      </c>
      <c r="C12" s="144">
        <v>-1.49</v>
      </c>
      <c r="D12" s="144">
        <v>-0.94</v>
      </c>
      <c r="E12" s="144">
        <v>-0.18</v>
      </c>
      <c r="F12" s="144">
        <v>-0.18</v>
      </c>
      <c r="G12" s="144">
        <v>-0.18</v>
      </c>
      <c r="H12" s="144">
        <v>-0.18</v>
      </c>
      <c r="I12" s="144">
        <v>-0.17</v>
      </c>
      <c r="J12" s="144">
        <v>-0.14000000000000001</v>
      </c>
      <c r="K12" s="144">
        <v>-0.14000000000000001</v>
      </c>
      <c r="L12" s="144">
        <v>-0.14000000000000001</v>
      </c>
      <c r="M12" s="144">
        <v>-5.25</v>
      </c>
    </row>
    <row r="13" spans="1:16" ht="15" thickBot="1" x14ac:dyDescent="0.4">
      <c r="A13" s="5" t="s">
        <v>5</v>
      </c>
      <c r="B13" s="144">
        <v>-1.51</v>
      </c>
      <c r="C13" s="144">
        <v>-1.49</v>
      </c>
      <c r="D13" s="144">
        <v>-0.86</v>
      </c>
      <c r="E13" s="144">
        <v>0</v>
      </c>
      <c r="F13" s="144">
        <v>0</v>
      </c>
      <c r="G13" s="144">
        <v>0</v>
      </c>
      <c r="H13" s="144">
        <v>0</v>
      </c>
      <c r="I13" s="144">
        <v>0</v>
      </c>
      <c r="J13" s="144">
        <v>0</v>
      </c>
      <c r="K13" s="144">
        <v>0</v>
      </c>
      <c r="L13" s="144">
        <v>0</v>
      </c>
      <c r="M13" s="144">
        <v>-3.86</v>
      </c>
    </row>
    <row r="14" spans="1:16" ht="15" thickBot="1" x14ac:dyDescent="0.4">
      <c r="A14" s="5" t="s">
        <v>6</v>
      </c>
      <c r="B14" s="144">
        <v>0</v>
      </c>
      <c r="C14" s="144">
        <v>0</v>
      </c>
      <c r="D14" s="144">
        <v>0</v>
      </c>
      <c r="E14" s="144">
        <v>0</v>
      </c>
      <c r="F14" s="144">
        <v>0</v>
      </c>
      <c r="G14" s="144">
        <v>0</v>
      </c>
      <c r="H14" s="144">
        <v>0</v>
      </c>
      <c r="I14" s="144">
        <v>0</v>
      </c>
      <c r="J14" s="144">
        <v>0</v>
      </c>
      <c r="K14" s="144">
        <v>0</v>
      </c>
      <c r="L14" s="144">
        <v>0</v>
      </c>
      <c r="M14" s="144">
        <v>0</v>
      </c>
      <c r="O14" s="67"/>
      <c r="P14" s="74"/>
    </row>
    <row r="15" spans="1:16" ht="15" thickBot="1" x14ac:dyDescent="0.4">
      <c r="A15" s="5" t="s">
        <v>7</v>
      </c>
      <c r="B15" s="144">
        <v>0</v>
      </c>
      <c r="C15" s="144">
        <v>0</v>
      </c>
      <c r="D15" s="144">
        <v>-0.08</v>
      </c>
      <c r="E15" s="144">
        <v>-0.18</v>
      </c>
      <c r="F15" s="144">
        <v>-0.18</v>
      </c>
      <c r="G15" s="144">
        <v>-0.18</v>
      </c>
      <c r="H15" s="144">
        <v>-0.18</v>
      </c>
      <c r="I15" s="144">
        <v>-0.17</v>
      </c>
      <c r="J15" s="144">
        <v>-0.14000000000000001</v>
      </c>
      <c r="K15" s="144">
        <v>-0.14000000000000001</v>
      </c>
      <c r="L15" s="144">
        <v>-0.14000000000000001</v>
      </c>
      <c r="M15" s="144">
        <v>-1.39</v>
      </c>
      <c r="O15" s="67"/>
      <c r="P15" s="74"/>
    </row>
    <row r="16" spans="1:16" ht="29" x14ac:dyDescent="0.35">
      <c r="A16" s="3" t="s">
        <v>9</v>
      </c>
      <c r="B16" s="144">
        <v>8.33</v>
      </c>
      <c r="C16" s="144">
        <v>8.19</v>
      </c>
      <c r="D16" s="144">
        <v>4.76</v>
      </c>
      <c r="E16" s="144">
        <v>0</v>
      </c>
      <c r="F16" s="144">
        <v>0</v>
      </c>
      <c r="G16" s="144">
        <v>0</v>
      </c>
      <c r="H16" s="144">
        <v>0</v>
      </c>
      <c r="I16" s="144">
        <v>0</v>
      </c>
      <c r="J16" s="144">
        <v>0</v>
      </c>
      <c r="K16" s="144">
        <v>0</v>
      </c>
      <c r="L16" s="144">
        <v>0</v>
      </c>
      <c r="M16" s="144">
        <v>21.28</v>
      </c>
    </row>
    <row r="17" spans="1:13" x14ac:dyDescent="0.35">
      <c r="A17" s="3" t="s">
        <v>10</v>
      </c>
      <c r="B17" s="144">
        <f>SUM(B18:B20)</f>
        <v>0</v>
      </c>
      <c r="C17" s="144">
        <v>0</v>
      </c>
      <c r="D17" s="144">
        <v>0</v>
      </c>
      <c r="E17" s="144">
        <v>0</v>
      </c>
      <c r="F17" s="144">
        <v>0</v>
      </c>
      <c r="G17" s="144">
        <v>0</v>
      </c>
      <c r="H17" s="144">
        <v>0</v>
      </c>
      <c r="I17" s="144">
        <v>0</v>
      </c>
      <c r="J17" s="144">
        <v>0</v>
      </c>
      <c r="K17" s="144">
        <v>0</v>
      </c>
      <c r="L17" s="144">
        <v>0</v>
      </c>
      <c r="M17" s="144">
        <f t="shared" si="1"/>
        <v>0</v>
      </c>
    </row>
    <row r="18" spans="1:13" x14ac:dyDescent="0.35">
      <c r="A18" s="5" t="s">
        <v>5</v>
      </c>
      <c r="B18" s="144">
        <v>0</v>
      </c>
      <c r="C18" s="144">
        <v>0</v>
      </c>
      <c r="D18" s="144">
        <v>0</v>
      </c>
      <c r="E18" s="144">
        <v>0</v>
      </c>
      <c r="F18" s="144">
        <v>0</v>
      </c>
      <c r="G18" s="144">
        <v>0</v>
      </c>
      <c r="H18" s="144">
        <v>0</v>
      </c>
      <c r="I18" s="144">
        <v>0</v>
      </c>
      <c r="J18" s="144">
        <v>0</v>
      </c>
      <c r="K18" s="144">
        <v>0</v>
      </c>
      <c r="L18" s="144">
        <v>0</v>
      </c>
      <c r="M18" s="144">
        <f t="shared" si="1"/>
        <v>0</v>
      </c>
    </row>
    <row r="19" spans="1:13" x14ac:dyDescent="0.35">
      <c r="A19" s="5" t="s">
        <v>6</v>
      </c>
      <c r="B19" s="144">
        <v>0</v>
      </c>
      <c r="C19" s="144">
        <v>0</v>
      </c>
      <c r="D19" s="144">
        <v>0</v>
      </c>
      <c r="E19" s="144">
        <v>0</v>
      </c>
      <c r="F19" s="144">
        <v>0</v>
      </c>
      <c r="G19" s="144">
        <v>0</v>
      </c>
      <c r="H19" s="144">
        <v>0</v>
      </c>
      <c r="I19" s="144">
        <v>0</v>
      </c>
      <c r="J19" s="144">
        <v>0</v>
      </c>
      <c r="K19" s="144">
        <v>0</v>
      </c>
      <c r="L19" s="144">
        <v>0</v>
      </c>
      <c r="M19" s="144">
        <f t="shared" si="1"/>
        <v>0</v>
      </c>
    </row>
    <row r="20" spans="1:13" x14ac:dyDescent="0.35">
      <c r="A20" s="5" t="s">
        <v>7</v>
      </c>
      <c r="B20" s="144">
        <v>0</v>
      </c>
      <c r="C20" s="144">
        <v>0</v>
      </c>
      <c r="D20" s="144">
        <v>0</v>
      </c>
      <c r="E20" s="144">
        <v>0</v>
      </c>
      <c r="F20" s="144">
        <v>0</v>
      </c>
      <c r="G20" s="144">
        <v>0</v>
      </c>
      <c r="H20" s="144">
        <v>0</v>
      </c>
      <c r="I20" s="144">
        <v>0</v>
      </c>
      <c r="J20" s="144">
        <v>0</v>
      </c>
      <c r="K20" s="144">
        <v>0</v>
      </c>
      <c r="L20" s="144">
        <v>0</v>
      </c>
      <c r="M20" s="144">
        <f t="shared" si="1"/>
        <v>0</v>
      </c>
    </row>
    <row r="21" spans="1:13" ht="72" customHeight="1" x14ac:dyDescent="0.35">
      <c r="A21" s="5" t="s">
        <v>12</v>
      </c>
      <c r="B21" s="290" t="s">
        <v>509</v>
      </c>
      <c r="C21" s="290"/>
      <c r="D21" s="290"/>
      <c r="E21" s="290"/>
      <c r="F21" s="290"/>
      <c r="G21" s="290"/>
      <c r="H21" s="290"/>
      <c r="I21" s="290"/>
      <c r="J21" s="290"/>
      <c r="K21" s="290"/>
      <c r="L21" s="290"/>
      <c r="M21" s="290"/>
    </row>
    <row r="22" spans="1:13" ht="43.5" x14ac:dyDescent="0.35">
      <c r="A22" s="5" t="s">
        <v>13</v>
      </c>
      <c r="B22" s="290" t="s">
        <v>510</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45" t="s">
        <v>17</v>
      </c>
      <c r="B28" s="5" t="s">
        <v>20</v>
      </c>
      <c r="C28" s="145"/>
      <c r="D28" s="145"/>
      <c r="E28" s="145"/>
      <c r="F28" s="145"/>
      <c r="G28" s="145"/>
      <c r="H28" s="145"/>
      <c r="I28" s="290"/>
      <c r="J28" s="290"/>
    </row>
    <row r="29" spans="1:13" ht="87" x14ac:dyDescent="0.35">
      <c r="A29" s="145" t="s">
        <v>18</v>
      </c>
      <c r="B29" s="5" t="s">
        <v>21</v>
      </c>
      <c r="C29" s="145"/>
      <c r="D29" s="145"/>
      <c r="E29" s="145"/>
      <c r="F29" s="145"/>
      <c r="G29" s="145"/>
      <c r="H29" s="145"/>
      <c r="I29" s="294"/>
      <c r="J29" s="296"/>
    </row>
    <row r="30" spans="1:13" ht="87" x14ac:dyDescent="0.35">
      <c r="A30" s="145" t="s">
        <v>19</v>
      </c>
      <c r="B30" s="7" t="s">
        <v>22</v>
      </c>
      <c r="C30" s="145"/>
      <c r="D30" s="145"/>
      <c r="E30" s="145"/>
      <c r="F30" s="145"/>
      <c r="G30" s="145"/>
      <c r="H30" s="145"/>
      <c r="I30" s="290"/>
      <c r="J30" s="290"/>
    </row>
    <row r="31" spans="1:13" ht="29" x14ac:dyDescent="0.35">
      <c r="A31" s="8"/>
      <c r="B31" s="5" t="s">
        <v>23</v>
      </c>
      <c r="C31" s="145"/>
      <c r="D31" s="145"/>
      <c r="E31" s="145"/>
      <c r="F31" s="145"/>
      <c r="G31" s="145"/>
      <c r="H31" s="145"/>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t="s">
        <v>511</v>
      </c>
      <c r="D34" s="290"/>
      <c r="E34" s="290"/>
      <c r="F34" s="290"/>
      <c r="G34" s="290"/>
      <c r="H34" s="290"/>
      <c r="I34" s="290"/>
      <c r="J34" s="290"/>
    </row>
    <row r="35" spans="1:10" ht="29" x14ac:dyDescent="0.35">
      <c r="A35" s="290"/>
      <c r="B35" s="5" t="s">
        <v>23</v>
      </c>
      <c r="C35" s="145"/>
      <c r="D35" s="145"/>
      <c r="E35" s="145"/>
      <c r="F35" s="145"/>
      <c r="G35" s="145"/>
      <c r="H35" s="145"/>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45"/>
      <c r="D37" s="145"/>
      <c r="E37" s="145"/>
      <c r="F37" s="145"/>
      <c r="G37" s="145"/>
      <c r="H37" s="145"/>
      <c r="I37" s="290"/>
      <c r="J37" s="290"/>
    </row>
    <row r="38" spans="1:10" ht="43.5" x14ac:dyDescent="0.35">
      <c r="A38" s="145"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workbookViewId="0">
      <selection activeCell="M13" sqref="M13"/>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44">
        <f>SUM(B5:B7)</f>
        <v>0</v>
      </c>
      <c r="C4" s="144">
        <f t="shared" ref="C4:L4" si="0">SUM(C5:C7)</f>
        <v>0</v>
      </c>
      <c r="D4" s="144">
        <f t="shared" si="0"/>
        <v>0</v>
      </c>
      <c r="E4" s="144">
        <f t="shared" si="0"/>
        <v>0</v>
      </c>
      <c r="F4" s="144">
        <f t="shared" si="0"/>
        <v>0</v>
      </c>
      <c r="G4" s="144">
        <f t="shared" si="0"/>
        <v>0</v>
      </c>
      <c r="H4" s="144">
        <f t="shared" si="0"/>
        <v>0</v>
      </c>
      <c r="I4" s="144">
        <f t="shared" si="0"/>
        <v>0</v>
      </c>
      <c r="J4" s="144">
        <f t="shared" si="0"/>
        <v>0</v>
      </c>
      <c r="K4" s="144">
        <f t="shared" si="0"/>
        <v>0</v>
      </c>
      <c r="L4" s="144">
        <f t="shared" si="0"/>
        <v>0</v>
      </c>
      <c r="M4" s="144">
        <f>SUM(B4:L4)</f>
        <v>0</v>
      </c>
    </row>
    <row r="5" spans="1:16" x14ac:dyDescent="0.35">
      <c r="A5" s="5" t="s">
        <v>5</v>
      </c>
      <c r="B5" s="144">
        <v>0</v>
      </c>
      <c r="C5" s="144">
        <v>0</v>
      </c>
      <c r="D5" s="144">
        <v>0</v>
      </c>
      <c r="E5" s="144">
        <v>0</v>
      </c>
      <c r="F5" s="144">
        <v>0</v>
      </c>
      <c r="G5" s="144">
        <v>0</v>
      </c>
      <c r="H5" s="144">
        <v>0</v>
      </c>
      <c r="I5" s="144">
        <v>0</v>
      </c>
      <c r="J5" s="144">
        <v>0</v>
      </c>
      <c r="K5" s="144">
        <v>0</v>
      </c>
      <c r="L5" s="144">
        <v>0</v>
      </c>
      <c r="M5" s="144">
        <f t="shared" ref="M5:M20" si="1">SUM(B5:L5)</f>
        <v>0</v>
      </c>
    </row>
    <row r="6" spans="1:16" x14ac:dyDescent="0.35">
      <c r="A6" s="5" t="s">
        <v>6</v>
      </c>
      <c r="B6" s="144">
        <v>0</v>
      </c>
      <c r="C6" s="144">
        <v>0</v>
      </c>
      <c r="D6" s="144">
        <v>0</v>
      </c>
      <c r="E6" s="144">
        <v>0</v>
      </c>
      <c r="F6" s="144">
        <v>0</v>
      </c>
      <c r="G6" s="144">
        <v>0</v>
      </c>
      <c r="H6" s="144">
        <v>0</v>
      </c>
      <c r="I6" s="144">
        <v>0</v>
      </c>
      <c r="J6" s="144">
        <v>0</v>
      </c>
      <c r="K6" s="144">
        <v>0</v>
      </c>
      <c r="L6" s="144">
        <v>0</v>
      </c>
      <c r="M6" s="144">
        <f t="shared" si="1"/>
        <v>0</v>
      </c>
    </row>
    <row r="7" spans="1:16" x14ac:dyDescent="0.35">
      <c r="A7" s="5" t="s">
        <v>7</v>
      </c>
      <c r="B7" s="144">
        <v>0</v>
      </c>
      <c r="C7" s="144">
        <v>0</v>
      </c>
      <c r="D7" s="144">
        <v>0</v>
      </c>
      <c r="E7" s="144">
        <v>0</v>
      </c>
      <c r="F7" s="144">
        <v>0</v>
      </c>
      <c r="G7" s="144">
        <v>0</v>
      </c>
      <c r="H7" s="144">
        <v>0</v>
      </c>
      <c r="I7" s="144">
        <v>0</v>
      </c>
      <c r="J7" s="144">
        <v>0</v>
      </c>
      <c r="K7" s="144">
        <v>0</v>
      </c>
      <c r="L7" s="144">
        <v>0</v>
      </c>
      <c r="M7" s="144">
        <f t="shared" si="1"/>
        <v>0</v>
      </c>
    </row>
    <row r="8" spans="1:16" x14ac:dyDescent="0.35">
      <c r="A8" s="3" t="s">
        <v>8</v>
      </c>
      <c r="B8" s="144">
        <v>0.35</v>
      </c>
      <c r="C8" s="144">
        <v>0.28000000000000003</v>
      </c>
      <c r="D8" s="144">
        <v>0.27</v>
      </c>
      <c r="E8" s="144">
        <v>0.27</v>
      </c>
      <c r="F8" s="144">
        <v>0.22</v>
      </c>
      <c r="G8" s="144">
        <v>0.22</v>
      </c>
      <c r="H8" s="144">
        <v>0.22</v>
      </c>
      <c r="I8" s="144">
        <v>0.22</v>
      </c>
      <c r="J8" s="144">
        <v>0.22</v>
      </c>
      <c r="K8" s="144">
        <v>0.22</v>
      </c>
      <c r="L8" s="144">
        <v>0.22</v>
      </c>
      <c r="M8" s="144">
        <v>2.71</v>
      </c>
    </row>
    <row r="9" spans="1:16" x14ac:dyDescent="0.35">
      <c r="A9" s="5" t="s">
        <v>5</v>
      </c>
      <c r="B9" s="172">
        <v>0.05</v>
      </c>
      <c r="C9" s="172">
        <v>0.21</v>
      </c>
      <c r="D9" s="172">
        <v>0.44</v>
      </c>
      <c r="E9" s="172">
        <v>0.25</v>
      </c>
      <c r="F9" s="144">
        <v>0</v>
      </c>
      <c r="G9" s="144">
        <v>0</v>
      </c>
      <c r="H9" s="144">
        <v>0</v>
      </c>
      <c r="I9" s="144">
        <v>0</v>
      </c>
      <c r="J9" s="144">
        <v>0</v>
      </c>
      <c r="K9" s="144">
        <v>0</v>
      </c>
      <c r="L9" s="144">
        <v>0</v>
      </c>
      <c r="M9" s="144">
        <v>0.95</v>
      </c>
    </row>
    <row r="10" spans="1:16" x14ac:dyDescent="0.35">
      <c r="A10" s="5" t="s">
        <v>6</v>
      </c>
      <c r="B10" s="144">
        <v>0</v>
      </c>
      <c r="C10" s="144">
        <v>0</v>
      </c>
      <c r="D10" s="144">
        <v>0</v>
      </c>
      <c r="E10" s="144">
        <v>0</v>
      </c>
      <c r="F10" s="144">
        <v>0</v>
      </c>
      <c r="G10" s="144">
        <v>0</v>
      </c>
      <c r="H10" s="144">
        <v>0</v>
      </c>
      <c r="I10" s="144">
        <v>0</v>
      </c>
      <c r="J10" s="144">
        <v>0</v>
      </c>
      <c r="K10" s="144">
        <v>0</v>
      </c>
      <c r="L10" s="144">
        <v>0</v>
      </c>
      <c r="M10" s="144">
        <f t="shared" si="1"/>
        <v>0</v>
      </c>
    </row>
    <row r="11" spans="1:16" x14ac:dyDescent="0.35">
      <c r="A11" s="5" t="s">
        <v>7</v>
      </c>
      <c r="B11" s="144">
        <v>0</v>
      </c>
      <c r="C11" s="144">
        <v>0</v>
      </c>
      <c r="D11" s="144">
        <v>0</v>
      </c>
      <c r="E11" s="172">
        <v>0.22</v>
      </c>
      <c r="F11" s="172">
        <v>0.22</v>
      </c>
      <c r="G11" s="172">
        <v>0.22</v>
      </c>
      <c r="H11" s="172">
        <v>0.22</v>
      </c>
      <c r="I11" s="172">
        <v>0.22</v>
      </c>
      <c r="J11" s="172">
        <v>0.22</v>
      </c>
      <c r="K11" s="172">
        <v>0.22</v>
      </c>
      <c r="L11" s="172">
        <v>0.22</v>
      </c>
      <c r="M11" s="144">
        <v>1.76</v>
      </c>
    </row>
    <row r="12" spans="1:16" x14ac:dyDescent="0.35">
      <c r="A12" s="3" t="s">
        <v>11</v>
      </c>
      <c r="B12" s="197">
        <v>-0.05</v>
      </c>
      <c r="C12" s="197">
        <v>-0.21</v>
      </c>
      <c r="D12" s="197">
        <v>-0.44</v>
      </c>
      <c r="E12" s="144">
        <f>SUM(E13:E15)</f>
        <v>-0.47</v>
      </c>
      <c r="F12" s="197">
        <f t="shared" ref="F12:L12" si="2">SUM(F13:F15)</f>
        <v>-0.22</v>
      </c>
      <c r="G12" s="197">
        <f t="shared" si="2"/>
        <v>-0.22</v>
      </c>
      <c r="H12" s="197">
        <f t="shared" si="2"/>
        <v>-0.22</v>
      </c>
      <c r="I12" s="197">
        <f t="shared" si="2"/>
        <v>-0.22</v>
      </c>
      <c r="J12" s="197">
        <f t="shared" si="2"/>
        <v>-0.22</v>
      </c>
      <c r="K12" s="197">
        <f t="shared" si="2"/>
        <v>-0.22</v>
      </c>
      <c r="L12" s="197">
        <f t="shared" si="2"/>
        <v>-0.22</v>
      </c>
      <c r="M12" s="197">
        <f>SUM(B12:L12)</f>
        <v>-2.7100000000000004</v>
      </c>
    </row>
    <row r="13" spans="1:16" ht="15" thickBot="1" x14ac:dyDescent="0.4">
      <c r="A13" s="5" t="s">
        <v>5</v>
      </c>
      <c r="B13" s="172">
        <v>-0.05</v>
      </c>
      <c r="C13" s="172">
        <v>-0.21</v>
      </c>
      <c r="D13" s="172">
        <v>-0.44</v>
      </c>
      <c r="E13" s="172">
        <v>-0.25</v>
      </c>
      <c r="F13" s="144">
        <v>0</v>
      </c>
      <c r="G13" s="144">
        <v>0</v>
      </c>
      <c r="H13" s="144">
        <v>0</v>
      </c>
      <c r="I13" s="144">
        <v>0</v>
      </c>
      <c r="J13" s="144">
        <v>0</v>
      </c>
      <c r="K13" s="144">
        <v>0</v>
      </c>
      <c r="L13" s="144">
        <v>0</v>
      </c>
      <c r="M13" s="144">
        <v>-0.95</v>
      </c>
    </row>
    <row r="14" spans="1:16" ht="15" thickBot="1" x14ac:dyDescent="0.4">
      <c r="A14" s="5" t="s">
        <v>6</v>
      </c>
      <c r="B14" s="144">
        <v>0</v>
      </c>
      <c r="C14" s="144">
        <v>0</v>
      </c>
      <c r="D14" s="144">
        <v>0</v>
      </c>
      <c r="E14" s="144">
        <v>0</v>
      </c>
      <c r="F14" s="144">
        <v>0</v>
      </c>
      <c r="G14" s="144">
        <v>0</v>
      </c>
      <c r="H14" s="144">
        <v>0</v>
      </c>
      <c r="I14" s="144">
        <v>0</v>
      </c>
      <c r="J14" s="144">
        <v>0</v>
      </c>
      <c r="K14" s="144">
        <v>0</v>
      </c>
      <c r="L14" s="144">
        <v>0</v>
      </c>
      <c r="M14" s="144">
        <v>0</v>
      </c>
      <c r="O14" s="67"/>
      <c r="P14" s="74"/>
    </row>
    <row r="15" spans="1:16" ht="15" thickBot="1" x14ac:dyDescent="0.4">
      <c r="A15" s="5" t="s">
        <v>7</v>
      </c>
      <c r="B15" s="144">
        <v>0</v>
      </c>
      <c r="C15" s="144">
        <v>0</v>
      </c>
      <c r="D15" s="144">
        <v>0</v>
      </c>
      <c r="E15" s="144">
        <v>-0.22</v>
      </c>
      <c r="F15" s="144">
        <v>-0.22</v>
      </c>
      <c r="G15" s="144">
        <v>-0.22</v>
      </c>
      <c r="H15" s="144">
        <v>-0.22</v>
      </c>
      <c r="I15" s="144">
        <v>-0.22</v>
      </c>
      <c r="J15" s="144">
        <v>-0.22</v>
      </c>
      <c r="K15" s="144">
        <v>-0.22</v>
      </c>
      <c r="L15" s="144">
        <v>-0.22</v>
      </c>
      <c r="M15" s="144">
        <v>-1.76</v>
      </c>
      <c r="O15" s="67"/>
      <c r="P15" s="74"/>
    </row>
    <row r="16" spans="1:16" ht="29" x14ac:dyDescent="0.35">
      <c r="A16" s="3" t="s">
        <v>9</v>
      </c>
      <c r="B16" s="172">
        <v>0.28000000000000003</v>
      </c>
      <c r="C16" s="172">
        <v>1.1599999999999999</v>
      </c>
      <c r="D16" s="172">
        <v>2.41</v>
      </c>
      <c r="E16" s="172">
        <v>1.35</v>
      </c>
      <c r="F16" s="144">
        <v>0</v>
      </c>
      <c r="G16" s="144">
        <v>0</v>
      </c>
      <c r="H16" s="144">
        <v>0</v>
      </c>
      <c r="I16" s="144">
        <v>0</v>
      </c>
      <c r="J16" s="144">
        <v>0</v>
      </c>
      <c r="K16" s="144">
        <v>0</v>
      </c>
      <c r="L16" s="144">
        <v>0</v>
      </c>
      <c r="M16" s="144">
        <v>5.2</v>
      </c>
    </row>
    <row r="17" spans="1:13" x14ac:dyDescent="0.35">
      <c r="A17" s="3" t="s">
        <v>10</v>
      </c>
      <c r="B17" s="144">
        <f>SUM(B18:B20)</f>
        <v>0</v>
      </c>
      <c r="C17" s="144">
        <v>0</v>
      </c>
      <c r="D17" s="144">
        <v>0</v>
      </c>
      <c r="E17" s="144">
        <v>0</v>
      </c>
      <c r="F17" s="144">
        <v>0</v>
      </c>
      <c r="G17" s="144">
        <v>0</v>
      </c>
      <c r="H17" s="144">
        <v>0</v>
      </c>
      <c r="I17" s="144">
        <v>0</v>
      </c>
      <c r="J17" s="144">
        <v>0</v>
      </c>
      <c r="K17" s="144">
        <v>0</v>
      </c>
      <c r="L17" s="144">
        <v>0</v>
      </c>
      <c r="M17" s="144">
        <f t="shared" si="1"/>
        <v>0</v>
      </c>
    </row>
    <row r="18" spans="1:13" x14ac:dyDescent="0.35">
      <c r="A18" s="5" t="s">
        <v>5</v>
      </c>
      <c r="B18" s="144">
        <v>0</v>
      </c>
      <c r="C18" s="144">
        <v>0</v>
      </c>
      <c r="D18" s="144">
        <v>0</v>
      </c>
      <c r="E18" s="144">
        <v>0</v>
      </c>
      <c r="F18" s="144">
        <v>0</v>
      </c>
      <c r="G18" s="144">
        <v>0</v>
      </c>
      <c r="H18" s="144">
        <v>0</v>
      </c>
      <c r="I18" s="144">
        <v>0</v>
      </c>
      <c r="J18" s="144">
        <v>0</v>
      </c>
      <c r="K18" s="144">
        <v>0</v>
      </c>
      <c r="L18" s="144">
        <v>0</v>
      </c>
      <c r="M18" s="144">
        <f t="shared" si="1"/>
        <v>0</v>
      </c>
    </row>
    <row r="19" spans="1:13" x14ac:dyDescent="0.35">
      <c r="A19" s="5" t="s">
        <v>6</v>
      </c>
      <c r="B19" s="144">
        <v>0</v>
      </c>
      <c r="C19" s="144">
        <v>0</v>
      </c>
      <c r="D19" s="144">
        <v>0</v>
      </c>
      <c r="E19" s="144">
        <v>0</v>
      </c>
      <c r="F19" s="144">
        <v>0</v>
      </c>
      <c r="G19" s="144">
        <v>0</v>
      </c>
      <c r="H19" s="144">
        <v>0</v>
      </c>
      <c r="I19" s="144">
        <v>0</v>
      </c>
      <c r="J19" s="144">
        <v>0</v>
      </c>
      <c r="K19" s="144">
        <v>0</v>
      </c>
      <c r="L19" s="144">
        <v>0</v>
      </c>
      <c r="M19" s="144">
        <f t="shared" si="1"/>
        <v>0</v>
      </c>
    </row>
    <row r="20" spans="1:13" x14ac:dyDescent="0.35">
      <c r="A20" s="5" t="s">
        <v>7</v>
      </c>
      <c r="B20" s="144">
        <v>0</v>
      </c>
      <c r="C20" s="144">
        <v>0</v>
      </c>
      <c r="D20" s="144">
        <v>0</v>
      </c>
      <c r="E20" s="144">
        <v>0</v>
      </c>
      <c r="F20" s="144">
        <v>0</v>
      </c>
      <c r="G20" s="144">
        <v>0</v>
      </c>
      <c r="H20" s="144">
        <v>0</v>
      </c>
      <c r="I20" s="144">
        <v>0</v>
      </c>
      <c r="J20" s="144">
        <v>0</v>
      </c>
      <c r="K20" s="144">
        <v>0</v>
      </c>
      <c r="L20" s="144">
        <v>0</v>
      </c>
      <c r="M20" s="144">
        <f t="shared" si="1"/>
        <v>0</v>
      </c>
    </row>
    <row r="21" spans="1:13" ht="55.5" customHeight="1" x14ac:dyDescent="0.35">
      <c r="A21" s="5" t="s">
        <v>12</v>
      </c>
      <c r="B21" s="290" t="s">
        <v>514</v>
      </c>
      <c r="C21" s="290"/>
      <c r="D21" s="290"/>
      <c r="E21" s="290"/>
      <c r="F21" s="290"/>
      <c r="G21" s="290"/>
      <c r="H21" s="290"/>
      <c r="I21" s="290"/>
      <c r="J21" s="290"/>
      <c r="K21" s="290"/>
      <c r="L21" s="290"/>
      <c r="M21" s="290"/>
    </row>
    <row r="22" spans="1:13" ht="43.5" x14ac:dyDescent="0.35">
      <c r="A22" s="5" t="s">
        <v>13</v>
      </c>
      <c r="B22" s="290" t="s">
        <v>276</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45" t="s">
        <v>17</v>
      </c>
      <c r="B28" s="5" t="s">
        <v>20</v>
      </c>
      <c r="C28" s="145"/>
      <c r="D28" s="145"/>
      <c r="E28" s="145"/>
      <c r="F28" s="145"/>
      <c r="G28" s="145"/>
      <c r="H28" s="145"/>
      <c r="I28" s="290"/>
      <c r="J28" s="290"/>
    </row>
    <row r="29" spans="1:13" ht="87" x14ac:dyDescent="0.35">
      <c r="A29" s="145" t="s">
        <v>18</v>
      </c>
      <c r="B29" s="5" t="s">
        <v>21</v>
      </c>
      <c r="C29" s="145"/>
      <c r="D29" s="145"/>
      <c r="E29" s="145"/>
      <c r="F29" s="145"/>
      <c r="G29" s="145"/>
      <c r="H29" s="145"/>
      <c r="I29" s="294"/>
      <c r="J29" s="296"/>
    </row>
    <row r="30" spans="1:13" ht="87" x14ac:dyDescent="0.35">
      <c r="A30" s="145" t="s">
        <v>19</v>
      </c>
      <c r="B30" s="7" t="s">
        <v>22</v>
      </c>
      <c r="C30" s="145"/>
      <c r="D30" s="145"/>
      <c r="E30" s="145"/>
      <c r="F30" s="145"/>
      <c r="G30" s="145"/>
      <c r="H30" s="145"/>
      <c r="I30" s="290"/>
      <c r="J30" s="290"/>
    </row>
    <row r="31" spans="1:13" ht="29" x14ac:dyDescent="0.35">
      <c r="A31" s="8"/>
      <c r="B31" s="5" t="s">
        <v>23</v>
      </c>
      <c r="C31" s="145"/>
      <c r="D31" s="145"/>
      <c r="E31" s="145"/>
      <c r="F31" s="145"/>
      <c r="G31" s="145"/>
      <c r="H31" s="145"/>
      <c r="I31" s="290"/>
      <c r="J31" s="290"/>
    </row>
    <row r="32" spans="1:13" ht="109.5" customHeight="1" x14ac:dyDescent="0.35">
      <c r="A32" s="290" t="s">
        <v>24</v>
      </c>
      <c r="B32" s="5" t="s">
        <v>20</v>
      </c>
      <c r="C32" s="290" t="s">
        <v>148</v>
      </c>
      <c r="D32" s="290"/>
      <c r="E32" s="290"/>
      <c r="F32" s="290"/>
      <c r="G32" s="290"/>
      <c r="H32" s="290"/>
      <c r="I32" s="290"/>
      <c r="J32" s="290"/>
    </row>
    <row r="33" spans="1:10" ht="110.25" customHeight="1" x14ac:dyDescent="0.35">
      <c r="A33" s="290"/>
      <c r="B33" s="5" t="s">
        <v>21</v>
      </c>
      <c r="C33" s="290" t="s">
        <v>148</v>
      </c>
      <c r="D33" s="290"/>
      <c r="E33" s="290"/>
      <c r="F33" s="290"/>
      <c r="G33" s="290"/>
      <c r="H33" s="290"/>
      <c r="I33" s="290"/>
      <c r="J33" s="290"/>
    </row>
    <row r="34" spans="1:10" ht="71.25" customHeight="1" x14ac:dyDescent="0.35">
      <c r="A34" s="290"/>
      <c r="B34" s="7" t="s">
        <v>25</v>
      </c>
      <c r="C34" s="290" t="s">
        <v>149</v>
      </c>
      <c r="D34" s="290"/>
      <c r="E34" s="290"/>
      <c r="F34" s="290"/>
      <c r="G34" s="290"/>
      <c r="H34" s="290"/>
      <c r="I34" s="290"/>
      <c r="J34" s="290"/>
    </row>
    <row r="35" spans="1:10" ht="29" x14ac:dyDescent="0.35">
      <c r="A35" s="290"/>
      <c r="B35" s="5" t="s">
        <v>23</v>
      </c>
      <c r="C35" s="145"/>
      <c r="D35" s="145"/>
      <c r="E35" s="145"/>
      <c r="F35" s="145"/>
      <c r="G35" s="145"/>
      <c r="H35" s="145"/>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45"/>
      <c r="D37" s="145"/>
      <c r="E37" s="145"/>
      <c r="F37" s="145"/>
      <c r="G37" s="145"/>
      <c r="H37" s="145"/>
      <c r="I37" s="290"/>
      <c r="J37" s="290"/>
    </row>
    <row r="38" spans="1:10" ht="43.5" x14ac:dyDescent="0.35">
      <c r="A38" s="145"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4" workbookViewId="0">
      <selection activeCell="B22" sqref="B22:M22"/>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44">
        <f>SUM(B5:B7)</f>
        <v>0</v>
      </c>
      <c r="C4" s="144">
        <f t="shared" ref="C4:L4" si="0">SUM(C5:C7)</f>
        <v>0</v>
      </c>
      <c r="D4" s="144">
        <f t="shared" si="0"/>
        <v>0</v>
      </c>
      <c r="E4" s="144">
        <f t="shared" si="0"/>
        <v>0</v>
      </c>
      <c r="F4" s="144">
        <f t="shared" si="0"/>
        <v>0</v>
      </c>
      <c r="G4" s="144">
        <f t="shared" si="0"/>
        <v>0</v>
      </c>
      <c r="H4" s="144">
        <f t="shared" si="0"/>
        <v>0</v>
      </c>
      <c r="I4" s="144">
        <f t="shared" si="0"/>
        <v>0</v>
      </c>
      <c r="J4" s="144">
        <f t="shared" si="0"/>
        <v>0</v>
      </c>
      <c r="K4" s="144">
        <f t="shared" si="0"/>
        <v>0</v>
      </c>
      <c r="L4" s="144">
        <f t="shared" si="0"/>
        <v>0</v>
      </c>
      <c r="M4" s="144">
        <f>SUM(B4:L4)</f>
        <v>0</v>
      </c>
    </row>
    <row r="5" spans="1:16" x14ac:dyDescent="0.35">
      <c r="A5" s="5" t="s">
        <v>5</v>
      </c>
      <c r="B5" s="144">
        <v>0</v>
      </c>
      <c r="C5" s="144">
        <v>0</v>
      </c>
      <c r="D5" s="144">
        <v>0</v>
      </c>
      <c r="E5" s="144">
        <v>0</v>
      </c>
      <c r="F5" s="144">
        <v>0</v>
      </c>
      <c r="G5" s="144">
        <v>0</v>
      </c>
      <c r="H5" s="144">
        <v>0</v>
      </c>
      <c r="I5" s="144">
        <v>0</v>
      </c>
      <c r="J5" s="144">
        <v>0</v>
      </c>
      <c r="K5" s="144">
        <v>0</v>
      </c>
      <c r="L5" s="144">
        <v>0</v>
      </c>
      <c r="M5" s="144">
        <f t="shared" ref="M5:M20" si="1">SUM(B5:L5)</f>
        <v>0</v>
      </c>
    </row>
    <row r="6" spans="1:16" x14ac:dyDescent="0.35">
      <c r="A6" s="5" t="s">
        <v>6</v>
      </c>
      <c r="B6" s="144">
        <v>0</v>
      </c>
      <c r="C6" s="144">
        <v>0</v>
      </c>
      <c r="D6" s="144">
        <v>0</v>
      </c>
      <c r="E6" s="144">
        <v>0</v>
      </c>
      <c r="F6" s="144">
        <v>0</v>
      </c>
      <c r="G6" s="144">
        <v>0</v>
      </c>
      <c r="H6" s="144">
        <v>0</v>
      </c>
      <c r="I6" s="144">
        <v>0</v>
      </c>
      <c r="J6" s="144">
        <v>0</v>
      </c>
      <c r="K6" s="144">
        <v>0</v>
      </c>
      <c r="L6" s="144">
        <v>0</v>
      </c>
      <c r="M6" s="144">
        <f t="shared" si="1"/>
        <v>0</v>
      </c>
    </row>
    <row r="7" spans="1:16" x14ac:dyDescent="0.35">
      <c r="A7" s="5" t="s">
        <v>7</v>
      </c>
      <c r="B7" s="144">
        <v>0</v>
      </c>
      <c r="C7" s="144">
        <v>0</v>
      </c>
      <c r="D7" s="144">
        <v>0</v>
      </c>
      <c r="E7" s="144">
        <v>0</v>
      </c>
      <c r="F7" s="144">
        <v>0</v>
      </c>
      <c r="G7" s="144">
        <v>0</v>
      </c>
      <c r="H7" s="144">
        <v>0</v>
      </c>
      <c r="I7" s="144">
        <v>0</v>
      </c>
      <c r="J7" s="144">
        <v>0</v>
      </c>
      <c r="K7" s="144">
        <v>0</v>
      </c>
      <c r="L7" s="144">
        <v>0</v>
      </c>
      <c r="M7" s="144">
        <f t="shared" si="1"/>
        <v>0</v>
      </c>
    </row>
    <row r="8" spans="1:16" x14ac:dyDescent="0.35">
      <c r="A8" s="3" t="s">
        <v>8</v>
      </c>
      <c r="B8" s="144">
        <v>0.36</v>
      </c>
      <c r="C8" s="144">
        <v>0.57999999999999996</v>
      </c>
      <c r="D8" s="144">
        <v>0.13</v>
      </c>
      <c r="E8" s="144">
        <v>0.13</v>
      </c>
      <c r="F8" s="144">
        <v>0.13</v>
      </c>
      <c r="G8" s="144">
        <v>0.13</v>
      </c>
      <c r="H8" s="144">
        <v>0.13</v>
      </c>
      <c r="I8" s="144">
        <v>0.22</v>
      </c>
      <c r="J8" s="144">
        <v>0</v>
      </c>
      <c r="K8" s="144">
        <v>0</v>
      </c>
      <c r="L8" s="144">
        <v>0</v>
      </c>
      <c r="M8" s="144">
        <v>1.8</v>
      </c>
    </row>
    <row r="9" spans="1:16" x14ac:dyDescent="0.35">
      <c r="A9" s="5" t="s">
        <v>5</v>
      </c>
      <c r="B9" s="144">
        <v>0.36</v>
      </c>
      <c r="C9" s="144">
        <v>0.57999999999999996</v>
      </c>
      <c r="D9" s="144">
        <v>0.13</v>
      </c>
      <c r="E9" s="144">
        <v>0.13</v>
      </c>
      <c r="F9" s="144">
        <v>0.13</v>
      </c>
      <c r="G9" s="144">
        <v>0.13</v>
      </c>
      <c r="H9" s="144">
        <v>0.13</v>
      </c>
      <c r="I9" s="144">
        <v>0.22</v>
      </c>
      <c r="J9" s="144">
        <v>0</v>
      </c>
      <c r="K9" s="144">
        <v>0</v>
      </c>
      <c r="L9" s="144">
        <v>0</v>
      </c>
      <c r="M9" s="144">
        <v>1.8</v>
      </c>
    </row>
    <row r="10" spans="1:16" x14ac:dyDescent="0.35">
      <c r="A10" s="5" t="s">
        <v>6</v>
      </c>
      <c r="B10" s="144">
        <v>0</v>
      </c>
      <c r="C10" s="144">
        <v>0</v>
      </c>
      <c r="D10" s="144">
        <v>0</v>
      </c>
      <c r="E10" s="144">
        <v>0</v>
      </c>
      <c r="F10" s="144">
        <v>0</v>
      </c>
      <c r="G10" s="144">
        <v>0</v>
      </c>
      <c r="H10" s="144">
        <v>0</v>
      </c>
      <c r="I10" s="144">
        <v>0</v>
      </c>
      <c r="J10" s="144">
        <v>0</v>
      </c>
      <c r="K10" s="144">
        <v>0</v>
      </c>
      <c r="L10" s="144">
        <v>0</v>
      </c>
      <c r="M10" s="144">
        <v>0</v>
      </c>
    </row>
    <row r="11" spans="1:16" x14ac:dyDescent="0.35">
      <c r="A11" s="5" t="s">
        <v>7</v>
      </c>
      <c r="B11" s="144">
        <v>0</v>
      </c>
      <c r="C11" s="144">
        <v>0</v>
      </c>
      <c r="D11" s="144">
        <v>0</v>
      </c>
      <c r="E11" s="144">
        <v>0</v>
      </c>
      <c r="F11" s="144">
        <v>0</v>
      </c>
      <c r="G11" s="144">
        <v>0</v>
      </c>
      <c r="H11" s="144">
        <v>0</v>
      </c>
      <c r="I11" s="144">
        <v>0</v>
      </c>
      <c r="J11" s="144">
        <v>0</v>
      </c>
      <c r="K11" s="144">
        <v>0</v>
      </c>
      <c r="L11" s="144">
        <v>0</v>
      </c>
      <c r="M11" s="144"/>
    </row>
    <row r="12" spans="1:16" x14ac:dyDescent="0.35">
      <c r="A12" s="3" t="s">
        <v>11</v>
      </c>
      <c r="B12" s="144">
        <v>-0.36</v>
      </c>
      <c r="C12" s="144">
        <v>-0.57999999999999996</v>
      </c>
      <c r="D12" s="144">
        <v>-0.13</v>
      </c>
      <c r="E12" s="144">
        <v>-0.13</v>
      </c>
      <c r="F12" s="144">
        <v>-0.13</v>
      </c>
      <c r="G12" s="144">
        <v>-0.13</v>
      </c>
      <c r="H12" s="144">
        <v>-0.13</v>
      </c>
      <c r="I12" s="144">
        <v>-0.22</v>
      </c>
      <c r="J12" s="144">
        <v>0</v>
      </c>
      <c r="K12" s="144">
        <v>0</v>
      </c>
      <c r="L12" s="144">
        <v>0</v>
      </c>
      <c r="M12" s="144">
        <v>-1.8</v>
      </c>
    </row>
    <row r="13" spans="1:16" ht="15" thickBot="1" x14ac:dyDescent="0.4">
      <c r="A13" s="5" t="s">
        <v>5</v>
      </c>
      <c r="B13" s="144">
        <v>-0.36</v>
      </c>
      <c r="C13" s="144">
        <v>-0.57999999999999996</v>
      </c>
      <c r="D13" s="144">
        <v>-0.13</v>
      </c>
      <c r="E13" s="144">
        <v>-0.13</v>
      </c>
      <c r="F13" s="144">
        <v>-0.13</v>
      </c>
      <c r="G13" s="144">
        <v>-0.13</v>
      </c>
      <c r="H13" s="144">
        <v>-0.13</v>
      </c>
      <c r="I13" s="144">
        <v>-0.22</v>
      </c>
      <c r="J13" s="144">
        <v>0</v>
      </c>
      <c r="K13" s="144">
        <v>0</v>
      </c>
      <c r="L13" s="144">
        <v>0</v>
      </c>
      <c r="M13" s="144">
        <v>-1.8</v>
      </c>
    </row>
    <row r="14" spans="1:16" ht="15" thickBot="1" x14ac:dyDescent="0.4">
      <c r="A14" s="5" t="s">
        <v>6</v>
      </c>
      <c r="B14" s="144">
        <v>0</v>
      </c>
      <c r="C14" s="144">
        <v>0</v>
      </c>
      <c r="D14" s="144">
        <v>0</v>
      </c>
      <c r="E14" s="144">
        <v>0</v>
      </c>
      <c r="F14" s="144">
        <v>0</v>
      </c>
      <c r="G14" s="144">
        <v>0</v>
      </c>
      <c r="H14" s="144">
        <v>0</v>
      </c>
      <c r="I14" s="144">
        <v>0</v>
      </c>
      <c r="J14" s="144">
        <v>0</v>
      </c>
      <c r="K14" s="144">
        <v>0</v>
      </c>
      <c r="L14" s="144">
        <v>0</v>
      </c>
      <c r="M14" s="144">
        <v>0</v>
      </c>
      <c r="O14" s="67"/>
      <c r="P14" s="74"/>
    </row>
    <row r="15" spans="1:16" ht="15" thickBot="1" x14ac:dyDescent="0.4">
      <c r="A15" s="5" t="s">
        <v>7</v>
      </c>
      <c r="B15" s="144">
        <v>0</v>
      </c>
      <c r="C15" s="144">
        <v>0</v>
      </c>
      <c r="D15" s="144">
        <v>0</v>
      </c>
      <c r="E15" s="144">
        <v>0</v>
      </c>
      <c r="F15" s="144">
        <v>0</v>
      </c>
      <c r="G15" s="144">
        <v>0</v>
      </c>
      <c r="H15" s="144">
        <v>0</v>
      </c>
      <c r="I15" s="144">
        <v>0</v>
      </c>
      <c r="J15" s="144">
        <v>0</v>
      </c>
      <c r="K15" s="144">
        <v>0</v>
      </c>
      <c r="L15" s="144">
        <v>0</v>
      </c>
      <c r="M15" s="144">
        <v>0</v>
      </c>
      <c r="O15" s="67"/>
      <c r="P15" s="74"/>
    </row>
    <row r="16" spans="1:16" ht="29" x14ac:dyDescent="0.35">
      <c r="A16" s="3" t="s">
        <v>9</v>
      </c>
      <c r="B16" s="144">
        <v>1.99</v>
      </c>
      <c r="C16" s="144">
        <v>3.17</v>
      </c>
      <c r="D16" s="144">
        <v>0.74</v>
      </c>
      <c r="E16" s="144">
        <v>0</v>
      </c>
      <c r="F16" s="144">
        <v>0</v>
      </c>
      <c r="G16" s="144">
        <v>0</v>
      </c>
      <c r="H16" s="144">
        <v>0</v>
      </c>
      <c r="I16" s="144">
        <v>0</v>
      </c>
      <c r="J16" s="144">
        <v>0</v>
      </c>
      <c r="K16" s="144">
        <v>0</v>
      </c>
      <c r="L16" s="144">
        <v>0</v>
      </c>
      <c r="M16" s="144">
        <v>5.9</v>
      </c>
    </row>
    <row r="17" spans="1:13" x14ac:dyDescent="0.35">
      <c r="A17" s="3" t="s">
        <v>10</v>
      </c>
      <c r="B17" s="144">
        <f>SUM(B18:B20)</f>
        <v>0</v>
      </c>
      <c r="C17" s="144">
        <v>0</v>
      </c>
      <c r="D17" s="144">
        <v>0</v>
      </c>
      <c r="E17" s="144">
        <v>0</v>
      </c>
      <c r="F17" s="144">
        <v>0</v>
      </c>
      <c r="G17" s="144">
        <v>0</v>
      </c>
      <c r="H17" s="144">
        <v>0</v>
      </c>
      <c r="I17" s="144">
        <v>0</v>
      </c>
      <c r="J17" s="144">
        <v>0</v>
      </c>
      <c r="K17" s="144">
        <v>0</v>
      </c>
      <c r="L17" s="144">
        <v>0</v>
      </c>
      <c r="M17" s="144">
        <f t="shared" si="1"/>
        <v>0</v>
      </c>
    </row>
    <row r="18" spans="1:13" x14ac:dyDescent="0.35">
      <c r="A18" s="5" t="s">
        <v>5</v>
      </c>
      <c r="B18" s="144">
        <v>0</v>
      </c>
      <c r="C18" s="144">
        <v>0</v>
      </c>
      <c r="D18" s="144">
        <v>0</v>
      </c>
      <c r="E18" s="144">
        <v>0</v>
      </c>
      <c r="F18" s="144">
        <v>0</v>
      </c>
      <c r="G18" s="144">
        <v>0</v>
      </c>
      <c r="H18" s="144">
        <v>0</v>
      </c>
      <c r="I18" s="144">
        <v>0</v>
      </c>
      <c r="J18" s="144">
        <v>0</v>
      </c>
      <c r="K18" s="144">
        <v>0</v>
      </c>
      <c r="L18" s="144">
        <v>0</v>
      </c>
      <c r="M18" s="144">
        <f t="shared" si="1"/>
        <v>0</v>
      </c>
    </row>
    <row r="19" spans="1:13" x14ac:dyDescent="0.35">
      <c r="A19" s="5" t="s">
        <v>6</v>
      </c>
      <c r="B19" s="144">
        <v>0</v>
      </c>
      <c r="C19" s="144">
        <v>0</v>
      </c>
      <c r="D19" s="144">
        <v>0</v>
      </c>
      <c r="E19" s="144">
        <v>0</v>
      </c>
      <c r="F19" s="144">
        <v>0</v>
      </c>
      <c r="G19" s="144">
        <v>0</v>
      </c>
      <c r="H19" s="144">
        <v>0</v>
      </c>
      <c r="I19" s="144">
        <v>0</v>
      </c>
      <c r="J19" s="144">
        <v>0</v>
      </c>
      <c r="K19" s="144">
        <v>0</v>
      </c>
      <c r="L19" s="144">
        <v>0</v>
      </c>
      <c r="M19" s="144">
        <f t="shared" si="1"/>
        <v>0</v>
      </c>
    </row>
    <row r="20" spans="1:13" x14ac:dyDescent="0.35">
      <c r="A20" s="5" t="s">
        <v>7</v>
      </c>
      <c r="B20" s="144">
        <v>0</v>
      </c>
      <c r="C20" s="144">
        <v>0</v>
      </c>
      <c r="D20" s="144">
        <v>0</v>
      </c>
      <c r="E20" s="144">
        <v>0</v>
      </c>
      <c r="F20" s="144">
        <v>0</v>
      </c>
      <c r="G20" s="144">
        <v>0</v>
      </c>
      <c r="H20" s="144">
        <v>0</v>
      </c>
      <c r="I20" s="144">
        <v>0</v>
      </c>
      <c r="J20" s="144">
        <v>0</v>
      </c>
      <c r="K20" s="144">
        <v>0</v>
      </c>
      <c r="L20" s="144">
        <v>0</v>
      </c>
      <c r="M20" s="144">
        <f t="shared" si="1"/>
        <v>0</v>
      </c>
    </row>
    <row r="21" spans="1:13" ht="77.25" customHeight="1" x14ac:dyDescent="0.35">
      <c r="A21" s="5" t="s">
        <v>12</v>
      </c>
      <c r="B21" s="290" t="s">
        <v>530</v>
      </c>
      <c r="C21" s="290"/>
      <c r="D21" s="290"/>
      <c r="E21" s="290"/>
      <c r="F21" s="290"/>
      <c r="G21" s="290"/>
      <c r="H21" s="290"/>
      <c r="I21" s="290"/>
      <c r="J21" s="290"/>
      <c r="K21" s="290"/>
      <c r="L21" s="290"/>
      <c r="M21" s="290"/>
    </row>
    <row r="22" spans="1:13" ht="43.5" x14ac:dyDescent="0.35">
      <c r="A22" s="5" t="s">
        <v>13</v>
      </c>
      <c r="B22" s="290" t="s">
        <v>515</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45" t="s">
        <v>17</v>
      </c>
      <c r="B28" s="5" t="s">
        <v>20</v>
      </c>
      <c r="C28" s="145"/>
      <c r="D28" s="145"/>
      <c r="E28" s="145"/>
      <c r="F28" s="145"/>
      <c r="G28" s="145"/>
      <c r="H28" s="145"/>
      <c r="I28" s="290"/>
      <c r="J28" s="290"/>
    </row>
    <row r="29" spans="1:13" ht="87" x14ac:dyDescent="0.35">
      <c r="A29" s="145" t="s">
        <v>18</v>
      </c>
      <c r="B29" s="5" t="s">
        <v>21</v>
      </c>
      <c r="C29" s="145"/>
      <c r="D29" s="145"/>
      <c r="E29" s="145"/>
      <c r="F29" s="145"/>
      <c r="G29" s="145"/>
      <c r="H29" s="145"/>
      <c r="I29" s="294"/>
      <c r="J29" s="296"/>
    </row>
    <row r="30" spans="1:13" ht="87" x14ac:dyDescent="0.35">
      <c r="A30" s="145" t="s">
        <v>19</v>
      </c>
      <c r="B30" s="7" t="s">
        <v>22</v>
      </c>
      <c r="C30" s="145"/>
      <c r="D30" s="145"/>
      <c r="E30" s="145"/>
      <c r="F30" s="145"/>
      <c r="G30" s="145"/>
      <c r="H30" s="145"/>
      <c r="I30" s="290"/>
      <c r="J30" s="290"/>
    </row>
    <row r="31" spans="1:13" ht="29" x14ac:dyDescent="0.35">
      <c r="A31" s="8"/>
      <c r="B31" s="5" t="s">
        <v>23</v>
      </c>
      <c r="C31" s="145"/>
      <c r="D31" s="145"/>
      <c r="E31" s="145"/>
      <c r="F31" s="145"/>
      <c r="G31" s="145"/>
      <c r="H31" s="145"/>
      <c r="I31" s="290"/>
      <c r="J31" s="290"/>
    </row>
    <row r="32" spans="1:13" ht="43.5" x14ac:dyDescent="0.35">
      <c r="A32" s="290" t="s">
        <v>24</v>
      </c>
      <c r="B32" s="5" t="s">
        <v>20</v>
      </c>
      <c r="C32" s="290" t="s">
        <v>516</v>
      </c>
      <c r="D32" s="290"/>
      <c r="E32" s="290"/>
      <c r="F32" s="290"/>
      <c r="G32" s="290"/>
      <c r="H32" s="290"/>
      <c r="I32" s="290"/>
      <c r="J32" s="290"/>
    </row>
    <row r="33" spans="1:10" ht="87" x14ac:dyDescent="0.35">
      <c r="A33" s="290"/>
      <c r="B33" s="5" t="s">
        <v>21</v>
      </c>
      <c r="C33" s="290" t="s">
        <v>517</v>
      </c>
      <c r="D33" s="290"/>
      <c r="E33" s="290"/>
      <c r="F33" s="290"/>
      <c r="G33" s="290"/>
      <c r="H33" s="290"/>
      <c r="I33" s="290"/>
      <c r="J33" s="290"/>
    </row>
    <row r="34" spans="1:10" ht="87" x14ac:dyDescent="0.35">
      <c r="A34" s="290"/>
      <c r="B34" s="7" t="s">
        <v>25</v>
      </c>
      <c r="C34" s="290" t="s">
        <v>518</v>
      </c>
      <c r="D34" s="290"/>
      <c r="E34" s="290"/>
      <c r="F34" s="290"/>
      <c r="G34" s="290"/>
      <c r="H34" s="290"/>
      <c r="I34" s="290"/>
      <c r="J34" s="290"/>
    </row>
    <row r="35" spans="1:10" ht="29" x14ac:dyDescent="0.35">
      <c r="A35" s="290"/>
      <c r="B35" s="5" t="s">
        <v>23</v>
      </c>
      <c r="C35" s="145"/>
      <c r="D35" s="145"/>
      <c r="E35" s="145"/>
      <c r="F35" s="145"/>
      <c r="G35" s="145"/>
      <c r="H35" s="145"/>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45"/>
      <c r="D37" s="145"/>
      <c r="E37" s="145"/>
      <c r="F37" s="145"/>
      <c r="G37" s="145"/>
      <c r="H37" s="145"/>
      <c r="I37" s="290"/>
      <c r="J37" s="290"/>
    </row>
    <row r="38" spans="1:10" ht="43.5" x14ac:dyDescent="0.35">
      <c r="A38" s="145"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4" workbookViewId="0">
      <selection activeCell="B39" sqref="B39"/>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44">
        <v>0</v>
      </c>
      <c r="C4" s="144">
        <v>0</v>
      </c>
      <c r="D4" s="144">
        <v>0</v>
      </c>
      <c r="E4" s="144">
        <v>0</v>
      </c>
      <c r="F4" s="144">
        <v>0</v>
      </c>
      <c r="G4" s="144">
        <v>0</v>
      </c>
      <c r="H4" s="144">
        <v>0</v>
      </c>
      <c r="I4" s="144">
        <v>0</v>
      </c>
      <c r="J4" s="144">
        <v>0</v>
      </c>
      <c r="K4" s="144">
        <v>0</v>
      </c>
      <c r="L4" s="144">
        <v>0</v>
      </c>
      <c r="M4" s="144">
        <v>0</v>
      </c>
    </row>
    <row r="5" spans="1:16" x14ac:dyDescent="0.35">
      <c r="A5" s="5" t="s">
        <v>5</v>
      </c>
      <c r="B5" s="144">
        <v>0</v>
      </c>
      <c r="C5" s="144">
        <v>0</v>
      </c>
      <c r="D5" s="144">
        <v>0</v>
      </c>
      <c r="E5" s="144">
        <v>0</v>
      </c>
      <c r="F5" s="144">
        <v>0</v>
      </c>
      <c r="G5" s="144">
        <v>0</v>
      </c>
      <c r="H5" s="144">
        <v>0</v>
      </c>
      <c r="I5" s="144">
        <v>0</v>
      </c>
      <c r="J5" s="144">
        <v>0</v>
      </c>
      <c r="K5" s="144">
        <v>0</v>
      </c>
      <c r="L5" s="144">
        <v>0</v>
      </c>
      <c r="M5" s="144">
        <v>0</v>
      </c>
    </row>
    <row r="6" spans="1:16" x14ac:dyDescent="0.35">
      <c r="A6" s="5" t="s">
        <v>6</v>
      </c>
      <c r="B6" s="144">
        <v>0</v>
      </c>
      <c r="C6" s="144">
        <v>0</v>
      </c>
      <c r="D6" s="144">
        <v>0</v>
      </c>
      <c r="E6" s="144">
        <v>0</v>
      </c>
      <c r="F6" s="144">
        <v>0</v>
      </c>
      <c r="G6" s="144">
        <v>0</v>
      </c>
      <c r="H6" s="144">
        <v>0</v>
      </c>
      <c r="I6" s="144">
        <v>0</v>
      </c>
      <c r="J6" s="144">
        <v>0</v>
      </c>
      <c r="K6" s="144">
        <v>0</v>
      </c>
      <c r="L6" s="144">
        <v>0</v>
      </c>
      <c r="M6" s="144">
        <v>0</v>
      </c>
    </row>
    <row r="7" spans="1:16" x14ac:dyDescent="0.35">
      <c r="A7" s="5" t="s">
        <v>7</v>
      </c>
      <c r="B7" s="144">
        <v>0</v>
      </c>
      <c r="C7" s="144">
        <v>0</v>
      </c>
      <c r="D7" s="144">
        <v>0</v>
      </c>
      <c r="E7" s="144">
        <v>0</v>
      </c>
      <c r="F7" s="144">
        <v>0</v>
      </c>
      <c r="G7" s="144">
        <v>0</v>
      </c>
      <c r="H7" s="144">
        <v>0</v>
      </c>
      <c r="I7" s="144">
        <v>0</v>
      </c>
      <c r="J7" s="144">
        <v>0</v>
      </c>
      <c r="K7" s="144">
        <v>0</v>
      </c>
      <c r="L7" s="144">
        <v>0</v>
      </c>
      <c r="M7" s="144">
        <v>0</v>
      </c>
    </row>
    <row r="8" spans="1:16" x14ac:dyDescent="0.35">
      <c r="A8" s="3" t="s">
        <v>8</v>
      </c>
      <c r="B8" s="144">
        <v>1.63</v>
      </c>
      <c r="C8" s="144">
        <v>1.72</v>
      </c>
      <c r="D8" s="144">
        <v>0.89</v>
      </c>
      <c r="E8" s="144">
        <v>0.01</v>
      </c>
      <c r="F8" s="144">
        <v>0.01</v>
      </c>
      <c r="G8" s="144">
        <v>0.01</v>
      </c>
      <c r="H8" s="144">
        <v>0.01</v>
      </c>
      <c r="I8" s="144">
        <v>0.01</v>
      </c>
      <c r="J8" s="144">
        <v>0.01</v>
      </c>
      <c r="K8" s="144">
        <v>0.01</v>
      </c>
      <c r="L8" s="144">
        <v>0.01</v>
      </c>
      <c r="M8" s="144">
        <v>4.32</v>
      </c>
    </row>
    <row r="9" spans="1:16" x14ac:dyDescent="0.35">
      <c r="A9" s="5" t="s">
        <v>5</v>
      </c>
      <c r="B9" s="144">
        <v>0.25</v>
      </c>
      <c r="C9" s="144">
        <v>0.26</v>
      </c>
      <c r="D9" s="144">
        <v>0.14000000000000001</v>
      </c>
      <c r="E9" s="144">
        <v>0</v>
      </c>
      <c r="F9" s="144">
        <v>0</v>
      </c>
      <c r="G9" s="144">
        <v>0</v>
      </c>
      <c r="H9" s="144">
        <v>0</v>
      </c>
      <c r="I9" s="144">
        <v>0</v>
      </c>
      <c r="J9" s="144">
        <v>0</v>
      </c>
      <c r="K9" s="144">
        <v>0</v>
      </c>
      <c r="L9" s="144">
        <v>0</v>
      </c>
      <c r="M9" s="144">
        <v>0.65</v>
      </c>
    </row>
    <row r="10" spans="1:16" x14ac:dyDescent="0.35">
      <c r="A10" s="5" t="s">
        <v>6</v>
      </c>
      <c r="B10" s="144">
        <v>0</v>
      </c>
      <c r="C10" s="144">
        <v>0</v>
      </c>
      <c r="D10" s="144">
        <v>0</v>
      </c>
      <c r="E10" s="144">
        <v>0</v>
      </c>
      <c r="F10" s="144">
        <v>0</v>
      </c>
      <c r="G10" s="144">
        <v>0</v>
      </c>
      <c r="H10" s="144">
        <v>0</v>
      </c>
      <c r="I10" s="144">
        <v>0</v>
      </c>
      <c r="J10" s="144">
        <v>0</v>
      </c>
      <c r="K10" s="144">
        <v>0</v>
      </c>
      <c r="L10" s="144">
        <v>0</v>
      </c>
      <c r="M10" s="144">
        <v>0</v>
      </c>
    </row>
    <row r="11" spans="1:16" x14ac:dyDescent="0.35">
      <c r="A11" s="5" t="s">
        <v>7</v>
      </c>
      <c r="B11" s="144">
        <v>0.01</v>
      </c>
      <c r="C11" s="144">
        <v>0.01</v>
      </c>
      <c r="D11" s="144">
        <v>0.01</v>
      </c>
      <c r="E11" s="144">
        <v>0.01</v>
      </c>
      <c r="F11" s="144">
        <v>0.01</v>
      </c>
      <c r="G11" s="144">
        <v>0.01</v>
      </c>
      <c r="H11" s="144">
        <v>0.01</v>
      </c>
      <c r="I11" s="144">
        <v>0.01</v>
      </c>
      <c r="J11" s="144">
        <v>0.01</v>
      </c>
      <c r="K11" s="144">
        <v>0.01</v>
      </c>
      <c r="L11" s="144">
        <v>0.01</v>
      </c>
      <c r="M11" s="144">
        <v>0.11</v>
      </c>
    </row>
    <row r="12" spans="1:16" x14ac:dyDescent="0.35">
      <c r="A12" s="3" t="s">
        <v>11</v>
      </c>
      <c r="B12" s="144">
        <v>-1.63</v>
      </c>
      <c r="C12" s="144">
        <v>-1.72</v>
      </c>
      <c r="D12" s="144">
        <v>-0.89</v>
      </c>
      <c r="E12" s="144">
        <v>-0.01</v>
      </c>
      <c r="F12" s="144">
        <v>-0.01</v>
      </c>
      <c r="G12" s="144">
        <v>-0.01</v>
      </c>
      <c r="H12" s="144">
        <v>-0.01</v>
      </c>
      <c r="I12" s="144">
        <v>-0.01</v>
      </c>
      <c r="J12" s="144">
        <v>-0.01</v>
      </c>
      <c r="K12" s="144">
        <v>-0.01</v>
      </c>
      <c r="L12" s="144">
        <v>-0.01</v>
      </c>
      <c r="M12" s="144">
        <v>-4.32</v>
      </c>
    </row>
    <row r="13" spans="1:16" ht="15" thickBot="1" x14ac:dyDescent="0.4">
      <c r="A13" s="5" t="s">
        <v>5</v>
      </c>
      <c r="B13" s="144">
        <v>-0.25</v>
      </c>
      <c r="C13" s="144">
        <v>-0.26</v>
      </c>
      <c r="D13" s="144">
        <v>-0.14000000000000001</v>
      </c>
      <c r="E13" s="144">
        <v>0</v>
      </c>
      <c r="F13" s="144">
        <v>0</v>
      </c>
      <c r="G13" s="144">
        <v>0</v>
      </c>
      <c r="H13" s="144">
        <v>0</v>
      </c>
      <c r="I13" s="144">
        <v>0</v>
      </c>
      <c r="J13" s="144">
        <v>0</v>
      </c>
      <c r="K13" s="144">
        <v>0</v>
      </c>
      <c r="L13" s="144">
        <v>0</v>
      </c>
      <c r="M13" s="144">
        <v>-0.65</v>
      </c>
    </row>
    <row r="14" spans="1:16" ht="15" thickBot="1" x14ac:dyDescent="0.4">
      <c r="A14" s="5" t="s">
        <v>6</v>
      </c>
      <c r="B14" s="144">
        <v>0</v>
      </c>
      <c r="C14" s="144">
        <v>0</v>
      </c>
      <c r="D14" s="144">
        <v>0</v>
      </c>
      <c r="E14" s="144">
        <v>0</v>
      </c>
      <c r="F14" s="144">
        <v>0</v>
      </c>
      <c r="G14" s="144">
        <v>0</v>
      </c>
      <c r="H14" s="144">
        <v>0</v>
      </c>
      <c r="I14" s="144">
        <v>0</v>
      </c>
      <c r="J14" s="144">
        <v>0</v>
      </c>
      <c r="K14" s="144">
        <v>0</v>
      </c>
      <c r="L14" s="144">
        <v>0</v>
      </c>
      <c r="M14" s="144">
        <v>0</v>
      </c>
      <c r="O14" s="67"/>
      <c r="P14" s="74"/>
    </row>
    <row r="15" spans="1:16" ht="15" thickBot="1" x14ac:dyDescent="0.4">
      <c r="A15" s="5" t="s">
        <v>7</v>
      </c>
      <c r="B15" s="144">
        <v>-0.01</v>
      </c>
      <c r="C15" s="144">
        <v>-0.01</v>
      </c>
      <c r="D15" s="144">
        <v>-0.01</v>
      </c>
      <c r="E15" s="144">
        <v>-0.01</v>
      </c>
      <c r="F15" s="144">
        <v>-0.01</v>
      </c>
      <c r="G15" s="144">
        <v>-0.01</v>
      </c>
      <c r="H15" s="144">
        <v>-0.01</v>
      </c>
      <c r="I15" s="144">
        <v>-0.01</v>
      </c>
      <c r="J15" s="144">
        <v>-0.01</v>
      </c>
      <c r="K15" s="144">
        <v>-0.01</v>
      </c>
      <c r="L15" s="144">
        <v>-0.01</v>
      </c>
      <c r="M15" s="144">
        <v>-0.11</v>
      </c>
      <c r="O15" s="67"/>
      <c r="P15" s="74"/>
    </row>
    <row r="16" spans="1:16" ht="29" x14ac:dyDescent="0.35">
      <c r="A16" s="3" t="s">
        <v>9</v>
      </c>
      <c r="B16" s="144">
        <v>1.37</v>
      </c>
      <c r="C16" s="144">
        <v>1.44</v>
      </c>
      <c r="D16" s="144">
        <v>0.75</v>
      </c>
      <c r="E16" s="144">
        <v>0</v>
      </c>
      <c r="F16" s="144">
        <v>0</v>
      </c>
      <c r="G16" s="144">
        <v>0</v>
      </c>
      <c r="H16" s="144">
        <v>0</v>
      </c>
      <c r="I16" s="144">
        <v>0</v>
      </c>
      <c r="J16" s="144">
        <v>0</v>
      </c>
      <c r="K16" s="144">
        <v>0</v>
      </c>
      <c r="L16" s="144">
        <v>0</v>
      </c>
      <c r="M16" s="144">
        <v>3.56</v>
      </c>
    </row>
    <row r="17" spans="1:13" x14ac:dyDescent="0.35">
      <c r="A17" s="3" t="s">
        <v>10</v>
      </c>
      <c r="B17" s="144">
        <v>0</v>
      </c>
      <c r="C17" s="144">
        <v>0</v>
      </c>
      <c r="D17" s="144">
        <v>0</v>
      </c>
      <c r="E17" s="144">
        <v>0</v>
      </c>
      <c r="F17" s="144">
        <v>0</v>
      </c>
      <c r="G17" s="144">
        <v>0</v>
      </c>
      <c r="H17" s="144">
        <v>0</v>
      </c>
      <c r="I17" s="144">
        <v>0</v>
      </c>
      <c r="J17" s="144">
        <v>0</v>
      </c>
      <c r="K17" s="144">
        <v>0</v>
      </c>
      <c r="L17" s="144">
        <v>0</v>
      </c>
      <c r="M17" s="144">
        <v>0</v>
      </c>
    </row>
    <row r="18" spans="1:13" x14ac:dyDescent="0.35">
      <c r="A18" s="5" t="s">
        <v>5</v>
      </c>
      <c r="B18" s="144">
        <v>0</v>
      </c>
      <c r="C18" s="144">
        <v>0</v>
      </c>
      <c r="D18" s="144">
        <v>0</v>
      </c>
      <c r="E18" s="144">
        <v>0</v>
      </c>
      <c r="F18" s="144">
        <v>0</v>
      </c>
      <c r="G18" s="144">
        <v>0</v>
      </c>
      <c r="H18" s="144">
        <v>0</v>
      </c>
      <c r="I18" s="144">
        <v>0</v>
      </c>
      <c r="J18" s="144">
        <v>0</v>
      </c>
      <c r="K18" s="144">
        <v>0</v>
      </c>
      <c r="L18" s="144">
        <v>0</v>
      </c>
      <c r="M18" s="144">
        <v>0</v>
      </c>
    </row>
    <row r="19" spans="1:13" x14ac:dyDescent="0.35">
      <c r="A19" s="5" t="s">
        <v>6</v>
      </c>
      <c r="B19" s="144">
        <v>0</v>
      </c>
      <c r="C19" s="144">
        <v>0</v>
      </c>
      <c r="D19" s="144">
        <v>0</v>
      </c>
      <c r="E19" s="144">
        <v>0</v>
      </c>
      <c r="F19" s="144">
        <v>0</v>
      </c>
      <c r="G19" s="144">
        <v>0</v>
      </c>
      <c r="H19" s="144">
        <v>0</v>
      </c>
      <c r="I19" s="144">
        <v>0</v>
      </c>
      <c r="J19" s="144">
        <v>0</v>
      </c>
      <c r="K19" s="144">
        <v>0</v>
      </c>
      <c r="L19" s="144">
        <v>0</v>
      </c>
      <c r="M19" s="144">
        <v>0</v>
      </c>
    </row>
    <row r="20" spans="1:13" x14ac:dyDescent="0.35">
      <c r="A20" s="5" t="s">
        <v>7</v>
      </c>
      <c r="B20" s="144">
        <v>0</v>
      </c>
      <c r="C20" s="144">
        <v>0</v>
      </c>
      <c r="D20" s="144">
        <v>0</v>
      </c>
      <c r="E20" s="144">
        <v>0</v>
      </c>
      <c r="F20" s="144">
        <v>0</v>
      </c>
      <c r="G20" s="144">
        <v>0</v>
      </c>
      <c r="H20" s="144">
        <v>0</v>
      </c>
      <c r="I20" s="144">
        <v>0</v>
      </c>
      <c r="J20" s="144">
        <v>0</v>
      </c>
      <c r="K20" s="144">
        <v>0</v>
      </c>
      <c r="L20" s="144">
        <v>0</v>
      </c>
      <c r="M20" s="144">
        <v>0</v>
      </c>
    </row>
    <row r="21" spans="1:13" ht="77.25" customHeight="1" x14ac:dyDescent="0.35">
      <c r="A21" s="5" t="s">
        <v>12</v>
      </c>
      <c r="B21" s="290" t="s">
        <v>519</v>
      </c>
      <c r="C21" s="290"/>
      <c r="D21" s="290"/>
      <c r="E21" s="290"/>
      <c r="F21" s="290"/>
      <c r="G21" s="290"/>
      <c r="H21" s="290"/>
      <c r="I21" s="290"/>
      <c r="J21" s="290"/>
      <c r="K21" s="290"/>
      <c r="L21" s="290"/>
      <c r="M21" s="290"/>
    </row>
    <row r="22" spans="1:13" ht="190.5" customHeight="1" x14ac:dyDescent="0.35">
      <c r="A22" s="5" t="s">
        <v>13</v>
      </c>
      <c r="B22" s="290" t="s">
        <v>520</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45" t="s">
        <v>17</v>
      </c>
      <c r="B28" s="5" t="s">
        <v>20</v>
      </c>
      <c r="C28" s="145"/>
      <c r="D28" s="145"/>
      <c r="E28" s="145"/>
      <c r="F28" s="145"/>
      <c r="G28" s="145"/>
      <c r="H28" s="145"/>
      <c r="I28" s="290"/>
      <c r="J28" s="290"/>
    </row>
    <row r="29" spans="1:13" ht="87" x14ac:dyDescent="0.35">
      <c r="A29" s="145" t="s">
        <v>18</v>
      </c>
      <c r="B29" s="5" t="s">
        <v>21</v>
      </c>
      <c r="C29" s="145"/>
      <c r="D29" s="145"/>
      <c r="E29" s="145"/>
      <c r="F29" s="145"/>
      <c r="G29" s="145"/>
      <c r="H29" s="145"/>
      <c r="I29" s="294"/>
      <c r="J29" s="296"/>
    </row>
    <row r="30" spans="1:13" ht="87" x14ac:dyDescent="0.35">
      <c r="A30" s="145" t="s">
        <v>19</v>
      </c>
      <c r="B30" s="7" t="s">
        <v>22</v>
      </c>
      <c r="C30" s="145"/>
      <c r="D30" s="145"/>
      <c r="E30" s="145"/>
      <c r="F30" s="145"/>
      <c r="G30" s="145"/>
      <c r="H30" s="145"/>
      <c r="I30" s="290"/>
      <c r="J30" s="290"/>
    </row>
    <row r="31" spans="1:13" ht="29" x14ac:dyDescent="0.35">
      <c r="A31" s="8"/>
      <c r="B31" s="5" t="s">
        <v>23</v>
      </c>
      <c r="C31" s="145"/>
      <c r="D31" s="145"/>
      <c r="E31" s="145"/>
      <c r="F31" s="145"/>
      <c r="G31" s="145"/>
      <c r="H31" s="145"/>
      <c r="I31" s="290"/>
      <c r="J31" s="290"/>
    </row>
    <row r="32" spans="1:13" ht="43.5" x14ac:dyDescent="0.35">
      <c r="A32" s="290" t="s">
        <v>24</v>
      </c>
      <c r="B32" s="5" t="s">
        <v>20</v>
      </c>
      <c r="C32" s="290" t="s">
        <v>521</v>
      </c>
      <c r="D32" s="290"/>
      <c r="E32" s="290"/>
      <c r="F32" s="290"/>
      <c r="G32" s="290"/>
      <c r="H32" s="290"/>
      <c r="I32" s="290"/>
      <c r="J32" s="290"/>
    </row>
    <row r="33" spans="1:10" ht="87" x14ac:dyDescent="0.35">
      <c r="A33" s="290"/>
      <c r="B33" s="5" t="s">
        <v>21</v>
      </c>
      <c r="C33" s="290" t="s">
        <v>521</v>
      </c>
      <c r="D33" s="290"/>
      <c r="E33" s="290"/>
      <c r="F33" s="290"/>
      <c r="G33" s="290"/>
      <c r="H33" s="290"/>
      <c r="I33" s="290"/>
      <c r="J33" s="290"/>
    </row>
    <row r="34" spans="1:10" ht="87" x14ac:dyDescent="0.35">
      <c r="A34" s="290"/>
      <c r="B34" s="7" t="s">
        <v>25</v>
      </c>
      <c r="C34" s="290" t="s">
        <v>522</v>
      </c>
      <c r="D34" s="290"/>
      <c r="E34" s="290"/>
      <c r="F34" s="290"/>
      <c r="G34" s="290"/>
      <c r="H34" s="290"/>
      <c r="I34" s="290"/>
      <c r="J34" s="290"/>
    </row>
    <row r="35" spans="1:10" ht="29" x14ac:dyDescent="0.35">
      <c r="A35" s="290"/>
      <c r="B35" s="5" t="s">
        <v>23</v>
      </c>
      <c r="C35" s="145"/>
      <c r="D35" s="145"/>
      <c r="E35" s="145"/>
      <c r="F35" s="145"/>
      <c r="G35" s="145"/>
      <c r="H35" s="145"/>
      <c r="I35" s="290"/>
      <c r="J35" s="290"/>
    </row>
    <row r="36" spans="1:10" ht="87" x14ac:dyDescent="0.35">
      <c r="A36" s="290" t="s">
        <v>26</v>
      </c>
      <c r="B36" s="5" t="s">
        <v>22</v>
      </c>
      <c r="C36" s="294" t="s">
        <v>523</v>
      </c>
      <c r="D36" s="295"/>
      <c r="E36" s="295"/>
      <c r="F36" s="295"/>
      <c r="G36" s="295"/>
      <c r="H36" s="295"/>
      <c r="I36" s="295"/>
      <c r="J36" s="296"/>
    </row>
    <row r="37" spans="1:10" ht="29" x14ac:dyDescent="0.35">
      <c r="A37" s="290"/>
      <c r="B37" s="5" t="s">
        <v>23</v>
      </c>
      <c r="C37" s="145"/>
      <c r="D37" s="145"/>
      <c r="E37" s="145"/>
      <c r="F37" s="145"/>
      <c r="G37" s="145"/>
      <c r="H37" s="145"/>
      <c r="I37" s="290"/>
      <c r="J37" s="290"/>
    </row>
    <row r="38" spans="1:10" ht="43.5" x14ac:dyDescent="0.35">
      <c r="A38" s="145" t="s">
        <v>13</v>
      </c>
      <c r="B38" s="294" t="s">
        <v>524</v>
      </c>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4" workbookViewId="0">
      <selection activeCell="N33" sqref="N33"/>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44">
        <v>0</v>
      </c>
      <c r="C4" s="144">
        <v>0</v>
      </c>
      <c r="D4" s="144">
        <v>0</v>
      </c>
      <c r="E4" s="144">
        <v>0</v>
      </c>
      <c r="F4" s="144">
        <v>0</v>
      </c>
      <c r="G4" s="144">
        <v>0</v>
      </c>
      <c r="H4" s="144">
        <v>0</v>
      </c>
      <c r="I4" s="144">
        <v>0</v>
      </c>
      <c r="J4" s="144">
        <v>0</v>
      </c>
      <c r="K4" s="144">
        <v>0</v>
      </c>
      <c r="L4" s="144">
        <v>0</v>
      </c>
      <c r="M4" s="144">
        <v>0</v>
      </c>
    </row>
    <row r="5" spans="1:16" x14ac:dyDescent="0.35">
      <c r="A5" s="5" t="s">
        <v>5</v>
      </c>
      <c r="B5" s="144">
        <v>0</v>
      </c>
      <c r="C5" s="144">
        <v>0</v>
      </c>
      <c r="D5" s="144">
        <v>0</v>
      </c>
      <c r="E5" s="144">
        <v>0</v>
      </c>
      <c r="F5" s="144">
        <v>0</v>
      </c>
      <c r="G5" s="144">
        <v>0</v>
      </c>
      <c r="H5" s="144">
        <v>0</v>
      </c>
      <c r="I5" s="144">
        <v>0</v>
      </c>
      <c r="J5" s="144">
        <v>0</v>
      </c>
      <c r="K5" s="144">
        <v>0</v>
      </c>
      <c r="L5" s="144">
        <v>0</v>
      </c>
      <c r="M5" s="144">
        <v>0</v>
      </c>
    </row>
    <row r="6" spans="1:16" x14ac:dyDescent="0.35">
      <c r="A6" s="5" t="s">
        <v>6</v>
      </c>
      <c r="B6" s="144">
        <v>0</v>
      </c>
      <c r="C6" s="144">
        <v>0</v>
      </c>
      <c r="D6" s="144">
        <v>0</v>
      </c>
      <c r="E6" s="144">
        <v>0</v>
      </c>
      <c r="F6" s="144">
        <v>0</v>
      </c>
      <c r="G6" s="144">
        <v>0</v>
      </c>
      <c r="H6" s="144">
        <v>0</v>
      </c>
      <c r="I6" s="144">
        <v>0</v>
      </c>
      <c r="J6" s="144">
        <v>0</v>
      </c>
      <c r="K6" s="144">
        <v>0</v>
      </c>
      <c r="L6" s="144">
        <v>0</v>
      </c>
      <c r="M6" s="144">
        <v>0</v>
      </c>
    </row>
    <row r="7" spans="1:16" x14ac:dyDescent="0.35">
      <c r="A7" s="5" t="s">
        <v>7</v>
      </c>
      <c r="B7" s="144">
        <v>0</v>
      </c>
      <c r="C7" s="144">
        <v>0</v>
      </c>
      <c r="D7" s="144">
        <v>0</v>
      </c>
      <c r="E7" s="144">
        <v>0</v>
      </c>
      <c r="F7" s="144">
        <v>0</v>
      </c>
      <c r="G7" s="144">
        <v>0</v>
      </c>
      <c r="H7" s="144">
        <v>0</v>
      </c>
      <c r="I7" s="144">
        <v>0</v>
      </c>
      <c r="J7" s="144">
        <v>0</v>
      </c>
      <c r="K7" s="144">
        <v>0</v>
      </c>
      <c r="L7" s="144">
        <v>0</v>
      </c>
      <c r="M7" s="144">
        <v>0</v>
      </c>
    </row>
    <row r="8" spans="1:16" x14ac:dyDescent="0.35">
      <c r="A8" s="3" t="s">
        <v>8</v>
      </c>
      <c r="B8" s="144">
        <v>0.5</v>
      </c>
      <c r="C8" s="144">
        <v>0.4</v>
      </c>
      <c r="D8" s="144">
        <v>0.2</v>
      </c>
      <c r="E8" s="144">
        <v>0.05</v>
      </c>
      <c r="F8" s="144">
        <v>0.04</v>
      </c>
      <c r="G8" s="144">
        <v>0.03</v>
      </c>
      <c r="H8" s="144">
        <v>0.03</v>
      </c>
      <c r="I8" s="144">
        <v>0.03</v>
      </c>
      <c r="J8" s="144">
        <v>0.03</v>
      </c>
      <c r="K8" s="144">
        <v>0</v>
      </c>
      <c r="L8" s="144">
        <v>0</v>
      </c>
      <c r="M8" s="144">
        <v>1.3</v>
      </c>
    </row>
    <row r="9" spans="1:16" x14ac:dyDescent="0.35">
      <c r="A9" s="5" t="s">
        <v>5</v>
      </c>
      <c r="B9" s="144">
        <v>0.5</v>
      </c>
      <c r="C9" s="144">
        <v>0.4</v>
      </c>
      <c r="D9" s="144">
        <v>0.2</v>
      </c>
      <c r="E9" s="144">
        <v>0</v>
      </c>
      <c r="F9" s="144">
        <v>0</v>
      </c>
      <c r="G9" s="144">
        <v>0</v>
      </c>
      <c r="H9" s="144">
        <v>0</v>
      </c>
      <c r="I9" s="144">
        <v>0</v>
      </c>
      <c r="J9" s="144">
        <v>0</v>
      </c>
      <c r="K9" s="144">
        <v>0</v>
      </c>
      <c r="L9" s="144">
        <v>0</v>
      </c>
      <c r="M9" s="144">
        <v>1.1000000000000001</v>
      </c>
    </row>
    <row r="10" spans="1:16" x14ac:dyDescent="0.35">
      <c r="A10" s="5" t="s">
        <v>6</v>
      </c>
      <c r="B10" s="144">
        <v>0</v>
      </c>
      <c r="C10" s="144">
        <v>0</v>
      </c>
      <c r="D10" s="144">
        <v>0</v>
      </c>
      <c r="E10" s="144">
        <v>0</v>
      </c>
      <c r="F10" s="144">
        <v>0</v>
      </c>
      <c r="G10" s="144">
        <v>0</v>
      </c>
      <c r="H10" s="144">
        <v>0</v>
      </c>
      <c r="I10" s="144">
        <v>0</v>
      </c>
      <c r="J10" s="144">
        <v>0</v>
      </c>
      <c r="K10" s="144">
        <v>0</v>
      </c>
      <c r="L10" s="144">
        <v>0</v>
      </c>
      <c r="M10" s="144">
        <v>0</v>
      </c>
    </row>
    <row r="11" spans="1:16" x14ac:dyDescent="0.35">
      <c r="A11" s="5" t="s">
        <v>7</v>
      </c>
      <c r="B11" s="144">
        <v>0</v>
      </c>
      <c r="C11" s="144">
        <v>0</v>
      </c>
      <c r="D11" s="144">
        <v>0</v>
      </c>
      <c r="E11" s="144">
        <v>0.05</v>
      </c>
      <c r="F11" s="144">
        <v>0.04</v>
      </c>
      <c r="G11" s="144">
        <v>0.03</v>
      </c>
      <c r="H11" s="144">
        <v>0.03</v>
      </c>
      <c r="I11" s="144">
        <v>0.03</v>
      </c>
      <c r="J11" s="144">
        <v>0.03</v>
      </c>
      <c r="K11" s="144">
        <v>0</v>
      </c>
      <c r="L11" s="144">
        <v>0</v>
      </c>
      <c r="M11" s="144">
        <v>0.2</v>
      </c>
    </row>
    <row r="12" spans="1:16" x14ac:dyDescent="0.35">
      <c r="A12" s="3" t="s">
        <v>11</v>
      </c>
      <c r="B12" s="144">
        <v>-0.5</v>
      </c>
      <c r="C12" s="144">
        <v>-0.4</v>
      </c>
      <c r="D12" s="144">
        <v>-0.2</v>
      </c>
      <c r="E12" s="144">
        <v>-0.05</v>
      </c>
      <c r="F12" s="144">
        <v>-0.04</v>
      </c>
      <c r="G12" s="144">
        <v>-0.03</v>
      </c>
      <c r="H12" s="144">
        <v>-0.03</v>
      </c>
      <c r="I12" s="144">
        <v>-0.03</v>
      </c>
      <c r="J12" s="144">
        <v>-0.03</v>
      </c>
      <c r="K12" s="144">
        <v>0</v>
      </c>
      <c r="L12" s="144">
        <v>0</v>
      </c>
      <c r="M12" s="144">
        <v>-1.3</v>
      </c>
    </row>
    <row r="13" spans="1:16" ht="15" thickBot="1" x14ac:dyDescent="0.4">
      <c r="A13" s="5" t="s">
        <v>5</v>
      </c>
      <c r="B13" s="144">
        <v>-0.5</v>
      </c>
      <c r="C13" s="144">
        <v>-0.4</v>
      </c>
      <c r="D13" s="144">
        <v>-0.2</v>
      </c>
      <c r="E13" s="144">
        <v>0</v>
      </c>
      <c r="F13" s="144">
        <v>0</v>
      </c>
      <c r="G13" s="144">
        <v>0</v>
      </c>
      <c r="H13" s="144">
        <v>0</v>
      </c>
      <c r="I13" s="144">
        <v>0</v>
      </c>
      <c r="J13" s="144">
        <v>0</v>
      </c>
      <c r="K13" s="144">
        <v>0</v>
      </c>
      <c r="L13" s="144">
        <v>0</v>
      </c>
      <c r="M13" s="144">
        <v>-1.1000000000000001</v>
      </c>
    </row>
    <row r="14" spans="1:16" ht="15" thickBot="1" x14ac:dyDescent="0.4">
      <c r="A14" s="5" t="s">
        <v>6</v>
      </c>
      <c r="B14" s="144">
        <v>0</v>
      </c>
      <c r="C14" s="144">
        <v>0</v>
      </c>
      <c r="D14" s="144">
        <v>0</v>
      </c>
      <c r="E14" s="144">
        <v>0</v>
      </c>
      <c r="F14" s="144">
        <v>0</v>
      </c>
      <c r="G14" s="144">
        <v>0</v>
      </c>
      <c r="H14" s="144">
        <v>0</v>
      </c>
      <c r="I14" s="144">
        <v>0</v>
      </c>
      <c r="J14" s="144">
        <v>0</v>
      </c>
      <c r="K14" s="144">
        <v>0</v>
      </c>
      <c r="L14" s="144">
        <v>0</v>
      </c>
      <c r="M14" s="144">
        <v>0</v>
      </c>
      <c r="O14" s="67"/>
      <c r="P14" s="74"/>
    </row>
    <row r="15" spans="1:16" ht="15" thickBot="1" x14ac:dyDescent="0.4">
      <c r="A15" s="5" t="s">
        <v>7</v>
      </c>
      <c r="B15" s="144">
        <v>0</v>
      </c>
      <c r="C15" s="144">
        <v>0</v>
      </c>
      <c r="D15" s="144">
        <v>0</v>
      </c>
      <c r="E15" s="144">
        <v>-0.05</v>
      </c>
      <c r="F15" s="144">
        <v>-0.04</v>
      </c>
      <c r="G15" s="144">
        <v>-0.03</v>
      </c>
      <c r="H15" s="144">
        <v>-0.03</v>
      </c>
      <c r="I15" s="144">
        <v>-0.03</v>
      </c>
      <c r="J15" s="144">
        <v>-0.03</v>
      </c>
      <c r="K15" s="144">
        <v>0</v>
      </c>
      <c r="L15" s="144">
        <v>0</v>
      </c>
      <c r="M15" s="144">
        <v>-0.2</v>
      </c>
      <c r="O15" s="67"/>
      <c r="P15" s="74"/>
    </row>
    <row r="16" spans="1:16" ht="29" x14ac:dyDescent="0.35">
      <c r="A16" s="3" t="s">
        <v>9</v>
      </c>
      <c r="B16" s="144">
        <v>2.7</v>
      </c>
      <c r="C16" s="144">
        <v>2</v>
      </c>
      <c r="D16" s="144">
        <v>1.1000000000000001</v>
      </c>
      <c r="E16" s="144">
        <v>0</v>
      </c>
      <c r="F16" s="144">
        <v>0</v>
      </c>
      <c r="G16" s="144">
        <v>0</v>
      </c>
      <c r="H16" s="144">
        <v>0</v>
      </c>
      <c r="I16" s="144">
        <v>0</v>
      </c>
      <c r="J16" s="144">
        <v>0</v>
      </c>
      <c r="K16" s="144">
        <v>0</v>
      </c>
      <c r="L16" s="144">
        <v>0</v>
      </c>
      <c r="M16" s="144">
        <v>5.8</v>
      </c>
    </row>
    <row r="17" spans="1:13" x14ac:dyDescent="0.35">
      <c r="A17" s="3" t="s">
        <v>10</v>
      </c>
      <c r="B17" s="144">
        <v>0</v>
      </c>
      <c r="C17" s="144">
        <v>0</v>
      </c>
      <c r="D17" s="144">
        <v>0</v>
      </c>
      <c r="E17" s="144">
        <v>0</v>
      </c>
      <c r="F17" s="144">
        <v>0</v>
      </c>
      <c r="G17" s="144">
        <v>0</v>
      </c>
      <c r="H17" s="144">
        <v>0</v>
      </c>
      <c r="I17" s="144">
        <v>0</v>
      </c>
      <c r="J17" s="144">
        <v>0</v>
      </c>
      <c r="K17" s="144">
        <v>0</v>
      </c>
      <c r="L17" s="144">
        <v>0</v>
      </c>
      <c r="M17" s="144">
        <v>0</v>
      </c>
    </row>
    <row r="18" spans="1:13" x14ac:dyDescent="0.35">
      <c r="A18" s="5" t="s">
        <v>5</v>
      </c>
      <c r="B18" s="144">
        <v>0</v>
      </c>
      <c r="C18" s="144">
        <v>0</v>
      </c>
      <c r="D18" s="144">
        <v>0</v>
      </c>
      <c r="E18" s="144">
        <v>0</v>
      </c>
      <c r="F18" s="144">
        <v>0</v>
      </c>
      <c r="G18" s="144">
        <v>0</v>
      </c>
      <c r="H18" s="144">
        <v>0</v>
      </c>
      <c r="I18" s="144">
        <v>0</v>
      </c>
      <c r="J18" s="144">
        <v>0</v>
      </c>
      <c r="K18" s="144">
        <v>0</v>
      </c>
      <c r="L18" s="144">
        <v>0</v>
      </c>
      <c r="M18" s="144">
        <v>0</v>
      </c>
    </row>
    <row r="19" spans="1:13" x14ac:dyDescent="0.35">
      <c r="A19" s="5" t="s">
        <v>6</v>
      </c>
      <c r="B19" s="144">
        <v>0</v>
      </c>
      <c r="C19" s="144">
        <v>0</v>
      </c>
      <c r="D19" s="144">
        <v>0</v>
      </c>
      <c r="E19" s="144">
        <v>0</v>
      </c>
      <c r="F19" s="144">
        <v>0</v>
      </c>
      <c r="G19" s="144">
        <v>0</v>
      </c>
      <c r="H19" s="144">
        <v>0</v>
      </c>
      <c r="I19" s="144">
        <v>0</v>
      </c>
      <c r="J19" s="144">
        <v>0</v>
      </c>
      <c r="K19" s="144">
        <v>0</v>
      </c>
      <c r="L19" s="144">
        <v>0</v>
      </c>
      <c r="M19" s="144">
        <v>0</v>
      </c>
    </row>
    <row r="20" spans="1:13" x14ac:dyDescent="0.35">
      <c r="A20" s="5" t="s">
        <v>7</v>
      </c>
      <c r="B20" s="144">
        <v>0</v>
      </c>
      <c r="C20" s="144">
        <v>0</v>
      </c>
      <c r="D20" s="144">
        <v>0</v>
      </c>
      <c r="E20" s="144">
        <v>0</v>
      </c>
      <c r="F20" s="144">
        <v>0</v>
      </c>
      <c r="G20" s="144">
        <v>0</v>
      </c>
      <c r="H20" s="144">
        <v>0</v>
      </c>
      <c r="I20" s="144">
        <v>0</v>
      </c>
      <c r="J20" s="144">
        <v>0</v>
      </c>
      <c r="K20" s="144">
        <v>0</v>
      </c>
      <c r="L20" s="144">
        <v>0</v>
      </c>
      <c r="M20" s="144">
        <v>0</v>
      </c>
    </row>
    <row r="21" spans="1:13" ht="57.75" customHeight="1" x14ac:dyDescent="0.35">
      <c r="A21" s="5" t="s">
        <v>12</v>
      </c>
      <c r="B21" s="290" t="s">
        <v>525</v>
      </c>
      <c r="C21" s="290"/>
      <c r="D21" s="290"/>
      <c r="E21" s="290"/>
      <c r="F21" s="290"/>
      <c r="G21" s="290"/>
      <c r="H21" s="290"/>
      <c r="I21" s="290"/>
      <c r="J21" s="290"/>
      <c r="K21" s="290"/>
      <c r="L21" s="290"/>
      <c r="M21" s="290"/>
    </row>
    <row r="22" spans="1:13" ht="43.5" x14ac:dyDescent="0.35">
      <c r="A22" s="5" t="s">
        <v>13</v>
      </c>
      <c r="B22" s="290" t="s">
        <v>526</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45" t="s">
        <v>17</v>
      </c>
      <c r="B28" s="5" t="s">
        <v>20</v>
      </c>
      <c r="C28" s="145"/>
      <c r="D28" s="145"/>
      <c r="E28" s="145"/>
      <c r="F28" s="145"/>
      <c r="G28" s="145"/>
      <c r="H28" s="145"/>
      <c r="I28" s="290"/>
      <c r="J28" s="290"/>
    </row>
    <row r="29" spans="1:13" ht="87" x14ac:dyDescent="0.35">
      <c r="A29" s="145" t="s">
        <v>18</v>
      </c>
      <c r="B29" s="5" t="s">
        <v>21</v>
      </c>
      <c r="C29" s="145"/>
      <c r="D29" s="145"/>
      <c r="E29" s="145"/>
      <c r="F29" s="145"/>
      <c r="G29" s="145"/>
      <c r="H29" s="145"/>
      <c r="I29" s="294"/>
      <c r="J29" s="296"/>
    </row>
    <row r="30" spans="1:13" ht="87" x14ac:dyDescent="0.35">
      <c r="A30" s="145" t="s">
        <v>19</v>
      </c>
      <c r="B30" s="7" t="s">
        <v>22</v>
      </c>
      <c r="C30" s="145"/>
      <c r="D30" s="145"/>
      <c r="E30" s="145"/>
      <c r="F30" s="145"/>
      <c r="G30" s="145"/>
      <c r="H30" s="145"/>
      <c r="I30" s="290"/>
      <c r="J30" s="290"/>
    </row>
    <row r="31" spans="1:13" ht="29" x14ac:dyDescent="0.35">
      <c r="A31" s="8"/>
      <c r="B31" s="5" t="s">
        <v>23</v>
      </c>
      <c r="C31" s="145"/>
      <c r="D31" s="145"/>
      <c r="E31" s="145"/>
      <c r="F31" s="145"/>
      <c r="G31" s="145"/>
      <c r="H31" s="145"/>
      <c r="I31" s="290"/>
      <c r="J31" s="290"/>
    </row>
    <row r="32" spans="1:13" ht="43.5" x14ac:dyDescent="0.35">
      <c r="A32" s="290" t="s">
        <v>24</v>
      </c>
      <c r="B32" s="5" t="s">
        <v>20</v>
      </c>
      <c r="C32" s="290" t="s">
        <v>527</v>
      </c>
      <c r="D32" s="290"/>
      <c r="E32" s="290"/>
      <c r="F32" s="290"/>
      <c r="G32" s="290"/>
      <c r="H32" s="290"/>
      <c r="I32" s="290"/>
      <c r="J32" s="290"/>
    </row>
    <row r="33" spans="1:10" ht="206.25" customHeight="1" x14ac:dyDescent="0.35">
      <c r="A33" s="290"/>
      <c r="B33" s="5" t="s">
        <v>21</v>
      </c>
      <c r="C33" s="290" t="s">
        <v>528</v>
      </c>
      <c r="D33" s="290"/>
      <c r="E33" s="290"/>
      <c r="F33" s="290"/>
      <c r="G33" s="290"/>
      <c r="H33" s="290"/>
      <c r="I33" s="290"/>
      <c r="J33" s="290"/>
    </row>
    <row r="34" spans="1:10" ht="87" x14ac:dyDescent="0.35">
      <c r="A34" s="290"/>
      <c r="B34" s="7" t="s">
        <v>25</v>
      </c>
      <c r="C34" s="290" t="s">
        <v>529</v>
      </c>
      <c r="D34" s="290"/>
      <c r="E34" s="290"/>
      <c r="F34" s="290"/>
      <c r="G34" s="290"/>
      <c r="H34" s="290"/>
      <c r="I34" s="290"/>
      <c r="J34" s="290"/>
    </row>
    <row r="35" spans="1:10" ht="29" x14ac:dyDescent="0.35">
      <c r="A35" s="290"/>
      <c r="B35" s="5" t="s">
        <v>23</v>
      </c>
      <c r="C35" s="145"/>
      <c r="D35" s="145"/>
      <c r="E35" s="145"/>
      <c r="F35" s="145"/>
      <c r="G35" s="145"/>
      <c r="H35" s="145"/>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45"/>
      <c r="D37" s="145"/>
      <c r="E37" s="145"/>
      <c r="F37" s="145"/>
      <c r="G37" s="145"/>
      <c r="H37" s="145"/>
      <c r="I37" s="290"/>
      <c r="J37" s="290"/>
    </row>
    <row r="38" spans="1:10" ht="43.5" x14ac:dyDescent="0.35">
      <c r="A38" s="145"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O38"/>
  <sheetViews>
    <sheetView workbookViewId="0">
      <selection activeCell="M8" sqref="M8"/>
    </sheetView>
  </sheetViews>
  <sheetFormatPr defaultRowHeight="14.5" x14ac:dyDescent="0.35"/>
  <cols>
    <col min="1" max="1" width="28.1796875" customWidth="1"/>
    <col min="2" max="2" width="18.1796875" customWidth="1"/>
    <col min="3" max="3" width="14.54296875" customWidth="1"/>
    <col min="4" max="4" width="17" customWidth="1"/>
    <col min="5" max="5" width="16.81640625" customWidth="1"/>
    <col min="6" max="6" width="14.81640625" customWidth="1"/>
    <col min="7" max="7" width="14.26953125" customWidth="1"/>
    <col min="8" max="8" width="18.1796875" customWidth="1"/>
    <col min="9" max="9" width="14.7265625" customWidth="1"/>
    <col min="10" max="10" width="16.54296875" customWidth="1"/>
    <col min="11" max="11" width="15.7265625" customWidth="1"/>
    <col min="12" max="12" width="16" customWidth="1"/>
    <col min="13" max="13" width="22" customWidth="1"/>
    <col min="14" max="15" width="12.453125" bestFit="1" customWidth="1"/>
  </cols>
  <sheetData>
    <row r="1" spans="1:15" x14ac:dyDescent="0.35">
      <c r="A1" s="289" t="s">
        <v>0</v>
      </c>
      <c r="B1" s="289"/>
      <c r="C1" s="289"/>
      <c r="D1" s="289"/>
      <c r="E1" s="289"/>
      <c r="F1" s="289"/>
      <c r="G1" s="289"/>
      <c r="H1" s="289"/>
      <c r="I1" s="289"/>
      <c r="J1" s="289"/>
      <c r="K1" s="289"/>
      <c r="L1" s="289"/>
      <c r="M1" s="289"/>
    </row>
    <row r="2" spans="1:15" x14ac:dyDescent="0.35">
      <c r="A2" s="290" t="s">
        <v>1</v>
      </c>
      <c r="B2" s="291" t="s">
        <v>2</v>
      </c>
      <c r="C2" s="291"/>
      <c r="D2" s="291"/>
      <c r="E2" s="291"/>
      <c r="F2" s="291"/>
      <c r="G2" s="291"/>
      <c r="H2" s="291"/>
      <c r="I2" s="291"/>
      <c r="J2" s="291"/>
      <c r="K2" s="291"/>
      <c r="L2" s="291"/>
      <c r="M2" s="291"/>
    </row>
    <row r="3" spans="1:15" x14ac:dyDescent="0.35">
      <c r="A3" s="290"/>
      <c r="B3" s="1">
        <v>0</v>
      </c>
      <c r="C3" s="1">
        <v>1</v>
      </c>
      <c r="D3" s="1">
        <v>2</v>
      </c>
      <c r="E3" s="1">
        <v>3</v>
      </c>
      <c r="F3" s="1">
        <v>4</v>
      </c>
      <c r="G3" s="1">
        <v>5</v>
      </c>
      <c r="H3" s="1">
        <v>6</v>
      </c>
      <c r="I3" s="1">
        <v>7</v>
      </c>
      <c r="J3" s="1">
        <v>8</v>
      </c>
      <c r="K3" s="1">
        <v>9</v>
      </c>
      <c r="L3" s="1">
        <v>10</v>
      </c>
      <c r="M3" s="2" t="s">
        <v>3</v>
      </c>
    </row>
    <row r="4" spans="1:15"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5" x14ac:dyDescent="0.35">
      <c r="A5" s="5" t="s">
        <v>5</v>
      </c>
      <c r="B5" s="63">
        <v>0</v>
      </c>
      <c r="C5" s="63">
        <v>0</v>
      </c>
      <c r="D5" s="63">
        <v>0</v>
      </c>
      <c r="E5" s="63">
        <v>0</v>
      </c>
      <c r="F5" s="63">
        <v>0</v>
      </c>
      <c r="G5" s="63">
        <v>0</v>
      </c>
      <c r="H5" s="63">
        <v>0</v>
      </c>
      <c r="I5" s="63">
        <v>0</v>
      </c>
      <c r="J5" s="63">
        <v>0</v>
      </c>
      <c r="K5" s="63">
        <v>0</v>
      </c>
      <c r="L5" s="63">
        <v>0</v>
      </c>
      <c r="M5" s="63">
        <f t="shared" ref="M5:M20" si="1">SUM(B5:L5)</f>
        <v>0</v>
      </c>
    </row>
    <row r="6" spans="1:15" x14ac:dyDescent="0.35">
      <c r="A6" s="5" t="s">
        <v>6</v>
      </c>
      <c r="B6" s="63">
        <v>0</v>
      </c>
      <c r="C6" s="63">
        <v>0</v>
      </c>
      <c r="D6" s="63">
        <v>0</v>
      </c>
      <c r="E6" s="63">
        <v>0</v>
      </c>
      <c r="F6" s="63">
        <v>0</v>
      </c>
      <c r="G6" s="63">
        <v>0</v>
      </c>
      <c r="H6" s="63">
        <v>0</v>
      </c>
      <c r="I6" s="63">
        <v>0</v>
      </c>
      <c r="J6" s="63">
        <v>0</v>
      </c>
      <c r="K6" s="63">
        <v>0</v>
      </c>
      <c r="L6" s="63">
        <v>0</v>
      </c>
      <c r="M6" s="63">
        <f t="shared" si="1"/>
        <v>0</v>
      </c>
    </row>
    <row r="7" spans="1:15" x14ac:dyDescent="0.35">
      <c r="A7" s="5" t="s">
        <v>7</v>
      </c>
      <c r="B7" s="63">
        <v>0</v>
      </c>
      <c r="C7" s="63">
        <v>0</v>
      </c>
      <c r="D7" s="63">
        <v>0</v>
      </c>
      <c r="E7" s="63">
        <v>0</v>
      </c>
      <c r="F7" s="63">
        <v>0</v>
      </c>
      <c r="G7" s="63">
        <v>0</v>
      </c>
      <c r="H7" s="63">
        <v>0</v>
      </c>
      <c r="I7" s="63">
        <v>0</v>
      </c>
      <c r="J7" s="63">
        <v>0</v>
      </c>
      <c r="K7" s="63">
        <v>0</v>
      </c>
      <c r="L7" s="63">
        <v>0</v>
      </c>
      <c r="M7" s="63">
        <f t="shared" si="1"/>
        <v>0</v>
      </c>
    </row>
    <row r="8" spans="1:15" x14ac:dyDescent="0.35">
      <c r="A8" s="3" t="s">
        <v>8</v>
      </c>
      <c r="B8" s="63">
        <f>SUM(B9:B11)</f>
        <v>8.5999999999999993E-2</v>
      </c>
      <c r="C8" s="63">
        <f t="shared" ref="C8:L8" si="2">SUM(C9:C11)</f>
        <v>0.45400000000000001</v>
      </c>
      <c r="D8" s="63">
        <f t="shared" si="2"/>
        <v>5.7190000000000003</v>
      </c>
      <c r="E8" s="63">
        <f t="shared" si="2"/>
        <v>5.923</v>
      </c>
      <c r="F8" s="63">
        <f t="shared" si="2"/>
        <v>1.339</v>
      </c>
      <c r="G8" s="63">
        <f t="shared" si="2"/>
        <v>9.3849999999999998</v>
      </c>
      <c r="H8" s="63">
        <f t="shared" si="2"/>
        <v>9.3849999999999998</v>
      </c>
      <c r="I8" s="63">
        <f t="shared" si="2"/>
        <v>9.3849999999999998</v>
      </c>
      <c r="J8" s="63">
        <f t="shared" si="2"/>
        <v>2.3460000000000001</v>
      </c>
      <c r="K8" s="63">
        <f>SUM(K9:K11)</f>
        <v>0</v>
      </c>
      <c r="L8" s="63">
        <f t="shared" si="2"/>
        <v>0</v>
      </c>
      <c r="M8" s="63">
        <f t="shared" si="1"/>
        <v>44.021999999999991</v>
      </c>
    </row>
    <row r="9" spans="1:15" x14ac:dyDescent="0.35">
      <c r="A9" s="5" t="s">
        <v>5</v>
      </c>
      <c r="B9" s="63">
        <v>8.5999999999999993E-2</v>
      </c>
      <c r="C9" s="63">
        <v>0.45400000000000001</v>
      </c>
      <c r="D9" s="63">
        <v>5.7190000000000003</v>
      </c>
      <c r="E9" s="63">
        <v>4.7930000000000001</v>
      </c>
      <c r="F9" s="63">
        <v>0</v>
      </c>
      <c r="G9" s="63">
        <v>0</v>
      </c>
      <c r="H9" s="63">
        <v>0</v>
      </c>
      <c r="I9" s="63">
        <v>0</v>
      </c>
      <c r="J9" s="63">
        <v>0</v>
      </c>
      <c r="K9" s="63">
        <v>0</v>
      </c>
      <c r="L9" s="63">
        <v>0</v>
      </c>
      <c r="M9" s="63">
        <f t="shared" si="1"/>
        <v>11.052</v>
      </c>
    </row>
    <row r="10" spans="1:15" x14ac:dyDescent="0.35">
      <c r="A10" s="5" t="s">
        <v>6</v>
      </c>
      <c r="B10" s="63">
        <v>0</v>
      </c>
      <c r="C10" s="63">
        <v>0</v>
      </c>
      <c r="D10" s="63">
        <v>0</v>
      </c>
      <c r="E10" s="63">
        <v>0</v>
      </c>
      <c r="F10" s="63">
        <v>0</v>
      </c>
      <c r="G10" s="63">
        <v>0</v>
      </c>
      <c r="H10" s="63">
        <v>0</v>
      </c>
      <c r="I10" s="63">
        <v>0</v>
      </c>
      <c r="J10" s="63">
        <v>0</v>
      </c>
      <c r="K10" s="63">
        <v>0</v>
      </c>
      <c r="L10" s="63">
        <v>0</v>
      </c>
      <c r="M10" s="63">
        <f t="shared" si="1"/>
        <v>0</v>
      </c>
      <c r="O10" s="21"/>
    </row>
    <row r="11" spans="1:15" x14ac:dyDescent="0.35">
      <c r="A11" s="5" t="s">
        <v>7</v>
      </c>
      <c r="B11" s="63">
        <v>0</v>
      </c>
      <c r="C11" s="63">
        <v>0</v>
      </c>
      <c r="D11" s="63">
        <v>0</v>
      </c>
      <c r="E11" s="63">
        <v>1.1299999999999999</v>
      </c>
      <c r="F11" s="63">
        <v>1.339</v>
      </c>
      <c r="G11" s="63">
        <v>9.3849999999999998</v>
      </c>
      <c r="H11" s="63">
        <v>9.3849999999999998</v>
      </c>
      <c r="I11" s="63">
        <v>9.3849999999999998</v>
      </c>
      <c r="J11" s="63">
        <v>2.3460000000000001</v>
      </c>
      <c r="K11" s="63">
        <v>0</v>
      </c>
      <c r="L11" s="63">
        <v>0</v>
      </c>
      <c r="M11" s="63">
        <f t="shared" si="1"/>
        <v>32.97</v>
      </c>
      <c r="N11" s="21"/>
    </row>
    <row r="12" spans="1:15" x14ac:dyDescent="0.35">
      <c r="A12" s="3" t="s">
        <v>11</v>
      </c>
      <c r="B12" s="63">
        <f>SUM(B13:B15)</f>
        <v>-8.5999999999999993E-2</v>
      </c>
      <c r="C12" s="63">
        <f t="shared" ref="C12:L12" si="3">SUM(C13:C15)</f>
        <v>-0.45400000000000001</v>
      </c>
      <c r="D12" s="63">
        <f t="shared" si="3"/>
        <v>-5.7190000000000003</v>
      </c>
      <c r="E12" s="63">
        <f t="shared" si="3"/>
        <v>-5.923</v>
      </c>
      <c r="F12" s="63">
        <f t="shared" si="3"/>
        <v>-1.339</v>
      </c>
      <c r="G12" s="63">
        <f t="shared" si="3"/>
        <v>-9.3849999999999998</v>
      </c>
      <c r="H12" s="63">
        <f t="shared" si="3"/>
        <v>-9.3849999999999998</v>
      </c>
      <c r="I12" s="63">
        <f t="shared" si="3"/>
        <v>-9.3849999999999998</v>
      </c>
      <c r="J12" s="63">
        <f t="shared" si="3"/>
        <v>-2.3460000000000001</v>
      </c>
      <c r="K12" s="63">
        <f t="shared" si="3"/>
        <v>0</v>
      </c>
      <c r="L12" s="63">
        <f t="shared" si="3"/>
        <v>0</v>
      </c>
      <c r="M12" s="63">
        <f t="shared" si="1"/>
        <v>-44.021999999999991</v>
      </c>
    </row>
    <row r="13" spans="1:15" x14ac:dyDescent="0.35">
      <c r="A13" s="5" t="s">
        <v>5</v>
      </c>
      <c r="B13" s="63">
        <v>-8.5999999999999993E-2</v>
      </c>
      <c r="C13" s="63">
        <v>-0.45400000000000001</v>
      </c>
      <c r="D13" s="63">
        <v>-5.7190000000000003</v>
      </c>
      <c r="E13" s="63">
        <v>-4.7930000000000001</v>
      </c>
      <c r="F13" s="63">
        <v>0</v>
      </c>
      <c r="G13" s="63">
        <v>0</v>
      </c>
      <c r="H13" s="63">
        <v>0</v>
      </c>
      <c r="I13" s="63">
        <v>0</v>
      </c>
      <c r="J13" s="63">
        <v>0</v>
      </c>
      <c r="K13" s="63">
        <v>0</v>
      </c>
      <c r="L13" s="63">
        <v>0</v>
      </c>
      <c r="M13" s="63">
        <f t="shared" si="1"/>
        <v>-11.052</v>
      </c>
    </row>
    <row r="14" spans="1:15" x14ac:dyDescent="0.35">
      <c r="A14" s="5" t="s">
        <v>6</v>
      </c>
      <c r="B14" s="63">
        <v>0</v>
      </c>
      <c r="C14" s="63">
        <v>0</v>
      </c>
      <c r="D14" s="63">
        <v>0</v>
      </c>
      <c r="E14" s="63">
        <v>0</v>
      </c>
      <c r="F14" s="63">
        <v>0</v>
      </c>
      <c r="G14" s="63">
        <v>0</v>
      </c>
      <c r="H14" s="63">
        <v>0</v>
      </c>
      <c r="I14" s="63">
        <v>0</v>
      </c>
      <c r="J14" s="63">
        <v>0</v>
      </c>
      <c r="K14" s="63">
        <v>0</v>
      </c>
      <c r="L14" s="63">
        <v>0</v>
      </c>
      <c r="M14" s="63">
        <f t="shared" si="1"/>
        <v>0</v>
      </c>
    </row>
    <row r="15" spans="1:15" x14ac:dyDescent="0.35">
      <c r="A15" s="5" t="s">
        <v>7</v>
      </c>
      <c r="B15" s="63">
        <v>0</v>
      </c>
      <c r="C15" s="63">
        <v>0</v>
      </c>
      <c r="D15" s="63">
        <v>0</v>
      </c>
      <c r="E15" s="63">
        <v>-1.1299999999999999</v>
      </c>
      <c r="F15" s="63">
        <v>-1.339</v>
      </c>
      <c r="G15" s="63">
        <v>-9.3849999999999998</v>
      </c>
      <c r="H15" s="63">
        <v>-9.3849999999999998</v>
      </c>
      <c r="I15" s="63">
        <v>-9.3849999999999998</v>
      </c>
      <c r="J15" s="63">
        <v>-2.3460000000000001</v>
      </c>
      <c r="K15" s="63">
        <v>0</v>
      </c>
      <c r="L15" s="63">
        <v>0</v>
      </c>
      <c r="M15" s="63">
        <f t="shared" si="1"/>
        <v>-32.97</v>
      </c>
    </row>
    <row r="16" spans="1:15" ht="29" x14ac:dyDescent="0.35">
      <c r="A16" s="3" t="s">
        <v>9</v>
      </c>
      <c r="B16" s="63">
        <v>0.47799999999999998</v>
      </c>
      <c r="C16" s="63">
        <v>2.5</v>
      </c>
      <c r="D16" s="63">
        <v>31.494</v>
      </c>
      <c r="E16" s="63">
        <v>26.395</v>
      </c>
      <c r="F16" s="63">
        <v>0</v>
      </c>
      <c r="G16" s="63">
        <v>0</v>
      </c>
      <c r="H16" s="63">
        <v>0</v>
      </c>
      <c r="I16" s="63">
        <v>0</v>
      </c>
      <c r="J16" s="63">
        <v>0</v>
      </c>
      <c r="K16" s="63">
        <v>0</v>
      </c>
      <c r="L16" s="63">
        <v>0</v>
      </c>
      <c r="M16" s="63">
        <f t="shared" si="1"/>
        <v>60.867000000000004</v>
      </c>
    </row>
    <row r="17" spans="1:13"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x14ac:dyDescent="0.35">
      <c r="A20" s="5" t="s">
        <v>7</v>
      </c>
      <c r="B20" s="63">
        <v>0</v>
      </c>
      <c r="C20" s="63">
        <v>0</v>
      </c>
      <c r="D20" s="63">
        <v>0</v>
      </c>
      <c r="E20" s="63">
        <v>0</v>
      </c>
      <c r="F20" s="63">
        <v>0</v>
      </c>
      <c r="G20" s="63">
        <v>0</v>
      </c>
      <c r="H20" s="63">
        <v>0</v>
      </c>
      <c r="I20" s="63">
        <v>0</v>
      </c>
      <c r="J20" s="63">
        <v>0</v>
      </c>
      <c r="K20" s="63">
        <v>0</v>
      </c>
      <c r="L20" s="63">
        <v>0</v>
      </c>
      <c r="M20" s="63">
        <f t="shared" si="1"/>
        <v>0</v>
      </c>
    </row>
    <row r="21" spans="1:13" x14ac:dyDescent="0.35">
      <c r="A21" s="5" t="s">
        <v>12</v>
      </c>
      <c r="B21" s="290" t="s">
        <v>95</v>
      </c>
      <c r="C21" s="290"/>
      <c r="D21" s="290"/>
      <c r="E21" s="290"/>
      <c r="F21" s="290"/>
      <c r="G21" s="290"/>
      <c r="H21" s="290"/>
      <c r="I21" s="290"/>
      <c r="J21" s="290"/>
      <c r="K21" s="290"/>
      <c r="L21" s="290"/>
      <c r="M21" s="290"/>
    </row>
    <row r="22" spans="1:13" ht="75" customHeight="1" x14ac:dyDescent="0.35">
      <c r="A22" s="5" t="s">
        <v>13</v>
      </c>
      <c r="B22" s="290" t="s">
        <v>96</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29" x14ac:dyDescent="0.35">
      <c r="A28" s="10" t="s">
        <v>17</v>
      </c>
      <c r="B28" s="5" t="s">
        <v>20</v>
      </c>
      <c r="C28" s="10"/>
      <c r="D28" s="10"/>
      <c r="E28" s="10"/>
      <c r="F28" s="10"/>
      <c r="G28" s="10"/>
      <c r="H28" s="10"/>
      <c r="I28" s="290"/>
      <c r="J28" s="290"/>
    </row>
    <row r="29" spans="1:13" ht="43.5" x14ac:dyDescent="0.35">
      <c r="A29" s="10" t="s">
        <v>18</v>
      </c>
      <c r="B29" s="5" t="s">
        <v>21</v>
      </c>
      <c r="C29" s="10"/>
      <c r="D29" s="10"/>
      <c r="E29" s="10"/>
      <c r="F29" s="10"/>
      <c r="G29" s="10"/>
      <c r="H29" s="10"/>
      <c r="I29" s="294"/>
      <c r="J29" s="296"/>
    </row>
    <row r="30" spans="1:13" ht="43.5" x14ac:dyDescent="0.35">
      <c r="A30" s="10" t="s">
        <v>19</v>
      </c>
      <c r="B30" s="7" t="s">
        <v>22</v>
      </c>
      <c r="C30" s="10"/>
      <c r="D30" s="10"/>
      <c r="E30" s="10"/>
      <c r="F30" s="10"/>
      <c r="G30" s="10"/>
      <c r="H30" s="10"/>
      <c r="I30" s="290"/>
      <c r="J30" s="290"/>
    </row>
    <row r="31" spans="1:13" x14ac:dyDescent="0.35">
      <c r="A31" s="8"/>
      <c r="B31" s="5" t="s">
        <v>23</v>
      </c>
      <c r="C31" s="10"/>
      <c r="D31" s="10"/>
      <c r="E31" s="10"/>
      <c r="F31" s="10"/>
      <c r="G31" s="10"/>
      <c r="H31" s="10"/>
      <c r="I31" s="290"/>
      <c r="J31" s="290"/>
    </row>
    <row r="32" spans="1:13" ht="29" x14ac:dyDescent="0.35">
      <c r="A32" s="290" t="s">
        <v>24</v>
      </c>
      <c r="B32" s="5" t="s">
        <v>20</v>
      </c>
      <c r="C32" s="290"/>
      <c r="D32" s="290"/>
      <c r="E32" s="290"/>
      <c r="F32" s="290"/>
      <c r="G32" s="290"/>
      <c r="H32" s="290"/>
      <c r="I32" s="290"/>
      <c r="J32" s="290"/>
    </row>
    <row r="33" spans="1:10" ht="43.5" x14ac:dyDescent="0.35">
      <c r="A33" s="290"/>
      <c r="B33" s="5" t="s">
        <v>21</v>
      </c>
      <c r="C33" s="290"/>
      <c r="D33" s="290"/>
      <c r="E33" s="290"/>
      <c r="F33" s="290"/>
      <c r="G33" s="290"/>
      <c r="H33" s="290"/>
      <c r="I33" s="290"/>
      <c r="J33" s="290"/>
    </row>
    <row r="34" spans="1:10" ht="43.5" x14ac:dyDescent="0.35">
      <c r="A34" s="290"/>
      <c r="B34" s="7" t="s">
        <v>25</v>
      </c>
      <c r="C34" s="290"/>
      <c r="D34" s="290"/>
      <c r="E34" s="290"/>
      <c r="F34" s="290"/>
      <c r="G34" s="290"/>
      <c r="H34" s="290"/>
      <c r="I34" s="290"/>
      <c r="J34" s="290"/>
    </row>
    <row r="35" spans="1:10" x14ac:dyDescent="0.35">
      <c r="A35" s="290"/>
      <c r="B35" s="5" t="s">
        <v>23</v>
      </c>
      <c r="C35" s="10"/>
      <c r="D35" s="10"/>
      <c r="E35" s="10"/>
      <c r="F35" s="10"/>
      <c r="G35" s="10"/>
      <c r="H35" s="10"/>
      <c r="I35" s="290"/>
      <c r="J35" s="290"/>
    </row>
    <row r="36" spans="1:10" ht="43.5" x14ac:dyDescent="0.35">
      <c r="A36" s="290" t="s">
        <v>26</v>
      </c>
      <c r="B36" s="5" t="s">
        <v>22</v>
      </c>
      <c r="C36" s="294"/>
      <c r="D36" s="295"/>
      <c r="E36" s="295"/>
      <c r="F36" s="295"/>
      <c r="G36" s="295"/>
      <c r="H36" s="295"/>
      <c r="I36" s="295"/>
      <c r="J36" s="296"/>
    </row>
    <row r="37" spans="1:10" x14ac:dyDescent="0.35">
      <c r="A37" s="290"/>
      <c r="B37" s="5" t="s">
        <v>23</v>
      </c>
      <c r="C37" s="10"/>
      <c r="D37" s="10"/>
      <c r="E37" s="10"/>
      <c r="F37" s="10"/>
      <c r="G37" s="10"/>
      <c r="H37" s="10"/>
      <c r="I37" s="290"/>
      <c r="J37" s="290"/>
    </row>
    <row r="38" spans="1:10" ht="43.5" x14ac:dyDescent="0.35">
      <c r="A38" s="10"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J18" sqref="J18"/>
    </sheetView>
  </sheetViews>
  <sheetFormatPr defaultRowHeight="14.5" x14ac:dyDescent="0.35"/>
  <cols>
    <col min="1" max="1" width="28.1796875" customWidth="1"/>
    <col min="2" max="2" width="18.1796875" customWidth="1"/>
    <col min="3" max="3" width="14.54296875" customWidth="1"/>
    <col min="4" max="4" width="17" customWidth="1"/>
    <col min="5" max="5" width="16.81640625" customWidth="1"/>
    <col min="6" max="6" width="14.81640625" customWidth="1"/>
    <col min="7" max="7" width="14.26953125" customWidth="1"/>
    <col min="8" max="8" width="18.1796875" customWidth="1"/>
    <col min="9" max="9" width="14.7265625" customWidth="1"/>
    <col min="10" max="10" width="16.54296875" customWidth="1"/>
    <col min="11" max="11" width="15.7265625" customWidth="1"/>
    <col min="12" max="12" width="16" customWidth="1"/>
    <col min="13" max="13" width="22" customWidth="1"/>
    <col min="14" max="15" width="12.453125" bestFit="1" customWidth="1"/>
  </cols>
  <sheetData>
    <row r="1" spans="1:15" x14ac:dyDescent="0.35">
      <c r="A1" s="289" t="s">
        <v>0</v>
      </c>
      <c r="B1" s="289"/>
      <c r="C1" s="289"/>
      <c r="D1" s="289"/>
      <c r="E1" s="289"/>
      <c r="F1" s="289"/>
      <c r="G1" s="289"/>
      <c r="H1" s="289"/>
      <c r="I1" s="289"/>
      <c r="J1" s="289"/>
      <c r="K1" s="289"/>
      <c r="L1" s="289"/>
      <c r="M1" s="289"/>
    </row>
    <row r="2" spans="1:15" x14ac:dyDescent="0.35">
      <c r="A2" s="290" t="s">
        <v>1</v>
      </c>
      <c r="B2" s="291" t="s">
        <v>2</v>
      </c>
      <c r="C2" s="291"/>
      <c r="D2" s="291"/>
      <c r="E2" s="291"/>
      <c r="F2" s="291"/>
      <c r="G2" s="291"/>
      <c r="H2" s="291"/>
      <c r="I2" s="291"/>
      <c r="J2" s="291"/>
      <c r="K2" s="291"/>
      <c r="L2" s="291"/>
      <c r="M2" s="291"/>
    </row>
    <row r="3" spans="1:15" x14ac:dyDescent="0.35">
      <c r="A3" s="290"/>
      <c r="B3" s="1">
        <v>0</v>
      </c>
      <c r="C3" s="1">
        <v>1</v>
      </c>
      <c r="D3" s="1">
        <v>2</v>
      </c>
      <c r="E3" s="1">
        <v>3</v>
      </c>
      <c r="F3" s="1">
        <v>4</v>
      </c>
      <c r="G3" s="1">
        <v>5</v>
      </c>
      <c r="H3" s="1">
        <v>6</v>
      </c>
      <c r="I3" s="1">
        <v>7</v>
      </c>
      <c r="J3" s="1">
        <v>8</v>
      </c>
      <c r="K3" s="1">
        <v>9</v>
      </c>
      <c r="L3" s="1">
        <v>10</v>
      </c>
      <c r="M3" s="2" t="s">
        <v>3</v>
      </c>
    </row>
    <row r="4" spans="1:15"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5" x14ac:dyDescent="0.35">
      <c r="A5" s="5" t="s">
        <v>5</v>
      </c>
      <c r="B5" s="63">
        <v>0</v>
      </c>
      <c r="C5" s="63">
        <v>0</v>
      </c>
      <c r="D5" s="63">
        <v>0</v>
      </c>
      <c r="E5" s="63">
        <v>0</v>
      </c>
      <c r="F5" s="63">
        <v>0</v>
      </c>
      <c r="G5" s="63">
        <v>0</v>
      </c>
      <c r="H5" s="63">
        <v>0</v>
      </c>
      <c r="I5" s="63">
        <v>0</v>
      </c>
      <c r="J5" s="63">
        <v>0</v>
      </c>
      <c r="K5" s="63">
        <v>0</v>
      </c>
      <c r="L5" s="63">
        <v>0</v>
      </c>
      <c r="M5" s="63">
        <f t="shared" ref="M5:M20" si="1">SUM(B5:L5)</f>
        <v>0</v>
      </c>
    </row>
    <row r="6" spans="1:15" x14ac:dyDescent="0.35">
      <c r="A6" s="5" t="s">
        <v>6</v>
      </c>
      <c r="B6" s="63">
        <v>0</v>
      </c>
      <c r="C6" s="63">
        <v>0</v>
      </c>
      <c r="D6" s="63">
        <v>0</v>
      </c>
      <c r="E6" s="63">
        <v>0</v>
      </c>
      <c r="F6" s="63">
        <v>0</v>
      </c>
      <c r="G6" s="63">
        <v>0</v>
      </c>
      <c r="H6" s="63">
        <v>0</v>
      </c>
      <c r="I6" s="63">
        <v>0</v>
      </c>
      <c r="J6" s="63">
        <v>0</v>
      </c>
      <c r="K6" s="63">
        <v>0</v>
      </c>
      <c r="L6" s="63">
        <v>0</v>
      </c>
      <c r="M6" s="63">
        <f t="shared" si="1"/>
        <v>0</v>
      </c>
    </row>
    <row r="7" spans="1:15" x14ac:dyDescent="0.35">
      <c r="A7" s="5" t="s">
        <v>7</v>
      </c>
      <c r="B7" s="63">
        <v>0</v>
      </c>
      <c r="C7" s="63">
        <v>0</v>
      </c>
      <c r="D7" s="63">
        <v>0</v>
      </c>
      <c r="E7" s="63">
        <v>0</v>
      </c>
      <c r="F7" s="63">
        <v>0</v>
      </c>
      <c r="G7" s="63">
        <v>0</v>
      </c>
      <c r="H7" s="63">
        <v>0</v>
      </c>
      <c r="I7" s="63">
        <v>0</v>
      </c>
      <c r="J7" s="63">
        <v>0</v>
      </c>
      <c r="K7" s="63">
        <v>0</v>
      </c>
      <c r="L7" s="63">
        <v>0</v>
      </c>
      <c r="M7" s="63">
        <f t="shared" si="1"/>
        <v>0</v>
      </c>
    </row>
    <row r="8" spans="1:15" x14ac:dyDescent="0.35">
      <c r="A8" s="3" t="s">
        <v>8</v>
      </c>
      <c r="B8" s="63">
        <f>SUM(B9:B11)</f>
        <v>0.09</v>
      </c>
      <c r="C8" s="63">
        <f t="shared" ref="C8:L8" si="2">SUM(C9:C11)</f>
        <v>2.6</v>
      </c>
      <c r="D8" s="63">
        <f t="shared" si="2"/>
        <v>2.62</v>
      </c>
      <c r="E8" s="63">
        <f t="shared" si="2"/>
        <v>2.65</v>
      </c>
      <c r="F8" s="63">
        <f t="shared" si="2"/>
        <v>2.68</v>
      </c>
      <c r="G8" s="63">
        <f t="shared" si="2"/>
        <v>2.71</v>
      </c>
      <c r="H8" s="63">
        <f t="shared" si="2"/>
        <v>2.74</v>
      </c>
      <c r="I8" s="63">
        <f t="shared" si="2"/>
        <v>2.77</v>
      </c>
      <c r="J8" s="63">
        <f t="shared" si="2"/>
        <v>2.79</v>
      </c>
      <c r="K8" s="63">
        <f t="shared" si="2"/>
        <v>2.82</v>
      </c>
      <c r="L8" s="63">
        <f t="shared" si="2"/>
        <v>2.85</v>
      </c>
      <c r="M8" s="63">
        <f t="shared" si="1"/>
        <v>27.320000000000004</v>
      </c>
    </row>
    <row r="9" spans="1:15" x14ac:dyDescent="0.35">
      <c r="A9" s="5" t="s">
        <v>5</v>
      </c>
      <c r="B9" s="63">
        <v>0.09</v>
      </c>
      <c r="C9" s="63">
        <v>2.6</v>
      </c>
      <c r="D9" s="63">
        <v>2.62</v>
      </c>
      <c r="E9" s="63">
        <v>2.65</v>
      </c>
      <c r="F9" s="63">
        <v>2.68</v>
      </c>
      <c r="G9" s="63">
        <v>2.71</v>
      </c>
      <c r="H9" s="63">
        <v>2.74</v>
      </c>
      <c r="I9" s="63">
        <v>2.77</v>
      </c>
      <c r="J9" s="63">
        <v>2.79</v>
      </c>
      <c r="K9" s="63">
        <v>2.82</v>
      </c>
      <c r="L9" s="63">
        <v>2.85</v>
      </c>
      <c r="M9" s="63">
        <f t="shared" si="1"/>
        <v>27.320000000000004</v>
      </c>
    </row>
    <row r="10" spans="1:15" x14ac:dyDescent="0.35">
      <c r="A10" s="5" t="s">
        <v>6</v>
      </c>
      <c r="B10" s="63">
        <v>0</v>
      </c>
      <c r="C10" s="63">
        <v>0</v>
      </c>
      <c r="D10" s="63">
        <v>0</v>
      </c>
      <c r="E10" s="63">
        <v>0</v>
      </c>
      <c r="F10" s="63">
        <v>0</v>
      </c>
      <c r="G10" s="63">
        <v>0</v>
      </c>
      <c r="H10" s="63">
        <v>0</v>
      </c>
      <c r="I10" s="63">
        <v>0</v>
      </c>
      <c r="J10" s="63">
        <v>0</v>
      </c>
      <c r="K10" s="63">
        <v>0</v>
      </c>
      <c r="L10" s="63">
        <v>0</v>
      </c>
      <c r="M10" s="63">
        <f t="shared" si="1"/>
        <v>0</v>
      </c>
      <c r="O10" s="21"/>
    </row>
    <row r="11" spans="1:15" x14ac:dyDescent="0.35">
      <c r="A11" s="5" t="s">
        <v>7</v>
      </c>
      <c r="B11" s="63">
        <v>0</v>
      </c>
      <c r="C11" s="63">
        <v>0</v>
      </c>
      <c r="D11" s="63">
        <v>0</v>
      </c>
      <c r="E11" s="63">
        <v>0</v>
      </c>
      <c r="F11" s="63">
        <v>0</v>
      </c>
      <c r="G11" s="63">
        <v>0</v>
      </c>
      <c r="H11" s="63">
        <v>0</v>
      </c>
      <c r="I11" s="63">
        <v>0</v>
      </c>
      <c r="J11" s="63">
        <v>0</v>
      </c>
      <c r="K11" s="63">
        <v>0</v>
      </c>
      <c r="L11" s="63">
        <v>0</v>
      </c>
      <c r="M11" s="63">
        <f t="shared" si="1"/>
        <v>0</v>
      </c>
      <c r="N11" s="21"/>
    </row>
    <row r="12" spans="1:15" x14ac:dyDescent="0.35">
      <c r="A12" s="3" t="s">
        <v>11</v>
      </c>
      <c r="B12" s="63">
        <f>SUM(B13:B15)</f>
        <v>-0.09</v>
      </c>
      <c r="C12" s="63">
        <f t="shared" ref="C12:L12" si="3">SUM(C13:C15)</f>
        <v>-2.6</v>
      </c>
      <c r="D12" s="63">
        <f t="shared" si="3"/>
        <v>-2.62</v>
      </c>
      <c r="E12" s="63">
        <f t="shared" si="3"/>
        <v>-2.65</v>
      </c>
      <c r="F12" s="63">
        <f t="shared" si="3"/>
        <v>-2.68</v>
      </c>
      <c r="G12" s="63">
        <f t="shared" si="3"/>
        <v>-2.71</v>
      </c>
      <c r="H12" s="63">
        <f t="shared" si="3"/>
        <v>-2.74</v>
      </c>
      <c r="I12" s="63">
        <f t="shared" si="3"/>
        <v>-2.77</v>
      </c>
      <c r="J12" s="63">
        <f t="shared" si="3"/>
        <v>-2.79</v>
      </c>
      <c r="K12" s="63">
        <f t="shared" si="3"/>
        <v>-2.82</v>
      </c>
      <c r="L12" s="63">
        <f t="shared" si="3"/>
        <v>-2.85</v>
      </c>
      <c r="M12" s="63">
        <f t="shared" si="1"/>
        <v>-27.320000000000004</v>
      </c>
    </row>
    <row r="13" spans="1:15" x14ac:dyDescent="0.35">
      <c r="A13" s="5" t="s">
        <v>5</v>
      </c>
      <c r="B13" s="63">
        <v>-0.09</v>
      </c>
      <c r="C13" s="63">
        <v>-2.6</v>
      </c>
      <c r="D13" s="63">
        <v>-2.62</v>
      </c>
      <c r="E13" s="63">
        <v>-2.65</v>
      </c>
      <c r="F13" s="63">
        <v>-2.68</v>
      </c>
      <c r="G13" s="63">
        <v>-2.71</v>
      </c>
      <c r="H13" s="63">
        <v>-2.74</v>
      </c>
      <c r="I13" s="63">
        <v>-2.77</v>
      </c>
      <c r="J13" s="63">
        <v>-2.79</v>
      </c>
      <c r="K13" s="63">
        <v>-2.82</v>
      </c>
      <c r="L13" s="63">
        <v>-2.85</v>
      </c>
      <c r="M13" s="63">
        <f t="shared" si="1"/>
        <v>-27.320000000000004</v>
      </c>
    </row>
    <row r="14" spans="1:15" x14ac:dyDescent="0.35">
      <c r="A14" s="5" t="s">
        <v>6</v>
      </c>
      <c r="B14" s="63">
        <v>0</v>
      </c>
      <c r="C14" s="63">
        <v>0</v>
      </c>
      <c r="D14" s="63">
        <v>0</v>
      </c>
      <c r="E14" s="63">
        <v>0</v>
      </c>
      <c r="F14" s="63">
        <v>0</v>
      </c>
      <c r="G14" s="63">
        <v>0</v>
      </c>
      <c r="H14" s="63">
        <v>0</v>
      </c>
      <c r="I14" s="63">
        <v>0</v>
      </c>
      <c r="J14" s="63">
        <v>0</v>
      </c>
      <c r="K14" s="63">
        <v>0</v>
      </c>
      <c r="L14" s="63">
        <v>0</v>
      </c>
      <c r="M14" s="63">
        <f t="shared" si="1"/>
        <v>0</v>
      </c>
    </row>
    <row r="15" spans="1:15" x14ac:dyDescent="0.35">
      <c r="A15" s="5" t="s">
        <v>7</v>
      </c>
      <c r="B15" s="63">
        <v>0</v>
      </c>
      <c r="C15" s="63">
        <v>0</v>
      </c>
      <c r="D15" s="63">
        <v>0</v>
      </c>
      <c r="E15" s="63">
        <v>0</v>
      </c>
      <c r="F15" s="63">
        <v>0</v>
      </c>
      <c r="G15" s="63">
        <v>0</v>
      </c>
      <c r="H15" s="63">
        <v>0</v>
      </c>
      <c r="I15" s="63">
        <v>0</v>
      </c>
      <c r="J15" s="63">
        <v>0</v>
      </c>
      <c r="K15" s="63">
        <v>0</v>
      </c>
      <c r="L15" s="63">
        <v>0</v>
      </c>
      <c r="M15" s="63">
        <f t="shared" si="1"/>
        <v>0</v>
      </c>
    </row>
    <row r="16" spans="1:15" ht="29" x14ac:dyDescent="0.35">
      <c r="A16" s="3" t="s">
        <v>9</v>
      </c>
      <c r="B16" s="63">
        <v>3.9</v>
      </c>
      <c r="C16" s="63">
        <v>0</v>
      </c>
      <c r="D16" s="63">
        <v>0</v>
      </c>
      <c r="E16" s="63">
        <v>0</v>
      </c>
      <c r="F16" s="63">
        <v>0</v>
      </c>
      <c r="G16" s="63">
        <v>0</v>
      </c>
      <c r="H16" s="63">
        <v>0</v>
      </c>
      <c r="I16" s="63">
        <v>0</v>
      </c>
      <c r="J16" s="63">
        <v>0</v>
      </c>
      <c r="K16" s="63">
        <v>0</v>
      </c>
      <c r="L16" s="63">
        <v>0</v>
      </c>
      <c r="M16" s="63">
        <f t="shared" si="1"/>
        <v>3.9</v>
      </c>
    </row>
    <row r="17" spans="1:13"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x14ac:dyDescent="0.35">
      <c r="A20" s="5" t="s">
        <v>7</v>
      </c>
      <c r="B20" s="63">
        <v>0</v>
      </c>
      <c r="C20" s="63">
        <v>0</v>
      </c>
      <c r="D20" s="63">
        <v>0</v>
      </c>
      <c r="E20" s="63">
        <v>0</v>
      </c>
      <c r="F20" s="63">
        <v>0</v>
      </c>
      <c r="G20" s="63">
        <v>0</v>
      </c>
      <c r="H20" s="63">
        <v>0</v>
      </c>
      <c r="I20" s="63">
        <v>0</v>
      </c>
      <c r="J20" s="63">
        <v>0</v>
      </c>
      <c r="K20" s="63">
        <v>0</v>
      </c>
      <c r="L20" s="63">
        <v>0</v>
      </c>
      <c r="M20" s="63">
        <f t="shared" si="1"/>
        <v>0</v>
      </c>
    </row>
    <row r="21" spans="1:13" x14ac:dyDescent="0.35">
      <c r="A21" s="5" t="s">
        <v>12</v>
      </c>
      <c r="B21" s="290" t="s">
        <v>115</v>
      </c>
      <c r="C21" s="290"/>
      <c r="D21" s="290"/>
      <c r="E21" s="290"/>
      <c r="F21" s="290"/>
      <c r="G21" s="290"/>
      <c r="H21" s="290"/>
      <c r="I21" s="290"/>
      <c r="J21" s="290"/>
      <c r="K21" s="290"/>
      <c r="L21" s="290"/>
      <c r="M21" s="290"/>
    </row>
    <row r="22" spans="1:13" ht="156.75" customHeight="1" x14ac:dyDescent="0.35">
      <c r="A22" s="5" t="s">
        <v>13</v>
      </c>
      <c r="B22" s="290" t="s">
        <v>116</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29" x14ac:dyDescent="0.35">
      <c r="A28" s="30" t="s">
        <v>17</v>
      </c>
      <c r="B28" s="5" t="s">
        <v>20</v>
      </c>
      <c r="C28" s="30"/>
      <c r="D28" s="30"/>
      <c r="E28" s="30"/>
      <c r="F28" s="30"/>
      <c r="G28" s="30"/>
      <c r="H28" s="30"/>
      <c r="I28" s="290"/>
      <c r="J28" s="290"/>
    </row>
    <row r="29" spans="1:13" ht="43.5" x14ac:dyDescent="0.35">
      <c r="A29" s="30" t="s">
        <v>18</v>
      </c>
      <c r="B29" s="5" t="s">
        <v>21</v>
      </c>
      <c r="C29" s="30"/>
      <c r="D29" s="30"/>
      <c r="E29" s="30"/>
      <c r="F29" s="30"/>
      <c r="G29" s="30"/>
      <c r="H29" s="30"/>
      <c r="I29" s="294"/>
      <c r="J29" s="296"/>
    </row>
    <row r="30" spans="1:13" ht="43.5" x14ac:dyDescent="0.35">
      <c r="A30" s="30" t="s">
        <v>19</v>
      </c>
      <c r="B30" s="7" t="s">
        <v>22</v>
      </c>
      <c r="C30" s="30"/>
      <c r="D30" s="30"/>
      <c r="E30" s="30"/>
      <c r="F30" s="30"/>
      <c r="G30" s="30"/>
      <c r="H30" s="30"/>
      <c r="I30" s="290"/>
      <c r="J30" s="290"/>
    </row>
    <row r="31" spans="1:13" x14ac:dyDescent="0.35">
      <c r="A31" s="8"/>
      <c r="B31" s="5" t="s">
        <v>23</v>
      </c>
      <c r="C31" s="30"/>
      <c r="D31" s="30"/>
      <c r="E31" s="30"/>
      <c r="F31" s="30"/>
      <c r="G31" s="30"/>
      <c r="H31" s="30"/>
      <c r="I31" s="290"/>
      <c r="J31" s="290"/>
    </row>
    <row r="32" spans="1:13" ht="29" x14ac:dyDescent="0.35">
      <c r="A32" s="290" t="s">
        <v>24</v>
      </c>
      <c r="B32" s="5" t="s">
        <v>20</v>
      </c>
      <c r="C32" s="290"/>
      <c r="D32" s="290"/>
      <c r="E32" s="290"/>
      <c r="F32" s="290"/>
      <c r="G32" s="290"/>
      <c r="H32" s="290"/>
      <c r="I32" s="290"/>
      <c r="J32" s="290"/>
    </row>
    <row r="33" spans="1:10" ht="43.5" x14ac:dyDescent="0.35">
      <c r="A33" s="290"/>
      <c r="B33" s="5" t="s">
        <v>21</v>
      </c>
      <c r="C33" s="290"/>
      <c r="D33" s="290"/>
      <c r="E33" s="290"/>
      <c r="F33" s="290"/>
      <c r="G33" s="290"/>
      <c r="H33" s="290"/>
      <c r="I33" s="290"/>
      <c r="J33" s="290"/>
    </row>
    <row r="34" spans="1:10" ht="43.5" x14ac:dyDescent="0.35">
      <c r="A34" s="290"/>
      <c r="B34" s="7" t="s">
        <v>25</v>
      </c>
      <c r="C34" s="290"/>
      <c r="D34" s="290"/>
      <c r="E34" s="290"/>
      <c r="F34" s="290"/>
      <c r="G34" s="290"/>
      <c r="H34" s="290"/>
      <c r="I34" s="290"/>
      <c r="J34" s="290"/>
    </row>
    <row r="35" spans="1:10" x14ac:dyDescent="0.35">
      <c r="A35" s="290"/>
      <c r="B35" s="5" t="s">
        <v>23</v>
      </c>
      <c r="C35" s="30"/>
      <c r="D35" s="30"/>
      <c r="E35" s="30"/>
      <c r="F35" s="30"/>
      <c r="G35" s="30"/>
      <c r="H35" s="30"/>
      <c r="I35" s="290"/>
      <c r="J35" s="290"/>
    </row>
    <row r="36" spans="1:10" ht="43.5" x14ac:dyDescent="0.35">
      <c r="A36" s="290" t="s">
        <v>26</v>
      </c>
      <c r="B36" s="5" t="s">
        <v>22</v>
      </c>
      <c r="C36" s="294"/>
      <c r="D36" s="295"/>
      <c r="E36" s="295"/>
      <c r="F36" s="295"/>
      <c r="G36" s="295"/>
      <c r="H36" s="295"/>
      <c r="I36" s="295"/>
      <c r="J36" s="296"/>
    </row>
    <row r="37" spans="1:10" x14ac:dyDescent="0.35">
      <c r="A37" s="290"/>
      <c r="B37" s="5" t="s">
        <v>23</v>
      </c>
      <c r="C37" s="30"/>
      <c r="D37" s="30"/>
      <c r="E37" s="30"/>
      <c r="F37" s="30"/>
      <c r="G37" s="30"/>
      <c r="H37" s="30"/>
      <c r="I37" s="290"/>
      <c r="J37" s="290"/>
    </row>
    <row r="38" spans="1:10" ht="43.5" x14ac:dyDescent="0.35">
      <c r="A38" s="30"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workbookViewId="0">
      <selection activeCell="B22" sqref="B22:M22"/>
    </sheetView>
  </sheetViews>
  <sheetFormatPr defaultRowHeight="14.5" x14ac:dyDescent="0.35"/>
  <cols>
    <col min="1" max="1" width="25.7265625" customWidth="1"/>
    <col min="2" max="3" width="9.1796875" customWidth="1"/>
    <col min="13" max="13" width="19.7265625" customWidth="1"/>
    <col min="15" max="15" width="26.81640625" customWidth="1"/>
  </cols>
  <sheetData>
    <row r="1" spans="1:24" x14ac:dyDescent="0.35">
      <c r="A1" s="289" t="s">
        <v>0</v>
      </c>
      <c r="B1" s="289"/>
      <c r="C1" s="289"/>
      <c r="D1" s="289"/>
      <c r="E1" s="289"/>
      <c r="F1" s="289"/>
      <c r="G1" s="289"/>
      <c r="H1" s="289"/>
      <c r="I1" s="289"/>
      <c r="J1" s="289"/>
      <c r="K1" s="289"/>
      <c r="L1" s="289"/>
      <c r="M1" s="289"/>
    </row>
    <row r="2" spans="1:24" x14ac:dyDescent="0.35">
      <c r="A2" s="290" t="s">
        <v>1</v>
      </c>
      <c r="B2" s="291" t="s">
        <v>2</v>
      </c>
      <c r="C2" s="291"/>
      <c r="D2" s="291"/>
      <c r="E2" s="291"/>
      <c r="F2" s="291"/>
      <c r="G2" s="291"/>
      <c r="H2" s="291"/>
      <c r="I2" s="291"/>
      <c r="J2" s="291"/>
      <c r="K2" s="291"/>
      <c r="L2" s="291"/>
      <c r="M2" s="291"/>
    </row>
    <row r="3" spans="1:24" x14ac:dyDescent="0.35">
      <c r="A3" s="290"/>
      <c r="B3" s="1">
        <v>0</v>
      </c>
      <c r="C3" s="1">
        <v>1</v>
      </c>
      <c r="D3" s="1">
        <v>2</v>
      </c>
      <c r="E3" s="1">
        <v>3</v>
      </c>
      <c r="F3" s="1">
        <v>4</v>
      </c>
      <c r="G3" s="1">
        <v>5</v>
      </c>
      <c r="H3" s="1">
        <v>6</v>
      </c>
      <c r="I3" s="1">
        <v>7</v>
      </c>
      <c r="J3" s="1">
        <v>8</v>
      </c>
      <c r="K3" s="1">
        <v>9</v>
      </c>
      <c r="L3" s="1">
        <v>10</v>
      </c>
      <c r="M3" s="2" t="s">
        <v>3</v>
      </c>
    </row>
    <row r="4" spans="1:24" x14ac:dyDescent="0.35">
      <c r="A4" s="3" t="s">
        <v>4</v>
      </c>
      <c r="B4" s="90">
        <f>SUM(B5:B7)</f>
        <v>0</v>
      </c>
      <c r="C4" s="90">
        <f t="shared" ref="C4:L4" si="0">SUM(C5:C7)</f>
        <v>0</v>
      </c>
      <c r="D4" s="90">
        <f t="shared" si="0"/>
        <v>0</v>
      </c>
      <c r="E4" s="90">
        <f t="shared" si="0"/>
        <v>0</v>
      </c>
      <c r="F4" s="90">
        <f t="shared" si="0"/>
        <v>0</v>
      </c>
      <c r="G4" s="90">
        <f t="shared" si="0"/>
        <v>0</v>
      </c>
      <c r="H4" s="90">
        <f t="shared" si="0"/>
        <v>0</v>
      </c>
      <c r="I4" s="90">
        <f t="shared" si="0"/>
        <v>0</v>
      </c>
      <c r="J4" s="90">
        <f t="shared" si="0"/>
        <v>0</v>
      </c>
      <c r="K4" s="90">
        <f t="shared" si="0"/>
        <v>0</v>
      </c>
      <c r="L4" s="90">
        <f t="shared" si="0"/>
        <v>0</v>
      </c>
      <c r="M4" s="90">
        <f>SUM(B4:L4)</f>
        <v>0</v>
      </c>
    </row>
    <row r="5" spans="1:24" x14ac:dyDescent="0.35">
      <c r="A5" s="5" t="s">
        <v>5</v>
      </c>
      <c r="B5" s="90">
        <v>0</v>
      </c>
      <c r="C5" s="90">
        <v>0</v>
      </c>
      <c r="D5" s="90">
        <v>0</v>
      </c>
      <c r="E5" s="90">
        <v>0</v>
      </c>
      <c r="F5" s="90">
        <v>0</v>
      </c>
      <c r="G5" s="90">
        <v>0</v>
      </c>
      <c r="H5" s="90">
        <v>0</v>
      </c>
      <c r="I5" s="90">
        <v>0</v>
      </c>
      <c r="J5" s="90">
        <v>0</v>
      </c>
      <c r="K5" s="90">
        <v>0</v>
      </c>
      <c r="L5" s="90">
        <v>0</v>
      </c>
      <c r="M5" s="90">
        <f t="shared" ref="M5:M20" si="1">SUM(B5:L5)</f>
        <v>0</v>
      </c>
    </row>
    <row r="6" spans="1:24" x14ac:dyDescent="0.35">
      <c r="A6" s="5" t="s">
        <v>6</v>
      </c>
      <c r="B6" s="90">
        <v>0</v>
      </c>
      <c r="C6" s="90">
        <v>0</v>
      </c>
      <c r="D6" s="90">
        <v>0</v>
      </c>
      <c r="E6" s="90">
        <v>0</v>
      </c>
      <c r="F6" s="90">
        <v>0</v>
      </c>
      <c r="G6" s="90">
        <v>0</v>
      </c>
      <c r="H6" s="90">
        <v>0</v>
      </c>
      <c r="I6" s="90">
        <v>0</v>
      </c>
      <c r="J6" s="90">
        <v>0</v>
      </c>
      <c r="K6" s="90">
        <v>0</v>
      </c>
      <c r="L6" s="90">
        <v>0</v>
      </c>
      <c r="M6" s="90">
        <f t="shared" si="1"/>
        <v>0</v>
      </c>
    </row>
    <row r="7" spans="1:24" ht="29" x14ac:dyDescent="0.35">
      <c r="A7" s="5" t="s">
        <v>7</v>
      </c>
      <c r="B7" s="90">
        <v>0</v>
      </c>
      <c r="C7" s="90">
        <v>0</v>
      </c>
      <c r="D7" s="90">
        <v>0</v>
      </c>
      <c r="E7" s="90">
        <v>0</v>
      </c>
      <c r="F7" s="90">
        <v>0</v>
      </c>
      <c r="G7" s="90">
        <v>0</v>
      </c>
      <c r="H7" s="90">
        <v>0</v>
      </c>
      <c r="I7" s="90">
        <v>0</v>
      </c>
      <c r="J7" s="90">
        <v>0</v>
      </c>
      <c r="K7" s="90">
        <v>0</v>
      </c>
      <c r="L7" s="90">
        <v>0</v>
      </c>
      <c r="M7" s="90">
        <f t="shared" si="1"/>
        <v>0</v>
      </c>
    </row>
    <row r="8" spans="1:24" ht="15" thickBot="1" x14ac:dyDescent="0.4">
      <c r="A8" s="3" t="s">
        <v>8</v>
      </c>
      <c r="B8" s="90">
        <f>SUM(B9:B11)</f>
        <v>2.2999999999999998</v>
      </c>
      <c r="C8" s="90">
        <f t="shared" ref="C8:L8" si="2">SUM(C9:C11)</f>
        <v>3.2</v>
      </c>
      <c r="D8" s="90">
        <f t="shared" si="2"/>
        <v>3.2</v>
      </c>
      <c r="E8" s="90">
        <f t="shared" si="2"/>
        <v>1.9</v>
      </c>
      <c r="F8" s="90">
        <f t="shared" si="2"/>
        <v>0.5</v>
      </c>
      <c r="G8" s="90">
        <f t="shared" si="2"/>
        <v>0.60000000000000009</v>
      </c>
      <c r="H8" s="90">
        <f t="shared" si="2"/>
        <v>0</v>
      </c>
      <c r="I8" s="90">
        <f t="shared" si="2"/>
        <v>0</v>
      </c>
      <c r="J8" s="90">
        <f t="shared" si="2"/>
        <v>0</v>
      </c>
      <c r="K8" s="90">
        <f t="shared" si="2"/>
        <v>0</v>
      </c>
      <c r="L8" s="90">
        <f t="shared" si="2"/>
        <v>0</v>
      </c>
      <c r="M8" s="90">
        <f t="shared" si="1"/>
        <v>11.7</v>
      </c>
      <c r="P8" s="23"/>
      <c r="X8">
        <f t="shared" ref="X8" si="3">SUM(X9:X14)</f>
        <v>0.60000000000000009</v>
      </c>
    </row>
    <row r="9" spans="1:24" ht="15" thickBot="1" x14ac:dyDescent="0.4">
      <c r="A9" s="5" t="s">
        <v>5</v>
      </c>
      <c r="B9" s="90">
        <v>0.6</v>
      </c>
      <c r="C9" s="90">
        <v>1</v>
      </c>
      <c r="D9" s="90">
        <v>1</v>
      </c>
      <c r="E9" s="90">
        <v>0.4</v>
      </c>
      <c r="F9" s="90">
        <v>0.2</v>
      </c>
      <c r="G9" s="90">
        <v>0.2</v>
      </c>
      <c r="H9" s="90">
        <v>0</v>
      </c>
      <c r="I9" s="90">
        <v>0</v>
      </c>
      <c r="J9" s="90">
        <v>0</v>
      </c>
      <c r="K9" s="90">
        <v>0</v>
      </c>
      <c r="L9" s="90">
        <v>0</v>
      </c>
      <c r="M9" s="90">
        <f t="shared" si="1"/>
        <v>3.4000000000000004</v>
      </c>
      <c r="O9" s="77" t="s">
        <v>270</v>
      </c>
      <c r="P9" s="74">
        <v>1.2</v>
      </c>
      <c r="X9">
        <v>0.2</v>
      </c>
    </row>
    <row r="10" spans="1:24" ht="15" thickBot="1" x14ac:dyDescent="0.4">
      <c r="A10" s="5" t="s">
        <v>6</v>
      </c>
      <c r="B10" s="90">
        <v>0</v>
      </c>
      <c r="C10" s="90">
        <v>0</v>
      </c>
      <c r="D10" s="90">
        <v>0</v>
      </c>
      <c r="E10" s="90">
        <v>0</v>
      </c>
      <c r="F10" s="90">
        <v>0</v>
      </c>
      <c r="G10" s="90">
        <v>0</v>
      </c>
      <c r="H10" s="90">
        <v>0</v>
      </c>
      <c r="I10" s="90">
        <v>0</v>
      </c>
      <c r="J10" s="90">
        <v>0</v>
      </c>
      <c r="K10" s="90">
        <v>0</v>
      </c>
      <c r="L10" s="90">
        <v>0</v>
      </c>
      <c r="M10" s="90">
        <f t="shared" si="1"/>
        <v>0</v>
      </c>
      <c r="O10" s="77" t="s">
        <v>238</v>
      </c>
      <c r="P10" s="74">
        <v>8.3000000000000007</v>
      </c>
      <c r="X10">
        <v>0.4</v>
      </c>
    </row>
    <row r="11" spans="1:24" ht="15" thickBot="1" x14ac:dyDescent="0.4">
      <c r="A11" s="5" t="s">
        <v>238</v>
      </c>
      <c r="B11" s="150">
        <v>1.7</v>
      </c>
      <c r="C11" s="150">
        <v>2.2000000000000002</v>
      </c>
      <c r="D11" s="150">
        <v>2.2000000000000002</v>
      </c>
      <c r="E11" s="150">
        <v>1.5</v>
      </c>
      <c r="F11" s="150">
        <v>0.3</v>
      </c>
      <c r="G11" s="150">
        <v>0.4</v>
      </c>
      <c r="H11" s="90">
        <v>0</v>
      </c>
      <c r="I11" s="90">
        <v>0</v>
      </c>
      <c r="J11" s="90">
        <v>0</v>
      </c>
      <c r="K11" s="90">
        <v>0</v>
      </c>
      <c r="L11" s="90">
        <v>0</v>
      </c>
      <c r="M11" s="90">
        <f t="shared" si="1"/>
        <v>8.3000000000000007</v>
      </c>
      <c r="O11" s="77" t="s">
        <v>271</v>
      </c>
      <c r="P11" s="68">
        <v>2.2000000000000002</v>
      </c>
      <c r="X11">
        <v>0</v>
      </c>
    </row>
    <row r="12" spans="1:24" x14ac:dyDescent="0.35">
      <c r="A12" s="3" t="s">
        <v>11</v>
      </c>
      <c r="B12" s="90">
        <f>SUM(B13:B15)</f>
        <v>-2.2999999999999998</v>
      </c>
      <c r="C12" s="90">
        <v>-3.2</v>
      </c>
      <c r="D12" s="90">
        <v>-3.2</v>
      </c>
      <c r="E12" s="90">
        <v>-1.9</v>
      </c>
      <c r="F12" s="90">
        <v>-0.5</v>
      </c>
      <c r="G12" s="90">
        <v>-0.6</v>
      </c>
      <c r="H12" s="90">
        <v>0</v>
      </c>
      <c r="I12" s="90">
        <v>0</v>
      </c>
      <c r="J12" s="90">
        <v>0</v>
      </c>
      <c r="K12" s="90">
        <v>0</v>
      </c>
      <c r="L12" s="90">
        <v>0</v>
      </c>
      <c r="M12" s="90">
        <f t="shared" si="1"/>
        <v>-11.7</v>
      </c>
      <c r="O12" s="110" t="s">
        <v>254</v>
      </c>
      <c r="P12" s="23">
        <v>11.9</v>
      </c>
      <c r="X12">
        <v>0</v>
      </c>
    </row>
    <row r="13" spans="1:24" x14ac:dyDescent="0.35">
      <c r="A13" s="5" t="s">
        <v>5</v>
      </c>
      <c r="B13" s="90">
        <v>-0.6</v>
      </c>
      <c r="C13" s="90">
        <v>-1</v>
      </c>
      <c r="D13" s="90">
        <v>-1</v>
      </c>
      <c r="E13" s="90">
        <v>-0.4</v>
      </c>
      <c r="F13" s="90">
        <v>-0.2</v>
      </c>
      <c r="G13" s="90">
        <v>-0.2</v>
      </c>
      <c r="H13" s="90">
        <v>0</v>
      </c>
      <c r="I13" s="90">
        <v>0</v>
      </c>
      <c r="J13" s="90">
        <v>0</v>
      </c>
      <c r="K13" s="90">
        <v>0</v>
      </c>
      <c r="L13" s="90">
        <v>0</v>
      </c>
      <c r="M13" s="90">
        <f t="shared" si="1"/>
        <v>-3.4000000000000004</v>
      </c>
      <c r="O13" s="38"/>
      <c r="P13" s="23"/>
      <c r="X13">
        <v>0</v>
      </c>
    </row>
    <row r="14" spans="1:24" x14ac:dyDescent="0.35">
      <c r="A14" s="5" t="s">
        <v>6</v>
      </c>
      <c r="B14" s="90">
        <v>0</v>
      </c>
      <c r="C14" s="90">
        <v>0</v>
      </c>
      <c r="D14" s="90">
        <v>0</v>
      </c>
      <c r="E14" s="90">
        <v>0</v>
      </c>
      <c r="F14" s="90">
        <v>0</v>
      </c>
      <c r="G14" s="90">
        <v>0</v>
      </c>
      <c r="H14" s="90">
        <v>0</v>
      </c>
      <c r="I14" s="90">
        <v>0</v>
      </c>
      <c r="J14" s="90">
        <v>0</v>
      </c>
      <c r="K14" s="90">
        <v>0</v>
      </c>
      <c r="L14" s="90">
        <v>0</v>
      </c>
      <c r="M14" s="90">
        <f t="shared" si="1"/>
        <v>0</v>
      </c>
      <c r="O14" s="38"/>
      <c r="X14">
        <v>0</v>
      </c>
    </row>
    <row r="15" spans="1:24" x14ac:dyDescent="0.35">
      <c r="A15" s="5" t="s">
        <v>238</v>
      </c>
      <c r="B15" s="150">
        <v>-1.7</v>
      </c>
      <c r="C15" s="150">
        <v>-2.2000000000000002</v>
      </c>
      <c r="D15" s="150">
        <v>-2.2000000000000002</v>
      </c>
      <c r="E15" s="150">
        <v>-1.5</v>
      </c>
      <c r="F15" s="150">
        <v>-0.3</v>
      </c>
      <c r="G15" s="150">
        <v>-0.4</v>
      </c>
      <c r="H15" s="90">
        <v>0</v>
      </c>
      <c r="I15" s="90">
        <v>0</v>
      </c>
      <c r="J15" s="90">
        <v>0</v>
      </c>
      <c r="K15" s="90">
        <v>0</v>
      </c>
      <c r="L15" s="90">
        <v>0</v>
      </c>
      <c r="M15" s="90">
        <f t="shared" si="1"/>
        <v>-8.3000000000000007</v>
      </c>
    </row>
    <row r="16" spans="1:24" ht="43.5" x14ac:dyDescent="0.35">
      <c r="A16" s="3" t="s">
        <v>9</v>
      </c>
      <c r="B16" s="107">
        <v>11.9</v>
      </c>
      <c r="C16" s="90">
        <v>0</v>
      </c>
      <c r="D16" s="90">
        <v>0</v>
      </c>
      <c r="E16" s="90">
        <v>0</v>
      </c>
      <c r="F16" s="90">
        <v>0</v>
      </c>
      <c r="G16" s="90">
        <v>0</v>
      </c>
      <c r="H16" s="90">
        <v>0</v>
      </c>
      <c r="I16" s="90">
        <v>0</v>
      </c>
      <c r="J16" s="90">
        <v>0</v>
      </c>
      <c r="K16" s="90">
        <v>0</v>
      </c>
      <c r="L16" s="90">
        <v>0</v>
      </c>
      <c r="M16" s="90">
        <f t="shared" si="1"/>
        <v>11.9</v>
      </c>
    </row>
    <row r="17" spans="1:13" ht="29" x14ac:dyDescent="0.35">
      <c r="A17" s="3" t="s">
        <v>10</v>
      </c>
      <c r="B17" s="90">
        <f>SUM(B18:B20)</f>
        <v>3.7</v>
      </c>
      <c r="C17" s="90">
        <f t="shared" ref="C17:L17" si="4">SUM(C18:C20)</f>
        <v>7.7</v>
      </c>
      <c r="D17" s="90">
        <f t="shared" si="4"/>
        <v>7.9</v>
      </c>
      <c r="E17" s="90">
        <f t="shared" si="4"/>
        <v>8.1</v>
      </c>
      <c r="F17" s="90">
        <f t="shared" si="4"/>
        <v>8.3000000000000007</v>
      </c>
      <c r="G17" s="90">
        <f t="shared" si="4"/>
        <v>8.5</v>
      </c>
      <c r="H17" s="90">
        <f t="shared" si="4"/>
        <v>0</v>
      </c>
      <c r="I17" s="90">
        <f t="shared" si="4"/>
        <v>0</v>
      </c>
      <c r="J17" s="90">
        <f t="shared" si="4"/>
        <v>0</v>
      </c>
      <c r="K17" s="90">
        <f t="shared" si="4"/>
        <v>0</v>
      </c>
      <c r="L17" s="90">
        <f t="shared" si="4"/>
        <v>0</v>
      </c>
      <c r="M17" s="90">
        <f t="shared" si="1"/>
        <v>44.2</v>
      </c>
    </row>
    <row r="18" spans="1:13" x14ac:dyDescent="0.35">
      <c r="A18" s="5" t="s">
        <v>5</v>
      </c>
      <c r="B18" s="90">
        <v>3.7</v>
      </c>
      <c r="C18" s="90">
        <v>7.7</v>
      </c>
      <c r="D18" s="90">
        <v>7.9</v>
      </c>
      <c r="E18" s="90">
        <v>8.1</v>
      </c>
      <c r="F18" s="90">
        <v>8.3000000000000007</v>
      </c>
      <c r="G18" s="90">
        <v>8.5</v>
      </c>
      <c r="H18" s="90">
        <v>0</v>
      </c>
      <c r="I18" s="90">
        <v>0</v>
      </c>
      <c r="J18" s="90">
        <v>0</v>
      </c>
      <c r="K18" s="90">
        <v>0</v>
      </c>
      <c r="L18" s="90">
        <v>0</v>
      </c>
      <c r="M18" s="90">
        <f t="shared" si="1"/>
        <v>44.2</v>
      </c>
    </row>
    <row r="19" spans="1:13" x14ac:dyDescent="0.35">
      <c r="A19" s="5" t="s">
        <v>6</v>
      </c>
      <c r="B19" s="90">
        <v>0</v>
      </c>
      <c r="C19" s="90">
        <v>0</v>
      </c>
      <c r="D19" s="90">
        <v>0</v>
      </c>
      <c r="E19" s="90">
        <v>0</v>
      </c>
      <c r="F19" s="90">
        <v>0</v>
      </c>
      <c r="G19" s="90">
        <v>0</v>
      </c>
      <c r="H19" s="90">
        <v>0</v>
      </c>
      <c r="I19" s="90">
        <v>0</v>
      </c>
      <c r="J19" s="90">
        <v>0</v>
      </c>
      <c r="K19" s="90">
        <v>0</v>
      </c>
      <c r="L19" s="90">
        <v>0</v>
      </c>
      <c r="M19" s="90">
        <f t="shared" si="1"/>
        <v>0</v>
      </c>
    </row>
    <row r="20" spans="1:13" ht="29" x14ac:dyDescent="0.35">
      <c r="A20" s="5" t="s">
        <v>7</v>
      </c>
      <c r="B20" s="90">
        <v>0</v>
      </c>
      <c r="C20" s="90">
        <v>0</v>
      </c>
      <c r="D20" s="90">
        <v>0</v>
      </c>
      <c r="E20" s="90">
        <v>0</v>
      </c>
      <c r="F20" s="90">
        <v>0</v>
      </c>
      <c r="G20" s="90">
        <v>0</v>
      </c>
      <c r="H20" s="90">
        <v>0</v>
      </c>
      <c r="I20" s="90">
        <v>0</v>
      </c>
      <c r="J20" s="90">
        <v>0</v>
      </c>
      <c r="K20" s="90">
        <v>0</v>
      </c>
      <c r="L20" s="90">
        <v>0</v>
      </c>
      <c r="M20" s="90">
        <f t="shared" si="1"/>
        <v>0</v>
      </c>
    </row>
    <row r="21" spans="1:13" x14ac:dyDescent="0.35">
      <c r="A21" s="5" t="s">
        <v>12</v>
      </c>
      <c r="B21" s="290" t="s">
        <v>295</v>
      </c>
      <c r="C21" s="290"/>
      <c r="D21" s="290"/>
      <c r="E21" s="290"/>
      <c r="F21" s="290"/>
      <c r="G21" s="290"/>
      <c r="H21" s="290"/>
      <c r="I21" s="290"/>
      <c r="J21" s="290"/>
      <c r="K21" s="290"/>
      <c r="L21" s="290"/>
      <c r="M21" s="290"/>
    </row>
    <row r="22" spans="1:13" ht="43.5" x14ac:dyDescent="0.35">
      <c r="A22" s="5" t="s">
        <v>13</v>
      </c>
      <c r="B22" s="290" t="s">
        <v>110</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91" t="s">
        <v>17</v>
      </c>
      <c r="B28" s="5" t="s">
        <v>20</v>
      </c>
      <c r="C28" s="92">
        <v>2.7</v>
      </c>
      <c r="D28" s="92">
        <v>5.6</v>
      </c>
      <c r="E28" s="92">
        <v>5.7</v>
      </c>
      <c r="F28" s="92">
        <v>5.8</v>
      </c>
      <c r="G28" s="92">
        <v>5.9</v>
      </c>
      <c r="H28" s="92"/>
      <c r="I28" s="291">
        <v>25.7</v>
      </c>
      <c r="J28" s="291"/>
    </row>
    <row r="29" spans="1:13" ht="87" x14ac:dyDescent="0.35">
      <c r="A29" s="91" t="s">
        <v>18</v>
      </c>
      <c r="B29" s="5" t="s">
        <v>21</v>
      </c>
      <c r="C29" s="92"/>
      <c r="D29" s="92"/>
      <c r="E29" s="92"/>
      <c r="F29" s="92"/>
      <c r="G29" s="92"/>
      <c r="H29" s="92"/>
      <c r="I29" s="291"/>
      <c r="J29" s="291"/>
    </row>
    <row r="30" spans="1:13" ht="87" x14ac:dyDescent="0.35">
      <c r="A30" s="91" t="s">
        <v>19</v>
      </c>
      <c r="B30" s="7" t="s">
        <v>22</v>
      </c>
      <c r="C30" s="92"/>
      <c r="D30" s="92"/>
      <c r="E30" s="92"/>
      <c r="F30" s="92"/>
      <c r="G30" s="92"/>
      <c r="H30" s="92"/>
      <c r="I30" s="291"/>
      <c r="J30" s="291"/>
    </row>
    <row r="31" spans="1:13" ht="29" x14ac:dyDescent="0.35">
      <c r="A31" s="8"/>
      <c r="B31" s="5" t="s">
        <v>23</v>
      </c>
      <c r="C31" s="91"/>
      <c r="D31" s="91"/>
      <c r="E31" s="91"/>
      <c r="F31" s="91"/>
      <c r="G31" s="91"/>
      <c r="H31" s="91"/>
      <c r="I31" s="290"/>
      <c r="J31" s="290"/>
    </row>
    <row r="32" spans="1:13" ht="43.5" x14ac:dyDescent="0.35">
      <c r="A32" s="290" t="s">
        <v>24</v>
      </c>
      <c r="B32" s="5" t="s">
        <v>20</v>
      </c>
      <c r="C32" s="300" t="s">
        <v>218</v>
      </c>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91"/>
      <c r="D35" s="91"/>
      <c r="E35" s="91"/>
      <c r="F35" s="91"/>
      <c r="G35" s="91"/>
      <c r="H35" s="9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91"/>
      <c r="D37" s="91"/>
      <c r="E37" s="91"/>
      <c r="F37" s="91"/>
      <c r="G37" s="91"/>
      <c r="H37" s="91"/>
      <c r="I37" s="290"/>
      <c r="J37" s="290"/>
    </row>
    <row r="38" spans="1:10" ht="43.5" x14ac:dyDescent="0.35">
      <c r="A38" s="91" t="s">
        <v>13</v>
      </c>
      <c r="B38" s="294"/>
      <c r="C38" s="295"/>
      <c r="D38" s="295"/>
      <c r="E38" s="295"/>
      <c r="F38" s="295"/>
      <c r="G38" s="295"/>
      <c r="H38" s="295"/>
      <c r="I38" s="295"/>
      <c r="J38" s="296"/>
    </row>
  </sheetData>
  <mergeCells count="20">
    <mergeCell ref="B38:J38"/>
    <mergeCell ref="I31:J31"/>
    <mergeCell ref="A32:A35"/>
    <mergeCell ref="C32:J34"/>
    <mergeCell ref="I35:J35"/>
    <mergeCell ref="A36:A37"/>
    <mergeCell ref="C36:J36"/>
    <mergeCell ref="I37:J37"/>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22" sqref="B22:M22"/>
    </sheetView>
  </sheetViews>
  <sheetFormatPr defaultRowHeight="14.5" x14ac:dyDescent="0.35"/>
  <cols>
    <col min="1" max="1" width="25.7265625" customWidth="1"/>
    <col min="2" max="2" width="9.1796875" customWidth="1"/>
    <col min="3" max="3" width="16.453125" customWidth="1"/>
    <col min="4" max="12" width="11.81640625" bestFit="1" customWidth="1"/>
    <col min="13" max="13" width="19.7265625" customWidth="1"/>
    <col min="14" max="14" width="27.81640625" customWidth="1"/>
  </cols>
  <sheetData>
    <row r="1" spans="1:16" x14ac:dyDescent="0.35">
      <c r="A1" s="289" t="s">
        <v>0</v>
      </c>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ht="31.5" customHeight="1" x14ac:dyDescent="0.35">
      <c r="A4" s="3" t="s">
        <v>4</v>
      </c>
      <c r="B4" s="59">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59">
        <f t="shared" ref="M4:M7" si="1">SUM(B4:L4)</f>
        <v>0</v>
      </c>
    </row>
    <row r="5" spans="1:16" ht="23.25" customHeight="1" x14ac:dyDescent="0.35">
      <c r="A5" s="5" t="s">
        <v>5</v>
      </c>
      <c r="B5" s="59">
        <v>0</v>
      </c>
      <c r="C5" s="59">
        <v>0</v>
      </c>
      <c r="D5" s="59">
        <v>0</v>
      </c>
      <c r="E5" s="59">
        <v>0</v>
      </c>
      <c r="F5" s="59">
        <v>0</v>
      </c>
      <c r="G5" s="59">
        <v>0</v>
      </c>
      <c r="H5" s="59">
        <v>0</v>
      </c>
      <c r="I5" s="59">
        <v>0</v>
      </c>
      <c r="J5" s="59">
        <v>0</v>
      </c>
      <c r="K5" s="59">
        <v>0</v>
      </c>
      <c r="L5" s="59">
        <v>0</v>
      </c>
      <c r="M5" s="59">
        <f t="shared" si="1"/>
        <v>0</v>
      </c>
    </row>
    <row r="6" spans="1:16" x14ac:dyDescent="0.35">
      <c r="A6" s="5" t="s">
        <v>6</v>
      </c>
      <c r="B6" s="59">
        <v>0</v>
      </c>
      <c r="C6" s="59">
        <v>0</v>
      </c>
      <c r="D6" s="59">
        <v>0</v>
      </c>
      <c r="E6" s="59">
        <v>0</v>
      </c>
      <c r="F6" s="59">
        <v>0</v>
      </c>
      <c r="G6" s="59">
        <v>0</v>
      </c>
      <c r="H6" s="59">
        <v>0</v>
      </c>
      <c r="I6" s="59">
        <v>0</v>
      </c>
      <c r="J6" s="59">
        <v>0</v>
      </c>
      <c r="K6" s="59">
        <v>0</v>
      </c>
      <c r="L6" s="59">
        <v>0</v>
      </c>
      <c r="M6" s="59">
        <f t="shared" si="1"/>
        <v>0</v>
      </c>
    </row>
    <row r="7" spans="1:16" ht="51" customHeight="1" x14ac:dyDescent="0.35">
      <c r="A7" s="5" t="s">
        <v>7</v>
      </c>
      <c r="B7" s="59">
        <v>0</v>
      </c>
      <c r="C7" s="59">
        <v>0</v>
      </c>
      <c r="D7" s="59">
        <v>0</v>
      </c>
      <c r="E7" s="59">
        <v>0</v>
      </c>
      <c r="F7" s="59">
        <v>0</v>
      </c>
      <c r="G7" s="59">
        <v>0</v>
      </c>
      <c r="H7" s="59">
        <v>0</v>
      </c>
      <c r="I7" s="59">
        <v>0</v>
      </c>
      <c r="J7" s="59">
        <v>0</v>
      </c>
      <c r="K7" s="59">
        <v>0</v>
      </c>
      <c r="L7" s="59">
        <v>0</v>
      </c>
      <c r="M7" s="59">
        <f t="shared" si="1"/>
        <v>0</v>
      </c>
    </row>
    <row r="8" spans="1:16" ht="32.25" customHeight="1" x14ac:dyDescent="0.35">
      <c r="A8" s="3" t="s">
        <v>8</v>
      </c>
      <c r="B8" s="59">
        <f>SUM(B9:B11)</f>
        <v>1.5</v>
      </c>
      <c r="C8" s="63">
        <f t="shared" ref="C8:L8" si="2">SUM(C9:C11)</f>
        <v>3</v>
      </c>
      <c r="D8" s="63">
        <f t="shared" si="2"/>
        <v>3</v>
      </c>
      <c r="E8" s="63">
        <f t="shared" si="2"/>
        <v>1.5</v>
      </c>
      <c r="F8" s="63">
        <f t="shared" si="2"/>
        <v>3</v>
      </c>
      <c r="G8" s="63">
        <f t="shared" si="2"/>
        <v>3</v>
      </c>
      <c r="H8" s="63">
        <f t="shared" si="2"/>
        <v>3</v>
      </c>
      <c r="I8" s="63">
        <f t="shared" si="2"/>
        <v>3</v>
      </c>
      <c r="J8" s="63">
        <f t="shared" si="2"/>
        <v>3</v>
      </c>
      <c r="K8" s="63">
        <f t="shared" si="2"/>
        <v>3</v>
      </c>
      <c r="L8" s="63">
        <f t="shared" si="2"/>
        <v>3</v>
      </c>
      <c r="M8" s="86">
        <f>SUM(B8:L8)</f>
        <v>30</v>
      </c>
      <c r="N8" s="87" t="s">
        <v>250</v>
      </c>
      <c r="P8" s="23"/>
    </row>
    <row r="9" spans="1:16" ht="18" customHeight="1" x14ac:dyDescent="0.35">
      <c r="A9" s="5" t="s">
        <v>5</v>
      </c>
      <c r="B9" s="60">
        <v>1.5</v>
      </c>
      <c r="C9" s="60">
        <v>3</v>
      </c>
      <c r="D9" s="60">
        <v>3</v>
      </c>
      <c r="E9" s="60">
        <v>1.5</v>
      </c>
      <c r="F9" s="60">
        <v>3</v>
      </c>
      <c r="G9" s="60">
        <v>3</v>
      </c>
      <c r="H9" s="60">
        <v>3</v>
      </c>
      <c r="I9" s="60">
        <v>3</v>
      </c>
      <c r="J9" s="60">
        <v>3</v>
      </c>
      <c r="K9" s="60">
        <v>3</v>
      </c>
      <c r="L9" s="60">
        <v>3</v>
      </c>
      <c r="M9" s="86">
        <f t="shared" ref="M9:M20" si="3">SUM(B9:L9)</f>
        <v>30</v>
      </c>
      <c r="N9" s="88"/>
    </row>
    <row r="10" spans="1:16" x14ac:dyDescent="0.35">
      <c r="A10" s="5" t="s">
        <v>6</v>
      </c>
      <c r="B10" s="59">
        <v>0</v>
      </c>
      <c r="C10" s="59">
        <v>0</v>
      </c>
      <c r="D10" s="59">
        <v>0</v>
      </c>
      <c r="E10" s="59">
        <v>0</v>
      </c>
      <c r="F10" s="59">
        <v>0</v>
      </c>
      <c r="G10" s="59">
        <v>0</v>
      </c>
      <c r="H10" s="59">
        <v>0</v>
      </c>
      <c r="I10" s="59">
        <v>0</v>
      </c>
      <c r="J10" s="59">
        <v>0</v>
      </c>
      <c r="K10" s="59">
        <v>0</v>
      </c>
      <c r="L10" s="59">
        <v>0</v>
      </c>
      <c r="M10" s="59">
        <f t="shared" si="3"/>
        <v>0</v>
      </c>
    </row>
    <row r="11" spans="1:16" ht="42" customHeight="1" x14ac:dyDescent="0.35">
      <c r="A11" s="5" t="s">
        <v>7</v>
      </c>
      <c r="B11" s="58">
        <v>0</v>
      </c>
      <c r="C11" s="59">
        <v>0</v>
      </c>
      <c r="D11" s="59">
        <v>0</v>
      </c>
      <c r="E11" s="59">
        <v>0</v>
      </c>
      <c r="F11" s="59">
        <v>0</v>
      </c>
      <c r="G11" s="59">
        <v>0</v>
      </c>
      <c r="H11" s="59">
        <v>0</v>
      </c>
      <c r="I11" s="59">
        <v>0</v>
      </c>
      <c r="J11" s="59">
        <v>0</v>
      </c>
      <c r="K11" s="59">
        <v>0</v>
      </c>
      <c r="L11" s="59">
        <v>0</v>
      </c>
      <c r="M11" s="59">
        <f t="shared" si="3"/>
        <v>0</v>
      </c>
    </row>
    <row r="12" spans="1:16" x14ac:dyDescent="0.35">
      <c r="A12" s="3" t="s">
        <v>11</v>
      </c>
      <c r="B12" s="59">
        <f>SUM(B13:B15)</f>
        <v>-1.5</v>
      </c>
      <c r="C12" s="59">
        <f t="shared" ref="C12:L12" si="4">SUM(C13:C15)</f>
        <v>-3</v>
      </c>
      <c r="D12" s="59">
        <f t="shared" si="4"/>
        <v>-3</v>
      </c>
      <c r="E12" s="59">
        <f t="shared" si="4"/>
        <v>-1.5</v>
      </c>
      <c r="F12" s="59">
        <f t="shared" si="4"/>
        <v>-3</v>
      </c>
      <c r="G12" s="59">
        <f t="shared" si="4"/>
        <v>-3</v>
      </c>
      <c r="H12" s="59">
        <f t="shared" si="4"/>
        <v>-3</v>
      </c>
      <c r="I12" s="59">
        <f t="shared" si="4"/>
        <v>-3</v>
      </c>
      <c r="J12" s="59">
        <f t="shared" si="4"/>
        <v>-3</v>
      </c>
      <c r="K12" s="59">
        <f t="shared" si="4"/>
        <v>-3</v>
      </c>
      <c r="L12" s="59">
        <f t="shared" si="4"/>
        <v>-3</v>
      </c>
      <c r="M12" s="59">
        <f t="shared" si="3"/>
        <v>-30</v>
      </c>
      <c r="N12" s="23"/>
      <c r="P12" s="23"/>
    </row>
    <row r="13" spans="1:16" ht="15.5" x14ac:dyDescent="0.35">
      <c r="A13" s="5" t="s">
        <v>5</v>
      </c>
      <c r="B13" s="60">
        <v>-1.5</v>
      </c>
      <c r="C13" s="60">
        <v>-3</v>
      </c>
      <c r="D13" s="60">
        <v>-3</v>
      </c>
      <c r="E13" s="60">
        <v>-1.5</v>
      </c>
      <c r="F13" s="60">
        <v>-3</v>
      </c>
      <c r="G13" s="60">
        <v>-3</v>
      </c>
      <c r="H13" s="60">
        <v>-3</v>
      </c>
      <c r="I13" s="60">
        <v>-3</v>
      </c>
      <c r="J13" s="60">
        <v>-3</v>
      </c>
      <c r="K13" s="60">
        <v>-3</v>
      </c>
      <c r="L13" s="60">
        <v>-3</v>
      </c>
      <c r="M13" s="59">
        <f t="shared" si="3"/>
        <v>-30</v>
      </c>
      <c r="P13" s="23"/>
    </row>
    <row r="14" spans="1:16" x14ac:dyDescent="0.35">
      <c r="A14" s="5" t="s">
        <v>6</v>
      </c>
      <c r="B14" s="59">
        <v>0</v>
      </c>
      <c r="C14" s="59">
        <v>0</v>
      </c>
      <c r="D14" s="59">
        <v>0</v>
      </c>
      <c r="E14" s="59">
        <v>0</v>
      </c>
      <c r="F14" s="59">
        <v>0</v>
      </c>
      <c r="G14" s="59">
        <v>0</v>
      </c>
      <c r="H14" s="59">
        <v>0</v>
      </c>
      <c r="I14" s="59">
        <v>0</v>
      </c>
      <c r="J14" s="59">
        <v>0</v>
      </c>
      <c r="K14" s="59">
        <v>0</v>
      </c>
      <c r="L14" s="59">
        <v>0</v>
      </c>
      <c r="M14" s="59">
        <f t="shared" si="3"/>
        <v>0</v>
      </c>
    </row>
    <row r="15" spans="1:16" ht="57.75" customHeight="1" x14ac:dyDescent="0.35">
      <c r="A15" s="5" t="s">
        <v>7</v>
      </c>
      <c r="B15" s="59">
        <v>0</v>
      </c>
      <c r="C15" s="59">
        <v>0</v>
      </c>
      <c r="D15" s="59">
        <v>0</v>
      </c>
      <c r="E15" s="59">
        <v>0</v>
      </c>
      <c r="F15" s="59">
        <v>0</v>
      </c>
      <c r="G15" s="59">
        <v>0</v>
      </c>
      <c r="H15" s="59">
        <v>0</v>
      </c>
      <c r="I15" s="59">
        <v>0</v>
      </c>
      <c r="J15" s="59">
        <v>0</v>
      </c>
      <c r="K15" s="59">
        <v>0</v>
      </c>
      <c r="L15" s="59">
        <v>0</v>
      </c>
      <c r="M15" s="59">
        <f t="shared" si="3"/>
        <v>0</v>
      </c>
    </row>
    <row r="16" spans="1:16" ht="43.5" x14ac:dyDescent="0.35">
      <c r="A16" s="3" t="s">
        <v>9</v>
      </c>
      <c r="B16" s="59">
        <v>0</v>
      </c>
      <c r="C16" s="59">
        <v>0</v>
      </c>
      <c r="D16" s="59">
        <v>0</v>
      </c>
      <c r="E16" s="59">
        <v>0</v>
      </c>
      <c r="F16" s="59">
        <v>0</v>
      </c>
      <c r="G16" s="59">
        <v>0</v>
      </c>
      <c r="H16" s="59">
        <v>0</v>
      </c>
      <c r="I16" s="59">
        <v>0</v>
      </c>
      <c r="J16" s="59">
        <v>0</v>
      </c>
      <c r="K16" s="59">
        <v>0</v>
      </c>
      <c r="L16" s="59">
        <v>0</v>
      </c>
      <c r="M16" s="59">
        <f t="shared" si="3"/>
        <v>0</v>
      </c>
    </row>
    <row r="17" spans="1:14" ht="29" x14ac:dyDescent="0.35">
      <c r="A17" s="3" t="s">
        <v>10</v>
      </c>
      <c r="B17" s="59">
        <f>SUM(B18:B20)</f>
        <v>0</v>
      </c>
      <c r="C17" s="59">
        <f t="shared" ref="C17:L17" si="5">SUM(C18:C20)</f>
        <v>0</v>
      </c>
      <c r="D17" s="59">
        <f t="shared" si="5"/>
        <v>0</v>
      </c>
      <c r="E17" s="59">
        <f t="shared" si="5"/>
        <v>0</v>
      </c>
      <c r="F17" s="59">
        <f t="shared" si="5"/>
        <v>0</v>
      </c>
      <c r="G17" s="59">
        <f t="shared" si="5"/>
        <v>0</v>
      </c>
      <c r="H17" s="59">
        <f t="shared" si="5"/>
        <v>0</v>
      </c>
      <c r="I17" s="59">
        <f t="shared" si="5"/>
        <v>0</v>
      </c>
      <c r="J17" s="59">
        <f t="shared" si="5"/>
        <v>0</v>
      </c>
      <c r="K17" s="59">
        <f t="shared" si="5"/>
        <v>0</v>
      </c>
      <c r="L17" s="59">
        <f t="shared" si="5"/>
        <v>0</v>
      </c>
      <c r="M17" s="59">
        <f t="shared" si="3"/>
        <v>0</v>
      </c>
    </row>
    <row r="18" spans="1:14" x14ac:dyDescent="0.35">
      <c r="A18" s="5" t="s">
        <v>5</v>
      </c>
      <c r="B18" s="59">
        <v>0</v>
      </c>
      <c r="C18" s="59">
        <v>0</v>
      </c>
      <c r="D18" s="59">
        <v>0</v>
      </c>
      <c r="E18" s="59">
        <v>0</v>
      </c>
      <c r="F18" s="59">
        <v>0</v>
      </c>
      <c r="G18" s="59">
        <v>0</v>
      </c>
      <c r="H18" s="59">
        <v>0</v>
      </c>
      <c r="I18" s="59">
        <v>0</v>
      </c>
      <c r="J18" s="59">
        <v>0</v>
      </c>
      <c r="K18" s="59">
        <v>0</v>
      </c>
      <c r="L18" s="59">
        <v>0</v>
      </c>
      <c r="M18" s="59">
        <f t="shared" si="3"/>
        <v>0</v>
      </c>
    </row>
    <row r="19" spans="1:14" x14ac:dyDescent="0.35">
      <c r="A19" s="5" t="s">
        <v>6</v>
      </c>
      <c r="B19" s="59">
        <v>0</v>
      </c>
      <c r="C19" s="59">
        <v>0</v>
      </c>
      <c r="D19" s="59">
        <v>0</v>
      </c>
      <c r="E19" s="59">
        <v>0</v>
      </c>
      <c r="F19" s="59">
        <v>0</v>
      </c>
      <c r="G19" s="59">
        <v>0</v>
      </c>
      <c r="H19" s="59">
        <v>0</v>
      </c>
      <c r="I19" s="59">
        <v>0</v>
      </c>
      <c r="J19" s="59">
        <v>0</v>
      </c>
      <c r="K19" s="59">
        <v>0</v>
      </c>
      <c r="L19" s="59">
        <v>0</v>
      </c>
      <c r="M19" s="59">
        <f t="shared" si="3"/>
        <v>0</v>
      </c>
    </row>
    <row r="20" spans="1:14" ht="29" x14ac:dyDescent="0.35">
      <c r="A20" s="5" t="s">
        <v>7</v>
      </c>
      <c r="B20" s="59">
        <v>0</v>
      </c>
      <c r="C20" s="59">
        <v>0</v>
      </c>
      <c r="D20" s="59">
        <v>0</v>
      </c>
      <c r="E20" s="59">
        <v>0</v>
      </c>
      <c r="F20" s="59">
        <v>0</v>
      </c>
      <c r="G20" s="59">
        <v>0</v>
      </c>
      <c r="H20" s="59">
        <v>0</v>
      </c>
      <c r="I20" s="59">
        <v>0</v>
      </c>
      <c r="J20" s="59">
        <v>0</v>
      </c>
      <c r="K20" s="59">
        <v>0</v>
      </c>
      <c r="L20" s="59">
        <v>0</v>
      </c>
      <c r="M20" s="59">
        <f t="shared" si="3"/>
        <v>0</v>
      </c>
    </row>
    <row r="21" spans="1:14" ht="39" customHeight="1" x14ac:dyDescent="0.35">
      <c r="A21" s="5" t="s">
        <v>12</v>
      </c>
      <c r="B21" s="441" t="s">
        <v>281</v>
      </c>
      <c r="C21" s="441"/>
      <c r="D21" s="441"/>
      <c r="E21" s="441"/>
      <c r="F21" s="441"/>
      <c r="G21" s="441"/>
      <c r="H21" s="441"/>
      <c r="I21" s="441"/>
      <c r="J21" s="441"/>
      <c r="K21" s="441"/>
      <c r="L21" s="441"/>
      <c r="M21" s="441"/>
      <c r="N21" s="85"/>
    </row>
    <row r="22" spans="1:14" ht="90" customHeight="1" x14ac:dyDescent="0.35">
      <c r="A22" s="5" t="s">
        <v>13</v>
      </c>
      <c r="B22" s="290"/>
      <c r="C22" s="290"/>
      <c r="D22" s="290"/>
      <c r="E22" s="290"/>
      <c r="F22" s="290"/>
      <c r="G22" s="290"/>
      <c r="H22" s="290"/>
      <c r="I22" s="290"/>
      <c r="J22" s="290"/>
      <c r="K22" s="290"/>
      <c r="L22" s="290"/>
      <c r="M22" s="290"/>
    </row>
    <row r="25" spans="1:14" x14ac:dyDescent="0.35">
      <c r="A25" s="289" t="s">
        <v>14</v>
      </c>
      <c r="B25" s="289"/>
      <c r="C25" s="289"/>
      <c r="D25" s="289"/>
      <c r="E25" s="289"/>
      <c r="F25" s="289"/>
      <c r="G25" s="289"/>
      <c r="H25" s="289"/>
      <c r="I25" s="289"/>
      <c r="J25" s="289"/>
    </row>
    <row r="26" spans="1:14" x14ac:dyDescent="0.35">
      <c r="A26" s="291" t="s">
        <v>15</v>
      </c>
      <c r="B26" s="291"/>
      <c r="C26" s="291"/>
      <c r="D26" s="291"/>
      <c r="E26" s="291"/>
      <c r="F26" s="291"/>
      <c r="G26" s="291"/>
      <c r="H26" s="291"/>
      <c r="I26" s="291"/>
      <c r="J26" s="291"/>
    </row>
    <row r="27" spans="1:14" x14ac:dyDescent="0.35">
      <c r="A27" s="290" t="s">
        <v>16</v>
      </c>
      <c r="B27" s="290"/>
      <c r="C27" s="6">
        <v>0</v>
      </c>
      <c r="D27" s="5">
        <v>1</v>
      </c>
      <c r="E27" s="5">
        <v>2</v>
      </c>
      <c r="F27" s="5">
        <v>3</v>
      </c>
      <c r="G27" s="5">
        <v>5</v>
      </c>
      <c r="H27" s="5">
        <v>10</v>
      </c>
      <c r="I27" s="292" t="s">
        <v>3</v>
      </c>
      <c r="J27" s="292"/>
    </row>
    <row r="28" spans="1:14" ht="43.5" x14ac:dyDescent="0.35">
      <c r="A28" s="58" t="s">
        <v>17</v>
      </c>
      <c r="B28" s="5" t="s">
        <v>20</v>
      </c>
      <c r="C28" s="52"/>
      <c r="D28" s="52"/>
      <c r="E28" s="52"/>
      <c r="F28" s="52"/>
      <c r="G28" s="52"/>
      <c r="H28" s="52"/>
      <c r="I28" s="423"/>
      <c r="J28" s="425"/>
    </row>
    <row r="29" spans="1:14" ht="87" x14ac:dyDescent="0.35">
      <c r="A29" s="58" t="s">
        <v>18</v>
      </c>
      <c r="B29" s="5" t="s">
        <v>21</v>
      </c>
      <c r="C29" s="53"/>
      <c r="D29" s="53"/>
      <c r="E29" s="53"/>
      <c r="F29" s="53"/>
      <c r="G29" s="53"/>
      <c r="H29" s="53"/>
      <c r="I29" s="439"/>
      <c r="J29" s="440"/>
    </row>
    <row r="30" spans="1:14" ht="87" x14ac:dyDescent="0.35">
      <c r="A30" s="58" t="s">
        <v>19</v>
      </c>
      <c r="B30" s="7" t="s">
        <v>22</v>
      </c>
      <c r="C30" s="54"/>
      <c r="D30" s="54"/>
      <c r="E30" s="54"/>
      <c r="F30" s="54"/>
      <c r="G30" s="54"/>
      <c r="H30" s="54"/>
      <c r="I30" s="426"/>
      <c r="J30" s="428"/>
    </row>
    <row r="31" spans="1:14" ht="29" x14ac:dyDescent="0.35">
      <c r="A31" s="8"/>
      <c r="B31" s="5" t="s">
        <v>23</v>
      </c>
      <c r="C31" s="58"/>
      <c r="D31" s="58"/>
      <c r="E31" s="58"/>
      <c r="F31" s="58"/>
      <c r="G31" s="58"/>
      <c r="H31" s="58"/>
      <c r="I31" s="290"/>
      <c r="J31" s="290"/>
    </row>
    <row r="32" spans="1:14" ht="43.5" x14ac:dyDescent="0.35">
      <c r="A32" s="290" t="s">
        <v>24</v>
      </c>
      <c r="B32" s="5" t="s">
        <v>20</v>
      </c>
      <c r="C32" s="300"/>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58"/>
      <c r="D35" s="58"/>
      <c r="E35" s="58"/>
      <c r="F35" s="58"/>
      <c r="G35" s="58"/>
      <c r="H35" s="58"/>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58"/>
      <c r="D37" s="58"/>
      <c r="E37" s="58"/>
      <c r="F37" s="58"/>
      <c r="G37" s="58"/>
      <c r="H37" s="58"/>
      <c r="I37" s="290"/>
      <c r="J37" s="290"/>
    </row>
    <row r="38" spans="1:10" ht="43.5" x14ac:dyDescent="0.35">
      <c r="A38" s="58" t="s">
        <v>13</v>
      </c>
      <c r="B38" s="294"/>
      <c r="C38" s="295"/>
      <c r="D38" s="295"/>
      <c r="E38" s="295"/>
      <c r="F38" s="295"/>
      <c r="G38" s="295"/>
      <c r="H38" s="295"/>
      <c r="I38" s="295"/>
      <c r="J38" s="296"/>
    </row>
  </sheetData>
  <mergeCells count="20">
    <mergeCell ref="A25:J25"/>
    <mergeCell ref="A1:M1"/>
    <mergeCell ref="A2:A3"/>
    <mergeCell ref="B2:M2"/>
    <mergeCell ref="B21:M21"/>
    <mergeCell ref="B22:M22"/>
    <mergeCell ref="A36:A37"/>
    <mergeCell ref="C36:J36"/>
    <mergeCell ref="I37:J37"/>
    <mergeCell ref="B38:J38"/>
    <mergeCell ref="A26:J26"/>
    <mergeCell ref="A27:B27"/>
    <mergeCell ref="I27:J27"/>
    <mergeCell ref="I31:J31"/>
    <mergeCell ref="A32:A35"/>
    <mergeCell ref="C32:J34"/>
    <mergeCell ref="I35:J35"/>
    <mergeCell ref="I28:J28"/>
    <mergeCell ref="I29:J29"/>
    <mergeCell ref="I30:J30"/>
  </mergeCells>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22" sqref="B22:M22"/>
    </sheetView>
  </sheetViews>
  <sheetFormatPr defaultRowHeight="14.5" x14ac:dyDescent="0.35"/>
  <cols>
    <col min="1" max="1" width="25.7265625" customWidth="1"/>
    <col min="2" max="3" width="9.1796875" customWidth="1"/>
    <col min="13" max="13" width="19.7265625" customWidth="1"/>
  </cols>
  <sheetData>
    <row r="1" spans="1:16" x14ac:dyDescent="0.35">
      <c r="A1" s="289" t="s">
        <v>0</v>
      </c>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ht="31.5" customHeight="1" x14ac:dyDescent="0.35">
      <c r="A4" s="3" t="s">
        <v>4</v>
      </c>
      <c r="B4" s="59">
        <v>0</v>
      </c>
      <c r="C4" s="59">
        <v>0</v>
      </c>
      <c r="D4" s="59">
        <v>0</v>
      </c>
      <c r="E4" s="59">
        <v>0</v>
      </c>
      <c r="F4" s="59">
        <v>0</v>
      </c>
      <c r="G4" s="59">
        <v>0</v>
      </c>
      <c r="H4" s="59">
        <v>0</v>
      </c>
      <c r="I4" s="59">
        <v>0</v>
      </c>
      <c r="J4" s="59">
        <v>0</v>
      </c>
      <c r="K4" s="59">
        <v>0</v>
      </c>
      <c r="L4" s="59">
        <v>0</v>
      </c>
      <c r="M4" s="59">
        <f t="shared" ref="M4:M7" si="0">SUM(B4:L4)</f>
        <v>0</v>
      </c>
    </row>
    <row r="5" spans="1:16" ht="23.25" customHeight="1" x14ac:dyDescent="0.35">
      <c r="A5" s="5" t="s">
        <v>5</v>
      </c>
      <c r="B5" s="59">
        <v>0</v>
      </c>
      <c r="C5" s="59">
        <v>0</v>
      </c>
      <c r="D5" s="59">
        <v>0</v>
      </c>
      <c r="E5" s="59">
        <v>0</v>
      </c>
      <c r="F5" s="59">
        <v>0</v>
      </c>
      <c r="G5" s="59">
        <v>0</v>
      </c>
      <c r="H5" s="59">
        <v>0</v>
      </c>
      <c r="I5" s="59">
        <v>0</v>
      </c>
      <c r="J5" s="59">
        <v>0</v>
      </c>
      <c r="K5" s="59">
        <v>0</v>
      </c>
      <c r="L5" s="59">
        <v>0</v>
      </c>
      <c r="M5" s="59">
        <f t="shared" si="0"/>
        <v>0</v>
      </c>
    </row>
    <row r="6" spans="1:16" x14ac:dyDescent="0.35">
      <c r="A6" s="5" t="s">
        <v>6</v>
      </c>
      <c r="B6" s="59">
        <v>0</v>
      </c>
      <c r="C6" s="59">
        <v>0</v>
      </c>
      <c r="D6" s="59">
        <v>0</v>
      </c>
      <c r="E6" s="59">
        <v>0</v>
      </c>
      <c r="F6" s="59">
        <v>0</v>
      </c>
      <c r="G6" s="59">
        <v>0</v>
      </c>
      <c r="H6" s="59">
        <v>0</v>
      </c>
      <c r="I6" s="59">
        <v>0</v>
      </c>
      <c r="J6" s="59">
        <v>0</v>
      </c>
      <c r="K6" s="59">
        <v>0</v>
      </c>
      <c r="L6" s="59">
        <v>0</v>
      </c>
      <c r="M6" s="59">
        <f t="shared" si="0"/>
        <v>0</v>
      </c>
    </row>
    <row r="7" spans="1:16" ht="51" customHeight="1" x14ac:dyDescent="0.35">
      <c r="A7" s="5" t="s">
        <v>7</v>
      </c>
      <c r="B7" s="59">
        <v>0</v>
      </c>
      <c r="C7" s="59">
        <v>0</v>
      </c>
      <c r="D7" s="59">
        <v>0</v>
      </c>
      <c r="E7" s="59">
        <v>0</v>
      </c>
      <c r="F7" s="59">
        <v>0</v>
      </c>
      <c r="G7" s="59">
        <v>0</v>
      </c>
      <c r="H7" s="59">
        <v>0</v>
      </c>
      <c r="I7" s="59">
        <v>0</v>
      </c>
      <c r="J7" s="59">
        <v>0</v>
      </c>
      <c r="K7" s="59">
        <v>0</v>
      </c>
      <c r="L7" s="59">
        <v>0</v>
      </c>
      <c r="M7" s="59">
        <f t="shared" si="0"/>
        <v>0</v>
      </c>
    </row>
    <row r="8" spans="1:16" ht="32.25" customHeight="1" x14ac:dyDescent="0.35">
      <c r="A8" s="3" t="s">
        <v>8</v>
      </c>
      <c r="B8" s="59">
        <f>SUM(B9:B11)</f>
        <v>0.5</v>
      </c>
      <c r="C8" s="59">
        <f t="shared" ref="C8:L8" si="1">SUM(C9:C11)</f>
        <v>0.8</v>
      </c>
      <c r="D8" s="59">
        <f t="shared" si="1"/>
        <v>0.8</v>
      </c>
      <c r="E8" s="59">
        <f t="shared" si="1"/>
        <v>0.8</v>
      </c>
      <c r="F8" s="59">
        <f t="shared" si="1"/>
        <v>0.8</v>
      </c>
      <c r="G8" s="59">
        <f t="shared" si="1"/>
        <v>0.8</v>
      </c>
      <c r="H8" s="59">
        <f t="shared" si="1"/>
        <v>0.8</v>
      </c>
      <c r="I8" s="59">
        <f t="shared" si="1"/>
        <v>0.8</v>
      </c>
      <c r="J8" s="59">
        <f t="shared" si="1"/>
        <v>0.8</v>
      </c>
      <c r="K8" s="59">
        <f t="shared" si="1"/>
        <v>0.8</v>
      </c>
      <c r="L8" s="59">
        <f t="shared" si="1"/>
        <v>0.8</v>
      </c>
      <c r="M8" s="59">
        <f>SUM(B8:L8)</f>
        <v>8.5</v>
      </c>
      <c r="P8" s="23"/>
    </row>
    <row r="9" spans="1:16" ht="18" customHeight="1" x14ac:dyDescent="0.35">
      <c r="A9" s="5" t="s">
        <v>5</v>
      </c>
      <c r="B9" s="60">
        <v>0.5</v>
      </c>
      <c r="C9" s="60">
        <v>0.8</v>
      </c>
      <c r="D9" s="60">
        <v>0.8</v>
      </c>
      <c r="E9" s="60">
        <v>0.8</v>
      </c>
      <c r="F9" s="60">
        <v>0.8</v>
      </c>
      <c r="G9" s="60">
        <v>0.8</v>
      </c>
      <c r="H9" s="60">
        <v>0.8</v>
      </c>
      <c r="I9" s="60">
        <v>0.8</v>
      </c>
      <c r="J9" s="60">
        <v>0.8</v>
      </c>
      <c r="K9" s="60">
        <v>0.8</v>
      </c>
      <c r="L9" s="60">
        <v>0.8</v>
      </c>
      <c r="M9" s="59">
        <f t="shared" ref="M9:M20" si="2">SUM(B9:L9)</f>
        <v>8.5</v>
      </c>
    </row>
    <row r="10" spans="1:16" x14ac:dyDescent="0.35">
      <c r="A10" s="5" t="s">
        <v>6</v>
      </c>
      <c r="B10" s="58">
        <v>0</v>
      </c>
      <c r="C10" s="59">
        <v>0</v>
      </c>
      <c r="D10" s="59">
        <v>0</v>
      </c>
      <c r="E10" s="59">
        <v>0</v>
      </c>
      <c r="F10" s="59">
        <v>0</v>
      </c>
      <c r="G10" s="59">
        <v>0</v>
      </c>
      <c r="H10" s="59">
        <v>0</v>
      </c>
      <c r="I10" s="59">
        <v>0</v>
      </c>
      <c r="J10" s="59">
        <v>0</v>
      </c>
      <c r="K10" s="59">
        <v>0</v>
      </c>
      <c r="L10" s="59">
        <v>0</v>
      </c>
      <c r="M10" s="59">
        <f t="shared" si="2"/>
        <v>0</v>
      </c>
    </row>
    <row r="11" spans="1:16" ht="42" customHeight="1" x14ac:dyDescent="0.35">
      <c r="A11" s="5" t="s">
        <v>7</v>
      </c>
      <c r="B11" s="58">
        <v>0</v>
      </c>
      <c r="C11" s="59">
        <v>0</v>
      </c>
      <c r="D11" s="59">
        <v>0</v>
      </c>
      <c r="E11" s="59">
        <v>0</v>
      </c>
      <c r="F11" s="59">
        <v>0</v>
      </c>
      <c r="G11" s="59">
        <v>0</v>
      </c>
      <c r="H11" s="59">
        <v>0</v>
      </c>
      <c r="I11" s="59">
        <v>0</v>
      </c>
      <c r="J11" s="59">
        <v>0</v>
      </c>
      <c r="K11" s="59">
        <v>0</v>
      </c>
      <c r="L11" s="59">
        <v>0</v>
      </c>
      <c r="M11" s="59">
        <f t="shared" si="2"/>
        <v>0</v>
      </c>
    </row>
    <row r="12" spans="1:16" x14ac:dyDescent="0.35">
      <c r="A12" s="3" t="s">
        <v>11</v>
      </c>
      <c r="B12" s="59">
        <f>SUM(B13:B15)</f>
        <v>-0.5</v>
      </c>
      <c r="C12" s="59">
        <f t="shared" ref="C12:L12" si="3">SUM(C13:C15)</f>
        <v>-0.8</v>
      </c>
      <c r="D12" s="59">
        <f t="shared" si="3"/>
        <v>-0.8</v>
      </c>
      <c r="E12" s="59">
        <f t="shared" si="3"/>
        <v>-0.8</v>
      </c>
      <c r="F12" s="59">
        <f t="shared" si="3"/>
        <v>-0.8</v>
      </c>
      <c r="G12" s="59">
        <f t="shared" si="3"/>
        <v>-0.8</v>
      </c>
      <c r="H12" s="59">
        <f t="shared" si="3"/>
        <v>-0.8</v>
      </c>
      <c r="I12" s="59">
        <f t="shared" si="3"/>
        <v>-0.8</v>
      </c>
      <c r="J12" s="59">
        <f t="shared" si="3"/>
        <v>-0.8</v>
      </c>
      <c r="K12" s="59">
        <f t="shared" si="3"/>
        <v>-0.8</v>
      </c>
      <c r="L12" s="59">
        <f t="shared" si="3"/>
        <v>-0.8</v>
      </c>
      <c r="M12" s="59">
        <f t="shared" si="2"/>
        <v>-8.5</v>
      </c>
      <c r="P12" s="23"/>
    </row>
    <row r="13" spans="1:16" ht="15.5" x14ac:dyDescent="0.35">
      <c r="A13" s="5" t="s">
        <v>5</v>
      </c>
      <c r="B13" s="60">
        <v>-0.5</v>
      </c>
      <c r="C13" s="60">
        <v>-0.8</v>
      </c>
      <c r="D13" s="60">
        <v>-0.8</v>
      </c>
      <c r="E13" s="60">
        <v>-0.8</v>
      </c>
      <c r="F13" s="60">
        <v>-0.8</v>
      </c>
      <c r="G13" s="60">
        <v>-0.8</v>
      </c>
      <c r="H13" s="60">
        <v>-0.8</v>
      </c>
      <c r="I13" s="60">
        <v>-0.8</v>
      </c>
      <c r="J13" s="60">
        <v>-0.8</v>
      </c>
      <c r="K13" s="60">
        <v>-0.8</v>
      </c>
      <c r="L13" s="60">
        <v>-0.8</v>
      </c>
      <c r="M13" s="59">
        <f t="shared" si="2"/>
        <v>-8.5</v>
      </c>
      <c r="P13" s="23"/>
    </row>
    <row r="14" spans="1:16" x14ac:dyDescent="0.35">
      <c r="A14" s="5" t="s">
        <v>6</v>
      </c>
      <c r="B14" s="59">
        <v>0</v>
      </c>
      <c r="C14" s="59">
        <v>0</v>
      </c>
      <c r="D14" s="59">
        <v>0</v>
      </c>
      <c r="E14" s="59">
        <v>0</v>
      </c>
      <c r="F14" s="59">
        <v>0</v>
      </c>
      <c r="G14" s="59">
        <v>0</v>
      </c>
      <c r="H14" s="59">
        <v>0</v>
      </c>
      <c r="I14" s="59">
        <v>0</v>
      </c>
      <c r="J14" s="59">
        <v>0</v>
      </c>
      <c r="K14" s="59">
        <v>0</v>
      </c>
      <c r="L14" s="59">
        <v>0</v>
      </c>
      <c r="M14" s="59">
        <f t="shared" si="2"/>
        <v>0</v>
      </c>
    </row>
    <row r="15" spans="1:16" ht="57.75" customHeight="1" x14ac:dyDescent="0.35">
      <c r="A15" s="5" t="s">
        <v>7</v>
      </c>
      <c r="B15" s="59">
        <v>0</v>
      </c>
      <c r="C15" s="59">
        <v>0</v>
      </c>
      <c r="D15" s="59">
        <v>0</v>
      </c>
      <c r="E15" s="59">
        <v>0</v>
      </c>
      <c r="F15" s="59">
        <v>0</v>
      </c>
      <c r="G15" s="59">
        <v>0</v>
      </c>
      <c r="H15" s="59">
        <v>0</v>
      </c>
      <c r="I15" s="59">
        <v>0</v>
      </c>
      <c r="J15" s="59">
        <v>0</v>
      </c>
      <c r="K15" s="59">
        <v>0</v>
      </c>
      <c r="L15" s="59">
        <v>0</v>
      </c>
      <c r="M15" s="59">
        <f t="shared" si="2"/>
        <v>0</v>
      </c>
    </row>
    <row r="16" spans="1:16" ht="43.5" x14ac:dyDescent="0.35">
      <c r="A16" s="3" t="s">
        <v>9</v>
      </c>
      <c r="B16" s="59">
        <v>0</v>
      </c>
      <c r="C16" s="59">
        <v>0</v>
      </c>
      <c r="D16" s="59">
        <v>0</v>
      </c>
      <c r="E16" s="59">
        <v>0</v>
      </c>
      <c r="F16" s="59">
        <v>0</v>
      </c>
      <c r="G16" s="59">
        <v>0</v>
      </c>
      <c r="H16" s="59">
        <v>0</v>
      </c>
      <c r="I16" s="59">
        <v>0</v>
      </c>
      <c r="J16" s="59">
        <v>0</v>
      </c>
      <c r="K16" s="59">
        <v>0</v>
      </c>
      <c r="L16" s="59">
        <v>0</v>
      </c>
      <c r="M16" s="59">
        <f t="shared" si="2"/>
        <v>0</v>
      </c>
    </row>
    <row r="17" spans="1:13" ht="29" x14ac:dyDescent="0.35">
      <c r="A17" s="3" t="s">
        <v>10</v>
      </c>
      <c r="B17" s="59">
        <f>SUM(B18:B20)</f>
        <v>0</v>
      </c>
      <c r="C17" s="59">
        <f t="shared" ref="C17:L17" si="4">SUM(C18:C20)</f>
        <v>0</v>
      </c>
      <c r="D17" s="59">
        <f t="shared" si="4"/>
        <v>0</v>
      </c>
      <c r="E17" s="59">
        <f t="shared" si="4"/>
        <v>0</v>
      </c>
      <c r="F17" s="59">
        <f t="shared" si="4"/>
        <v>0</v>
      </c>
      <c r="G17" s="59">
        <f t="shared" si="4"/>
        <v>0</v>
      </c>
      <c r="H17" s="59">
        <f t="shared" si="4"/>
        <v>0</v>
      </c>
      <c r="I17" s="59">
        <f t="shared" si="4"/>
        <v>0</v>
      </c>
      <c r="J17" s="59">
        <f t="shared" si="4"/>
        <v>0</v>
      </c>
      <c r="K17" s="59">
        <f t="shared" si="4"/>
        <v>0</v>
      </c>
      <c r="L17" s="59">
        <f t="shared" si="4"/>
        <v>0</v>
      </c>
      <c r="M17" s="59">
        <f t="shared" si="2"/>
        <v>0</v>
      </c>
    </row>
    <row r="18" spans="1:13" x14ac:dyDescent="0.35">
      <c r="A18" s="5" t="s">
        <v>5</v>
      </c>
      <c r="B18" s="59">
        <v>0</v>
      </c>
      <c r="C18" s="59">
        <v>0</v>
      </c>
      <c r="D18" s="59">
        <v>0</v>
      </c>
      <c r="E18" s="59">
        <v>0</v>
      </c>
      <c r="F18" s="59">
        <v>0</v>
      </c>
      <c r="G18" s="59">
        <v>0</v>
      </c>
      <c r="H18" s="59">
        <v>0</v>
      </c>
      <c r="I18" s="59">
        <v>0</v>
      </c>
      <c r="J18" s="59">
        <v>0</v>
      </c>
      <c r="K18" s="59">
        <v>0</v>
      </c>
      <c r="L18" s="59">
        <v>0</v>
      </c>
      <c r="M18" s="59">
        <f t="shared" si="2"/>
        <v>0</v>
      </c>
    </row>
    <row r="19" spans="1:13" x14ac:dyDescent="0.35">
      <c r="A19" s="5" t="s">
        <v>6</v>
      </c>
      <c r="B19" s="59">
        <v>0</v>
      </c>
      <c r="C19" s="59">
        <v>0</v>
      </c>
      <c r="D19" s="59">
        <v>0</v>
      </c>
      <c r="E19" s="59">
        <v>0</v>
      </c>
      <c r="F19" s="59">
        <v>0</v>
      </c>
      <c r="G19" s="59">
        <v>0</v>
      </c>
      <c r="H19" s="59">
        <v>0</v>
      </c>
      <c r="I19" s="59">
        <v>0</v>
      </c>
      <c r="J19" s="59">
        <v>0</v>
      </c>
      <c r="K19" s="59">
        <v>0</v>
      </c>
      <c r="L19" s="59">
        <v>0</v>
      </c>
      <c r="M19" s="59">
        <f t="shared" si="2"/>
        <v>0</v>
      </c>
    </row>
    <row r="20" spans="1:13" ht="29" x14ac:dyDescent="0.35">
      <c r="A20" s="5" t="s">
        <v>7</v>
      </c>
      <c r="B20" s="59">
        <v>0</v>
      </c>
      <c r="C20" s="59">
        <v>0</v>
      </c>
      <c r="D20" s="59">
        <v>0</v>
      </c>
      <c r="E20" s="59">
        <v>0</v>
      </c>
      <c r="F20" s="59">
        <v>0</v>
      </c>
      <c r="G20" s="59">
        <v>0</v>
      </c>
      <c r="H20" s="59">
        <v>0</v>
      </c>
      <c r="I20" s="59">
        <v>0</v>
      </c>
      <c r="J20" s="59">
        <v>0</v>
      </c>
      <c r="K20" s="59">
        <v>0</v>
      </c>
      <c r="L20" s="59">
        <v>0</v>
      </c>
      <c r="M20" s="59">
        <f t="shared" si="2"/>
        <v>0</v>
      </c>
    </row>
    <row r="21" spans="1:13" ht="39" customHeight="1" x14ac:dyDescent="0.35">
      <c r="A21" s="5" t="s">
        <v>12</v>
      </c>
      <c r="B21" s="290" t="s">
        <v>228</v>
      </c>
      <c r="C21" s="290"/>
      <c r="D21" s="290"/>
      <c r="E21" s="290"/>
      <c r="F21" s="290"/>
      <c r="G21" s="290"/>
      <c r="H21" s="290"/>
      <c r="I21" s="290"/>
      <c r="J21" s="290"/>
      <c r="K21" s="290"/>
      <c r="L21" s="290"/>
      <c r="M21" s="290"/>
    </row>
    <row r="22" spans="1:13" ht="90" customHeight="1"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58" t="s">
        <v>17</v>
      </c>
      <c r="B28" s="5" t="s">
        <v>20</v>
      </c>
      <c r="C28" s="52"/>
      <c r="D28" s="52"/>
      <c r="E28" s="52"/>
      <c r="F28" s="52"/>
      <c r="G28" s="52"/>
      <c r="H28" s="52"/>
      <c r="I28" s="423"/>
      <c r="J28" s="425"/>
    </row>
    <row r="29" spans="1:13" ht="87" x14ac:dyDescent="0.35">
      <c r="A29" s="58" t="s">
        <v>18</v>
      </c>
      <c r="B29" s="5" t="s">
        <v>21</v>
      </c>
      <c r="C29" s="53"/>
      <c r="D29" s="53"/>
      <c r="E29" s="53"/>
      <c r="F29" s="53"/>
      <c r="G29" s="53"/>
      <c r="H29" s="53"/>
      <c r="I29" s="439"/>
      <c r="J29" s="440"/>
    </row>
    <row r="30" spans="1:13" ht="87" x14ac:dyDescent="0.35">
      <c r="A30" s="58" t="s">
        <v>19</v>
      </c>
      <c r="B30" s="7" t="s">
        <v>22</v>
      </c>
      <c r="C30" s="54"/>
      <c r="D30" s="54"/>
      <c r="E30" s="54"/>
      <c r="F30" s="54"/>
      <c r="G30" s="54"/>
      <c r="H30" s="54"/>
      <c r="I30" s="426"/>
      <c r="J30" s="428"/>
    </row>
    <row r="31" spans="1:13" ht="29" x14ac:dyDescent="0.35">
      <c r="A31" s="8"/>
      <c r="B31" s="5" t="s">
        <v>23</v>
      </c>
      <c r="C31" s="58"/>
      <c r="D31" s="58"/>
      <c r="E31" s="58"/>
      <c r="F31" s="58"/>
      <c r="G31" s="58"/>
      <c r="H31" s="58"/>
      <c r="I31" s="290"/>
      <c r="J31" s="290"/>
    </row>
    <row r="32" spans="1:13" ht="43.5" x14ac:dyDescent="0.35">
      <c r="A32" s="290" t="s">
        <v>24</v>
      </c>
      <c r="B32" s="5" t="s">
        <v>20</v>
      </c>
      <c r="C32" s="300"/>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58"/>
      <c r="D35" s="58"/>
      <c r="E35" s="58"/>
      <c r="F35" s="58"/>
      <c r="G35" s="58"/>
      <c r="H35" s="58"/>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58"/>
      <c r="D37" s="58"/>
      <c r="E37" s="58"/>
      <c r="F37" s="58"/>
      <c r="G37" s="58"/>
      <c r="H37" s="58"/>
      <c r="I37" s="290"/>
      <c r="J37" s="290"/>
    </row>
    <row r="38" spans="1:10" ht="43.5" x14ac:dyDescent="0.35">
      <c r="A38" s="58" t="s">
        <v>13</v>
      </c>
      <c r="B38" s="294"/>
      <c r="C38" s="295"/>
      <c r="D38" s="295"/>
      <c r="E38" s="295"/>
      <c r="F38" s="295"/>
      <c r="G38" s="295"/>
      <c r="H38" s="295"/>
      <c r="I38" s="295"/>
      <c r="J38" s="296"/>
    </row>
  </sheetData>
  <mergeCells count="20">
    <mergeCell ref="A25:J25"/>
    <mergeCell ref="A1:M1"/>
    <mergeCell ref="A2:A3"/>
    <mergeCell ref="B2:M2"/>
    <mergeCell ref="B21:M21"/>
    <mergeCell ref="B22:M22"/>
    <mergeCell ref="A36:A37"/>
    <mergeCell ref="C36:J36"/>
    <mergeCell ref="I37:J37"/>
    <mergeCell ref="B38:J38"/>
    <mergeCell ref="A26:J26"/>
    <mergeCell ref="A27:B27"/>
    <mergeCell ref="I27:J27"/>
    <mergeCell ref="I31:J31"/>
    <mergeCell ref="A32:A35"/>
    <mergeCell ref="C32:J34"/>
    <mergeCell ref="I35:J35"/>
    <mergeCell ref="I28:J28"/>
    <mergeCell ref="I29:J29"/>
    <mergeCell ref="I30:J30"/>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22" sqref="B22:M22"/>
    </sheetView>
  </sheetViews>
  <sheetFormatPr defaultRowHeight="14.5" x14ac:dyDescent="0.35"/>
  <cols>
    <col min="1" max="1" width="25.7265625" customWidth="1"/>
    <col min="2" max="2" width="14.7265625" customWidth="1"/>
    <col min="3" max="3" width="9.1796875" customWidth="1"/>
    <col min="13" max="13" width="19.7265625" customWidth="1"/>
  </cols>
  <sheetData>
    <row r="1" spans="1:16" x14ac:dyDescent="0.35">
      <c r="A1" s="289" t="s">
        <v>0</v>
      </c>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ht="31.5" customHeight="1" x14ac:dyDescent="0.35">
      <c r="A4" s="3" t="s">
        <v>4</v>
      </c>
      <c r="B4" s="59">
        <f t="shared" ref="B4:B8" si="0">SUM(B5:B7)</f>
        <v>0</v>
      </c>
      <c r="C4" s="59">
        <v>0</v>
      </c>
      <c r="D4" s="59">
        <v>0</v>
      </c>
      <c r="E4" s="59">
        <v>0</v>
      </c>
      <c r="F4" s="59">
        <v>0</v>
      </c>
      <c r="G4" s="59">
        <v>0</v>
      </c>
      <c r="H4" s="59">
        <v>0</v>
      </c>
      <c r="I4" s="59">
        <v>0</v>
      </c>
      <c r="J4" s="59">
        <v>0</v>
      </c>
      <c r="K4" s="59">
        <v>0</v>
      </c>
      <c r="L4" s="59">
        <v>0</v>
      </c>
      <c r="M4" s="59">
        <f t="shared" ref="M4:M7" si="1">SUM(B4:L4)</f>
        <v>0</v>
      </c>
    </row>
    <row r="5" spans="1:16" ht="23.25" customHeight="1" x14ac:dyDescent="0.35">
      <c r="A5" s="5" t="s">
        <v>5</v>
      </c>
      <c r="B5" s="59">
        <v>0</v>
      </c>
      <c r="C5" s="59">
        <v>0</v>
      </c>
      <c r="D5" s="59">
        <v>0</v>
      </c>
      <c r="E5" s="59">
        <v>0</v>
      </c>
      <c r="F5" s="59">
        <v>0</v>
      </c>
      <c r="G5" s="59">
        <v>0</v>
      </c>
      <c r="H5" s="59">
        <v>0</v>
      </c>
      <c r="I5" s="59">
        <v>0</v>
      </c>
      <c r="J5" s="59">
        <v>0</v>
      </c>
      <c r="K5" s="59">
        <v>0</v>
      </c>
      <c r="L5" s="59">
        <v>0</v>
      </c>
      <c r="M5" s="59">
        <f t="shared" si="1"/>
        <v>0</v>
      </c>
    </row>
    <row r="6" spans="1:16" x14ac:dyDescent="0.35">
      <c r="A6" s="5" t="s">
        <v>6</v>
      </c>
      <c r="B6" s="59">
        <v>0</v>
      </c>
      <c r="C6" s="59">
        <v>0</v>
      </c>
      <c r="D6" s="59">
        <v>0</v>
      </c>
      <c r="E6" s="59">
        <v>0</v>
      </c>
      <c r="F6" s="59">
        <v>0</v>
      </c>
      <c r="G6" s="59">
        <v>0</v>
      </c>
      <c r="H6" s="59">
        <v>0</v>
      </c>
      <c r="I6" s="59">
        <v>0</v>
      </c>
      <c r="J6" s="59">
        <v>0</v>
      </c>
      <c r="K6" s="59">
        <v>0</v>
      </c>
      <c r="L6" s="59">
        <v>0</v>
      </c>
      <c r="M6" s="59">
        <f t="shared" si="1"/>
        <v>0</v>
      </c>
    </row>
    <row r="7" spans="1:16" ht="51" customHeight="1" x14ac:dyDescent="0.35">
      <c r="A7" s="5" t="s">
        <v>7</v>
      </c>
      <c r="B7" s="59">
        <v>0</v>
      </c>
      <c r="C7" s="59">
        <v>0</v>
      </c>
      <c r="D7" s="59">
        <v>0</v>
      </c>
      <c r="E7" s="59">
        <v>0</v>
      </c>
      <c r="F7" s="59">
        <v>0</v>
      </c>
      <c r="G7" s="59">
        <v>0</v>
      </c>
      <c r="H7" s="59">
        <v>0</v>
      </c>
      <c r="I7" s="59">
        <v>0</v>
      </c>
      <c r="J7" s="59">
        <v>0</v>
      </c>
      <c r="K7" s="59">
        <v>0</v>
      </c>
      <c r="L7" s="59">
        <v>0</v>
      </c>
      <c r="M7" s="59">
        <f t="shared" si="1"/>
        <v>0</v>
      </c>
    </row>
    <row r="8" spans="1:16" ht="32.25" customHeight="1" x14ac:dyDescent="0.35">
      <c r="A8" s="3" t="s">
        <v>8</v>
      </c>
      <c r="B8" s="59">
        <f t="shared" si="0"/>
        <v>0.35</v>
      </c>
      <c r="C8" s="59">
        <f t="shared" ref="C8:L8" si="2">SUM(C9:C11)</f>
        <v>0.35</v>
      </c>
      <c r="D8" s="59">
        <f t="shared" si="2"/>
        <v>0.35</v>
      </c>
      <c r="E8" s="59">
        <f t="shared" si="2"/>
        <v>0.35</v>
      </c>
      <c r="F8" s="59">
        <f t="shared" si="2"/>
        <v>0.35</v>
      </c>
      <c r="G8" s="59">
        <f t="shared" si="2"/>
        <v>0.35</v>
      </c>
      <c r="H8" s="59">
        <f t="shared" si="2"/>
        <v>0.35</v>
      </c>
      <c r="I8" s="59">
        <f t="shared" si="2"/>
        <v>0.35</v>
      </c>
      <c r="J8" s="59">
        <f t="shared" si="2"/>
        <v>0.35</v>
      </c>
      <c r="K8" s="59">
        <f t="shared" si="2"/>
        <v>0.35</v>
      </c>
      <c r="L8" s="59">
        <f t="shared" si="2"/>
        <v>0.35</v>
      </c>
      <c r="M8" s="59">
        <f>SUM(B8:L8)</f>
        <v>3.8500000000000005</v>
      </c>
      <c r="P8" s="23"/>
    </row>
    <row r="9" spans="1:16" ht="18" customHeight="1" x14ac:dyDescent="0.35">
      <c r="A9" s="5" t="s">
        <v>5</v>
      </c>
      <c r="B9" s="60">
        <v>0.35</v>
      </c>
      <c r="C9" s="60">
        <v>0.35</v>
      </c>
      <c r="D9" s="60">
        <v>0.35</v>
      </c>
      <c r="E9" s="60">
        <v>0.35</v>
      </c>
      <c r="F9" s="60">
        <v>0.35</v>
      </c>
      <c r="G9" s="60">
        <v>0.35</v>
      </c>
      <c r="H9" s="60">
        <v>0.35</v>
      </c>
      <c r="I9" s="60">
        <v>0.35</v>
      </c>
      <c r="J9" s="60">
        <v>0.35</v>
      </c>
      <c r="K9" s="60">
        <v>0.35</v>
      </c>
      <c r="L9" s="60">
        <v>0.35</v>
      </c>
      <c r="M9" s="59">
        <f t="shared" ref="M9:M20" si="3">SUM(B9:L9)</f>
        <v>3.8500000000000005</v>
      </c>
    </row>
    <row r="10" spans="1:16" x14ac:dyDescent="0.35">
      <c r="A10" s="5" t="s">
        <v>6</v>
      </c>
      <c r="B10" s="59">
        <v>0</v>
      </c>
      <c r="C10" s="59">
        <v>0</v>
      </c>
      <c r="D10" s="59">
        <v>0</v>
      </c>
      <c r="E10" s="59">
        <v>0</v>
      </c>
      <c r="F10" s="59">
        <v>0</v>
      </c>
      <c r="G10" s="59">
        <v>0</v>
      </c>
      <c r="H10" s="59">
        <v>0</v>
      </c>
      <c r="I10" s="59">
        <v>0</v>
      </c>
      <c r="J10" s="59">
        <v>0</v>
      </c>
      <c r="K10" s="59">
        <v>0</v>
      </c>
      <c r="L10" s="59">
        <v>0</v>
      </c>
      <c r="M10" s="59">
        <f t="shared" si="3"/>
        <v>0</v>
      </c>
    </row>
    <row r="11" spans="1:16" ht="42" customHeight="1" x14ac:dyDescent="0.35">
      <c r="A11" s="5" t="s">
        <v>7</v>
      </c>
      <c r="B11" s="59">
        <v>0</v>
      </c>
      <c r="C11" s="59">
        <v>0</v>
      </c>
      <c r="D11" s="59">
        <v>0</v>
      </c>
      <c r="E11" s="59">
        <v>0</v>
      </c>
      <c r="F11" s="59">
        <v>0</v>
      </c>
      <c r="G11" s="59">
        <v>0</v>
      </c>
      <c r="H11" s="59">
        <v>0</v>
      </c>
      <c r="I11" s="59">
        <v>0</v>
      </c>
      <c r="J11" s="59">
        <v>0</v>
      </c>
      <c r="K11" s="59">
        <v>0</v>
      </c>
      <c r="L11" s="59">
        <v>0</v>
      </c>
      <c r="M11" s="59">
        <f t="shared" si="3"/>
        <v>0</v>
      </c>
    </row>
    <row r="12" spans="1:16" x14ac:dyDescent="0.35">
      <c r="A12" s="3" t="s">
        <v>11</v>
      </c>
      <c r="B12" s="59">
        <f>SUM(B13:B15)</f>
        <v>-0.35</v>
      </c>
      <c r="C12" s="59">
        <f t="shared" ref="C12:L12" si="4">SUM(C13:C15)</f>
        <v>-0.35</v>
      </c>
      <c r="D12" s="59">
        <f t="shared" si="4"/>
        <v>-0.35</v>
      </c>
      <c r="E12" s="59">
        <f t="shared" si="4"/>
        <v>-0.35</v>
      </c>
      <c r="F12" s="59">
        <f t="shared" si="4"/>
        <v>-0.35</v>
      </c>
      <c r="G12" s="59">
        <f t="shared" si="4"/>
        <v>-0.35</v>
      </c>
      <c r="H12" s="59">
        <f t="shared" si="4"/>
        <v>-0.35</v>
      </c>
      <c r="I12" s="59">
        <f t="shared" si="4"/>
        <v>-0.35</v>
      </c>
      <c r="J12" s="59">
        <f t="shared" si="4"/>
        <v>-0.35</v>
      </c>
      <c r="K12" s="59">
        <f t="shared" si="4"/>
        <v>-0.35</v>
      </c>
      <c r="L12" s="59">
        <f t="shared" si="4"/>
        <v>-0.35</v>
      </c>
      <c r="M12" s="59">
        <f t="shared" si="3"/>
        <v>-3.8500000000000005</v>
      </c>
      <c r="P12" s="23"/>
    </row>
    <row r="13" spans="1:16" ht="15.5" x14ac:dyDescent="0.35">
      <c r="A13" s="5" t="s">
        <v>5</v>
      </c>
      <c r="B13" s="60">
        <v>-0.35</v>
      </c>
      <c r="C13" s="60">
        <v>-0.35</v>
      </c>
      <c r="D13" s="60">
        <v>-0.35</v>
      </c>
      <c r="E13" s="60">
        <v>-0.35</v>
      </c>
      <c r="F13" s="60">
        <v>-0.35</v>
      </c>
      <c r="G13" s="60">
        <v>-0.35</v>
      </c>
      <c r="H13" s="60">
        <v>-0.35</v>
      </c>
      <c r="I13" s="60">
        <v>-0.35</v>
      </c>
      <c r="J13" s="60">
        <v>-0.35</v>
      </c>
      <c r="K13" s="60">
        <v>-0.35</v>
      </c>
      <c r="L13" s="60">
        <v>-0.35</v>
      </c>
      <c r="M13" s="59">
        <f t="shared" si="3"/>
        <v>-3.8500000000000005</v>
      </c>
      <c r="P13" s="23"/>
    </row>
    <row r="14" spans="1:16" x14ac:dyDescent="0.35">
      <c r="A14" s="5" t="s">
        <v>6</v>
      </c>
      <c r="B14" s="59">
        <v>0</v>
      </c>
      <c r="C14" s="59">
        <v>0</v>
      </c>
      <c r="D14" s="59">
        <v>0</v>
      </c>
      <c r="E14" s="59">
        <v>0</v>
      </c>
      <c r="F14" s="59">
        <v>0</v>
      </c>
      <c r="G14" s="59">
        <v>0</v>
      </c>
      <c r="H14" s="59">
        <v>0</v>
      </c>
      <c r="I14" s="59">
        <v>0</v>
      </c>
      <c r="J14" s="59">
        <v>0</v>
      </c>
      <c r="K14" s="59">
        <v>0</v>
      </c>
      <c r="L14" s="59">
        <v>0</v>
      </c>
      <c r="M14" s="59">
        <f t="shared" si="3"/>
        <v>0</v>
      </c>
    </row>
    <row r="15" spans="1:16" ht="57.75" customHeight="1" x14ac:dyDescent="0.35">
      <c r="A15" s="5" t="s">
        <v>7</v>
      </c>
      <c r="B15" s="59">
        <v>0</v>
      </c>
      <c r="C15" s="59">
        <v>0</v>
      </c>
      <c r="D15" s="59">
        <v>0</v>
      </c>
      <c r="E15" s="59">
        <v>0</v>
      </c>
      <c r="F15" s="59">
        <v>0</v>
      </c>
      <c r="G15" s="59">
        <v>0</v>
      </c>
      <c r="H15" s="59">
        <v>0</v>
      </c>
      <c r="I15" s="59">
        <v>0</v>
      </c>
      <c r="J15" s="59">
        <v>0</v>
      </c>
      <c r="K15" s="59">
        <v>0</v>
      </c>
      <c r="L15" s="59">
        <v>0</v>
      </c>
      <c r="M15" s="59">
        <f t="shared" si="3"/>
        <v>0</v>
      </c>
    </row>
    <row r="16" spans="1:16" ht="43.5" x14ac:dyDescent="0.35">
      <c r="A16" s="3" t="s">
        <v>9</v>
      </c>
      <c r="B16" s="59">
        <v>0</v>
      </c>
      <c r="C16" s="59">
        <v>0</v>
      </c>
      <c r="D16" s="59">
        <v>0</v>
      </c>
      <c r="E16" s="59">
        <v>0</v>
      </c>
      <c r="F16" s="59">
        <v>0</v>
      </c>
      <c r="G16" s="59">
        <v>0</v>
      </c>
      <c r="H16" s="59">
        <v>0</v>
      </c>
      <c r="I16" s="59">
        <v>0</v>
      </c>
      <c r="J16" s="59">
        <v>0</v>
      </c>
      <c r="K16" s="59">
        <v>0</v>
      </c>
      <c r="L16" s="59">
        <v>0</v>
      </c>
      <c r="M16" s="59">
        <f t="shared" si="3"/>
        <v>0</v>
      </c>
    </row>
    <row r="17" spans="1:13" ht="29" x14ac:dyDescent="0.35">
      <c r="A17" s="3" t="s">
        <v>10</v>
      </c>
      <c r="B17" s="59">
        <f>SUM(B18:B20)</f>
        <v>0</v>
      </c>
      <c r="C17" s="59">
        <f t="shared" ref="C17:L17" si="5">SUM(C18:C20)</f>
        <v>0</v>
      </c>
      <c r="D17" s="59">
        <f t="shared" si="5"/>
        <v>0</v>
      </c>
      <c r="E17" s="59">
        <f t="shared" si="5"/>
        <v>0</v>
      </c>
      <c r="F17" s="59">
        <f t="shared" si="5"/>
        <v>0</v>
      </c>
      <c r="G17" s="59">
        <f t="shared" si="5"/>
        <v>0</v>
      </c>
      <c r="H17" s="59">
        <f t="shared" si="5"/>
        <v>0</v>
      </c>
      <c r="I17" s="59">
        <f t="shared" si="5"/>
        <v>0</v>
      </c>
      <c r="J17" s="59">
        <f t="shared" si="5"/>
        <v>0</v>
      </c>
      <c r="K17" s="59">
        <f t="shared" si="5"/>
        <v>0</v>
      </c>
      <c r="L17" s="59">
        <f t="shared" si="5"/>
        <v>0</v>
      </c>
      <c r="M17" s="59">
        <f t="shared" si="3"/>
        <v>0</v>
      </c>
    </row>
    <row r="18" spans="1:13" x14ac:dyDescent="0.35">
      <c r="A18" s="5" t="s">
        <v>5</v>
      </c>
      <c r="B18" s="59">
        <v>0</v>
      </c>
      <c r="C18" s="59">
        <v>0</v>
      </c>
      <c r="D18" s="59">
        <v>0</v>
      </c>
      <c r="E18" s="59">
        <v>0</v>
      </c>
      <c r="F18" s="59">
        <v>0</v>
      </c>
      <c r="G18" s="59">
        <v>0</v>
      </c>
      <c r="H18" s="59">
        <v>0</v>
      </c>
      <c r="I18" s="59">
        <v>0</v>
      </c>
      <c r="J18" s="59">
        <v>0</v>
      </c>
      <c r="K18" s="59">
        <v>0</v>
      </c>
      <c r="L18" s="59">
        <v>0</v>
      </c>
      <c r="M18" s="59">
        <f t="shared" si="3"/>
        <v>0</v>
      </c>
    </row>
    <row r="19" spans="1:13" x14ac:dyDescent="0.35">
      <c r="A19" s="5" t="s">
        <v>6</v>
      </c>
      <c r="B19" s="59">
        <v>0</v>
      </c>
      <c r="C19" s="59">
        <v>0</v>
      </c>
      <c r="D19" s="59">
        <v>0</v>
      </c>
      <c r="E19" s="59">
        <v>0</v>
      </c>
      <c r="F19" s="59">
        <v>0</v>
      </c>
      <c r="G19" s="59">
        <v>0</v>
      </c>
      <c r="H19" s="59">
        <v>0</v>
      </c>
      <c r="I19" s="59">
        <v>0</v>
      </c>
      <c r="J19" s="59">
        <v>0</v>
      </c>
      <c r="K19" s="59">
        <v>0</v>
      </c>
      <c r="L19" s="59">
        <v>0</v>
      </c>
      <c r="M19" s="59">
        <f t="shared" si="3"/>
        <v>0</v>
      </c>
    </row>
    <row r="20" spans="1:13" ht="29" x14ac:dyDescent="0.35">
      <c r="A20" s="5" t="s">
        <v>7</v>
      </c>
      <c r="B20" s="59">
        <v>0</v>
      </c>
      <c r="C20" s="59">
        <v>0</v>
      </c>
      <c r="D20" s="59">
        <v>0</v>
      </c>
      <c r="E20" s="59">
        <v>0</v>
      </c>
      <c r="F20" s="59">
        <v>0</v>
      </c>
      <c r="G20" s="59">
        <v>0</v>
      </c>
      <c r="H20" s="59">
        <v>0</v>
      </c>
      <c r="I20" s="59">
        <v>0</v>
      </c>
      <c r="J20" s="59">
        <v>0</v>
      </c>
      <c r="K20" s="59">
        <v>0</v>
      </c>
      <c r="L20" s="59">
        <v>0</v>
      </c>
      <c r="M20" s="59">
        <f t="shared" si="3"/>
        <v>0</v>
      </c>
    </row>
    <row r="21" spans="1:13" ht="39" customHeight="1" x14ac:dyDescent="0.35">
      <c r="A21" s="5" t="s">
        <v>12</v>
      </c>
      <c r="B21" s="290" t="s">
        <v>228</v>
      </c>
      <c r="C21" s="290"/>
      <c r="D21" s="290"/>
      <c r="E21" s="290"/>
      <c r="F21" s="290"/>
      <c r="G21" s="290"/>
      <c r="H21" s="290"/>
      <c r="I21" s="290"/>
      <c r="J21" s="290"/>
      <c r="K21" s="290"/>
      <c r="L21" s="290"/>
      <c r="M21" s="290"/>
    </row>
    <row r="22" spans="1:13" ht="90" customHeight="1"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29" x14ac:dyDescent="0.35">
      <c r="A28" s="58" t="s">
        <v>17</v>
      </c>
      <c r="B28" s="5" t="s">
        <v>20</v>
      </c>
      <c r="C28" s="52"/>
      <c r="D28" s="52"/>
      <c r="E28" s="52"/>
      <c r="F28" s="52"/>
      <c r="G28" s="52"/>
      <c r="H28" s="52"/>
      <c r="I28" s="40"/>
      <c r="J28" s="41"/>
    </row>
    <row r="29" spans="1:13" ht="58" x14ac:dyDescent="0.35">
      <c r="A29" s="58" t="s">
        <v>18</v>
      </c>
      <c r="B29" s="5" t="s">
        <v>21</v>
      </c>
      <c r="C29" s="53"/>
      <c r="D29" s="53"/>
      <c r="E29" s="53"/>
      <c r="F29" s="53"/>
      <c r="G29" s="53"/>
      <c r="H29" s="53"/>
      <c r="I29" s="42"/>
      <c r="J29" s="43"/>
    </row>
    <row r="30" spans="1:13" ht="58" x14ac:dyDescent="0.35">
      <c r="A30" s="58" t="s">
        <v>19</v>
      </c>
      <c r="B30" s="7" t="s">
        <v>22</v>
      </c>
      <c r="C30" s="54"/>
      <c r="D30" s="54"/>
      <c r="E30" s="54"/>
      <c r="F30" s="54"/>
      <c r="G30" s="54"/>
      <c r="H30" s="54"/>
      <c r="I30" s="44"/>
      <c r="J30" s="45"/>
    </row>
    <row r="31" spans="1:13" x14ac:dyDescent="0.35">
      <c r="A31" s="8"/>
      <c r="B31" s="5" t="s">
        <v>23</v>
      </c>
      <c r="C31" s="58"/>
      <c r="D31" s="58"/>
      <c r="E31" s="58"/>
      <c r="F31" s="58"/>
      <c r="G31" s="58"/>
      <c r="H31" s="58"/>
      <c r="I31" s="290"/>
      <c r="J31" s="290"/>
    </row>
    <row r="32" spans="1:13" ht="29" x14ac:dyDescent="0.35">
      <c r="A32" s="290" t="s">
        <v>24</v>
      </c>
      <c r="B32" s="5" t="s">
        <v>20</v>
      </c>
      <c r="C32" s="300"/>
      <c r="D32" s="301"/>
      <c r="E32" s="301"/>
      <c r="F32" s="301"/>
      <c r="G32" s="301"/>
      <c r="H32" s="301"/>
      <c r="I32" s="301"/>
      <c r="J32" s="302"/>
    </row>
    <row r="33" spans="1:10" ht="58" x14ac:dyDescent="0.35">
      <c r="A33" s="290"/>
      <c r="B33" s="5" t="s">
        <v>21</v>
      </c>
      <c r="C33" s="395"/>
      <c r="D33" s="396"/>
      <c r="E33" s="396"/>
      <c r="F33" s="396"/>
      <c r="G33" s="396"/>
      <c r="H33" s="396"/>
      <c r="I33" s="396"/>
      <c r="J33" s="397"/>
    </row>
    <row r="34" spans="1:10" ht="58" x14ac:dyDescent="0.35">
      <c r="A34" s="290"/>
      <c r="B34" s="7" t="s">
        <v>25</v>
      </c>
      <c r="C34" s="303"/>
      <c r="D34" s="304"/>
      <c r="E34" s="304"/>
      <c r="F34" s="304"/>
      <c r="G34" s="304"/>
      <c r="H34" s="304"/>
      <c r="I34" s="304"/>
      <c r="J34" s="305"/>
    </row>
    <row r="35" spans="1:10" x14ac:dyDescent="0.35">
      <c r="A35" s="290"/>
      <c r="B35" s="5" t="s">
        <v>23</v>
      </c>
      <c r="C35" s="58"/>
      <c r="D35" s="58"/>
      <c r="E35" s="58"/>
      <c r="F35" s="58"/>
      <c r="G35" s="58"/>
      <c r="H35" s="58"/>
      <c r="I35" s="290"/>
      <c r="J35" s="290"/>
    </row>
    <row r="36" spans="1:10" ht="58" x14ac:dyDescent="0.35">
      <c r="A36" s="290" t="s">
        <v>26</v>
      </c>
      <c r="B36" s="5" t="s">
        <v>22</v>
      </c>
      <c r="C36" s="294"/>
      <c r="D36" s="295"/>
      <c r="E36" s="295"/>
      <c r="F36" s="295"/>
      <c r="G36" s="295"/>
      <c r="H36" s="295"/>
      <c r="I36" s="295"/>
      <c r="J36" s="296"/>
    </row>
    <row r="37" spans="1:10" x14ac:dyDescent="0.35">
      <c r="A37" s="290"/>
      <c r="B37" s="5" t="s">
        <v>23</v>
      </c>
      <c r="C37" s="58"/>
      <c r="D37" s="58"/>
      <c r="E37" s="58"/>
      <c r="F37" s="58"/>
      <c r="G37" s="58"/>
      <c r="H37" s="58"/>
      <c r="I37" s="290"/>
      <c r="J37" s="290"/>
    </row>
    <row r="38" spans="1:10" ht="43.5" x14ac:dyDescent="0.35">
      <c r="A38" s="58" t="s">
        <v>13</v>
      </c>
      <c r="B38" s="294"/>
      <c r="C38" s="295"/>
      <c r="D38" s="295"/>
      <c r="E38" s="295"/>
      <c r="F38" s="295"/>
      <c r="G38" s="295"/>
      <c r="H38" s="295"/>
      <c r="I38" s="295"/>
      <c r="J38" s="296"/>
    </row>
  </sheetData>
  <mergeCells count="17">
    <mergeCell ref="A25:J25"/>
    <mergeCell ref="A1:M1"/>
    <mergeCell ref="A2:A3"/>
    <mergeCell ref="B2:M2"/>
    <mergeCell ref="B21:M21"/>
    <mergeCell ref="B22:M22"/>
    <mergeCell ref="A36:A37"/>
    <mergeCell ref="C36:J36"/>
    <mergeCell ref="I37:J37"/>
    <mergeCell ref="B38:J38"/>
    <mergeCell ref="A26:J26"/>
    <mergeCell ref="A27:B27"/>
    <mergeCell ref="I27:J27"/>
    <mergeCell ref="I31:J31"/>
    <mergeCell ref="A32:A35"/>
    <mergeCell ref="C32:J34"/>
    <mergeCell ref="I35:J35"/>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22" sqref="B22:M22"/>
    </sheetView>
  </sheetViews>
  <sheetFormatPr defaultRowHeight="14.5" x14ac:dyDescent="0.35"/>
  <cols>
    <col min="1" max="1" width="25.7265625" customWidth="1"/>
    <col min="2" max="3" width="9.1796875" customWidth="1"/>
    <col min="13" max="13" width="19.7265625" customWidth="1"/>
  </cols>
  <sheetData>
    <row r="1" spans="1:16" x14ac:dyDescent="0.35">
      <c r="A1" s="289" t="s">
        <v>0</v>
      </c>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ht="31.5" customHeight="1" x14ac:dyDescent="0.35">
      <c r="A4" s="3" t="s">
        <v>4</v>
      </c>
      <c r="B4" s="59">
        <v>0</v>
      </c>
      <c r="C4" s="59">
        <v>0</v>
      </c>
      <c r="D4" s="59">
        <v>0</v>
      </c>
      <c r="E4" s="59">
        <v>0</v>
      </c>
      <c r="F4" s="59">
        <v>0</v>
      </c>
      <c r="G4" s="59">
        <v>0</v>
      </c>
      <c r="H4" s="59">
        <v>0</v>
      </c>
      <c r="I4" s="59">
        <v>0</v>
      </c>
      <c r="J4" s="59">
        <v>0</v>
      </c>
      <c r="K4" s="59">
        <v>0</v>
      </c>
      <c r="L4" s="59">
        <v>0</v>
      </c>
      <c r="M4" s="59">
        <f t="shared" ref="M4:M20" si="0">SUM(B4:L4)</f>
        <v>0</v>
      </c>
    </row>
    <row r="5" spans="1:16" ht="23.25" customHeight="1" x14ac:dyDescent="0.35">
      <c r="A5" s="5" t="s">
        <v>5</v>
      </c>
      <c r="B5" s="59">
        <v>0</v>
      </c>
      <c r="C5" s="59">
        <v>0</v>
      </c>
      <c r="D5" s="59">
        <v>0</v>
      </c>
      <c r="E5" s="59">
        <v>0</v>
      </c>
      <c r="F5" s="59">
        <v>0</v>
      </c>
      <c r="G5" s="59">
        <v>0</v>
      </c>
      <c r="H5" s="59">
        <v>0</v>
      </c>
      <c r="I5" s="59">
        <v>0</v>
      </c>
      <c r="J5" s="59">
        <v>0</v>
      </c>
      <c r="K5" s="59">
        <v>0</v>
      </c>
      <c r="L5" s="59">
        <v>0</v>
      </c>
      <c r="M5" s="59">
        <f t="shared" si="0"/>
        <v>0</v>
      </c>
    </row>
    <row r="6" spans="1:16" x14ac:dyDescent="0.35">
      <c r="A6" s="5" t="s">
        <v>6</v>
      </c>
      <c r="B6" s="59">
        <v>0</v>
      </c>
      <c r="C6" s="59">
        <v>0</v>
      </c>
      <c r="D6" s="59">
        <v>0</v>
      </c>
      <c r="E6" s="59">
        <v>0</v>
      </c>
      <c r="F6" s="59">
        <v>0</v>
      </c>
      <c r="G6" s="59">
        <v>0</v>
      </c>
      <c r="H6" s="59">
        <v>0</v>
      </c>
      <c r="I6" s="59">
        <v>0</v>
      </c>
      <c r="J6" s="59">
        <v>0</v>
      </c>
      <c r="K6" s="59">
        <v>0</v>
      </c>
      <c r="L6" s="59">
        <v>0</v>
      </c>
      <c r="M6" s="59">
        <f t="shared" si="0"/>
        <v>0</v>
      </c>
    </row>
    <row r="7" spans="1:16" ht="51" customHeight="1" x14ac:dyDescent="0.35">
      <c r="A7" s="5" t="s">
        <v>7</v>
      </c>
      <c r="B7" s="59">
        <v>0</v>
      </c>
      <c r="C7" s="59">
        <v>0</v>
      </c>
      <c r="D7" s="59">
        <v>0</v>
      </c>
      <c r="E7" s="59">
        <v>0</v>
      </c>
      <c r="F7" s="59">
        <v>0</v>
      </c>
      <c r="G7" s="59">
        <v>0</v>
      </c>
      <c r="H7" s="59">
        <v>0</v>
      </c>
      <c r="I7" s="59">
        <v>0</v>
      </c>
      <c r="J7" s="59">
        <v>0</v>
      </c>
      <c r="K7" s="59">
        <v>0</v>
      </c>
      <c r="L7" s="59">
        <v>0</v>
      </c>
      <c r="M7" s="59">
        <f t="shared" si="0"/>
        <v>0</v>
      </c>
    </row>
    <row r="8" spans="1:16" ht="32.25" customHeight="1" x14ac:dyDescent="0.35">
      <c r="A8" s="3" t="s">
        <v>8</v>
      </c>
      <c r="B8" s="59">
        <f t="shared" ref="B8:L8" si="1">SUM(B9:B11)</f>
        <v>0.62</v>
      </c>
      <c r="C8" s="59">
        <f t="shared" si="1"/>
        <v>1</v>
      </c>
      <c r="D8" s="59">
        <f t="shared" si="1"/>
        <v>1</v>
      </c>
      <c r="E8" s="59">
        <f t="shared" si="1"/>
        <v>1</v>
      </c>
      <c r="F8" s="59">
        <f t="shared" si="1"/>
        <v>1</v>
      </c>
      <c r="G8" s="59">
        <f t="shared" si="1"/>
        <v>1</v>
      </c>
      <c r="H8" s="59">
        <f t="shared" si="1"/>
        <v>1</v>
      </c>
      <c r="I8" s="59">
        <f t="shared" si="1"/>
        <v>1</v>
      </c>
      <c r="J8" s="59">
        <f t="shared" si="1"/>
        <v>1</v>
      </c>
      <c r="K8" s="59">
        <f t="shared" si="1"/>
        <v>1</v>
      </c>
      <c r="L8" s="59">
        <f t="shared" si="1"/>
        <v>1</v>
      </c>
      <c r="M8" s="59">
        <f>SUM(B8:L8)</f>
        <v>10.620000000000001</v>
      </c>
      <c r="P8" s="23"/>
    </row>
    <row r="9" spans="1:16" ht="18" customHeight="1" x14ac:dyDescent="0.35">
      <c r="A9" s="5" t="s">
        <v>5</v>
      </c>
      <c r="B9" s="60">
        <v>0.62</v>
      </c>
      <c r="C9" s="60">
        <v>1</v>
      </c>
      <c r="D9" s="60">
        <v>1</v>
      </c>
      <c r="E9" s="60">
        <v>1</v>
      </c>
      <c r="F9" s="60">
        <v>1</v>
      </c>
      <c r="G9" s="60">
        <v>1</v>
      </c>
      <c r="H9" s="60">
        <v>1</v>
      </c>
      <c r="I9" s="60">
        <v>1</v>
      </c>
      <c r="J9" s="60">
        <v>1</v>
      </c>
      <c r="K9" s="60">
        <v>1</v>
      </c>
      <c r="L9" s="60">
        <v>1</v>
      </c>
      <c r="M9" s="59">
        <f t="shared" si="0"/>
        <v>10.620000000000001</v>
      </c>
    </row>
    <row r="10" spans="1:16" x14ac:dyDescent="0.35">
      <c r="A10" s="5" t="s">
        <v>6</v>
      </c>
      <c r="B10" s="58">
        <v>0</v>
      </c>
      <c r="C10" s="59">
        <v>0</v>
      </c>
      <c r="D10" s="59">
        <v>0</v>
      </c>
      <c r="E10" s="59">
        <v>0</v>
      </c>
      <c r="F10" s="59">
        <v>0</v>
      </c>
      <c r="G10" s="59">
        <v>0</v>
      </c>
      <c r="H10" s="59">
        <v>0</v>
      </c>
      <c r="I10" s="59">
        <v>0</v>
      </c>
      <c r="J10" s="59">
        <v>0</v>
      </c>
      <c r="K10" s="59">
        <v>0</v>
      </c>
      <c r="L10" s="59">
        <v>0</v>
      </c>
      <c r="M10" s="59">
        <f t="shared" si="0"/>
        <v>0</v>
      </c>
    </row>
    <row r="11" spans="1:16" ht="42" customHeight="1" x14ac:dyDescent="0.35">
      <c r="A11" s="5" t="s">
        <v>7</v>
      </c>
      <c r="B11" s="58">
        <v>0</v>
      </c>
      <c r="C11" s="59">
        <v>0</v>
      </c>
      <c r="D11" s="59">
        <v>0</v>
      </c>
      <c r="E11" s="59">
        <v>0</v>
      </c>
      <c r="F11" s="59">
        <v>0</v>
      </c>
      <c r="G11" s="59">
        <v>0</v>
      </c>
      <c r="H11" s="59">
        <v>0</v>
      </c>
      <c r="I11" s="59">
        <v>0</v>
      </c>
      <c r="J11" s="59">
        <v>0</v>
      </c>
      <c r="K11" s="59">
        <v>0</v>
      </c>
      <c r="L11" s="59">
        <v>0</v>
      </c>
      <c r="M11" s="59">
        <f t="shared" si="0"/>
        <v>0</v>
      </c>
    </row>
    <row r="12" spans="1:16" x14ac:dyDescent="0.35">
      <c r="A12" s="3" t="s">
        <v>11</v>
      </c>
      <c r="B12" s="59">
        <f>SUM(B13:B15)</f>
        <v>-0.62</v>
      </c>
      <c r="C12" s="59">
        <f t="shared" ref="C12:L12" si="2">SUM(C13:C15)</f>
        <v>-1</v>
      </c>
      <c r="D12" s="59">
        <f t="shared" si="2"/>
        <v>-1</v>
      </c>
      <c r="E12" s="59">
        <f t="shared" si="2"/>
        <v>-1</v>
      </c>
      <c r="F12" s="59">
        <f t="shared" si="2"/>
        <v>-1</v>
      </c>
      <c r="G12" s="59">
        <f t="shared" si="2"/>
        <v>-1</v>
      </c>
      <c r="H12" s="59">
        <f t="shared" si="2"/>
        <v>-1</v>
      </c>
      <c r="I12" s="59">
        <f t="shared" si="2"/>
        <v>-1</v>
      </c>
      <c r="J12" s="59">
        <f t="shared" si="2"/>
        <v>-1</v>
      </c>
      <c r="K12" s="59">
        <f t="shared" si="2"/>
        <v>-1</v>
      </c>
      <c r="L12" s="59">
        <f t="shared" si="2"/>
        <v>-1</v>
      </c>
      <c r="M12" s="59">
        <f t="shared" si="0"/>
        <v>-10.620000000000001</v>
      </c>
      <c r="P12" s="23"/>
    </row>
    <row r="13" spans="1:16" ht="15.5" x14ac:dyDescent="0.35">
      <c r="A13" s="5" t="s">
        <v>5</v>
      </c>
      <c r="B13" s="60">
        <v>-0.62</v>
      </c>
      <c r="C13" s="60">
        <v>-1</v>
      </c>
      <c r="D13" s="60">
        <v>-1</v>
      </c>
      <c r="E13" s="60">
        <v>-1</v>
      </c>
      <c r="F13" s="60">
        <v>-1</v>
      </c>
      <c r="G13" s="60">
        <v>-1</v>
      </c>
      <c r="H13" s="60">
        <v>-1</v>
      </c>
      <c r="I13" s="60">
        <v>-1</v>
      </c>
      <c r="J13" s="60">
        <v>-1</v>
      </c>
      <c r="K13" s="60">
        <v>-1</v>
      </c>
      <c r="L13" s="60">
        <v>-1</v>
      </c>
      <c r="M13" s="59">
        <f t="shared" si="0"/>
        <v>-10.620000000000001</v>
      </c>
      <c r="P13" s="23"/>
    </row>
    <row r="14" spans="1:16" x14ac:dyDescent="0.35">
      <c r="A14" s="5" t="s">
        <v>6</v>
      </c>
      <c r="B14" s="59">
        <v>0</v>
      </c>
      <c r="C14" s="59">
        <v>0</v>
      </c>
      <c r="D14" s="59">
        <v>0</v>
      </c>
      <c r="E14" s="59">
        <v>0</v>
      </c>
      <c r="F14" s="59">
        <v>0</v>
      </c>
      <c r="G14" s="59">
        <v>0</v>
      </c>
      <c r="H14" s="59">
        <v>0</v>
      </c>
      <c r="I14" s="59">
        <v>0</v>
      </c>
      <c r="J14" s="59">
        <v>0</v>
      </c>
      <c r="K14" s="59">
        <v>0</v>
      </c>
      <c r="L14" s="59">
        <v>0</v>
      </c>
      <c r="M14" s="59">
        <f t="shared" si="0"/>
        <v>0</v>
      </c>
    </row>
    <row r="15" spans="1:16" ht="57.75" customHeight="1" x14ac:dyDescent="0.35">
      <c r="A15" s="5" t="s">
        <v>7</v>
      </c>
      <c r="B15" s="59">
        <v>0</v>
      </c>
      <c r="C15" s="59">
        <v>0</v>
      </c>
      <c r="D15" s="59">
        <v>0</v>
      </c>
      <c r="E15" s="59">
        <v>0</v>
      </c>
      <c r="F15" s="59">
        <v>0</v>
      </c>
      <c r="G15" s="59">
        <v>0</v>
      </c>
      <c r="H15" s="59">
        <v>0</v>
      </c>
      <c r="I15" s="59">
        <v>0</v>
      </c>
      <c r="J15" s="59">
        <v>0</v>
      </c>
      <c r="K15" s="59">
        <v>0</v>
      </c>
      <c r="L15" s="59">
        <v>0</v>
      </c>
      <c r="M15" s="59">
        <f t="shared" si="0"/>
        <v>0</v>
      </c>
    </row>
    <row r="16" spans="1:16" ht="43.5" x14ac:dyDescent="0.35">
      <c r="A16" s="3" t="s">
        <v>9</v>
      </c>
      <c r="B16" s="59">
        <v>0</v>
      </c>
      <c r="C16" s="59">
        <v>0</v>
      </c>
      <c r="D16" s="59">
        <v>0</v>
      </c>
      <c r="E16" s="59">
        <v>0</v>
      </c>
      <c r="F16" s="59">
        <v>0</v>
      </c>
      <c r="G16" s="59">
        <v>0</v>
      </c>
      <c r="H16" s="59">
        <v>0</v>
      </c>
      <c r="I16" s="59">
        <v>0</v>
      </c>
      <c r="J16" s="59">
        <v>0</v>
      </c>
      <c r="K16" s="59">
        <v>0</v>
      </c>
      <c r="L16" s="59">
        <v>0</v>
      </c>
      <c r="M16" s="59">
        <f t="shared" si="0"/>
        <v>0</v>
      </c>
    </row>
    <row r="17" spans="1:13" ht="29" x14ac:dyDescent="0.35">
      <c r="A17" s="3" t="s">
        <v>10</v>
      </c>
      <c r="B17" s="59">
        <f>SUM(B18:B20)</f>
        <v>0</v>
      </c>
      <c r="C17" s="59">
        <f t="shared" ref="C17:L17" si="3">SUM(C18:C20)</f>
        <v>0</v>
      </c>
      <c r="D17" s="59">
        <f t="shared" si="3"/>
        <v>0</v>
      </c>
      <c r="E17" s="59">
        <f t="shared" si="3"/>
        <v>0</v>
      </c>
      <c r="F17" s="59">
        <f t="shared" si="3"/>
        <v>0</v>
      </c>
      <c r="G17" s="59">
        <f t="shared" si="3"/>
        <v>0</v>
      </c>
      <c r="H17" s="59">
        <f t="shared" si="3"/>
        <v>0</v>
      </c>
      <c r="I17" s="59">
        <f t="shared" si="3"/>
        <v>0</v>
      </c>
      <c r="J17" s="59">
        <f t="shared" si="3"/>
        <v>0</v>
      </c>
      <c r="K17" s="59">
        <f t="shared" si="3"/>
        <v>0</v>
      </c>
      <c r="L17" s="59">
        <f t="shared" si="3"/>
        <v>0</v>
      </c>
      <c r="M17" s="59">
        <f t="shared" si="0"/>
        <v>0</v>
      </c>
    </row>
    <row r="18" spans="1:13" x14ac:dyDescent="0.35">
      <c r="A18" s="5" t="s">
        <v>5</v>
      </c>
      <c r="B18" s="59">
        <v>0</v>
      </c>
      <c r="C18" s="59">
        <v>0</v>
      </c>
      <c r="D18" s="59">
        <v>0</v>
      </c>
      <c r="E18" s="59">
        <v>0</v>
      </c>
      <c r="F18" s="59">
        <v>0</v>
      </c>
      <c r="G18" s="59">
        <v>0</v>
      </c>
      <c r="H18" s="59">
        <v>0</v>
      </c>
      <c r="I18" s="59">
        <v>0</v>
      </c>
      <c r="J18" s="59">
        <v>0</v>
      </c>
      <c r="K18" s="59">
        <v>0</v>
      </c>
      <c r="L18" s="59">
        <v>0</v>
      </c>
      <c r="M18" s="59">
        <f t="shared" si="0"/>
        <v>0</v>
      </c>
    </row>
    <row r="19" spans="1:13" x14ac:dyDescent="0.35">
      <c r="A19" s="5" t="s">
        <v>6</v>
      </c>
      <c r="B19" s="59">
        <v>0</v>
      </c>
      <c r="C19" s="59">
        <v>0</v>
      </c>
      <c r="D19" s="59">
        <v>0</v>
      </c>
      <c r="E19" s="59">
        <v>0</v>
      </c>
      <c r="F19" s="59">
        <v>0</v>
      </c>
      <c r="G19" s="59">
        <v>0</v>
      </c>
      <c r="H19" s="59">
        <v>0</v>
      </c>
      <c r="I19" s="59">
        <v>0</v>
      </c>
      <c r="J19" s="59">
        <v>0</v>
      </c>
      <c r="K19" s="59">
        <v>0</v>
      </c>
      <c r="L19" s="59">
        <v>0</v>
      </c>
      <c r="M19" s="59">
        <f t="shared" si="0"/>
        <v>0</v>
      </c>
    </row>
    <row r="20" spans="1:13" ht="29" x14ac:dyDescent="0.35">
      <c r="A20" s="5" t="s">
        <v>7</v>
      </c>
      <c r="B20" s="59">
        <v>0</v>
      </c>
      <c r="C20" s="59">
        <v>0</v>
      </c>
      <c r="D20" s="59">
        <v>0</v>
      </c>
      <c r="E20" s="59">
        <v>0</v>
      </c>
      <c r="F20" s="59">
        <v>0</v>
      </c>
      <c r="G20" s="59">
        <v>0</v>
      </c>
      <c r="H20" s="59">
        <v>0</v>
      </c>
      <c r="I20" s="59">
        <v>0</v>
      </c>
      <c r="J20" s="59">
        <v>0</v>
      </c>
      <c r="K20" s="59">
        <v>0</v>
      </c>
      <c r="L20" s="59">
        <v>0</v>
      </c>
      <c r="M20" s="59">
        <f t="shared" si="0"/>
        <v>0</v>
      </c>
    </row>
    <row r="21" spans="1:13" ht="39" customHeight="1" x14ac:dyDescent="0.35">
      <c r="A21" s="5" t="s">
        <v>12</v>
      </c>
      <c r="B21" s="290" t="s">
        <v>228</v>
      </c>
      <c r="C21" s="290"/>
      <c r="D21" s="290"/>
      <c r="E21" s="290"/>
      <c r="F21" s="290"/>
      <c r="G21" s="290"/>
      <c r="H21" s="290"/>
      <c r="I21" s="290"/>
      <c r="J21" s="290"/>
      <c r="K21" s="290"/>
      <c r="L21" s="290"/>
      <c r="M21" s="290"/>
    </row>
    <row r="22" spans="1:13" ht="90" customHeight="1"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58" t="s">
        <v>17</v>
      </c>
      <c r="B28" s="5" t="s">
        <v>20</v>
      </c>
      <c r="C28" s="52"/>
      <c r="D28" s="52"/>
      <c r="E28" s="52"/>
      <c r="F28" s="52"/>
      <c r="G28" s="52"/>
      <c r="H28" s="52"/>
      <c r="I28" s="40"/>
      <c r="J28" s="41"/>
    </row>
    <row r="29" spans="1:13" ht="87" x14ac:dyDescent="0.35">
      <c r="A29" s="58" t="s">
        <v>18</v>
      </c>
      <c r="B29" s="5" t="s">
        <v>21</v>
      </c>
      <c r="C29" s="53"/>
      <c r="D29" s="53"/>
      <c r="E29" s="53"/>
      <c r="F29" s="53"/>
      <c r="G29" s="53"/>
      <c r="H29" s="53"/>
      <c r="I29" s="42"/>
      <c r="J29" s="43"/>
    </row>
    <row r="30" spans="1:13" ht="87" x14ac:dyDescent="0.35">
      <c r="A30" s="58" t="s">
        <v>19</v>
      </c>
      <c r="B30" s="7" t="s">
        <v>22</v>
      </c>
      <c r="C30" s="54"/>
      <c r="D30" s="54"/>
      <c r="E30" s="54"/>
      <c r="F30" s="54"/>
      <c r="G30" s="54"/>
      <c r="H30" s="54"/>
      <c r="I30" s="44"/>
      <c r="J30" s="45"/>
    </row>
    <row r="31" spans="1:13" ht="29" x14ac:dyDescent="0.35">
      <c r="A31" s="8"/>
      <c r="B31" s="5" t="s">
        <v>23</v>
      </c>
      <c r="C31" s="58"/>
      <c r="D31" s="58"/>
      <c r="E31" s="58"/>
      <c r="F31" s="58"/>
      <c r="G31" s="58"/>
      <c r="H31" s="58"/>
      <c r="I31" s="290"/>
      <c r="J31" s="290"/>
    </row>
    <row r="32" spans="1:13" ht="43.5" x14ac:dyDescent="0.35">
      <c r="A32" s="290" t="s">
        <v>24</v>
      </c>
      <c r="B32" s="5" t="s">
        <v>20</v>
      </c>
      <c r="C32" s="300"/>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58"/>
      <c r="D35" s="58"/>
      <c r="E35" s="58"/>
      <c r="F35" s="58"/>
      <c r="G35" s="58"/>
      <c r="H35" s="58"/>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58"/>
      <c r="D37" s="58"/>
      <c r="E37" s="58"/>
      <c r="F37" s="58"/>
      <c r="G37" s="58"/>
      <c r="H37" s="58"/>
      <c r="I37" s="290"/>
      <c r="J37" s="290"/>
    </row>
    <row r="38" spans="1:10" ht="43.5" x14ac:dyDescent="0.35">
      <c r="A38" s="58" t="s">
        <v>13</v>
      </c>
      <c r="B38" s="294"/>
      <c r="C38" s="295"/>
      <c r="D38" s="295"/>
      <c r="E38" s="295"/>
      <c r="F38" s="295"/>
      <c r="G38" s="295"/>
      <c r="H38" s="295"/>
      <c r="I38" s="295"/>
      <c r="J38" s="296"/>
    </row>
  </sheetData>
  <mergeCells count="17">
    <mergeCell ref="A25:J25"/>
    <mergeCell ref="A1:M1"/>
    <mergeCell ref="A2:A3"/>
    <mergeCell ref="B2:M2"/>
    <mergeCell ref="B21:M21"/>
    <mergeCell ref="B22:M22"/>
    <mergeCell ref="A36:A37"/>
    <mergeCell ref="C36:J36"/>
    <mergeCell ref="I37:J37"/>
    <mergeCell ref="B38:J38"/>
    <mergeCell ref="A26:J26"/>
    <mergeCell ref="A27:B27"/>
    <mergeCell ref="I27:J27"/>
    <mergeCell ref="I31:J31"/>
    <mergeCell ref="A32:A35"/>
    <mergeCell ref="C32:J34"/>
    <mergeCell ref="I35:J35"/>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22" sqref="B22:M22"/>
    </sheetView>
  </sheetViews>
  <sheetFormatPr defaultRowHeight="14.5" x14ac:dyDescent="0.35"/>
  <cols>
    <col min="1" max="1" width="25.7265625" customWidth="1"/>
    <col min="2" max="3" width="9.1796875" customWidth="1"/>
    <col min="13" max="13" width="19.7265625" customWidth="1"/>
  </cols>
  <sheetData>
    <row r="1" spans="1:16" x14ac:dyDescent="0.35">
      <c r="A1" s="289" t="s">
        <v>0</v>
      </c>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ht="31.5" customHeight="1" x14ac:dyDescent="0.35">
      <c r="A4" s="3" t="s">
        <v>4</v>
      </c>
      <c r="B4" s="59">
        <v>0</v>
      </c>
      <c r="C4" s="59">
        <v>0</v>
      </c>
      <c r="D4" s="59">
        <v>0</v>
      </c>
      <c r="E4" s="59">
        <v>0</v>
      </c>
      <c r="F4" s="59">
        <v>0</v>
      </c>
      <c r="G4" s="59">
        <v>0</v>
      </c>
      <c r="H4" s="59">
        <v>0</v>
      </c>
      <c r="I4" s="59">
        <v>0</v>
      </c>
      <c r="J4" s="59">
        <v>0</v>
      </c>
      <c r="K4" s="59">
        <v>0</v>
      </c>
      <c r="L4" s="59">
        <v>0</v>
      </c>
      <c r="M4" s="59">
        <f t="shared" ref="M4:M7" si="0">SUM(B4:L4)</f>
        <v>0</v>
      </c>
    </row>
    <row r="5" spans="1:16" ht="23.25" customHeight="1" x14ac:dyDescent="0.35">
      <c r="A5" s="5" t="s">
        <v>5</v>
      </c>
      <c r="B5" s="59">
        <v>0</v>
      </c>
      <c r="C5" s="59">
        <v>0</v>
      </c>
      <c r="D5" s="59">
        <v>0</v>
      </c>
      <c r="E5" s="59">
        <v>0</v>
      </c>
      <c r="F5" s="59">
        <v>0</v>
      </c>
      <c r="G5" s="59">
        <v>0</v>
      </c>
      <c r="H5" s="59">
        <v>0</v>
      </c>
      <c r="I5" s="59">
        <v>0</v>
      </c>
      <c r="J5" s="59">
        <v>0</v>
      </c>
      <c r="K5" s="59">
        <v>0</v>
      </c>
      <c r="L5" s="59">
        <v>0</v>
      </c>
      <c r="M5" s="59">
        <f t="shared" si="0"/>
        <v>0</v>
      </c>
    </row>
    <row r="6" spans="1:16" x14ac:dyDescent="0.35">
      <c r="A6" s="5" t="s">
        <v>6</v>
      </c>
      <c r="B6" s="59">
        <v>0</v>
      </c>
      <c r="C6" s="59">
        <v>0</v>
      </c>
      <c r="D6" s="59">
        <v>0</v>
      </c>
      <c r="E6" s="59">
        <v>0</v>
      </c>
      <c r="F6" s="59">
        <v>0</v>
      </c>
      <c r="G6" s="59">
        <v>0</v>
      </c>
      <c r="H6" s="59">
        <v>0</v>
      </c>
      <c r="I6" s="59">
        <v>0</v>
      </c>
      <c r="J6" s="59">
        <v>0</v>
      </c>
      <c r="K6" s="59">
        <v>0</v>
      </c>
      <c r="L6" s="59">
        <v>0</v>
      </c>
      <c r="M6" s="59">
        <f t="shared" si="0"/>
        <v>0</v>
      </c>
    </row>
    <row r="7" spans="1:16" ht="51" customHeight="1" x14ac:dyDescent="0.35">
      <c r="A7" s="5" t="s">
        <v>7</v>
      </c>
      <c r="B7" s="59">
        <v>0</v>
      </c>
      <c r="C7" s="59">
        <v>0</v>
      </c>
      <c r="D7" s="59">
        <v>0</v>
      </c>
      <c r="E7" s="59">
        <v>0</v>
      </c>
      <c r="F7" s="59">
        <v>0</v>
      </c>
      <c r="G7" s="59">
        <v>0</v>
      </c>
      <c r="H7" s="59">
        <v>0</v>
      </c>
      <c r="I7" s="59">
        <v>0</v>
      </c>
      <c r="J7" s="59">
        <v>0</v>
      </c>
      <c r="K7" s="59">
        <v>0</v>
      </c>
      <c r="L7" s="59">
        <v>0</v>
      </c>
      <c r="M7" s="59">
        <f t="shared" si="0"/>
        <v>0</v>
      </c>
    </row>
    <row r="8" spans="1:16" ht="32.25" customHeight="1" x14ac:dyDescent="0.35">
      <c r="A8" s="3" t="s">
        <v>8</v>
      </c>
      <c r="B8" s="59">
        <f t="shared" ref="B8:L8" si="1">SUM(B9:B11)</f>
        <v>0.8</v>
      </c>
      <c r="C8" s="59">
        <f t="shared" si="1"/>
        <v>0.8</v>
      </c>
      <c r="D8" s="59">
        <f t="shared" si="1"/>
        <v>0.8</v>
      </c>
      <c r="E8" s="59">
        <f t="shared" si="1"/>
        <v>0.8</v>
      </c>
      <c r="F8" s="59">
        <f t="shared" si="1"/>
        <v>0.2</v>
      </c>
      <c r="G8" s="59">
        <f t="shared" si="1"/>
        <v>0.1</v>
      </c>
      <c r="H8" s="59">
        <f t="shared" si="1"/>
        <v>0.1</v>
      </c>
      <c r="I8" s="59">
        <f t="shared" si="1"/>
        <v>0.1</v>
      </c>
      <c r="J8" s="59">
        <f t="shared" si="1"/>
        <v>0.1</v>
      </c>
      <c r="K8" s="59">
        <f t="shared" si="1"/>
        <v>0.1</v>
      </c>
      <c r="L8" s="59">
        <f t="shared" si="1"/>
        <v>0.1</v>
      </c>
      <c r="M8" s="59">
        <f>SUM(B8:L8)</f>
        <v>4.0000000000000009</v>
      </c>
      <c r="P8" s="23"/>
    </row>
    <row r="9" spans="1:16" ht="18" customHeight="1" x14ac:dyDescent="0.35">
      <c r="A9" s="5" t="s">
        <v>5</v>
      </c>
      <c r="B9" s="61">
        <v>0.8</v>
      </c>
      <c r="C9" s="61">
        <v>0.8</v>
      </c>
      <c r="D9" s="61">
        <v>0.8</v>
      </c>
      <c r="E9" s="61">
        <v>0.8</v>
      </c>
      <c r="F9" s="61">
        <v>0.2</v>
      </c>
      <c r="G9" s="61">
        <v>0.1</v>
      </c>
      <c r="H9" s="61">
        <v>0.1</v>
      </c>
      <c r="I9" s="61">
        <v>0.1</v>
      </c>
      <c r="J9" s="61">
        <v>0.1</v>
      </c>
      <c r="K9" s="61">
        <v>0.1</v>
      </c>
      <c r="L9" s="61">
        <v>0.1</v>
      </c>
      <c r="M9" s="59">
        <f t="shared" ref="M9:M20" si="2">SUM(B9:L9)</f>
        <v>4.0000000000000009</v>
      </c>
    </row>
    <row r="10" spans="1:16" x14ac:dyDescent="0.35">
      <c r="A10" s="5" t="s">
        <v>6</v>
      </c>
      <c r="B10" s="58">
        <v>0</v>
      </c>
      <c r="C10" s="59">
        <v>0</v>
      </c>
      <c r="D10" s="59">
        <v>0</v>
      </c>
      <c r="E10" s="59">
        <v>0</v>
      </c>
      <c r="F10" s="59">
        <v>0</v>
      </c>
      <c r="G10" s="59">
        <v>0</v>
      </c>
      <c r="H10" s="59">
        <v>0</v>
      </c>
      <c r="I10" s="59">
        <v>0</v>
      </c>
      <c r="J10" s="59">
        <v>0</v>
      </c>
      <c r="K10" s="59">
        <v>0</v>
      </c>
      <c r="L10" s="59">
        <v>0</v>
      </c>
      <c r="M10" s="59">
        <f t="shared" si="2"/>
        <v>0</v>
      </c>
    </row>
    <row r="11" spans="1:16" ht="42" customHeight="1" x14ac:dyDescent="0.35">
      <c r="A11" s="5" t="s">
        <v>7</v>
      </c>
      <c r="B11" s="58">
        <v>0</v>
      </c>
      <c r="C11" s="59">
        <v>0</v>
      </c>
      <c r="D11" s="59">
        <v>0</v>
      </c>
      <c r="E11" s="59">
        <v>0</v>
      </c>
      <c r="F11" s="59">
        <v>0</v>
      </c>
      <c r="G11" s="59">
        <v>0</v>
      </c>
      <c r="H11" s="59">
        <v>0</v>
      </c>
      <c r="I11" s="59">
        <v>0</v>
      </c>
      <c r="J11" s="59">
        <v>0</v>
      </c>
      <c r="K11" s="59">
        <v>0</v>
      </c>
      <c r="L11" s="59">
        <v>0</v>
      </c>
      <c r="M11" s="59">
        <f t="shared" si="2"/>
        <v>0</v>
      </c>
    </row>
    <row r="12" spans="1:16" x14ac:dyDescent="0.35">
      <c r="A12" s="3" t="s">
        <v>11</v>
      </c>
      <c r="B12" s="59">
        <f>SUM(B13:B15)</f>
        <v>-0.8</v>
      </c>
      <c r="C12" s="59">
        <f t="shared" ref="C12:L12" si="3">SUM(C13:C15)</f>
        <v>-0.8</v>
      </c>
      <c r="D12" s="59">
        <f t="shared" si="3"/>
        <v>-0.8</v>
      </c>
      <c r="E12" s="59">
        <f t="shared" si="3"/>
        <v>-0.8</v>
      </c>
      <c r="F12" s="59">
        <f t="shared" si="3"/>
        <v>-0.2</v>
      </c>
      <c r="G12" s="59">
        <f t="shared" si="3"/>
        <v>-0.1</v>
      </c>
      <c r="H12" s="59">
        <f t="shared" si="3"/>
        <v>-0.1</v>
      </c>
      <c r="I12" s="59">
        <f t="shared" si="3"/>
        <v>-0.1</v>
      </c>
      <c r="J12" s="59">
        <f t="shared" si="3"/>
        <v>-0.1</v>
      </c>
      <c r="K12" s="59">
        <f t="shared" si="3"/>
        <v>-0.1</v>
      </c>
      <c r="L12" s="59">
        <f t="shared" si="3"/>
        <v>-0.1</v>
      </c>
      <c r="M12" s="59">
        <f t="shared" si="2"/>
        <v>-4.0000000000000009</v>
      </c>
      <c r="P12" s="23"/>
    </row>
    <row r="13" spans="1:16" ht="15.5" x14ac:dyDescent="0.35">
      <c r="A13" s="5" t="s">
        <v>5</v>
      </c>
      <c r="B13" s="61">
        <v>-0.8</v>
      </c>
      <c r="C13" s="61">
        <v>-0.8</v>
      </c>
      <c r="D13" s="61">
        <v>-0.8</v>
      </c>
      <c r="E13" s="61">
        <v>-0.8</v>
      </c>
      <c r="F13" s="61">
        <v>-0.2</v>
      </c>
      <c r="G13" s="61">
        <v>-0.1</v>
      </c>
      <c r="H13" s="61">
        <v>-0.1</v>
      </c>
      <c r="I13" s="61">
        <v>-0.1</v>
      </c>
      <c r="J13" s="61">
        <v>-0.1</v>
      </c>
      <c r="K13" s="61">
        <v>-0.1</v>
      </c>
      <c r="L13" s="61">
        <v>-0.1</v>
      </c>
      <c r="M13" s="59">
        <f t="shared" si="2"/>
        <v>-4.0000000000000009</v>
      </c>
      <c r="P13" s="23"/>
    </row>
    <row r="14" spans="1:16" x14ac:dyDescent="0.35">
      <c r="A14" s="5" t="s">
        <v>6</v>
      </c>
      <c r="B14" s="59">
        <v>0</v>
      </c>
      <c r="C14" s="59">
        <v>0</v>
      </c>
      <c r="D14" s="59">
        <v>0</v>
      </c>
      <c r="E14" s="59">
        <v>0</v>
      </c>
      <c r="F14" s="59">
        <v>0</v>
      </c>
      <c r="G14" s="59">
        <v>0</v>
      </c>
      <c r="H14" s="59">
        <v>0</v>
      </c>
      <c r="I14" s="59">
        <v>0</v>
      </c>
      <c r="J14" s="59">
        <v>0</v>
      </c>
      <c r="K14" s="59">
        <v>0</v>
      </c>
      <c r="L14" s="59">
        <v>0</v>
      </c>
      <c r="M14" s="59">
        <f t="shared" si="2"/>
        <v>0</v>
      </c>
    </row>
    <row r="15" spans="1:16" ht="57.75" customHeight="1" x14ac:dyDescent="0.35">
      <c r="A15" s="5" t="s">
        <v>7</v>
      </c>
      <c r="B15" s="59">
        <v>0</v>
      </c>
      <c r="C15" s="59">
        <v>0</v>
      </c>
      <c r="D15" s="59">
        <v>0</v>
      </c>
      <c r="E15" s="59">
        <v>0</v>
      </c>
      <c r="F15" s="59">
        <v>0</v>
      </c>
      <c r="G15" s="59">
        <v>0</v>
      </c>
      <c r="H15" s="59">
        <v>0</v>
      </c>
      <c r="I15" s="59">
        <v>0</v>
      </c>
      <c r="J15" s="59">
        <v>0</v>
      </c>
      <c r="K15" s="59">
        <v>0</v>
      </c>
      <c r="L15" s="59">
        <v>0</v>
      </c>
      <c r="M15" s="59">
        <f t="shared" si="2"/>
        <v>0</v>
      </c>
    </row>
    <row r="16" spans="1:16" ht="43.5" x14ac:dyDescent="0.35">
      <c r="A16" s="3" t="s">
        <v>9</v>
      </c>
      <c r="B16" s="59">
        <v>0</v>
      </c>
      <c r="C16" s="59">
        <v>0</v>
      </c>
      <c r="D16" s="59">
        <v>0</v>
      </c>
      <c r="E16" s="59">
        <v>0</v>
      </c>
      <c r="F16" s="59">
        <v>0</v>
      </c>
      <c r="G16" s="59">
        <v>0</v>
      </c>
      <c r="H16" s="59">
        <v>0</v>
      </c>
      <c r="I16" s="59">
        <v>0</v>
      </c>
      <c r="J16" s="59">
        <v>0</v>
      </c>
      <c r="K16" s="59">
        <v>0</v>
      </c>
      <c r="L16" s="59">
        <v>0</v>
      </c>
      <c r="M16" s="59">
        <f t="shared" si="2"/>
        <v>0</v>
      </c>
    </row>
    <row r="17" spans="1:13" ht="29" x14ac:dyDescent="0.35">
      <c r="A17" s="3" t="s">
        <v>10</v>
      </c>
      <c r="B17" s="59">
        <f>SUM(B18:B20)</f>
        <v>0</v>
      </c>
      <c r="C17" s="59">
        <f t="shared" ref="C17:L17" si="4">SUM(C18:C20)</f>
        <v>0</v>
      </c>
      <c r="D17" s="59">
        <f t="shared" si="4"/>
        <v>0</v>
      </c>
      <c r="E17" s="59">
        <f t="shared" si="4"/>
        <v>0</v>
      </c>
      <c r="F17" s="59">
        <f t="shared" si="4"/>
        <v>0</v>
      </c>
      <c r="G17" s="59">
        <f t="shared" si="4"/>
        <v>0</v>
      </c>
      <c r="H17" s="59">
        <f t="shared" si="4"/>
        <v>0</v>
      </c>
      <c r="I17" s="59">
        <f t="shared" si="4"/>
        <v>0</v>
      </c>
      <c r="J17" s="59">
        <f t="shared" si="4"/>
        <v>0</v>
      </c>
      <c r="K17" s="59">
        <f t="shared" si="4"/>
        <v>0</v>
      </c>
      <c r="L17" s="59">
        <f t="shared" si="4"/>
        <v>0</v>
      </c>
      <c r="M17" s="59">
        <f t="shared" si="2"/>
        <v>0</v>
      </c>
    </row>
    <row r="18" spans="1:13" x14ac:dyDescent="0.35">
      <c r="A18" s="5" t="s">
        <v>5</v>
      </c>
      <c r="B18" s="59">
        <v>0</v>
      </c>
      <c r="C18" s="59">
        <v>0</v>
      </c>
      <c r="D18" s="59">
        <v>0</v>
      </c>
      <c r="E18" s="59">
        <v>0</v>
      </c>
      <c r="F18" s="59">
        <v>0</v>
      </c>
      <c r="G18" s="59">
        <v>0</v>
      </c>
      <c r="H18" s="59">
        <v>0</v>
      </c>
      <c r="I18" s="59">
        <v>0</v>
      </c>
      <c r="J18" s="59">
        <v>0</v>
      </c>
      <c r="K18" s="59">
        <v>0</v>
      </c>
      <c r="L18" s="59">
        <v>0</v>
      </c>
      <c r="M18" s="59">
        <f t="shared" si="2"/>
        <v>0</v>
      </c>
    </row>
    <row r="19" spans="1:13" x14ac:dyDescent="0.35">
      <c r="A19" s="5" t="s">
        <v>6</v>
      </c>
      <c r="B19" s="59">
        <v>0</v>
      </c>
      <c r="C19" s="59">
        <v>0</v>
      </c>
      <c r="D19" s="59">
        <v>0</v>
      </c>
      <c r="E19" s="59">
        <v>0</v>
      </c>
      <c r="F19" s="59">
        <v>0</v>
      </c>
      <c r="G19" s="59">
        <v>0</v>
      </c>
      <c r="H19" s="59">
        <v>0</v>
      </c>
      <c r="I19" s="59">
        <v>0</v>
      </c>
      <c r="J19" s="59">
        <v>0</v>
      </c>
      <c r="K19" s="59">
        <v>0</v>
      </c>
      <c r="L19" s="59">
        <v>0</v>
      </c>
      <c r="M19" s="59">
        <f t="shared" si="2"/>
        <v>0</v>
      </c>
    </row>
    <row r="20" spans="1:13" ht="29" x14ac:dyDescent="0.35">
      <c r="A20" s="5" t="s">
        <v>7</v>
      </c>
      <c r="B20" s="59">
        <v>0</v>
      </c>
      <c r="C20" s="59">
        <v>0</v>
      </c>
      <c r="D20" s="59">
        <v>0</v>
      </c>
      <c r="E20" s="59">
        <v>0</v>
      </c>
      <c r="F20" s="59">
        <v>0</v>
      </c>
      <c r="G20" s="59">
        <v>0</v>
      </c>
      <c r="H20" s="59">
        <v>0</v>
      </c>
      <c r="I20" s="59">
        <v>0</v>
      </c>
      <c r="J20" s="59">
        <v>0</v>
      </c>
      <c r="K20" s="59">
        <v>0</v>
      </c>
      <c r="L20" s="59">
        <v>0</v>
      </c>
      <c r="M20" s="59">
        <f t="shared" si="2"/>
        <v>0</v>
      </c>
    </row>
    <row r="21" spans="1:13" ht="39" customHeight="1" x14ac:dyDescent="0.35">
      <c r="A21" s="5" t="s">
        <v>12</v>
      </c>
      <c r="B21" s="290" t="s">
        <v>228</v>
      </c>
      <c r="C21" s="290"/>
      <c r="D21" s="290"/>
      <c r="E21" s="290"/>
      <c r="F21" s="290"/>
      <c r="G21" s="290"/>
      <c r="H21" s="290"/>
      <c r="I21" s="290"/>
      <c r="J21" s="290"/>
      <c r="K21" s="290"/>
      <c r="L21" s="290"/>
      <c r="M21" s="290"/>
    </row>
    <row r="22" spans="1:13" ht="90" customHeight="1"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58" t="s">
        <v>17</v>
      </c>
      <c r="B28" s="5" t="s">
        <v>20</v>
      </c>
      <c r="C28" s="52"/>
      <c r="D28" s="52"/>
      <c r="E28" s="52"/>
      <c r="F28" s="52"/>
      <c r="G28" s="52"/>
      <c r="H28" s="52"/>
      <c r="I28" s="40"/>
      <c r="J28" s="41"/>
    </row>
    <row r="29" spans="1:13" ht="87" x14ac:dyDescent="0.35">
      <c r="A29" s="58" t="s">
        <v>18</v>
      </c>
      <c r="B29" s="5" t="s">
        <v>21</v>
      </c>
      <c r="C29" s="53"/>
      <c r="D29" s="53"/>
      <c r="E29" s="53"/>
      <c r="F29" s="53"/>
      <c r="G29" s="53"/>
      <c r="H29" s="53"/>
      <c r="I29" s="42"/>
      <c r="J29" s="43"/>
    </row>
    <row r="30" spans="1:13" ht="87" x14ac:dyDescent="0.35">
      <c r="A30" s="58" t="s">
        <v>19</v>
      </c>
      <c r="B30" s="7" t="s">
        <v>22</v>
      </c>
      <c r="C30" s="54"/>
      <c r="D30" s="54"/>
      <c r="E30" s="54"/>
      <c r="F30" s="54"/>
      <c r="G30" s="54"/>
      <c r="H30" s="54"/>
      <c r="I30" s="44"/>
      <c r="J30" s="45"/>
    </row>
    <row r="31" spans="1:13" ht="29" x14ac:dyDescent="0.35">
      <c r="A31" s="8"/>
      <c r="B31" s="5" t="s">
        <v>23</v>
      </c>
      <c r="C31" s="58"/>
      <c r="D31" s="58"/>
      <c r="E31" s="58"/>
      <c r="F31" s="58"/>
      <c r="G31" s="58"/>
      <c r="H31" s="58"/>
      <c r="I31" s="290"/>
      <c r="J31" s="290"/>
    </row>
    <row r="32" spans="1:13" ht="43.5" x14ac:dyDescent="0.35">
      <c r="A32" s="290" t="s">
        <v>24</v>
      </c>
      <c r="B32" s="5" t="s">
        <v>20</v>
      </c>
      <c r="C32" s="300"/>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58"/>
      <c r="D35" s="58"/>
      <c r="E35" s="58"/>
      <c r="F35" s="58"/>
      <c r="G35" s="58"/>
      <c r="H35" s="58"/>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58"/>
      <c r="D37" s="58"/>
      <c r="E37" s="58"/>
      <c r="F37" s="58"/>
      <c r="G37" s="58"/>
      <c r="H37" s="58"/>
      <c r="I37" s="290"/>
      <c r="J37" s="290"/>
    </row>
    <row r="38" spans="1:10" ht="43.5" x14ac:dyDescent="0.35">
      <c r="A38" s="58" t="s">
        <v>13</v>
      </c>
      <c r="B38" s="294"/>
      <c r="C38" s="295"/>
      <c r="D38" s="295"/>
      <c r="E38" s="295"/>
      <c r="F38" s="295"/>
      <c r="G38" s="295"/>
      <c r="H38" s="295"/>
      <c r="I38" s="295"/>
      <c r="J38" s="296"/>
    </row>
  </sheetData>
  <mergeCells count="17">
    <mergeCell ref="A25:J25"/>
    <mergeCell ref="A1:M1"/>
    <mergeCell ref="A2:A3"/>
    <mergeCell ref="B2:M2"/>
    <mergeCell ref="B21:M21"/>
    <mergeCell ref="B22:M22"/>
    <mergeCell ref="A36:A37"/>
    <mergeCell ref="C36:J36"/>
    <mergeCell ref="I37:J37"/>
    <mergeCell ref="B38:J38"/>
    <mergeCell ref="A26:J26"/>
    <mergeCell ref="A27:B27"/>
    <mergeCell ref="I27:J27"/>
    <mergeCell ref="I31:J31"/>
    <mergeCell ref="A32:A35"/>
    <mergeCell ref="C32:J34"/>
    <mergeCell ref="I35:J35"/>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4" workbookViewId="0">
      <selection activeCell="B22" sqref="B22:M22"/>
    </sheetView>
  </sheetViews>
  <sheetFormatPr defaultRowHeight="14.5" x14ac:dyDescent="0.35"/>
  <cols>
    <col min="1" max="1" width="25.7265625" customWidth="1"/>
    <col min="2" max="3" width="9.1796875" customWidth="1"/>
    <col min="6" max="12" width="10.7265625" bestFit="1" customWidth="1"/>
    <col min="13" max="13" width="19.7265625" customWidth="1"/>
  </cols>
  <sheetData>
    <row r="1" spans="1:16" x14ac:dyDescent="0.35">
      <c r="A1" s="289" t="s">
        <v>0</v>
      </c>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ht="31.5" customHeight="1" x14ac:dyDescent="0.35">
      <c r="A4" s="3" t="s">
        <v>4</v>
      </c>
      <c r="B4" s="59">
        <v>0</v>
      </c>
      <c r="C4" s="59">
        <v>0</v>
      </c>
      <c r="D4" s="59">
        <v>0</v>
      </c>
      <c r="E4" s="59">
        <v>0</v>
      </c>
      <c r="F4" s="59">
        <v>0</v>
      </c>
      <c r="G4" s="59">
        <v>0</v>
      </c>
      <c r="H4" s="59">
        <v>0</v>
      </c>
      <c r="I4" s="59">
        <v>0</v>
      </c>
      <c r="J4" s="59">
        <v>0</v>
      </c>
      <c r="K4" s="59">
        <v>0</v>
      </c>
      <c r="L4" s="59">
        <v>0</v>
      </c>
      <c r="M4" s="59">
        <f t="shared" ref="M4:M7" si="0">SUM(B4:L4)</f>
        <v>0</v>
      </c>
    </row>
    <row r="5" spans="1:16" ht="23.25" customHeight="1" x14ac:dyDescent="0.35">
      <c r="A5" s="5" t="s">
        <v>5</v>
      </c>
      <c r="B5" s="59">
        <v>0</v>
      </c>
      <c r="C5" s="59">
        <v>0</v>
      </c>
      <c r="D5" s="59">
        <v>0</v>
      </c>
      <c r="E5" s="59">
        <v>0</v>
      </c>
      <c r="F5" s="59">
        <v>0</v>
      </c>
      <c r="G5" s="59">
        <v>0</v>
      </c>
      <c r="H5" s="59">
        <v>0</v>
      </c>
      <c r="I5" s="59">
        <v>0</v>
      </c>
      <c r="J5" s="59">
        <v>0</v>
      </c>
      <c r="K5" s="59">
        <v>0</v>
      </c>
      <c r="L5" s="59">
        <v>0</v>
      </c>
      <c r="M5" s="59">
        <f t="shared" si="0"/>
        <v>0</v>
      </c>
    </row>
    <row r="6" spans="1:16" x14ac:dyDescent="0.35">
      <c r="A6" s="5" t="s">
        <v>6</v>
      </c>
      <c r="B6" s="59">
        <v>0</v>
      </c>
      <c r="C6" s="59">
        <v>0</v>
      </c>
      <c r="D6" s="59">
        <v>0</v>
      </c>
      <c r="E6" s="59">
        <v>0</v>
      </c>
      <c r="F6" s="59">
        <v>0</v>
      </c>
      <c r="G6" s="59">
        <v>0</v>
      </c>
      <c r="H6" s="59">
        <v>0</v>
      </c>
      <c r="I6" s="59">
        <v>0</v>
      </c>
      <c r="J6" s="59">
        <v>0</v>
      </c>
      <c r="K6" s="59">
        <v>0</v>
      </c>
      <c r="L6" s="59">
        <v>0</v>
      </c>
      <c r="M6" s="59">
        <f t="shared" si="0"/>
        <v>0</v>
      </c>
    </row>
    <row r="7" spans="1:16" ht="51" customHeight="1" x14ac:dyDescent="0.35">
      <c r="A7" s="5" t="s">
        <v>7</v>
      </c>
      <c r="B7" s="59">
        <v>0</v>
      </c>
      <c r="C7" s="59">
        <v>0</v>
      </c>
      <c r="D7" s="59">
        <v>0</v>
      </c>
      <c r="E7" s="59">
        <v>0</v>
      </c>
      <c r="F7" s="59">
        <v>0</v>
      </c>
      <c r="G7" s="59">
        <v>0</v>
      </c>
      <c r="H7" s="59">
        <v>0</v>
      </c>
      <c r="I7" s="59">
        <v>0</v>
      </c>
      <c r="J7" s="59">
        <v>0</v>
      </c>
      <c r="K7" s="59">
        <v>0</v>
      </c>
      <c r="L7" s="59">
        <v>0</v>
      </c>
      <c r="M7" s="59">
        <f t="shared" si="0"/>
        <v>0</v>
      </c>
    </row>
    <row r="8" spans="1:16" ht="32.25" customHeight="1" x14ac:dyDescent="0.35">
      <c r="A8" s="3" t="s">
        <v>8</v>
      </c>
      <c r="B8" s="59">
        <f t="shared" ref="B8:L8" si="1">SUM(B9:B11)</f>
        <v>0.15</v>
      </c>
      <c r="C8" s="59">
        <f t="shared" si="1"/>
        <v>1</v>
      </c>
      <c r="D8" s="59">
        <f t="shared" si="1"/>
        <v>1.8</v>
      </c>
      <c r="E8" s="59">
        <f t="shared" si="1"/>
        <v>0.1</v>
      </c>
      <c r="F8" s="59">
        <f t="shared" si="1"/>
        <v>0.1</v>
      </c>
      <c r="G8" s="59">
        <f t="shared" si="1"/>
        <v>0.1</v>
      </c>
      <c r="H8" s="59">
        <f t="shared" si="1"/>
        <v>0.1</v>
      </c>
      <c r="I8" s="59">
        <f t="shared" si="1"/>
        <v>0.1</v>
      </c>
      <c r="J8" s="59">
        <f t="shared" si="1"/>
        <v>0.1</v>
      </c>
      <c r="K8" s="59">
        <f t="shared" si="1"/>
        <v>0.1</v>
      </c>
      <c r="L8" s="59">
        <f t="shared" si="1"/>
        <v>0.1</v>
      </c>
      <c r="M8" s="59">
        <f>SUM(B8:L8)</f>
        <v>3.7500000000000009</v>
      </c>
      <c r="P8" s="23"/>
    </row>
    <row r="9" spans="1:16" ht="18" customHeight="1" x14ac:dyDescent="0.35">
      <c r="A9" s="5" t="s">
        <v>5</v>
      </c>
      <c r="B9" s="61">
        <v>0.15</v>
      </c>
      <c r="C9" s="61">
        <v>1</v>
      </c>
      <c r="D9" s="61">
        <v>1.8</v>
      </c>
      <c r="E9" s="61">
        <v>0.1</v>
      </c>
      <c r="F9" s="61">
        <v>0.1</v>
      </c>
      <c r="G9" s="61">
        <v>0.1</v>
      </c>
      <c r="H9" s="61">
        <v>0.1</v>
      </c>
      <c r="I9" s="61">
        <v>0.1</v>
      </c>
      <c r="J9" s="61">
        <v>0.1</v>
      </c>
      <c r="K9" s="61">
        <v>0.1</v>
      </c>
      <c r="L9" s="61">
        <v>0.1</v>
      </c>
      <c r="M9" s="59">
        <f t="shared" ref="M9:M20" si="2">SUM(B9:L9)</f>
        <v>3.7500000000000009</v>
      </c>
    </row>
    <row r="10" spans="1:16" x14ac:dyDescent="0.35">
      <c r="A10" s="5" t="s">
        <v>6</v>
      </c>
      <c r="B10" s="58">
        <v>0</v>
      </c>
      <c r="C10" s="59">
        <v>0</v>
      </c>
      <c r="D10" s="59">
        <v>0</v>
      </c>
      <c r="E10" s="59">
        <v>0</v>
      </c>
      <c r="F10" s="59">
        <v>0</v>
      </c>
      <c r="G10" s="59">
        <v>0</v>
      </c>
      <c r="H10" s="59">
        <v>0</v>
      </c>
      <c r="I10" s="59">
        <v>0</v>
      </c>
      <c r="J10" s="59">
        <v>0</v>
      </c>
      <c r="K10" s="59">
        <v>0</v>
      </c>
      <c r="L10" s="59">
        <v>0</v>
      </c>
      <c r="M10" s="59">
        <f t="shared" si="2"/>
        <v>0</v>
      </c>
    </row>
    <row r="11" spans="1:16" ht="42" customHeight="1" x14ac:dyDescent="0.35">
      <c r="A11" s="5" t="s">
        <v>7</v>
      </c>
      <c r="B11" s="58">
        <v>0</v>
      </c>
      <c r="C11" s="59">
        <v>0</v>
      </c>
      <c r="D11" s="59">
        <v>0</v>
      </c>
      <c r="E11" s="59">
        <v>0</v>
      </c>
      <c r="F11" s="59">
        <v>0</v>
      </c>
      <c r="G11" s="59">
        <v>0</v>
      </c>
      <c r="H11" s="59">
        <v>0</v>
      </c>
      <c r="I11" s="59">
        <v>0</v>
      </c>
      <c r="J11" s="59">
        <v>0</v>
      </c>
      <c r="K11" s="59">
        <v>0</v>
      </c>
      <c r="L11" s="59">
        <v>0</v>
      </c>
      <c r="M11" s="59">
        <f t="shared" si="2"/>
        <v>0</v>
      </c>
    </row>
    <row r="12" spans="1:16" x14ac:dyDescent="0.35">
      <c r="A12" s="3" t="s">
        <v>11</v>
      </c>
      <c r="B12" s="59">
        <f>SUM(B13:B15)</f>
        <v>-0.15</v>
      </c>
      <c r="C12" s="59">
        <f t="shared" ref="C12:L12" si="3">SUM(C13:C15)</f>
        <v>-1</v>
      </c>
      <c r="D12" s="59">
        <f t="shared" si="3"/>
        <v>-1.8</v>
      </c>
      <c r="E12" s="59">
        <f t="shared" si="3"/>
        <v>-0.1</v>
      </c>
      <c r="F12" s="59">
        <f t="shared" si="3"/>
        <v>-0.1</v>
      </c>
      <c r="G12" s="59">
        <f t="shared" si="3"/>
        <v>-0.1</v>
      </c>
      <c r="H12" s="59">
        <f t="shared" si="3"/>
        <v>-0.1</v>
      </c>
      <c r="I12" s="59">
        <f t="shared" si="3"/>
        <v>-0.1</v>
      </c>
      <c r="J12" s="59">
        <f t="shared" si="3"/>
        <v>-0.1</v>
      </c>
      <c r="K12" s="59">
        <f t="shared" si="3"/>
        <v>-0.1</v>
      </c>
      <c r="L12" s="59">
        <f t="shared" si="3"/>
        <v>-0.1</v>
      </c>
      <c r="M12" s="59">
        <f t="shared" si="2"/>
        <v>-3.7500000000000009</v>
      </c>
      <c r="P12" s="23"/>
    </row>
    <row r="13" spans="1:16" ht="15.5" x14ac:dyDescent="0.35">
      <c r="A13" s="5" t="s">
        <v>5</v>
      </c>
      <c r="B13" s="61">
        <v>-0.15</v>
      </c>
      <c r="C13" s="61">
        <v>-1</v>
      </c>
      <c r="D13" s="61">
        <v>-1.8</v>
      </c>
      <c r="E13" s="61">
        <v>-0.1</v>
      </c>
      <c r="F13" s="61">
        <v>-0.1</v>
      </c>
      <c r="G13" s="61">
        <v>-0.1</v>
      </c>
      <c r="H13" s="61">
        <v>-0.1</v>
      </c>
      <c r="I13" s="61">
        <v>-0.1</v>
      </c>
      <c r="J13" s="61">
        <v>-0.1</v>
      </c>
      <c r="K13" s="61">
        <v>-0.1</v>
      </c>
      <c r="L13" s="61">
        <v>-0.1</v>
      </c>
      <c r="M13" s="59">
        <f t="shared" si="2"/>
        <v>-3.7500000000000009</v>
      </c>
      <c r="P13" s="23"/>
    </row>
    <row r="14" spans="1:16" x14ac:dyDescent="0.35">
      <c r="A14" s="5" t="s">
        <v>6</v>
      </c>
      <c r="B14" s="59">
        <v>0</v>
      </c>
      <c r="C14" s="59">
        <v>0</v>
      </c>
      <c r="D14" s="59">
        <v>0</v>
      </c>
      <c r="E14" s="59">
        <v>0</v>
      </c>
      <c r="F14" s="59">
        <v>0</v>
      </c>
      <c r="G14" s="59">
        <v>0</v>
      </c>
      <c r="H14" s="59">
        <v>0</v>
      </c>
      <c r="I14" s="59">
        <v>0</v>
      </c>
      <c r="J14" s="59">
        <v>0</v>
      </c>
      <c r="K14" s="59">
        <v>0</v>
      </c>
      <c r="L14" s="59">
        <v>0</v>
      </c>
      <c r="M14" s="59">
        <f t="shared" si="2"/>
        <v>0</v>
      </c>
    </row>
    <row r="15" spans="1:16" ht="57.75" customHeight="1" x14ac:dyDescent="0.35">
      <c r="A15" s="5" t="s">
        <v>7</v>
      </c>
      <c r="B15" s="59">
        <v>0</v>
      </c>
      <c r="C15" s="59">
        <v>0</v>
      </c>
      <c r="D15" s="59">
        <v>0</v>
      </c>
      <c r="E15" s="59">
        <v>0</v>
      </c>
      <c r="F15" s="59">
        <v>0</v>
      </c>
      <c r="G15" s="59">
        <v>0</v>
      </c>
      <c r="H15" s="59">
        <v>0</v>
      </c>
      <c r="I15" s="59">
        <v>0</v>
      </c>
      <c r="J15" s="59">
        <v>0</v>
      </c>
      <c r="K15" s="59">
        <v>0</v>
      </c>
      <c r="L15" s="59">
        <v>0</v>
      </c>
      <c r="M15" s="59">
        <f t="shared" si="2"/>
        <v>0</v>
      </c>
    </row>
    <row r="16" spans="1:16" ht="43.5" x14ac:dyDescent="0.35">
      <c r="A16" s="3" t="s">
        <v>9</v>
      </c>
      <c r="B16" s="59">
        <v>0</v>
      </c>
      <c r="C16" s="59">
        <v>0</v>
      </c>
      <c r="D16" s="59">
        <v>0</v>
      </c>
      <c r="E16" s="59">
        <v>0</v>
      </c>
      <c r="F16" s="59">
        <v>0</v>
      </c>
      <c r="G16" s="59">
        <v>0</v>
      </c>
      <c r="H16" s="59">
        <v>0</v>
      </c>
      <c r="I16" s="59">
        <v>0</v>
      </c>
      <c r="J16" s="59">
        <v>0</v>
      </c>
      <c r="K16" s="59">
        <v>0</v>
      </c>
      <c r="L16" s="59">
        <v>0</v>
      </c>
      <c r="M16" s="59">
        <f t="shared" si="2"/>
        <v>0</v>
      </c>
    </row>
    <row r="17" spans="1:13" ht="29" x14ac:dyDescent="0.35">
      <c r="A17" s="3" t="s">
        <v>10</v>
      </c>
      <c r="B17" s="59">
        <f>SUM(B18:B20)</f>
        <v>0</v>
      </c>
      <c r="C17" s="59">
        <f t="shared" ref="C17:L17" si="4">SUM(C18:C20)</f>
        <v>0</v>
      </c>
      <c r="D17" s="59">
        <f t="shared" si="4"/>
        <v>0</v>
      </c>
      <c r="E17" s="59">
        <f t="shared" si="4"/>
        <v>0</v>
      </c>
      <c r="F17" s="59">
        <f t="shared" si="4"/>
        <v>0</v>
      </c>
      <c r="G17" s="59">
        <f t="shared" si="4"/>
        <v>0</v>
      </c>
      <c r="H17" s="59">
        <f t="shared" si="4"/>
        <v>0</v>
      </c>
      <c r="I17" s="59">
        <f t="shared" si="4"/>
        <v>0</v>
      </c>
      <c r="J17" s="59">
        <f t="shared" si="4"/>
        <v>0</v>
      </c>
      <c r="K17" s="59">
        <f t="shared" si="4"/>
        <v>0</v>
      </c>
      <c r="L17" s="59">
        <f t="shared" si="4"/>
        <v>0</v>
      </c>
      <c r="M17" s="59">
        <f t="shared" si="2"/>
        <v>0</v>
      </c>
    </row>
    <row r="18" spans="1:13" x14ac:dyDescent="0.35">
      <c r="A18" s="5" t="s">
        <v>5</v>
      </c>
      <c r="B18" s="59">
        <v>0</v>
      </c>
      <c r="C18" s="59">
        <v>0</v>
      </c>
      <c r="D18" s="59">
        <v>0</v>
      </c>
      <c r="E18" s="59">
        <v>0</v>
      </c>
      <c r="F18" s="59">
        <v>0</v>
      </c>
      <c r="G18" s="59">
        <v>0</v>
      </c>
      <c r="H18" s="59">
        <v>0</v>
      </c>
      <c r="I18" s="59">
        <v>0</v>
      </c>
      <c r="J18" s="59">
        <v>0</v>
      </c>
      <c r="K18" s="59">
        <v>0</v>
      </c>
      <c r="L18" s="59">
        <v>0</v>
      </c>
      <c r="M18" s="59">
        <f t="shared" si="2"/>
        <v>0</v>
      </c>
    </row>
    <row r="19" spans="1:13" x14ac:dyDescent="0.35">
      <c r="A19" s="5" t="s">
        <v>6</v>
      </c>
      <c r="B19" s="59">
        <v>0</v>
      </c>
      <c r="C19" s="59">
        <v>0</v>
      </c>
      <c r="D19" s="59">
        <v>0</v>
      </c>
      <c r="E19" s="59">
        <v>0</v>
      </c>
      <c r="F19" s="59">
        <v>0</v>
      </c>
      <c r="G19" s="59">
        <v>0</v>
      </c>
      <c r="H19" s="59">
        <v>0</v>
      </c>
      <c r="I19" s="59">
        <v>0</v>
      </c>
      <c r="J19" s="59">
        <v>0</v>
      </c>
      <c r="K19" s="59">
        <v>0</v>
      </c>
      <c r="L19" s="59">
        <v>0</v>
      </c>
      <c r="M19" s="59">
        <f t="shared" si="2"/>
        <v>0</v>
      </c>
    </row>
    <row r="20" spans="1:13" ht="29" x14ac:dyDescent="0.35">
      <c r="A20" s="5" t="s">
        <v>7</v>
      </c>
      <c r="B20" s="59">
        <v>0</v>
      </c>
      <c r="C20" s="59">
        <v>0</v>
      </c>
      <c r="D20" s="59">
        <v>0</v>
      </c>
      <c r="E20" s="59">
        <v>0</v>
      </c>
      <c r="F20" s="59">
        <v>0</v>
      </c>
      <c r="G20" s="59">
        <v>0</v>
      </c>
      <c r="H20" s="59">
        <v>0</v>
      </c>
      <c r="I20" s="59">
        <v>0</v>
      </c>
      <c r="J20" s="59">
        <v>0</v>
      </c>
      <c r="K20" s="59">
        <v>0</v>
      </c>
      <c r="L20" s="59">
        <v>0</v>
      </c>
      <c r="M20" s="59">
        <f t="shared" si="2"/>
        <v>0</v>
      </c>
    </row>
    <row r="21" spans="1:13" ht="39" customHeight="1" x14ac:dyDescent="0.35">
      <c r="A21" s="5" t="s">
        <v>12</v>
      </c>
      <c r="B21" s="290" t="s">
        <v>228</v>
      </c>
      <c r="C21" s="290"/>
      <c r="D21" s="290"/>
      <c r="E21" s="290"/>
      <c r="F21" s="290"/>
      <c r="G21" s="290"/>
      <c r="H21" s="290"/>
      <c r="I21" s="290"/>
      <c r="J21" s="290"/>
      <c r="K21" s="290"/>
      <c r="L21" s="290"/>
      <c r="M21" s="290"/>
    </row>
    <row r="22" spans="1:13" ht="90" customHeight="1"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58" t="s">
        <v>17</v>
      </c>
      <c r="B28" s="5" t="s">
        <v>20</v>
      </c>
      <c r="C28" s="52"/>
      <c r="D28" s="52"/>
      <c r="E28" s="52"/>
      <c r="F28" s="52"/>
      <c r="G28" s="52"/>
      <c r="H28" s="52"/>
      <c r="I28" s="40"/>
      <c r="J28" s="41"/>
    </row>
    <row r="29" spans="1:13" ht="87" x14ac:dyDescent="0.35">
      <c r="A29" s="58" t="s">
        <v>18</v>
      </c>
      <c r="B29" s="5" t="s">
        <v>21</v>
      </c>
      <c r="C29" s="53"/>
      <c r="D29" s="53"/>
      <c r="E29" s="53"/>
      <c r="F29" s="53"/>
      <c r="G29" s="53"/>
      <c r="H29" s="53"/>
      <c r="I29" s="42"/>
      <c r="J29" s="43"/>
    </row>
    <row r="30" spans="1:13" ht="87" x14ac:dyDescent="0.35">
      <c r="A30" s="58" t="s">
        <v>19</v>
      </c>
      <c r="B30" s="7" t="s">
        <v>22</v>
      </c>
      <c r="C30" s="54"/>
      <c r="D30" s="54"/>
      <c r="E30" s="54"/>
      <c r="F30" s="54"/>
      <c r="G30" s="54"/>
      <c r="H30" s="54"/>
      <c r="I30" s="44"/>
      <c r="J30" s="45"/>
    </row>
    <row r="31" spans="1:13" ht="29" x14ac:dyDescent="0.35">
      <c r="A31" s="8"/>
      <c r="B31" s="5" t="s">
        <v>23</v>
      </c>
      <c r="C31" s="58"/>
      <c r="D31" s="58"/>
      <c r="E31" s="58"/>
      <c r="F31" s="58"/>
      <c r="G31" s="58"/>
      <c r="H31" s="58"/>
      <c r="I31" s="290"/>
      <c r="J31" s="290"/>
    </row>
    <row r="32" spans="1:13" ht="43.5" x14ac:dyDescent="0.35">
      <c r="A32" s="290" t="s">
        <v>24</v>
      </c>
      <c r="B32" s="5" t="s">
        <v>20</v>
      </c>
      <c r="C32" s="300"/>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58"/>
      <c r="D35" s="58"/>
      <c r="E35" s="58"/>
      <c r="F35" s="58"/>
      <c r="G35" s="58"/>
      <c r="H35" s="58"/>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58"/>
      <c r="D37" s="58"/>
      <c r="E37" s="58"/>
      <c r="F37" s="58"/>
      <c r="G37" s="58"/>
      <c r="H37" s="58"/>
      <c r="I37" s="290"/>
      <c r="J37" s="290"/>
    </row>
    <row r="38" spans="1:10" ht="43.5" x14ac:dyDescent="0.35">
      <c r="A38" s="58" t="s">
        <v>13</v>
      </c>
      <c r="B38" s="294"/>
      <c r="C38" s="295"/>
      <c r="D38" s="295"/>
      <c r="E38" s="295"/>
      <c r="F38" s="295"/>
      <c r="G38" s="295"/>
      <c r="H38" s="295"/>
      <c r="I38" s="295"/>
      <c r="J38" s="296"/>
    </row>
  </sheetData>
  <mergeCells count="17">
    <mergeCell ref="A25:J25"/>
    <mergeCell ref="A1:M1"/>
    <mergeCell ref="A2:A3"/>
    <mergeCell ref="B2:M2"/>
    <mergeCell ref="B21:M21"/>
    <mergeCell ref="B22:M22"/>
    <mergeCell ref="A36:A37"/>
    <mergeCell ref="C36:J36"/>
    <mergeCell ref="I37:J37"/>
    <mergeCell ref="B38:J38"/>
    <mergeCell ref="A26:J26"/>
    <mergeCell ref="A27:B27"/>
    <mergeCell ref="I27:J27"/>
    <mergeCell ref="I31:J31"/>
    <mergeCell ref="A32:A35"/>
    <mergeCell ref="C32:J34"/>
    <mergeCell ref="I35:J35"/>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22" sqref="B22:M22"/>
    </sheetView>
  </sheetViews>
  <sheetFormatPr defaultRowHeight="14.5" x14ac:dyDescent="0.35"/>
  <cols>
    <col min="1" max="1" width="25.7265625" customWidth="1"/>
    <col min="2" max="3" width="9.1796875" customWidth="1"/>
    <col min="13" max="13" width="19.7265625" customWidth="1"/>
  </cols>
  <sheetData>
    <row r="1" spans="1:16" x14ac:dyDescent="0.35">
      <c r="A1" s="289" t="s">
        <v>0</v>
      </c>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ht="31.5" customHeight="1" x14ac:dyDescent="0.35">
      <c r="A4" s="3" t="s">
        <v>4</v>
      </c>
      <c r="B4" s="59">
        <v>0</v>
      </c>
      <c r="C4" s="59">
        <v>0</v>
      </c>
      <c r="D4" s="59">
        <v>0</v>
      </c>
      <c r="E4" s="59">
        <v>0</v>
      </c>
      <c r="F4" s="59">
        <v>0</v>
      </c>
      <c r="G4" s="59">
        <v>0</v>
      </c>
      <c r="H4" s="59">
        <v>0</v>
      </c>
      <c r="I4" s="59">
        <v>0</v>
      </c>
      <c r="J4" s="59">
        <v>0</v>
      </c>
      <c r="K4" s="59">
        <v>0</v>
      </c>
      <c r="L4" s="59">
        <v>0</v>
      </c>
      <c r="M4" s="59">
        <f t="shared" ref="M4:M7" si="0">SUM(B4:L4)</f>
        <v>0</v>
      </c>
    </row>
    <row r="5" spans="1:16" ht="23.25" customHeight="1" x14ac:dyDescent="0.35">
      <c r="A5" s="5" t="s">
        <v>5</v>
      </c>
      <c r="B5" s="59">
        <v>0</v>
      </c>
      <c r="C5" s="59">
        <v>0</v>
      </c>
      <c r="D5" s="59">
        <v>0</v>
      </c>
      <c r="E5" s="59">
        <v>0</v>
      </c>
      <c r="F5" s="59">
        <v>0</v>
      </c>
      <c r="G5" s="59">
        <v>0</v>
      </c>
      <c r="H5" s="59">
        <v>0</v>
      </c>
      <c r="I5" s="59">
        <v>0</v>
      </c>
      <c r="J5" s="59">
        <v>0</v>
      </c>
      <c r="K5" s="59">
        <v>0</v>
      </c>
      <c r="L5" s="59">
        <v>0</v>
      </c>
      <c r="M5" s="59">
        <f t="shared" si="0"/>
        <v>0</v>
      </c>
    </row>
    <row r="6" spans="1:16" x14ac:dyDescent="0.35">
      <c r="A6" s="5" t="s">
        <v>6</v>
      </c>
      <c r="B6" s="59">
        <v>0</v>
      </c>
      <c r="C6" s="59">
        <v>0</v>
      </c>
      <c r="D6" s="59">
        <v>0</v>
      </c>
      <c r="E6" s="59">
        <v>0</v>
      </c>
      <c r="F6" s="59">
        <v>0</v>
      </c>
      <c r="G6" s="59">
        <v>0</v>
      </c>
      <c r="H6" s="59">
        <v>0</v>
      </c>
      <c r="I6" s="59">
        <v>0</v>
      </c>
      <c r="J6" s="59">
        <v>0</v>
      </c>
      <c r="K6" s="59">
        <v>0</v>
      </c>
      <c r="L6" s="59">
        <v>0</v>
      </c>
      <c r="M6" s="59">
        <f t="shared" si="0"/>
        <v>0</v>
      </c>
    </row>
    <row r="7" spans="1:16" ht="51" customHeight="1" x14ac:dyDescent="0.35">
      <c r="A7" s="5" t="s">
        <v>7</v>
      </c>
      <c r="B7" s="59">
        <v>0</v>
      </c>
      <c r="C7" s="59">
        <v>0</v>
      </c>
      <c r="D7" s="59">
        <v>0</v>
      </c>
      <c r="E7" s="59">
        <v>0</v>
      </c>
      <c r="F7" s="59">
        <v>0</v>
      </c>
      <c r="G7" s="59">
        <v>0</v>
      </c>
      <c r="H7" s="59">
        <v>0</v>
      </c>
      <c r="I7" s="59">
        <v>0</v>
      </c>
      <c r="J7" s="59">
        <v>0</v>
      </c>
      <c r="K7" s="59">
        <v>0</v>
      </c>
      <c r="L7" s="59">
        <v>0</v>
      </c>
      <c r="M7" s="59">
        <f t="shared" si="0"/>
        <v>0</v>
      </c>
    </row>
    <row r="8" spans="1:16" ht="32.25" customHeight="1" x14ac:dyDescent="0.35">
      <c r="A8" s="3" t="s">
        <v>8</v>
      </c>
      <c r="B8" s="59">
        <f t="shared" ref="B8:L8" si="1">SUM(B9:B11)</f>
        <v>1.83</v>
      </c>
      <c r="C8" s="59">
        <f t="shared" si="1"/>
        <v>1.83</v>
      </c>
      <c r="D8" s="59">
        <f t="shared" si="1"/>
        <v>2.3820000000000001</v>
      </c>
      <c r="E8" s="59">
        <f t="shared" si="1"/>
        <v>1.83</v>
      </c>
      <c r="F8" s="59">
        <f t="shared" si="1"/>
        <v>1.83</v>
      </c>
      <c r="G8" s="59">
        <f t="shared" si="1"/>
        <v>1.83</v>
      </c>
      <c r="H8" s="59">
        <f t="shared" si="1"/>
        <v>2.3820000000000001</v>
      </c>
      <c r="I8" s="59">
        <f t="shared" si="1"/>
        <v>1.83</v>
      </c>
      <c r="J8" s="59">
        <f t="shared" si="1"/>
        <v>1.83</v>
      </c>
      <c r="K8" s="59">
        <f t="shared" si="1"/>
        <v>1.83</v>
      </c>
      <c r="L8" s="59">
        <f t="shared" si="1"/>
        <v>2.3820000000000001</v>
      </c>
      <c r="M8" s="59">
        <f>SUM(B8:L8)</f>
        <v>21.785999999999998</v>
      </c>
      <c r="P8" s="23"/>
    </row>
    <row r="9" spans="1:16" ht="18" customHeight="1" x14ac:dyDescent="0.35">
      <c r="A9" s="5" t="s">
        <v>5</v>
      </c>
      <c r="B9" s="62">
        <v>1.83</v>
      </c>
      <c r="C9" s="62">
        <v>1.83</v>
      </c>
      <c r="D9" s="62">
        <v>2.3820000000000001</v>
      </c>
      <c r="E9" s="62">
        <v>1.83</v>
      </c>
      <c r="F9" s="62">
        <v>1.83</v>
      </c>
      <c r="G9" s="62">
        <v>1.83</v>
      </c>
      <c r="H9" s="62">
        <v>2.3820000000000001</v>
      </c>
      <c r="I9" s="62">
        <v>1.83</v>
      </c>
      <c r="J9" s="62">
        <v>1.83</v>
      </c>
      <c r="K9" s="62">
        <v>1.83</v>
      </c>
      <c r="L9" s="62">
        <v>2.3820000000000001</v>
      </c>
      <c r="M9" s="59">
        <f t="shared" ref="M9:M20" si="2">SUM(B9:L9)</f>
        <v>21.785999999999998</v>
      </c>
    </row>
    <row r="10" spans="1:16" x14ac:dyDescent="0.35">
      <c r="A10" s="5" t="s">
        <v>6</v>
      </c>
      <c r="B10" s="58">
        <v>0</v>
      </c>
      <c r="C10" s="59">
        <v>0</v>
      </c>
      <c r="D10" s="59">
        <v>0</v>
      </c>
      <c r="E10" s="59">
        <v>0</v>
      </c>
      <c r="F10" s="59">
        <v>0</v>
      </c>
      <c r="G10" s="59">
        <v>0</v>
      </c>
      <c r="H10" s="59">
        <v>0</v>
      </c>
      <c r="I10" s="59">
        <v>0</v>
      </c>
      <c r="J10" s="59">
        <v>0</v>
      </c>
      <c r="K10" s="59">
        <v>0</v>
      </c>
      <c r="L10" s="59">
        <v>0</v>
      </c>
      <c r="M10" s="59">
        <f t="shared" si="2"/>
        <v>0</v>
      </c>
    </row>
    <row r="11" spans="1:16" ht="42" customHeight="1" x14ac:dyDescent="0.35">
      <c r="A11" s="5" t="s">
        <v>7</v>
      </c>
      <c r="B11" s="58">
        <v>0</v>
      </c>
      <c r="C11" s="59">
        <v>0</v>
      </c>
      <c r="D11" s="59">
        <v>0</v>
      </c>
      <c r="E11" s="59">
        <v>0</v>
      </c>
      <c r="F11" s="59">
        <v>0</v>
      </c>
      <c r="G11" s="59">
        <v>0</v>
      </c>
      <c r="H11" s="59">
        <v>0</v>
      </c>
      <c r="I11" s="59">
        <v>0</v>
      </c>
      <c r="J11" s="59">
        <v>0</v>
      </c>
      <c r="K11" s="59">
        <v>0</v>
      </c>
      <c r="L11" s="59">
        <v>0</v>
      </c>
      <c r="M11" s="59">
        <f t="shared" si="2"/>
        <v>0</v>
      </c>
    </row>
    <row r="12" spans="1:16" x14ac:dyDescent="0.35">
      <c r="A12" s="3" t="s">
        <v>11</v>
      </c>
      <c r="B12" s="59">
        <f>SUM(B13:B15)</f>
        <v>-1.83</v>
      </c>
      <c r="C12" s="59">
        <f t="shared" ref="C12:L12" si="3">SUM(C13:C15)</f>
        <v>-1.83</v>
      </c>
      <c r="D12" s="59">
        <f t="shared" si="3"/>
        <v>-2.3820000000000001</v>
      </c>
      <c r="E12" s="59">
        <f t="shared" si="3"/>
        <v>-1.83</v>
      </c>
      <c r="F12" s="59">
        <f t="shared" si="3"/>
        <v>-1.83</v>
      </c>
      <c r="G12" s="59">
        <f t="shared" si="3"/>
        <v>-1.83</v>
      </c>
      <c r="H12" s="59">
        <f t="shared" si="3"/>
        <v>-2.3820000000000001</v>
      </c>
      <c r="I12" s="59">
        <f t="shared" si="3"/>
        <v>-1.83</v>
      </c>
      <c r="J12" s="59">
        <f t="shared" si="3"/>
        <v>-1.83</v>
      </c>
      <c r="K12" s="59">
        <f t="shared" si="3"/>
        <v>-1.83</v>
      </c>
      <c r="L12" s="59">
        <f t="shared" si="3"/>
        <v>-2.3820000000000001</v>
      </c>
      <c r="M12" s="59">
        <f t="shared" si="2"/>
        <v>-21.785999999999998</v>
      </c>
      <c r="P12" s="23"/>
    </row>
    <row r="13" spans="1:16" ht="15.5" x14ac:dyDescent="0.35">
      <c r="A13" s="5" t="s">
        <v>5</v>
      </c>
      <c r="B13" s="62">
        <v>-1.83</v>
      </c>
      <c r="C13" s="62">
        <v>-1.83</v>
      </c>
      <c r="D13" s="62">
        <v>-2.3820000000000001</v>
      </c>
      <c r="E13" s="62">
        <v>-1.83</v>
      </c>
      <c r="F13" s="62">
        <v>-1.83</v>
      </c>
      <c r="G13" s="62">
        <v>-1.83</v>
      </c>
      <c r="H13" s="62">
        <v>-2.3820000000000001</v>
      </c>
      <c r="I13" s="62">
        <v>-1.83</v>
      </c>
      <c r="J13" s="62">
        <v>-1.83</v>
      </c>
      <c r="K13" s="62">
        <v>-1.83</v>
      </c>
      <c r="L13" s="62">
        <v>-2.3820000000000001</v>
      </c>
      <c r="M13" s="59">
        <f t="shared" si="2"/>
        <v>-21.785999999999998</v>
      </c>
      <c r="P13" s="23"/>
    </row>
    <row r="14" spans="1:16" x14ac:dyDescent="0.35">
      <c r="A14" s="5" t="s">
        <v>6</v>
      </c>
      <c r="B14" s="59">
        <v>0</v>
      </c>
      <c r="C14" s="59">
        <v>0</v>
      </c>
      <c r="D14" s="59">
        <v>0</v>
      </c>
      <c r="E14" s="59">
        <v>0</v>
      </c>
      <c r="F14" s="59">
        <v>0</v>
      </c>
      <c r="G14" s="59">
        <v>0</v>
      </c>
      <c r="H14" s="59">
        <v>0</v>
      </c>
      <c r="I14" s="59">
        <v>0</v>
      </c>
      <c r="J14" s="59">
        <v>0</v>
      </c>
      <c r="K14" s="59">
        <v>0</v>
      </c>
      <c r="L14" s="59">
        <v>0</v>
      </c>
      <c r="M14" s="59">
        <f t="shared" si="2"/>
        <v>0</v>
      </c>
    </row>
    <row r="15" spans="1:16" ht="57.75" customHeight="1" x14ac:dyDescent="0.35">
      <c r="A15" s="5" t="s">
        <v>7</v>
      </c>
      <c r="B15" s="59">
        <v>0</v>
      </c>
      <c r="C15" s="59">
        <v>0</v>
      </c>
      <c r="D15" s="59">
        <v>0</v>
      </c>
      <c r="E15" s="59">
        <v>0</v>
      </c>
      <c r="F15" s="59">
        <v>0</v>
      </c>
      <c r="G15" s="59">
        <v>0</v>
      </c>
      <c r="H15" s="59">
        <v>0</v>
      </c>
      <c r="I15" s="59">
        <v>0</v>
      </c>
      <c r="J15" s="59">
        <v>0</v>
      </c>
      <c r="K15" s="59">
        <v>0</v>
      </c>
      <c r="L15" s="59">
        <v>0</v>
      </c>
      <c r="M15" s="59">
        <f t="shared" si="2"/>
        <v>0</v>
      </c>
    </row>
    <row r="16" spans="1:16" ht="43.5" x14ac:dyDescent="0.35">
      <c r="A16" s="3" t="s">
        <v>9</v>
      </c>
      <c r="B16" s="59">
        <v>0</v>
      </c>
      <c r="C16" s="59">
        <v>0</v>
      </c>
      <c r="D16" s="59">
        <v>0</v>
      </c>
      <c r="E16" s="59">
        <v>0</v>
      </c>
      <c r="F16" s="59">
        <v>0</v>
      </c>
      <c r="G16" s="59">
        <v>0</v>
      </c>
      <c r="H16" s="59">
        <v>0</v>
      </c>
      <c r="I16" s="59">
        <v>0</v>
      </c>
      <c r="J16" s="59">
        <v>0</v>
      </c>
      <c r="K16" s="59">
        <v>0</v>
      </c>
      <c r="L16" s="59">
        <v>0</v>
      </c>
      <c r="M16" s="59">
        <f t="shared" si="2"/>
        <v>0</v>
      </c>
    </row>
    <row r="17" spans="1:13" ht="29" x14ac:dyDescent="0.35">
      <c r="A17" s="3" t="s">
        <v>10</v>
      </c>
      <c r="B17" s="59">
        <f>SUM(B18:B20)</f>
        <v>0</v>
      </c>
      <c r="C17" s="59">
        <f t="shared" ref="C17:L17" si="4">SUM(C18:C20)</f>
        <v>0</v>
      </c>
      <c r="D17" s="59">
        <f t="shared" si="4"/>
        <v>0</v>
      </c>
      <c r="E17" s="59">
        <f t="shared" si="4"/>
        <v>0</v>
      </c>
      <c r="F17" s="59">
        <f t="shared" si="4"/>
        <v>0</v>
      </c>
      <c r="G17" s="59">
        <f t="shared" si="4"/>
        <v>0</v>
      </c>
      <c r="H17" s="59">
        <f t="shared" si="4"/>
        <v>0</v>
      </c>
      <c r="I17" s="59">
        <f t="shared" si="4"/>
        <v>0</v>
      </c>
      <c r="J17" s="59">
        <f t="shared" si="4"/>
        <v>0</v>
      </c>
      <c r="K17" s="59">
        <f t="shared" si="4"/>
        <v>0</v>
      </c>
      <c r="L17" s="59">
        <f t="shared" si="4"/>
        <v>0</v>
      </c>
      <c r="M17" s="59">
        <f t="shared" si="2"/>
        <v>0</v>
      </c>
    </row>
    <row r="18" spans="1:13" x14ac:dyDescent="0.35">
      <c r="A18" s="5" t="s">
        <v>5</v>
      </c>
      <c r="B18" s="59">
        <v>0</v>
      </c>
      <c r="C18" s="59">
        <v>0</v>
      </c>
      <c r="D18" s="59">
        <v>0</v>
      </c>
      <c r="E18" s="59">
        <v>0</v>
      </c>
      <c r="F18" s="59">
        <v>0</v>
      </c>
      <c r="G18" s="59">
        <v>0</v>
      </c>
      <c r="H18" s="59">
        <v>0</v>
      </c>
      <c r="I18" s="59">
        <v>0</v>
      </c>
      <c r="J18" s="59">
        <v>0</v>
      </c>
      <c r="K18" s="59">
        <v>0</v>
      </c>
      <c r="L18" s="59">
        <v>0</v>
      </c>
      <c r="M18" s="59">
        <f t="shared" si="2"/>
        <v>0</v>
      </c>
    </row>
    <row r="19" spans="1:13" x14ac:dyDescent="0.35">
      <c r="A19" s="5" t="s">
        <v>6</v>
      </c>
      <c r="B19" s="59">
        <v>0</v>
      </c>
      <c r="C19" s="59">
        <v>0</v>
      </c>
      <c r="D19" s="59">
        <v>0</v>
      </c>
      <c r="E19" s="59">
        <v>0</v>
      </c>
      <c r="F19" s="59">
        <v>0</v>
      </c>
      <c r="G19" s="59">
        <v>0</v>
      </c>
      <c r="H19" s="59">
        <v>0</v>
      </c>
      <c r="I19" s="59">
        <v>0</v>
      </c>
      <c r="J19" s="59">
        <v>0</v>
      </c>
      <c r="K19" s="59">
        <v>0</v>
      </c>
      <c r="L19" s="59">
        <v>0</v>
      </c>
      <c r="M19" s="59">
        <f t="shared" si="2"/>
        <v>0</v>
      </c>
    </row>
    <row r="20" spans="1:13" ht="29" x14ac:dyDescent="0.35">
      <c r="A20" s="5" t="s">
        <v>7</v>
      </c>
      <c r="B20" s="59">
        <v>0</v>
      </c>
      <c r="C20" s="59">
        <v>0</v>
      </c>
      <c r="D20" s="59">
        <v>0</v>
      </c>
      <c r="E20" s="59">
        <v>0</v>
      </c>
      <c r="F20" s="59">
        <v>0</v>
      </c>
      <c r="G20" s="59">
        <v>0</v>
      </c>
      <c r="H20" s="59">
        <v>0</v>
      </c>
      <c r="I20" s="59">
        <v>0</v>
      </c>
      <c r="J20" s="59">
        <v>0</v>
      </c>
      <c r="K20" s="59">
        <v>0</v>
      </c>
      <c r="L20" s="59">
        <v>0</v>
      </c>
      <c r="M20" s="59">
        <f t="shared" si="2"/>
        <v>0</v>
      </c>
    </row>
    <row r="21" spans="1:13" ht="39" customHeight="1" x14ac:dyDescent="0.35">
      <c r="A21" s="5" t="s">
        <v>12</v>
      </c>
      <c r="B21" s="290" t="s">
        <v>228</v>
      </c>
      <c r="C21" s="290"/>
      <c r="D21" s="290"/>
      <c r="E21" s="290"/>
      <c r="F21" s="290"/>
      <c r="G21" s="290"/>
      <c r="H21" s="290"/>
      <c r="I21" s="290"/>
      <c r="J21" s="290"/>
      <c r="K21" s="290"/>
      <c r="L21" s="290"/>
      <c r="M21" s="290"/>
    </row>
    <row r="22" spans="1:13" ht="90" customHeight="1"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58" t="s">
        <v>17</v>
      </c>
      <c r="B28" s="5" t="s">
        <v>20</v>
      </c>
      <c r="C28" s="52"/>
      <c r="D28" s="52"/>
      <c r="E28" s="52"/>
      <c r="F28" s="52"/>
      <c r="G28" s="52"/>
      <c r="H28" s="52"/>
      <c r="I28" s="40"/>
      <c r="J28" s="41"/>
    </row>
    <row r="29" spans="1:13" ht="87" x14ac:dyDescent="0.35">
      <c r="A29" s="58" t="s">
        <v>18</v>
      </c>
      <c r="B29" s="5" t="s">
        <v>21</v>
      </c>
      <c r="C29" s="53"/>
      <c r="D29" s="53"/>
      <c r="E29" s="53"/>
      <c r="F29" s="53"/>
      <c r="G29" s="53"/>
      <c r="H29" s="53"/>
      <c r="I29" s="42"/>
      <c r="J29" s="43"/>
    </row>
    <row r="30" spans="1:13" ht="87" x14ac:dyDescent="0.35">
      <c r="A30" s="58" t="s">
        <v>19</v>
      </c>
      <c r="B30" s="7" t="s">
        <v>22</v>
      </c>
      <c r="C30" s="54"/>
      <c r="D30" s="54"/>
      <c r="E30" s="54"/>
      <c r="F30" s="54"/>
      <c r="G30" s="54"/>
      <c r="H30" s="54"/>
      <c r="I30" s="44"/>
      <c r="J30" s="45"/>
    </row>
    <row r="31" spans="1:13" ht="29" x14ac:dyDescent="0.35">
      <c r="A31" s="8"/>
      <c r="B31" s="5" t="s">
        <v>23</v>
      </c>
      <c r="C31" s="58"/>
      <c r="D31" s="58"/>
      <c r="E31" s="58"/>
      <c r="F31" s="58"/>
      <c r="G31" s="58"/>
      <c r="H31" s="58"/>
      <c r="I31" s="290"/>
      <c r="J31" s="290"/>
    </row>
    <row r="32" spans="1:13" ht="43.5" x14ac:dyDescent="0.35">
      <c r="A32" s="290" t="s">
        <v>24</v>
      </c>
      <c r="B32" s="5" t="s">
        <v>20</v>
      </c>
      <c r="C32" s="300"/>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58"/>
      <c r="D35" s="58"/>
      <c r="E35" s="58"/>
      <c r="F35" s="58"/>
      <c r="G35" s="58"/>
      <c r="H35" s="58"/>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58"/>
      <c r="D37" s="58"/>
      <c r="E37" s="58"/>
      <c r="F37" s="58"/>
      <c r="G37" s="58"/>
      <c r="H37" s="58"/>
      <c r="I37" s="290"/>
      <c r="J37" s="290"/>
    </row>
    <row r="38" spans="1:10" ht="43.5" x14ac:dyDescent="0.35">
      <c r="A38" s="58" t="s">
        <v>13</v>
      </c>
      <c r="B38" s="294"/>
      <c r="C38" s="295"/>
      <c r="D38" s="295"/>
      <c r="E38" s="295"/>
      <c r="F38" s="295"/>
      <c r="G38" s="295"/>
      <c r="H38" s="295"/>
      <c r="I38" s="295"/>
      <c r="J38" s="296"/>
    </row>
  </sheetData>
  <mergeCells count="17">
    <mergeCell ref="A25:J25"/>
    <mergeCell ref="A1:M1"/>
    <mergeCell ref="A2:A3"/>
    <mergeCell ref="B2:M2"/>
    <mergeCell ref="B21:M21"/>
    <mergeCell ref="B22:M22"/>
    <mergeCell ref="A36:A37"/>
    <mergeCell ref="C36:J36"/>
    <mergeCell ref="I37:J37"/>
    <mergeCell ref="B38:J38"/>
    <mergeCell ref="A26:J26"/>
    <mergeCell ref="A27:B27"/>
    <mergeCell ref="I27:J27"/>
    <mergeCell ref="I31:J31"/>
    <mergeCell ref="A32:A35"/>
    <mergeCell ref="C32:J34"/>
    <mergeCell ref="I35:J35"/>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22" sqref="B22:M22"/>
    </sheetView>
  </sheetViews>
  <sheetFormatPr defaultRowHeight="14.5" x14ac:dyDescent="0.35"/>
  <cols>
    <col min="1" max="1" width="25.7265625" customWidth="1"/>
    <col min="2" max="3" width="9.1796875" customWidth="1"/>
    <col min="13" max="13" width="19.7265625" customWidth="1"/>
  </cols>
  <sheetData>
    <row r="1" spans="1:16" x14ac:dyDescent="0.35">
      <c r="A1" s="289" t="s">
        <v>0</v>
      </c>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ht="31.5" customHeight="1" x14ac:dyDescent="0.35">
      <c r="A4" s="3" t="s">
        <v>4</v>
      </c>
      <c r="B4" s="59">
        <v>0</v>
      </c>
      <c r="C4" s="59">
        <v>0</v>
      </c>
      <c r="D4" s="59">
        <v>0</v>
      </c>
      <c r="E4" s="59">
        <v>0</v>
      </c>
      <c r="F4" s="59">
        <v>0</v>
      </c>
      <c r="G4" s="59">
        <v>0</v>
      </c>
      <c r="H4" s="59">
        <v>0</v>
      </c>
      <c r="I4" s="59">
        <v>0</v>
      </c>
      <c r="J4" s="59">
        <v>0</v>
      </c>
      <c r="K4" s="59">
        <v>0</v>
      </c>
      <c r="L4" s="59">
        <v>0</v>
      </c>
      <c r="M4" s="59">
        <f t="shared" ref="M4:M7" si="0">SUM(B4:L4)</f>
        <v>0</v>
      </c>
    </row>
    <row r="5" spans="1:16" ht="23.25" customHeight="1" x14ac:dyDescent="0.35">
      <c r="A5" s="5" t="s">
        <v>5</v>
      </c>
      <c r="B5" s="59">
        <v>0</v>
      </c>
      <c r="C5" s="59">
        <v>0</v>
      </c>
      <c r="D5" s="59">
        <v>0</v>
      </c>
      <c r="E5" s="59">
        <v>0</v>
      </c>
      <c r="F5" s="59">
        <v>0</v>
      </c>
      <c r="G5" s="59">
        <v>0</v>
      </c>
      <c r="H5" s="59">
        <v>0</v>
      </c>
      <c r="I5" s="59">
        <v>0</v>
      </c>
      <c r="J5" s="59">
        <v>0</v>
      </c>
      <c r="K5" s="59">
        <v>0</v>
      </c>
      <c r="L5" s="59">
        <v>0</v>
      </c>
      <c r="M5" s="59">
        <f t="shared" si="0"/>
        <v>0</v>
      </c>
    </row>
    <row r="6" spans="1:16" x14ac:dyDescent="0.35">
      <c r="A6" s="5" t="s">
        <v>6</v>
      </c>
      <c r="B6" s="59">
        <v>0</v>
      </c>
      <c r="C6" s="59">
        <v>0</v>
      </c>
      <c r="D6" s="59">
        <v>0</v>
      </c>
      <c r="E6" s="59">
        <v>0</v>
      </c>
      <c r="F6" s="59">
        <v>0</v>
      </c>
      <c r="G6" s="59">
        <v>0</v>
      </c>
      <c r="H6" s="59">
        <v>0</v>
      </c>
      <c r="I6" s="59">
        <v>0</v>
      </c>
      <c r="J6" s="59">
        <v>0</v>
      </c>
      <c r="K6" s="59">
        <v>0</v>
      </c>
      <c r="L6" s="59">
        <v>0</v>
      </c>
      <c r="M6" s="59">
        <f t="shared" si="0"/>
        <v>0</v>
      </c>
    </row>
    <row r="7" spans="1:16" ht="51" customHeight="1" x14ac:dyDescent="0.35">
      <c r="A7" s="5" t="s">
        <v>7</v>
      </c>
      <c r="B7" s="59">
        <v>0</v>
      </c>
      <c r="C7" s="59">
        <v>0</v>
      </c>
      <c r="D7" s="59">
        <v>0</v>
      </c>
      <c r="E7" s="59">
        <v>0</v>
      </c>
      <c r="F7" s="59">
        <v>0</v>
      </c>
      <c r="G7" s="59">
        <v>0</v>
      </c>
      <c r="H7" s="59">
        <v>0</v>
      </c>
      <c r="I7" s="59">
        <v>0</v>
      </c>
      <c r="J7" s="59">
        <v>0</v>
      </c>
      <c r="K7" s="59">
        <v>0</v>
      </c>
      <c r="L7" s="59">
        <v>0</v>
      </c>
      <c r="M7" s="59">
        <f t="shared" si="0"/>
        <v>0</v>
      </c>
    </row>
    <row r="8" spans="1:16" ht="32.25" customHeight="1" x14ac:dyDescent="0.35">
      <c r="A8" s="3" t="s">
        <v>8</v>
      </c>
      <c r="B8" s="59">
        <f t="shared" ref="B8:L8" si="1">SUM(B9:B11)</f>
        <v>1.635</v>
      </c>
      <c r="C8" s="59">
        <f t="shared" si="1"/>
        <v>1.635</v>
      </c>
      <c r="D8" s="59">
        <f t="shared" si="1"/>
        <v>1.635</v>
      </c>
      <c r="E8" s="59">
        <f t="shared" si="1"/>
        <v>1.635</v>
      </c>
      <c r="F8" s="59">
        <f t="shared" si="1"/>
        <v>1.635</v>
      </c>
      <c r="G8" s="59">
        <f t="shared" si="1"/>
        <v>1.635</v>
      </c>
      <c r="H8" s="59">
        <f t="shared" si="1"/>
        <v>1.635</v>
      </c>
      <c r="I8" s="59">
        <f t="shared" si="1"/>
        <v>1.635</v>
      </c>
      <c r="J8" s="59">
        <f t="shared" si="1"/>
        <v>1.635</v>
      </c>
      <c r="K8" s="59">
        <f t="shared" si="1"/>
        <v>1.635</v>
      </c>
      <c r="L8" s="59">
        <f t="shared" si="1"/>
        <v>1.635</v>
      </c>
      <c r="M8" s="59">
        <f>SUM(B8:L8)</f>
        <v>17.985000000000003</v>
      </c>
      <c r="P8" s="23"/>
    </row>
    <row r="9" spans="1:16" ht="18" customHeight="1" x14ac:dyDescent="0.35">
      <c r="A9" s="5" t="s">
        <v>5</v>
      </c>
      <c r="B9" s="60">
        <v>1.635</v>
      </c>
      <c r="C9" s="60">
        <v>1.635</v>
      </c>
      <c r="D9" s="60">
        <v>1.635</v>
      </c>
      <c r="E9" s="60">
        <v>1.635</v>
      </c>
      <c r="F9" s="60">
        <v>1.635</v>
      </c>
      <c r="G9" s="60">
        <v>1.635</v>
      </c>
      <c r="H9" s="60">
        <v>1.635</v>
      </c>
      <c r="I9" s="60">
        <v>1.635</v>
      </c>
      <c r="J9" s="60">
        <v>1.635</v>
      </c>
      <c r="K9" s="60">
        <v>1.635</v>
      </c>
      <c r="L9" s="60">
        <v>1.635</v>
      </c>
      <c r="M9" s="59">
        <f t="shared" ref="M9:M20" si="2">SUM(B9:L9)</f>
        <v>17.985000000000003</v>
      </c>
    </row>
    <row r="10" spans="1:16" x14ac:dyDescent="0.35">
      <c r="A10" s="5" t="s">
        <v>6</v>
      </c>
      <c r="B10" s="58">
        <v>0</v>
      </c>
      <c r="C10" s="59">
        <v>0</v>
      </c>
      <c r="D10" s="59">
        <v>0</v>
      </c>
      <c r="E10" s="59">
        <v>0</v>
      </c>
      <c r="F10" s="59">
        <v>0</v>
      </c>
      <c r="G10" s="59">
        <v>0</v>
      </c>
      <c r="H10" s="59">
        <v>0</v>
      </c>
      <c r="I10" s="59">
        <v>0</v>
      </c>
      <c r="J10" s="59">
        <v>0</v>
      </c>
      <c r="K10" s="59">
        <v>0</v>
      </c>
      <c r="L10" s="59">
        <v>0</v>
      </c>
      <c r="M10" s="59">
        <f t="shared" si="2"/>
        <v>0</v>
      </c>
    </row>
    <row r="11" spans="1:16" ht="42" customHeight="1" x14ac:dyDescent="0.35">
      <c r="A11" s="5" t="s">
        <v>7</v>
      </c>
      <c r="B11" s="58">
        <v>0</v>
      </c>
      <c r="C11" s="59">
        <v>0</v>
      </c>
      <c r="D11" s="59">
        <v>0</v>
      </c>
      <c r="E11" s="59">
        <v>0</v>
      </c>
      <c r="F11" s="59">
        <v>0</v>
      </c>
      <c r="G11" s="59">
        <v>0</v>
      </c>
      <c r="H11" s="59">
        <v>0</v>
      </c>
      <c r="I11" s="59">
        <v>0</v>
      </c>
      <c r="J11" s="59">
        <v>0</v>
      </c>
      <c r="K11" s="59">
        <v>0</v>
      </c>
      <c r="L11" s="59">
        <v>0</v>
      </c>
      <c r="M11" s="59">
        <f t="shared" si="2"/>
        <v>0</v>
      </c>
    </row>
    <row r="12" spans="1:16" x14ac:dyDescent="0.35">
      <c r="A12" s="3" t="s">
        <v>11</v>
      </c>
      <c r="B12" s="59">
        <f>SUM(B13:B15)</f>
        <v>-1.635</v>
      </c>
      <c r="C12" s="59">
        <f t="shared" ref="C12:L12" si="3">SUM(C13:C15)</f>
        <v>-1.635</v>
      </c>
      <c r="D12" s="59">
        <f t="shared" si="3"/>
        <v>-1.635</v>
      </c>
      <c r="E12" s="59">
        <f t="shared" si="3"/>
        <v>-1.635</v>
      </c>
      <c r="F12" s="59">
        <f t="shared" si="3"/>
        <v>-1.635</v>
      </c>
      <c r="G12" s="59">
        <f t="shared" si="3"/>
        <v>-1.635</v>
      </c>
      <c r="H12" s="59">
        <f t="shared" si="3"/>
        <v>-1.635</v>
      </c>
      <c r="I12" s="59">
        <f t="shared" si="3"/>
        <v>-1.635</v>
      </c>
      <c r="J12" s="59">
        <f t="shared" si="3"/>
        <v>-1.635</v>
      </c>
      <c r="K12" s="59">
        <f t="shared" si="3"/>
        <v>-1.635</v>
      </c>
      <c r="L12" s="59">
        <f t="shared" si="3"/>
        <v>-1.635</v>
      </c>
      <c r="M12" s="59">
        <f t="shared" si="2"/>
        <v>-17.985000000000003</v>
      </c>
      <c r="P12" s="23"/>
    </row>
    <row r="13" spans="1:16" ht="15.5" x14ac:dyDescent="0.35">
      <c r="A13" s="5" t="s">
        <v>5</v>
      </c>
      <c r="B13" s="60">
        <v>-1.635</v>
      </c>
      <c r="C13" s="60">
        <v>-1.635</v>
      </c>
      <c r="D13" s="60">
        <v>-1.635</v>
      </c>
      <c r="E13" s="60">
        <v>-1.635</v>
      </c>
      <c r="F13" s="60">
        <v>-1.635</v>
      </c>
      <c r="G13" s="60">
        <v>-1.635</v>
      </c>
      <c r="H13" s="60">
        <v>-1.635</v>
      </c>
      <c r="I13" s="60">
        <v>-1.635</v>
      </c>
      <c r="J13" s="60">
        <v>-1.635</v>
      </c>
      <c r="K13" s="60">
        <v>-1.635</v>
      </c>
      <c r="L13" s="60">
        <v>-1.635</v>
      </c>
      <c r="M13" s="59">
        <f t="shared" si="2"/>
        <v>-17.985000000000003</v>
      </c>
      <c r="P13" s="23"/>
    </row>
    <row r="14" spans="1:16" x14ac:dyDescent="0.35">
      <c r="A14" s="5" t="s">
        <v>6</v>
      </c>
      <c r="B14" s="59">
        <v>0</v>
      </c>
      <c r="C14" s="59">
        <v>0</v>
      </c>
      <c r="D14" s="59">
        <v>0</v>
      </c>
      <c r="E14" s="59">
        <v>0</v>
      </c>
      <c r="F14" s="59">
        <v>0</v>
      </c>
      <c r="G14" s="59">
        <v>0</v>
      </c>
      <c r="H14" s="59">
        <v>0</v>
      </c>
      <c r="I14" s="59">
        <v>0</v>
      </c>
      <c r="J14" s="59">
        <v>0</v>
      </c>
      <c r="K14" s="59">
        <v>0</v>
      </c>
      <c r="L14" s="59">
        <v>0</v>
      </c>
      <c r="M14" s="59">
        <f t="shared" si="2"/>
        <v>0</v>
      </c>
    </row>
    <row r="15" spans="1:16" ht="57.75" customHeight="1" x14ac:dyDescent="0.35">
      <c r="A15" s="5" t="s">
        <v>7</v>
      </c>
      <c r="B15" s="59">
        <v>0</v>
      </c>
      <c r="C15" s="59">
        <v>0</v>
      </c>
      <c r="D15" s="59">
        <v>0</v>
      </c>
      <c r="E15" s="59">
        <v>0</v>
      </c>
      <c r="F15" s="59">
        <v>0</v>
      </c>
      <c r="G15" s="59">
        <v>0</v>
      </c>
      <c r="H15" s="59">
        <v>0</v>
      </c>
      <c r="I15" s="59">
        <v>0</v>
      </c>
      <c r="J15" s="59">
        <v>0</v>
      </c>
      <c r="K15" s="59">
        <v>0</v>
      </c>
      <c r="L15" s="59">
        <v>0</v>
      </c>
      <c r="M15" s="59">
        <f t="shared" si="2"/>
        <v>0</v>
      </c>
    </row>
    <row r="16" spans="1:16" ht="43.5" x14ac:dyDescent="0.35">
      <c r="A16" s="3" t="s">
        <v>9</v>
      </c>
      <c r="B16" s="59">
        <v>0</v>
      </c>
      <c r="C16" s="59">
        <v>0</v>
      </c>
      <c r="D16" s="59">
        <v>0</v>
      </c>
      <c r="E16" s="59">
        <v>0</v>
      </c>
      <c r="F16" s="59">
        <v>0</v>
      </c>
      <c r="G16" s="59">
        <v>0</v>
      </c>
      <c r="H16" s="59">
        <v>0</v>
      </c>
      <c r="I16" s="59">
        <v>0</v>
      </c>
      <c r="J16" s="59">
        <v>0</v>
      </c>
      <c r="K16" s="59">
        <v>0</v>
      </c>
      <c r="L16" s="59">
        <v>0</v>
      </c>
      <c r="M16" s="59">
        <f t="shared" si="2"/>
        <v>0</v>
      </c>
    </row>
    <row r="17" spans="1:13" ht="29" x14ac:dyDescent="0.35">
      <c r="A17" s="3" t="s">
        <v>10</v>
      </c>
      <c r="B17" s="59">
        <f>SUM(B18:B20)</f>
        <v>0</v>
      </c>
      <c r="C17" s="59">
        <f t="shared" ref="C17:L17" si="4">SUM(C18:C20)</f>
        <v>0</v>
      </c>
      <c r="D17" s="59">
        <f t="shared" si="4"/>
        <v>0</v>
      </c>
      <c r="E17" s="59">
        <f t="shared" si="4"/>
        <v>0</v>
      </c>
      <c r="F17" s="59">
        <f t="shared" si="4"/>
        <v>0</v>
      </c>
      <c r="G17" s="59">
        <f t="shared" si="4"/>
        <v>0</v>
      </c>
      <c r="H17" s="59">
        <f t="shared" si="4"/>
        <v>0</v>
      </c>
      <c r="I17" s="59">
        <f t="shared" si="4"/>
        <v>0</v>
      </c>
      <c r="J17" s="59">
        <f t="shared" si="4"/>
        <v>0</v>
      </c>
      <c r="K17" s="59">
        <f t="shared" si="4"/>
        <v>0</v>
      </c>
      <c r="L17" s="59">
        <f t="shared" si="4"/>
        <v>0</v>
      </c>
      <c r="M17" s="59">
        <f t="shared" si="2"/>
        <v>0</v>
      </c>
    </row>
    <row r="18" spans="1:13" x14ac:dyDescent="0.35">
      <c r="A18" s="5" t="s">
        <v>5</v>
      </c>
      <c r="B18" s="59">
        <v>0</v>
      </c>
      <c r="C18" s="59">
        <v>0</v>
      </c>
      <c r="D18" s="59">
        <v>0</v>
      </c>
      <c r="E18" s="59">
        <v>0</v>
      </c>
      <c r="F18" s="59">
        <v>0</v>
      </c>
      <c r="G18" s="59">
        <v>0</v>
      </c>
      <c r="H18" s="59">
        <v>0</v>
      </c>
      <c r="I18" s="59">
        <v>0</v>
      </c>
      <c r="J18" s="59">
        <v>0</v>
      </c>
      <c r="K18" s="59">
        <v>0</v>
      </c>
      <c r="L18" s="59">
        <v>0</v>
      </c>
      <c r="M18" s="59">
        <f t="shared" si="2"/>
        <v>0</v>
      </c>
    </row>
    <row r="19" spans="1:13" x14ac:dyDescent="0.35">
      <c r="A19" s="5" t="s">
        <v>6</v>
      </c>
      <c r="B19" s="59">
        <v>0</v>
      </c>
      <c r="C19" s="59">
        <v>0</v>
      </c>
      <c r="D19" s="59">
        <v>0</v>
      </c>
      <c r="E19" s="59">
        <v>0</v>
      </c>
      <c r="F19" s="59">
        <v>0</v>
      </c>
      <c r="G19" s="59">
        <v>0</v>
      </c>
      <c r="H19" s="59">
        <v>0</v>
      </c>
      <c r="I19" s="59">
        <v>0</v>
      </c>
      <c r="J19" s="59">
        <v>0</v>
      </c>
      <c r="K19" s="59">
        <v>0</v>
      </c>
      <c r="L19" s="59">
        <v>0</v>
      </c>
      <c r="M19" s="59">
        <f t="shared" si="2"/>
        <v>0</v>
      </c>
    </row>
    <row r="20" spans="1:13" ht="29" x14ac:dyDescent="0.35">
      <c r="A20" s="5" t="s">
        <v>7</v>
      </c>
      <c r="B20" s="59">
        <v>0</v>
      </c>
      <c r="C20" s="59">
        <v>0</v>
      </c>
      <c r="D20" s="59">
        <v>0</v>
      </c>
      <c r="E20" s="59">
        <v>0</v>
      </c>
      <c r="F20" s="59">
        <v>0</v>
      </c>
      <c r="G20" s="59">
        <v>0</v>
      </c>
      <c r="H20" s="59">
        <v>0</v>
      </c>
      <c r="I20" s="59">
        <v>0</v>
      </c>
      <c r="J20" s="59">
        <v>0</v>
      </c>
      <c r="K20" s="59">
        <v>0</v>
      </c>
      <c r="L20" s="59">
        <v>0</v>
      </c>
      <c r="M20" s="59">
        <f t="shared" si="2"/>
        <v>0</v>
      </c>
    </row>
    <row r="21" spans="1:13" ht="39" customHeight="1" x14ac:dyDescent="0.35">
      <c r="A21" s="5" t="s">
        <v>12</v>
      </c>
      <c r="B21" s="290" t="s">
        <v>228</v>
      </c>
      <c r="C21" s="290"/>
      <c r="D21" s="290"/>
      <c r="E21" s="290"/>
      <c r="F21" s="290"/>
      <c r="G21" s="290"/>
      <c r="H21" s="290"/>
      <c r="I21" s="290"/>
      <c r="J21" s="290"/>
      <c r="K21" s="290"/>
      <c r="L21" s="290"/>
      <c r="M21" s="290"/>
    </row>
    <row r="22" spans="1:13" ht="90" customHeight="1"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58" t="s">
        <v>17</v>
      </c>
      <c r="B28" s="5" t="s">
        <v>20</v>
      </c>
      <c r="C28" s="52"/>
      <c r="D28" s="52"/>
      <c r="E28" s="52"/>
      <c r="F28" s="52"/>
      <c r="G28" s="52"/>
      <c r="H28" s="52"/>
      <c r="I28" s="40"/>
      <c r="J28" s="41"/>
    </row>
    <row r="29" spans="1:13" ht="87" x14ac:dyDescent="0.35">
      <c r="A29" s="58" t="s">
        <v>18</v>
      </c>
      <c r="B29" s="5" t="s">
        <v>21</v>
      </c>
      <c r="C29" s="53"/>
      <c r="D29" s="53"/>
      <c r="E29" s="53"/>
      <c r="F29" s="53"/>
      <c r="G29" s="53"/>
      <c r="H29" s="53"/>
      <c r="I29" s="42"/>
      <c r="J29" s="43"/>
    </row>
    <row r="30" spans="1:13" ht="87" x14ac:dyDescent="0.35">
      <c r="A30" s="58" t="s">
        <v>19</v>
      </c>
      <c r="B30" s="7" t="s">
        <v>22</v>
      </c>
      <c r="C30" s="54"/>
      <c r="D30" s="54"/>
      <c r="E30" s="54"/>
      <c r="F30" s="54"/>
      <c r="G30" s="54"/>
      <c r="H30" s="54"/>
      <c r="I30" s="44"/>
      <c r="J30" s="45"/>
    </row>
    <row r="31" spans="1:13" ht="29" x14ac:dyDescent="0.35">
      <c r="A31" s="8"/>
      <c r="B31" s="5" t="s">
        <v>23</v>
      </c>
      <c r="C31" s="58"/>
      <c r="D31" s="58"/>
      <c r="E31" s="58"/>
      <c r="F31" s="58"/>
      <c r="G31" s="58"/>
      <c r="H31" s="58"/>
      <c r="I31" s="290"/>
      <c r="J31" s="290"/>
    </row>
    <row r="32" spans="1:13" ht="43.5" x14ac:dyDescent="0.35">
      <c r="A32" s="290" t="s">
        <v>24</v>
      </c>
      <c r="B32" s="5" t="s">
        <v>20</v>
      </c>
      <c r="C32" s="300"/>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58"/>
      <c r="D35" s="58"/>
      <c r="E35" s="58"/>
      <c r="F35" s="58"/>
      <c r="G35" s="58"/>
      <c r="H35" s="58"/>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58"/>
      <c r="D37" s="58"/>
      <c r="E37" s="58"/>
      <c r="F37" s="58"/>
      <c r="G37" s="58"/>
      <c r="H37" s="58"/>
      <c r="I37" s="290"/>
      <c r="J37" s="290"/>
    </row>
    <row r="38" spans="1:10" ht="43.5" x14ac:dyDescent="0.35">
      <c r="A38" s="58" t="s">
        <v>13</v>
      </c>
      <c r="B38" s="294"/>
      <c r="C38" s="295"/>
      <c r="D38" s="295"/>
      <c r="E38" s="295"/>
      <c r="F38" s="295"/>
      <c r="G38" s="295"/>
      <c r="H38" s="295"/>
      <c r="I38" s="295"/>
      <c r="J38" s="296"/>
    </row>
  </sheetData>
  <mergeCells count="17">
    <mergeCell ref="A25:J25"/>
    <mergeCell ref="A1:M1"/>
    <mergeCell ref="A2:A3"/>
    <mergeCell ref="B2:M2"/>
    <mergeCell ref="B21:M21"/>
    <mergeCell ref="B22:M22"/>
    <mergeCell ref="A36:A37"/>
    <mergeCell ref="C36:J36"/>
    <mergeCell ref="I37:J37"/>
    <mergeCell ref="B38:J38"/>
    <mergeCell ref="A26:J26"/>
    <mergeCell ref="A27:B27"/>
    <mergeCell ref="I27:J27"/>
    <mergeCell ref="I31:J31"/>
    <mergeCell ref="A32:A35"/>
    <mergeCell ref="C32:J34"/>
    <mergeCell ref="I35:J35"/>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4" workbookViewId="0">
      <selection activeCell="D15" sqref="D15"/>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72">
        <f>SUM(B5:B7)</f>
        <v>0</v>
      </c>
      <c r="C4" s="172">
        <f t="shared" ref="C4:L4" si="0">SUM(C5:C7)</f>
        <v>0</v>
      </c>
      <c r="D4" s="172">
        <f t="shared" si="0"/>
        <v>0</v>
      </c>
      <c r="E4" s="172">
        <f t="shared" si="0"/>
        <v>0</v>
      </c>
      <c r="F4" s="172">
        <f t="shared" si="0"/>
        <v>0</v>
      </c>
      <c r="G4" s="172">
        <f t="shared" si="0"/>
        <v>0</v>
      </c>
      <c r="H4" s="172">
        <f t="shared" si="0"/>
        <v>0</v>
      </c>
      <c r="I4" s="172">
        <f t="shared" si="0"/>
        <v>0</v>
      </c>
      <c r="J4" s="172">
        <f t="shared" si="0"/>
        <v>0</v>
      </c>
      <c r="K4" s="172">
        <f t="shared" si="0"/>
        <v>0</v>
      </c>
      <c r="L4" s="172">
        <f t="shared" si="0"/>
        <v>0</v>
      </c>
      <c r="M4" s="172">
        <f>SUM(B4:L4)</f>
        <v>0</v>
      </c>
    </row>
    <row r="5" spans="1:16" x14ac:dyDescent="0.35">
      <c r="A5" s="5" t="s">
        <v>5</v>
      </c>
      <c r="B5" s="172">
        <v>0</v>
      </c>
      <c r="C5" s="172">
        <v>0</v>
      </c>
      <c r="D5" s="172">
        <v>0</v>
      </c>
      <c r="E5" s="172">
        <v>0</v>
      </c>
      <c r="F5" s="172">
        <v>0</v>
      </c>
      <c r="G5" s="172">
        <v>0</v>
      </c>
      <c r="H5" s="172">
        <v>0</v>
      </c>
      <c r="I5" s="172">
        <v>0</v>
      </c>
      <c r="J5" s="172">
        <v>0</v>
      </c>
      <c r="K5" s="172">
        <v>0</v>
      </c>
      <c r="L5" s="172">
        <v>0</v>
      </c>
      <c r="M5" s="172">
        <f t="shared" ref="M5:M20" si="1">SUM(B5:L5)</f>
        <v>0</v>
      </c>
    </row>
    <row r="6" spans="1:16" x14ac:dyDescent="0.35">
      <c r="A6" s="5" t="s">
        <v>6</v>
      </c>
      <c r="B6" s="172">
        <v>0</v>
      </c>
      <c r="C6" s="172">
        <v>0</v>
      </c>
      <c r="D6" s="172">
        <v>0</v>
      </c>
      <c r="E6" s="172">
        <v>0</v>
      </c>
      <c r="F6" s="172">
        <v>0</v>
      </c>
      <c r="G6" s="172">
        <v>0</v>
      </c>
      <c r="H6" s="172">
        <v>0</v>
      </c>
      <c r="I6" s="172">
        <v>0</v>
      </c>
      <c r="J6" s="172">
        <v>0</v>
      </c>
      <c r="K6" s="172">
        <v>0</v>
      </c>
      <c r="L6" s="172">
        <v>0</v>
      </c>
      <c r="M6" s="172">
        <f t="shared" si="1"/>
        <v>0</v>
      </c>
    </row>
    <row r="7" spans="1:16" x14ac:dyDescent="0.35">
      <c r="A7" s="5" t="s">
        <v>7</v>
      </c>
      <c r="B7" s="172">
        <v>0</v>
      </c>
      <c r="C7" s="172">
        <v>0</v>
      </c>
      <c r="D7" s="172">
        <v>0</v>
      </c>
      <c r="E7" s="172">
        <v>0</v>
      </c>
      <c r="F7" s="172">
        <v>0</v>
      </c>
      <c r="G7" s="172">
        <v>0</v>
      </c>
      <c r="H7" s="172">
        <v>0</v>
      </c>
      <c r="I7" s="172">
        <v>0</v>
      </c>
      <c r="J7" s="172">
        <v>0</v>
      </c>
      <c r="K7" s="172">
        <v>0</v>
      </c>
      <c r="L7" s="172">
        <v>0</v>
      </c>
      <c r="M7" s="172">
        <f t="shared" si="1"/>
        <v>0</v>
      </c>
    </row>
    <row r="8" spans="1:16" x14ac:dyDescent="0.35">
      <c r="A8" s="3" t="s">
        <v>8</v>
      </c>
      <c r="B8" s="172">
        <f>SUM(B9:B11)</f>
        <v>0.15132599999999999</v>
      </c>
      <c r="C8" s="172">
        <f t="shared" ref="C8:L8" si="2">SUM(C9:C11)</f>
        <v>0</v>
      </c>
      <c r="D8" s="172">
        <f t="shared" si="2"/>
        <v>0</v>
      </c>
      <c r="E8" s="172">
        <f t="shared" si="2"/>
        <v>0</v>
      </c>
      <c r="F8" s="172">
        <f t="shared" si="2"/>
        <v>0</v>
      </c>
      <c r="G8" s="172">
        <f t="shared" si="2"/>
        <v>0</v>
      </c>
      <c r="H8" s="172">
        <f t="shared" si="2"/>
        <v>0</v>
      </c>
      <c r="I8" s="172">
        <f t="shared" si="2"/>
        <v>0</v>
      </c>
      <c r="J8" s="172">
        <f t="shared" si="2"/>
        <v>0</v>
      </c>
      <c r="K8" s="172">
        <f t="shared" si="2"/>
        <v>0</v>
      </c>
      <c r="L8" s="172">
        <f t="shared" si="2"/>
        <v>0</v>
      </c>
      <c r="M8" s="172">
        <f t="shared" si="1"/>
        <v>0.15132599999999999</v>
      </c>
    </row>
    <row r="9" spans="1:16" x14ac:dyDescent="0.35">
      <c r="A9" s="5" t="s">
        <v>5</v>
      </c>
      <c r="B9" s="172">
        <v>0.15132599999999999</v>
      </c>
      <c r="C9" s="172">
        <v>0</v>
      </c>
      <c r="D9" s="172">
        <v>0</v>
      </c>
      <c r="E9" s="172">
        <v>0</v>
      </c>
      <c r="F9" s="172">
        <v>0</v>
      </c>
      <c r="G9" s="172">
        <v>0</v>
      </c>
      <c r="H9" s="172">
        <v>0</v>
      </c>
      <c r="I9" s="172">
        <v>0</v>
      </c>
      <c r="J9" s="172">
        <v>0</v>
      </c>
      <c r="K9" s="172">
        <v>0</v>
      </c>
      <c r="L9" s="172">
        <v>0</v>
      </c>
      <c r="M9" s="172">
        <f t="shared" si="1"/>
        <v>0.15132599999999999</v>
      </c>
    </row>
    <row r="10" spans="1:16" x14ac:dyDescent="0.35">
      <c r="A10" s="5" t="s">
        <v>6</v>
      </c>
      <c r="B10" s="172">
        <v>0</v>
      </c>
      <c r="C10" s="172">
        <v>0</v>
      </c>
      <c r="D10" s="172">
        <v>0</v>
      </c>
      <c r="E10" s="172">
        <v>0</v>
      </c>
      <c r="F10" s="172">
        <v>0</v>
      </c>
      <c r="G10" s="172">
        <v>0</v>
      </c>
      <c r="H10" s="172">
        <v>0</v>
      </c>
      <c r="I10" s="172">
        <v>0</v>
      </c>
      <c r="J10" s="172">
        <v>0</v>
      </c>
      <c r="K10" s="172">
        <v>0</v>
      </c>
      <c r="L10" s="172">
        <v>0</v>
      </c>
      <c r="M10" s="172">
        <f t="shared" si="1"/>
        <v>0</v>
      </c>
    </row>
    <row r="11" spans="1:16" x14ac:dyDescent="0.35">
      <c r="A11" s="5" t="s">
        <v>7</v>
      </c>
      <c r="B11" s="172">
        <v>0</v>
      </c>
      <c r="C11" s="172">
        <v>0</v>
      </c>
      <c r="D11" s="172">
        <v>0</v>
      </c>
      <c r="E11" s="172">
        <v>0</v>
      </c>
      <c r="F11" s="172">
        <v>0</v>
      </c>
      <c r="G11" s="172">
        <v>0</v>
      </c>
      <c r="H11" s="172">
        <v>0</v>
      </c>
      <c r="I11" s="172">
        <v>0</v>
      </c>
      <c r="J11" s="172">
        <v>0</v>
      </c>
      <c r="K11" s="172">
        <v>0</v>
      </c>
      <c r="L11" s="172">
        <v>0</v>
      </c>
      <c r="M11" s="172">
        <f t="shared" si="1"/>
        <v>0</v>
      </c>
    </row>
    <row r="12" spans="1:16" x14ac:dyDescent="0.35">
      <c r="A12" s="3" t="s">
        <v>11</v>
      </c>
      <c r="B12" s="172">
        <f>SUM(B13:B15)</f>
        <v>-0.15123600000000001</v>
      </c>
      <c r="C12" s="172">
        <f t="shared" ref="C12:L12" si="3">SUM(C13:C15)</f>
        <v>0</v>
      </c>
      <c r="D12" s="172">
        <f t="shared" si="3"/>
        <v>0</v>
      </c>
      <c r="E12" s="172">
        <f t="shared" si="3"/>
        <v>0</v>
      </c>
      <c r="F12" s="172">
        <f t="shared" si="3"/>
        <v>0</v>
      </c>
      <c r="G12" s="172">
        <f t="shared" si="3"/>
        <v>0</v>
      </c>
      <c r="H12" s="172">
        <f t="shared" si="3"/>
        <v>0</v>
      </c>
      <c r="I12" s="172">
        <f t="shared" si="3"/>
        <v>0</v>
      </c>
      <c r="J12" s="172">
        <f t="shared" si="3"/>
        <v>0</v>
      </c>
      <c r="K12" s="172">
        <f t="shared" si="3"/>
        <v>0</v>
      </c>
      <c r="L12" s="172">
        <f t="shared" si="3"/>
        <v>0</v>
      </c>
      <c r="M12" s="172">
        <f t="shared" si="1"/>
        <v>-0.15123600000000001</v>
      </c>
    </row>
    <row r="13" spans="1:16" ht="15" thickBot="1" x14ac:dyDescent="0.4">
      <c r="A13" s="5" t="s">
        <v>5</v>
      </c>
      <c r="B13" s="172">
        <v>-0.15123600000000001</v>
      </c>
      <c r="C13" s="172">
        <v>0</v>
      </c>
      <c r="D13" s="172">
        <v>0</v>
      </c>
      <c r="E13" s="172">
        <v>0</v>
      </c>
      <c r="F13" s="172">
        <v>0</v>
      </c>
      <c r="G13" s="172">
        <v>0</v>
      </c>
      <c r="H13" s="172">
        <v>0</v>
      </c>
      <c r="I13" s="172">
        <v>0</v>
      </c>
      <c r="J13" s="172">
        <v>0</v>
      </c>
      <c r="K13" s="172">
        <v>0</v>
      </c>
      <c r="L13" s="172">
        <v>0</v>
      </c>
      <c r="M13" s="172">
        <f t="shared" si="1"/>
        <v>-0.15123600000000001</v>
      </c>
    </row>
    <row r="14" spans="1:16" ht="15" thickBot="1" x14ac:dyDescent="0.4">
      <c r="A14" s="5" t="s">
        <v>6</v>
      </c>
      <c r="B14" s="172">
        <v>0</v>
      </c>
      <c r="C14" s="172">
        <v>0</v>
      </c>
      <c r="D14" s="172">
        <v>0</v>
      </c>
      <c r="E14" s="172">
        <v>0</v>
      </c>
      <c r="F14" s="172">
        <v>0</v>
      </c>
      <c r="G14" s="172">
        <v>0</v>
      </c>
      <c r="H14" s="172">
        <v>0</v>
      </c>
      <c r="I14" s="172">
        <v>0</v>
      </c>
      <c r="J14" s="172">
        <v>0</v>
      </c>
      <c r="K14" s="172">
        <v>0</v>
      </c>
      <c r="L14" s="172">
        <v>0</v>
      </c>
      <c r="M14" s="172">
        <f t="shared" si="1"/>
        <v>0</v>
      </c>
      <c r="O14" s="67"/>
      <c r="P14" s="74"/>
    </row>
    <row r="15" spans="1:16" ht="15" thickBot="1" x14ac:dyDescent="0.4">
      <c r="A15" s="5" t="s">
        <v>7</v>
      </c>
      <c r="B15" s="172">
        <v>0</v>
      </c>
      <c r="C15" s="172">
        <v>0</v>
      </c>
      <c r="D15" s="172">
        <v>0</v>
      </c>
      <c r="E15" s="172">
        <v>0</v>
      </c>
      <c r="F15" s="172">
        <v>0</v>
      </c>
      <c r="G15" s="172">
        <v>0</v>
      </c>
      <c r="H15" s="172">
        <v>0</v>
      </c>
      <c r="I15" s="172">
        <v>0</v>
      </c>
      <c r="J15" s="172">
        <v>0</v>
      </c>
      <c r="K15" s="172">
        <v>0</v>
      </c>
      <c r="L15" s="172">
        <v>0</v>
      </c>
      <c r="M15" s="172">
        <f t="shared" si="1"/>
        <v>0</v>
      </c>
      <c r="O15" s="67"/>
      <c r="P15" s="74"/>
    </row>
    <row r="16" spans="1:16" ht="29" x14ac:dyDescent="0.35">
      <c r="A16" s="3" t="s">
        <v>9</v>
      </c>
      <c r="B16" s="172">
        <v>0</v>
      </c>
      <c r="C16" s="172">
        <v>0</v>
      </c>
      <c r="D16" s="172">
        <v>0</v>
      </c>
      <c r="E16" s="172">
        <v>0</v>
      </c>
      <c r="F16" s="172">
        <v>0</v>
      </c>
      <c r="G16" s="172">
        <v>0</v>
      </c>
      <c r="H16" s="172">
        <v>0</v>
      </c>
      <c r="I16" s="172">
        <v>0</v>
      </c>
      <c r="J16" s="172">
        <v>0</v>
      </c>
      <c r="K16" s="172">
        <v>0</v>
      </c>
      <c r="L16" s="172">
        <v>0</v>
      </c>
      <c r="M16" s="172">
        <f t="shared" si="1"/>
        <v>0</v>
      </c>
    </row>
    <row r="17" spans="1:13" x14ac:dyDescent="0.35">
      <c r="A17" s="3" t="s">
        <v>10</v>
      </c>
      <c r="B17" s="172">
        <f>SUM(B18:B20)</f>
        <v>0</v>
      </c>
      <c r="C17" s="172">
        <v>0</v>
      </c>
      <c r="D17" s="172">
        <v>0</v>
      </c>
      <c r="E17" s="172">
        <v>0</v>
      </c>
      <c r="F17" s="172">
        <v>0</v>
      </c>
      <c r="G17" s="172">
        <v>0</v>
      </c>
      <c r="H17" s="172">
        <v>0</v>
      </c>
      <c r="I17" s="172">
        <v>0</v>
      </c>
      <c r="J17" s="172">
        <v>0</v>
      </c>
      <c r="K17" s="172">
        <v>0</v>
      </c>
      <c r="L17" s="172">
        <v>0</v>
      </c>
      <c r="M17" s="172">
        <f t="shared" si="1"/>
        <v>0</v>
      </c>
    </row>
    <row r="18" spans="1:13" x14ac:dyDescent="0.35">
      <c r="A18" s="5" t="s">
        <v>5</v>
      </c>
      <c r="B18" s="172">
        <v>0</v>
      </c>
      <c r="C18" s="172">
        <v>0</v>
      </c>
      <c r="D18" s="172">
        <v>0</v>
      </c>
      <c r="E18" s="172">
        <v>0</v>
      </c>
      <c r="F18" s="172">
        <v>0</v>
      </c>
      <c r="G18" s="172">
        <v>0</v>
      </c>
      <c r="H18" s="172">
        <v>0</v>
      </c>
      <c r="I18" s="172">
        <v>0</v>
      </c>
      <c r="J18" s="172">
        <v>0</v>
      </c>
      <c r="K18" s="172">
        <v>0</v>
      </c>
      <c r="L18" s="172">
        <v>0</v>
      </c>
      <c r="M18" s="172">
        <f t="shared" si="1"/>
        <v>0</v>
      </c>
    </row>
    <row r="19" spans="1:13" x14ac:dyDescent="0.35">
      <c r="A19" s="5" t="s">
        <v>6</v>
      </c>
      <c r="B19" s="172">
        <v>0</v>
      </c>
      <c r="C19" s="172">
        <v>0</v>
      </c>
      <c r="D19" s="172">
        <v>0</v>
      </c>
      <c r="E19" s="172">
        <v>0</v>
      </c>
      <c r="F19" s="172">
        <v>0</v>
      </c>
      <c r="G19" s="172">
        <v>0</v>
      </c>
      <c r="H19" s="172">
        <v>0</v>
      </c>
      <c r="I19" s="172">
        <v>0</v>
      </c>
      <c r="J19" s="172">
        <v>0</v>
      </c>
      <c r="K19" s="172">
        <v>0</v>
      </c>
      <c r="L19" s="172">
        <v>0</v>
      </c>
      <c r="M19" s="172">
        <f t="shared" si="1"/>
        <v>0</v>
      </c>
    </row>
    <row r="20" spans="1:13" x14ac:dyDescent="0.35">
      <c r="A20" s="5" t="s">
        <v>7</v>
      </c>
      <c r="B20" s="172">
        <v>0</v>
      </c>
      <c r="C20" s="172">
        <v>0</v>
      </c>
      <c r="D20" s="172">
        <v>0</v>
      </c>
      <c r="E20" s="172">
        <v>0</v>
      </c>
      <c r="F20" s="172">
        <v>0</v>
      </c>
      <c r="G20" s="172">
        <v>0</v>
      </c>
      <c r="H20" s="172">
        <v>0</v>
      </c>
      <c r="I20" s="172">
        <v>0</v>
      </c>
      <c r="J20" s="172">
        <v>0</v>
      </c>
      <c r="K20" s="172">
        <v>0</v>
      </c>
      <c r="L20" s="172">
        <v>0</v>
      </c>
      <c r="M20" s="172">
        <f t="shared" si="1"/>
        <v>0</v>
      </c>
    </row>
    <row r="21" spans="1:13" x14ac:dyDescent="0.35">
      <c r="A21" s="5" t="s">
        <v>12</v>
      </c>
      <c r="B21" s="290" t="s">
        <v>635</v>
      </c>
      <c r="C21" s="290"/>
      <c r="D21" s="290"/>
      <c r="E21" s="290"/>
      <c r="F21" s="290"/>
      <c r="G21" s="290"/>
      <c r="H21" s="290"/>
      <c r="I21" s="290"/>
      <c r="J21" s="290"/>
      <c r="K21" s="290"/>
      <c r="L21" s="290"/>
      <c r="M21" s="290"/>
    </row>
    <row r="22" spans="1:13" ht="43.5" x14ac:dyDescent="0.35">
      <c r="A22" s="5" t="s">
        <v>13</v>
      </c>
      <c r="B22" s="290" t="s">
        <v>634</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1" t="s">
        <v>17</v>
      </c>
      <c r="B28" s="5" t="s">
        <v>20</v>
      </c>
      <c r="C28" s="171"/>
      <c r="D28" s="171"/>
      <c r="E28" s="171"/>
      <c r="F28" s="171"/>
      <c r="G28" s="171"/>
      <c r="H28" s="171"/>
      <c r="I28" s="290"/>
      <c r="J28" s="290"/>
    </row>
    <row r="29" spans="1:13" ht="87" x14ac:dyDescent="0.35">
      <c r="A29" s="171" t="s">
        <v>18</v>
      </c>
      <c r="B29" s="5" t="s">
        <v>21</v>
      </c>
      <c r="C29" s="171"/>
      <c r="D29" s="171"/>
      <c r="E29" s="171"/>
      <c r="F29" s="171"/>
      <c r="G29" s="171"/>
      <c r="H29" s="171"/>
      <c r="I29" s="294"/>
      <c r="J29" s="296"/>
    </row>
    <row r="30" spans="1:13" ht="87" x14ac:dyDescent="0.35">
      <c r="A30" s="171" t="s">
        <v>19</v>
      </c>
      <c r="B30" s="7" t="s">
        <v>22</v>
      </c>
      <c r="C30" s="171"/>
      <c r="D30" s="171"/>
      <c r="E30" s="171"/>
      <c r="F30" s="171"/>
      <c r="G30" s="171"/>
      <c r="H30" s="171"/>
      <c r="I30" s="290"/>
      <c r="J30" s="290"/>
    </row>
    <row r="31" spans="1:13" ht="29" x14ac:dyDescent="0.35">
      <c r="A31" s="8"/>
      <c r="B31" s="5" t="s">
        <v>23</v>
      </c>
      <c r="C31" s="171"/>
      <c r="D31" s="171"/>
      <c r="E31" s="171"/>
      <c r="F31" s="171"/>
      <c r="G31" s="171"/>
      <c r="H31" s="17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71"/>
      <c r="D35" s="171"/>
      <c r="E35" s="171"/>
      <c r="F35" s="171"/>
      <c r="G35" s="171"/>
      <c r="H35" s="17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71"/>
      <c r="D37" s="171"/>
      <c r="E37" s="171"/>
      <c r="F37" s="171"/>
      <c r="G37" s="171"/>
      <c r="H37" s="171"/>
      <c r="I37" s="290"/>
      <c r="J37" s="290"/>
    </row>
    <row r="38" spans="1:10" ht="43.5" x14ac:dyDescent="0.35">
      <c r="A38" s="17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4" workbookViewId="0">
      <selection activeCell="B13" sqref="B13"/>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72">
        <f>SUM(B5:B7)</f>
        <v>0</v>
      </c>
      <c r="C4" s="172">
        <f t="shared" ref="C4:L4" si="0">SUM(C5:C7)</f>
        <v>0</v>
      </c>
      <c r="D4" s="172">
        <f t="shared" si="0"/>
        <v>0</v>
      </c>
      <c r="E4" s="172">
        <f t="shared" si="0"/>
        <v>0</v>
      </c>
      <c r="F4" s="172">
        <f t="shared" si="0"/>
        <v>0</v>
      </c>
      <c r="G4" s="172">
        <f t="shared" si="0"/>
        <v>0</v>
      </c>
      <c r="H4" s="172">
        <f t="shared" si="0"/>
        <v>0</v>
      </c>
      <c r="I4" s="172">
        <f t="shared" si="0"/>
        <v>0</v>
      </c>
      <c r="J4" s="172">
        <f t="shared" si="0"/>
        <v>0</v>
      </c>
      <c r="K4" s="172">
        <f t="shared" si="0"/>
        <v>0</v>
      </c>
      <c r="L4" s="172">
        <f t="shared" si="0"/>
        <v>0</v>
      </c>
      <c r="M4" s="172">
        <f>SUM(B4:L4)</f>
        <v>0</v>
      </c>
    </row>
    <row r="5" spans="1:16" x14ac:dyDescent="0.35">
      <c r="A5" s="5" t="s">
        <v>5</v>
      </c>
      <c r="B5" s="172">
        <v>0</v>
      </c>
      <c r="C5" s="172">
        <v>0</v>
      </c>
      <c r="D5" s="172">
        <v>0</v>
      </c>
      <c r="E5" s="172">
        <v>0</v>
      </c>
      <c r="F5" s="172">
        <v>0</v>
      </c>
      <c r="G5" s="172">
        <v>0</v>
      </c>
      <c r="H5" s="172">
        <v>0</v>
      </c>
      <c r="I5" s="172">
        <v>0</v>
      </c>
      <c r="J5" s="172">
        <v>0</v>
      </c>
      <c r="K5" s="172">
        <v>0</v>
      </c>
      <c r="L5" s="172">
        <v>0</v>
      </c>
      <c r="M5" s="172">
        <f t="shared" ref="M5:M20" si="1">SUM(B5:L5)</f>
        <v>0</v>
      </c>
    </row>
    <row r="6" spans="1:16" x14ac:dyDescent="0.35">
      <c r="A6" s="5" t="s">
        <v>6</v>
      </c>
      <c r="B6" s="172">
        <v>0</v>
      </c>
      <c r="C6" s="172">
        <v>0</v>
      </c>
      <c r="D6" s="172">
        <v>0</v>
      </c>
      <c r="E6" s="172">
        <v>0</v>
      </c>
      <c r="F6" s="172">
        <v>0</v>
      </c>
      <c r="G6" s="172">
        <v>0</v>
      </c>
      <c r="H6" s="172">
        <v>0</v>
      </c>
      <c r="I6" s="172">
        <v>0</v>
      </c>
      <c r="J6" s="172">
        <v>0</v>
      </c>
      <c r="K6" s="172">
        <v>0</v>
      </c>
      <c r="L6" s="172">
        <v>0</v>
      </c>
      <c r="M6" s="172">
        <f t="shared" si="1"/>
        <v>0</v>
      </c>
    </row>
    <row r="7" spans="1:16" x14ac:dyDescent="0.35">
      <c r="A7" s="5" t="s">
        <v>7</v>
      </c>
      <c r="B7" s="172">
        <v>0</v>
      </c>
      <c r="C7" s="172">
        <v>0</v>
      </c>
      <c r="D7" s="172">
        <v>0</v>
      </c>
      <c r="E7" s="172">
        <v>0</v>
      </c>
      <c r="F7" s="172">
        <v>0</v>
      </c>
      <c r="G7" s="172">
        <v>0</v>
      </c>
      <c r="H7" s="172">
        <v>0</v>
      </c>
      <c r="I7" s="172">
        <v>0</v>
      </c>
      <c r="J7" s="172">
        <v>0</v>
      </c>
      <c r="K7" s="172">
        <v>0</v>
      </c>
      <c r="L7" s="172">
        <v>0</v>
      </c>
      <c r="M7" s="172">
        <f t="shared" si="1"/>
        <v>0</v>
      </c>
    </row>
    <row r="8" spans="1:16" x14ac:dyDescent="0.35">
      <c r="A8" s="3" t="s">
        <v>8</v>
      </c>
      <c r="B8" s="172">
        <f>SUM(B9:B11)</f>
        <v>2.1954000000000001E-2</v>
      </c>
      <c r="C8" s="172">
        <f t="shared" ref="C8:L8" si="2">SUM(C9:C11)</f>
        <v>0</v>
      </c>
      <c r="D8" s="172">
        <f t="shared" si="2"/>
        <v>0</v>
      </c>
      <c r="E8" s="172">
        <f t="shared" si="2"/>
        <v>0</v>
      </c>
      <c r="F8" s="172">
        <f t="shared" si="2"/>
        <v>0</v>
      </c>
      <c r="G8" s="172">
        <f t="shared" si="2"/>
        <v>0</v>
      </c>
      <c r="H8" s="172">
        <f t="shared" si="2"/>
        <v>0</v>
      </c>
      <c r="I8" s="172">
        <f t="shared" si="2"/>
        <v>0</v>
      </c>
      <c r="J8" s="172">
        <f t="shared" si="2"/>
        <v>0</v>
      </c>
      <c r="K8" s="172">
        <f t="shared" si="2"/>
        <v>0</v>
      </c>
      <c r="L8" s="172">
        <f t="shared" si="2"/>
        <v>0</v>
      </c>
      <c r="M8" s="172">
        <f t="shared" si="1"/>
        <v>2.1954000000000001E-2</v>
      </c>
    </row>
    <row r="9" spans="1:16" x14ac:dyDescent="0.35">
      <c r="A9" s="5" t="s">
        <v>5</v>
      </c>
      <c r="B9" s="172">
        <v>2.1954000000000001E-2</v>
      </c>
      <c r="C9" s="172">
        <v>0</v>
      </c>
      <c r="D9" s="172">
        <v>0</v>
      </c>
      <c r="E9" s="172">
        <v>0</v>
      </c>
      <c r="F9" s="172">
        <v>0</v>
      </c>
      <c r="G9" s="172">
        <v>0</v>
      </c>
      <c r="H9" s="172">
        <v>0</v>
      </c>
      <c r="I9" s="172">
        <v>0</v>
      </c>
      <c r="J9" s="172">
        <v>0</v>
      </c>
      <c r="K9" s="172">
        <v>0</v>
      </c>
      <c r="L9" s="172">
        <v>0</v>
      </c>
      <c r="M9" s="172">
        <f t="shared" si="1"/>
        <v>2.1954000000000001E-2</v>
      </c>
    </row>
    <row r="10" spans="1:16" x14ac:dyDescent="0.35">
      <c r="A10" s="5" t="s">
        <v>6</v>
      </c>
      <c r="B10" s="172">
        <v>0</v>
      </c>
      <c r="C10" s="172">
        <v>0</v>
      </c>
      <c r="D10" s="172">
        <v>0</v>
      </c>
      <c r="E10" s="172">
        <v>0</v>
      </c>
      <c r="F10" s="172">
        <v>0</v>
      </c>
      <c r="G10" s="172">
        <v>0</v>
      </c>
      <c r="H10" s="172">
        <v>0</v>
      </c>
      <c r="I10" s="172">
        <v>0</v>
      </c>
      <c r="J10" s="172">
        <v>0</v>
      </c>
      <c r="K10" s="172">
        <v>0</v>
      </c>
      <c r="L10" s="172">
        <v>0</v>
      </c>
      <c r="M10" s="172">
        <f t="shared" si="1"/>
        <v>0</v>
      </c>
    </row>
    <row r="11" spans="1:16" x14ac:dyDescent="0.35">
      <c r="A11" s="5" t="s">
        <v>7</v>
      </c>
      <c r="B11" s="172">
        <v>0</v>
      </c>
      <c r="C11" s="172">
        <v>0</v>
      </c>
      <c r="D11" s="172">
        <v>0</v>
      </c>
      <c r="E11" s="172">
        <v>0</v>
      </c>
      <c r="F11" s="172">
        <v>0</v>
      </c>
      <c r="G11" s="172">
        <v>0</v>
      </c>
      <c r="H11" s="172">
        <v>0</v>
      </c>
      <c r="I11" s="172">
        <v>0</v>
      </c>
      <c r="J11" s="172">
        <v>0</v>
      </c>
      <c r="K11" s="172">
        <v>0</v>
      </c>
      <c r="L11" s="172">
        <v>0</v>
      </c>
      <c r="M11" s="172">
        <f t="shared" si="1"/>
        <v>0</v>
      </c>
    </row>
    <row r="12" spans="1:16" x14ac:dyDescent="0.35">
      <c r="A12" s="3" t="s">
        <v>11</v>
      </c>
      <c r="B12" s="172">
        <f>SUM(B13:B15)</f>
        <v>-2.1954000000000001E-2</v>
      </c>
      <c r="C12" s="172">
        <f t="shared" ref="C12:L12" si="3">SUM(C13:C15)</f>
        <v>0</v>
      </c>
      <c r="D12" s="172">
        <f t="shared" si="3"/>
        <v>0</v>
      </c>
      <c r="E12" s="172">
        <f t="shared" si="3"/>
        <v>0</v>
      </c>
      <c r="F12" s="172">
        <f t="shared" si="3"/>
        <v>0</v>
      </c>
      <c r="G12" s="172">
        <f t="shared" si="3"/>
        <v>0</v>
      </c>
      <c r="H12" s="172">
        <f t="shared" si="3"/>
        <v>0</v>
      </c>
      <c r="I12" s="172">
        <f t="shared" si="3"/>
        <v>0</v>
      </c>
      <c r="J12" s="172">
        <f t="shared" si="3"/>
        <v>0</v>
      </c>
      <c r="K12" s="172">
        <f t="shared" si="3"/>
        <v>0</v>
      </c>
      <c r="L12" s="172">
        <f t="shared" si="3"/>
        <v>0</v>
      </c>
      <c r="M12" s="172">
        <f t="shared" si="1"/>
        <v>-2.1954000000000001E-2</v>
      </c>
    </row>
    <row r="13" spans="1:16" ht="15" thickBot="1" x14ac:dyDescent="0.4">
      <c r="A13" s="5" t="s">
        <v>5</v>
      </c>
      <c r="B13" s="172">
        <v>-2.1954000000000001E-2</v>
      </c>
      <c r="C13" s="172">
        <v>0</v>
      </c>
      <c r="D13" s="172">
        <v>0</v>
      </c>
      <c r="E13" s="172">
        <v>0</v>
      </c>
      <c r="F13" s="172">
        <v>0</v>
      </c>
      <c r="G13" s="172">
        <v>0</v>
      </c>
      <c r="H13" s="172">
        <v>0</v>
      </c>
      <c r="I13" s="172">
        <v>0</v>
      </c>
      <c r="J13" s="172">
        <v>0</v>
      </c>
      <c r="K13" s="172">
        <v>0</v>
      </c>
      <c r="L13" s="172">
        <v>0</v>
      </c>
      <c r="M13" s="172">
        <f t="shared" si="1"/>
        <v>-2.1954000000000001E-2</v>
      </c>
    </row>
    <row r="14" spans="1:16" ht="15" thickBot="1" x14ac:dyDescent="0.4">
      <c r="A14" s="5" t="s">
        <v>6</v>
      </c>
      <c r="B14" s="172">
        <v>0</v>
      </c>
      <c r="C14" s="172">
        <v>0</v>
      </c>
      <c r="D14" s="172">
        <v>0</v>
      </c>
      <c r="E14" s="172">
        <v>0</v>
      </c>
      <c r="F14" s="172">
        <v>0</v>
      </c>
      <c r="G14" s="172">
        <v>0</v>
      </c>
      <c r="H14" s="172">
        <v>0</v>
      </c>
      <c r="I14" s="172">
        <v>0</v>
      </c>
      <c r="J14" s="172">
        <v>0</v>
      </c>
      <c r="K14" s="172">
        <v>0</v>
      </c>
      <c r="L14" s="172">
        <v>0</v>
      </c>
      <c r="M14" s="172">
        <f t="shared" si="1"/>
        <v>0</v>
      </c>
      <c r="O14" s="67"/>
      <c r="P14" s="74"/>
    </row>
    <row r="15" spans="1:16" ht="15" thickBot="1" x14ac:dyDescent="0.4">
      <c r="A15" s="5" t="s">
        <v>7</v>
      </c>
      <c r="B15" s="172">
        <v>0</v>
      </c>
      <c r="C15" s="172">
        <v>0</v>
      </c>
      <c r="D15" s="172">
        <v>0</v>
      </c>
      <c r="E15" s="172">
        <v>0</v>
      </c>
      <c r="F15" s="172">
        <v>0</v>
      </c>
      <c r="G15" s="172">
        <v>0</v>
      </c>
      <c r="H15" s="172">
        <v>0</v>
      </c>
      <c r="I15" s="172">
        <v>0</v>
      </c>
      <c r="J15" s="172">
        <v>0</v>
      </c>
      <c r="K15" s="172">
        <v>0</v>
      </c>
      <c r="L15" s="172">
        <v>0</v>
      </c>
      <c r="M15" s="172">
        <f t="shared" si="1"/>
        <v>0</v>
      </c>
      <c r="O15" s="67"/>
      <c r="P15" s="74"/>
    </row>
    <row r="16" spans="1:16" ht="29" x14ac:dyDescent="0.35">
      <c r="A16" s="3" t="s">
        <v>9</v>
      </c>
      <c r="B16" s="172">
        <v>0</v>
      </c>
      <c r="C16" s="172">
        <v>0</v>
      </c>
      <c r="D16" s="172">
        <v>0</v>
      </c>
      <c r="E16" s="172">
        <v>0</v>
      </c>
      <c r="F16" s="172">
        <v>0</v>
      </c>
      <c r="G16" s="172">
        <v>0</v>
      </c>
      <c r="H16" s="172">
        <v>0</v>
      </c>
      <c r="I16" s="172">
        <v>0</v>
      </c>
      <c r="J16" s="172">
        <v>0</v>
      </c>
      <c r="K16" s="172">
        <v>0</v>
      </c>
      <c r="L16" s="172">
        <v>0</v>
      </c>
      <c r="M16" s="172">
        <f t="shared" si="1"/>
        <v>0</v>
      </c>
    </row>
    <row r="17" spans="1:13" x14ac:dyDescent="0.35">
      <c r="A17" s="3" t="s">
        <v>10</v>
      </c>
      <c r="B17" s="172">
        <f>SUM(B18:B20)</f>
        <v>0</v>
      </c>
      <c r="C17" s="172">
        <v>0</v>
      </c>
      <c r="D17" s="172">
        <v>0</v>
      </c>
      <c r="E17" s="172">
        <v>0</v>
      </c>
      <c r="F17" s="172">
        <v>0</v>
      </c>
      <c r="G17" s="172">
        <v>0</v>
      </c>
      <c r="H17" s="172">
        <v>0</v>
      </c>
      <c r="I17" s="172">
        <v>0</v>
      </c>
      <c r="J17" s="172">
        <v>0</v>
      </c>
      <c r="K17" s="172">
        <v>0</v>
      </c>
      <c r="L17" s="172">
        <v>0</v>
      </c>
      <c r="M17" s="172">
        <f t="shared" si="1"/>
        <v>0</v>
      </c>
    </row>
    <row r="18" spans="1:13" x14ac:dyDescent="0.35">
      <c r="A18" s="5" t="s">
        <v>5</v>
      </c>
      <c r="B18" s="172">
        <v>0</v>
      </c>
      <c r="C18" s="172">
        <v>0</v>
      </c>
      <c r="D18" s="172">
        <v>0</v>
      </c>
      <c r="E18" s="172">
        <v>0</v>
      </c>
      <c r="F18" s="172">
        <v>0</v>
      </c>
      <c r="G18" s="172">
        <v>0</v>
      </c>
      <c r="H18" s="172">
        <v>0</v>
      </c>
      <c r="I18" s="172">
        <v>0</v>
      </c>
      <c r="J18" s="172">
        <v>0</v>
      </c>
      <c r="K18" s="172">
        <v>0</v>
      </c>
      <c r="L18" s="172">
        <v>0</v>
      </c>
      <c r="M18" s="172">
        <f t="shared" si="1"/>
        <v>0</v>
      </c>
    </row>
    <row r="19" spans="1:13" x14ac:dyDescent="0.35">
      <c r="A19" s="5" t="s">
        <v>6</v>
      </c>
      <c r="B19" s="172">
        <v>0</v>
      </c>
      <c r="C19" s="172">
        <v>0</v>
      </c>
      <c r="D19" s="172">
        <v>0</v>
      </c>
      <c r="E19" s="172">
        <v>0</v>
      </c>
      <c r="F19" s="172">
        <v>0</v>
      </c>
      <c r="G19" s="172">
        <v>0</v>
      </c>
      <c r="H19" s="172">
        <v>0</v>
      </c>
      <c r="I19" s="172">
        <v>0</v>
      </c>
      <c r="J19" s="172">
        <v>0</v>
      </c>
      <c r="K19" s="172">
        <v>0</v>
      </c>
      <c r="L19" s="172">
        <v>0</v>
      </c>
      <c r="M19" s="172">
        <f t="shared" si="1"/>
        <v>0</v>
      </c>
    </row>
    <row r="20" spans="1:13" x14ac:dyDescent="0.35">
      <c r="A20" s="5" t="s">
        <v>7</v>
      </c>
      <c r="B20" s="172">
        <v>0</v>
      </c>
      <c r="C20" s="172">
        <v>0</v>
      </c>
      <c r="D20" s="172">
        <v>0</v>
      </c>
      <c r="E20" s="172">
        <v>0</v>
      </c>
      <c r="F20" s="172">
        <v>0</v>
      </c>
      <c r="G20" s="172">
        <v>0</v>
      </c>
      <c r="H20" s="172">
        <v>0</v>
      </c>
      <c r="I20" s="172">
        <v>0</v>
      </c>
      <c r="J20" s="172">
        <v>0</v>
      </c>
      <c r="K20" s="172">
        <v>0</v>
      </c>
      <c r="L20" s="172">
        <v>0</v>
      </c>
      <c r="M20" s="172">
        <f t="shared" si="1"/>
        <v>0</v>
      </c>
    </row>
    <row r="21" spans="1:13" x14ac:dyDescent="0.35">
      <c r="A21" s="5" t="s">
        <v>12</v>
      </c>
      <c r="B21" s="290" t="s">
        <v>635</v>
      </c>
      <c r="C21" s="290"/>
      <c r="D21" s="290"/>
      <c r="E21" s="290"/>
      <c r="F21" s="290"/>
      <c r="G21" s="290"/>
      <c r="H21" s="290"/>
      <c r="I21" s="290"/>
      <c r="J21" s="290"/>
      <c r="K21" s="290"/>
      <c r="L21" s="290"/>
      <c r="M21" s="290"/>
    </row>
    <row r="22" spans="1:13" ht="43.5" x14ac:dyDescent="0.35">
      <c r="A22" s="5" t="s">
        <v>13</v>
      </c>
      <c r="B22" s="290" t="s">
        <v>636</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1" t="s">
        <v>17</v>
      </c>
      <c r="B28" s="5" t="s">
        <v>20</v>
      </c>
      <c r="C28" s="171"/>
      <c r="D28" s="171"/>
      <c r="E28" s="171"/>
      <c r="F28" s="171"/>
      <c r="G28" s="171"/>
      <c r="H28" s="171"/>
      <c r="I28" s="290"/>
      <c r="J28" s="290"/>
    </row>
    <row r="29" spans="1:13" ht="87" x14ac:dyDescent="0.35">
      <c r="A29" s="171" t="s">
        <v>18</v>
      </c>
      <c r="B29" s="5" t="s">
        <v>21</v>
      </c>
      <c r="C29" s="171"/>
      <c r="D29" s="171"/>
      <c r="E29" s="171"/>
      <c r="F29" s="171"/>
      <c r="G29" s="171"/>
      <c r="H29" s="171"/>
      <c r="I29" s="294"/>
      <c r="J29" s="296"/>
    </row>
    <row r="30" spans="1:13" ht="87" x14ac:dyDescent="0.35">
      <c r="A30" s="171" t="s">
        <v>19</v>
      </c>
      <c r="B30" s="7" t="s">
        <v>22</v>
      </c>
      <c r="C30" s="171"/>
      <c r="D30" s="171"/>
      <c r="E30" s="171"/>
      <c r="F30" s="171"/>
      <c r="G30" s="171"/>
      <c r="H30" s="171"/>
      <c r="I30" s="290"/>
      <c r="J30" s="290"/>
    </row>
    <row r="31" spans="1:13" ht="29" x14ac:dyDescent="0.35">
      <c r="A31" s="8"/>
      <c r="B31" s="5" t="s">
        <v>23</v>
      </c>
      <c r="C31" s="171"/>
      <c r="D31" s="171"/>
      <c r="E31" s="171"/>
      <c r="F31" s="171"/>
      <c r="G31" s="171"/>
      <c r="H31" s="17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71"/>
      <c r="D35" s="171"/>
      <c r="E35" s="171"/>
      <c r="F35" s="171"/>
      <c r="G35" s="171"/>
      <c r="H35" s="17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71"/>
      <c r="D37" s="171"/>
      <c r="E37" s="171"/>
      <c r="F37" s="171"/>
      <c r="G37" s="171"/>
      <c r="H37" s="171"/>
      <c r="I37" s="290"/>
      <c r="J37" s="290"/>
    </row>
    <row r="38" spans="1:10" ht="43.5" x14ac:dyDescent="0.35">
      <c r="A38" s="17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6" workbookViewId="0">
      <selection activeCell="B14" sqref="B14"/>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72">
        <f>SUM(B5:B7)</f>
        <v>0</v>
      </c>
      <c r="C4" s="172">
        <f t="shared" ref="C4:L4" si="0">SUM(C5:C7)</f>
        <v>0</v>
      </c>
      <c r="D4" s="172">
        <f t="shared" si="0"/>
        <v>0</v>
      </c>
      <c r="E4" s="172">
        <f t="shared" si="0"/>
        <v>0</v>
      </c>
      <c r="F4" s="172">
        <f t="shared" si="0"/>
        <v>0</v>
      </c>
      <c r="G4" s="172">
        <f t="shared" si="0"/>
        <v>0</v>
      </c>
      <c r="H4" s="172">
        <f t="shared" si="0"/>
        <v>0</v>
      </c>
      <c r="I4" s="172">
        <f t="shared" si="0"/>
        <v>0</v>
      </c>
      <c r="J4" s="172">
        <f t="shared" si="0"/>
        <v>0</v>
      </c>
      <c r="K4" s="172">
        <f t="shared" si="0"/>
        <v>0</v>
      </c>
      <c r="L4" s="172">
        <f t="shared" si="0"/>
        <v>0</v>
      </c>
      <c r="M4" s="172">
        <f>SUM(B4:L4)</f>
        <v>0</v>
      </c>
    </row>
    <row r="5" spans="1:16" x14ac:dyDescent="0.35">
      <c r="A5" s="5" t="s">
        <v>5</v>
      </c>
      <c r="B5" s="172">
        <v>0</v>
      </c>
      <c r="C5" s="172">
        <v>0</v>
      </c>
      <c r="D5" s="172">
        <v>0</v>
      </c>
      <c r="E5" s="172">
        <v>0</v>
      </c>
      <c r="F5" s="172">
        <v>0</v>
      </c>
      <c r="G5" s="172">
        <v>0</v>
      </c>
      <c r="H5" s="172">
        <v>0</v>
      </c>
      <c r="I5" s="172">
        <v>0</v>
      </c>
      <c r="J5" s="172">
        <v>0</v>
      </c>
      <c r="K5" s="172">
        <v>0</v>
      </c>
      <c r="L5" s="172">
        <v>0</v>
      </c>
      <c r="M5" s="172">
        <f t="shared" ref="M5:M20" si="1">SUM(B5:L5)</f>
        <v>0</v>
      </c>
    </row>
    <row r="6" spans="1:16" x14ac:dyDescent="0.35">
      <c r="A6" s="5" t="s">
        <v>6</v>
      </c>
      <c r="B6" s="172">
        <v>0</v>
      </c>
      <c r="C6" s="172">
        <v>0</v>
      </c>
      <c r="D6" s="172">
        <v>0</v>
      </c>
      <c r="E6" s="172">
        <v>0</v>
      </c>
      <c r="F6" s="172">
        <v>0</v>
      </c>
      <c r="G6" s="172">
        <v>0</v>
      </c>
      <c r="H6" s="172">
        <v>0</v>
      </c>
      <c r="I6" s="172">
        <v>0</v>
      </c>
      <c r="J6" s="172">
        <v>0</v>
      </c>
      <c r="K6" s="172">
        <v>0</v>
      </c>
      <c r="L6" s="172">
        <v>0</v>
      </c>
      <c r="M6" s="172">
        <f t="shared" si="1"/>
        <v>0</v>
      </c>
    </row>
    <row r="7" spans="1:16" x14ac:dyDescent="0.35">
      <c r="A7" s="5" t="s">
        <v>7</v>
      </c>
      <c r="B7" s="172">
        <v>0</v>
      </c>
      <c r="C7" s="172">
        <v>0</v>
      </c>
      <c r="D7" s="172">
        <v>0</v>
      </c>
      <c r="E7" s="172">
        <v>0</v>
      </c>
      <c r="F7" s="172">
        <v>0</v>
      </c>
      <c r="G7" s="172">
        <v>0</v>
      </c>
      <c r="H7" s="172">
        <v>0</v>
      </c>
      <c r="I7" s="172">
        <v>0</v>
      </c>
      <c r="J7" s="172">
        <v>0</v>
      </c>
      <c r="K7" s="172">
        <v>0</v>
      </c>
      <c r="L7" s="172">
        <v>0</v>
      </c>
      <c r="M7" s="172">
        <f t="shared" si="1"/>
        <v>0</v>
      </c>
    </row>
    <row r="8" spans="1:16" x14ac:dyDescent="0.35">
      <c r="A8" s="3" t="s">
        <v>8</v>
      </c>
      <c r="B8" s="172">
        <f>SUM(B9:B11)</f>
        <v>0.25</v>
      </c>
      <c r="C8" s="172">
        <f t="shared" ref="C8:L8" si="2">SUM(C9:C11)</f>
        <v>0</v>
      </c>
      <c r="D8" s="172">
        <f t="shared" si="2"/>
        <v>0</v>
      </c>
      <c r="E8" s="172">
        <f t="shared" si="2"/>
        <v>0</v>
      </c>
      <c r="F8" s="172">
        <f t="shared" si="2"/>
        <v>0</v>
      </c>
      <c r="G8" s="172">
        <f t="shared" si="2"/>
        <v>0</v>
      </c>
      <c r="H8" s="172">
        <f t="shared" si="2"/>
        <v>0</v>
      </c>
      <c r="I8" s="172">
        <f t="shared" si="2"/>
        <v>0</v>
      </c>
      <c r="J8" s="172">
        <f t="shared" si="2"/>
        <v>0</v>
      </c>
      <c r="K8" s="172">
        <f t="shared" si="2"/>
        <v>0</v>
      </c>
      <c r="L8" s="172">
        <f t="shared" si="2"/>
        <v>0</v>
      </c>
      <c r="M8" s="172">
        <f t="shared" si="1"/>
        <v>0.25</v>
      </c>
    </row>
    <row r="9" spans="1:16" x14ac:dyDescent="0.35">
      <c r="A9" s="5" t="s">
        <v>5</v>
      </c>
      <c r="B9" s="172">
        <v>0.25</v>
      </c>
      <c r="C9" s="172">
        <v>0</v>
      </c>
      <c r="D9" s="172">
        <v>0</v>
      </c>
      <c r="E9" s="172">
        <v>0</v>
      </c>
      <c r="F9" s="172">
        <v>0</v>
      </c>
      <c r="G9" s="172">
        <v>0</v>
      </c>
      <c r="H9" s="172">
        <v>0</v>
      </c>
      <c r="I9" s="172">
        <v>0</v>
      </c>
      <c r="J9" s="172">
        <v>0</v>
      </c>
      <c r="K9" s="172">
        <v>0</v>
      </c>
      <c r="L9" s="172">
        <v>0</v>
      </c>
      <c r="M9" s="172">
        <f t="shared" si="1"/>
        <v>0.25</v>
      </c>
    </row>
    <row r="10" spans="1:16" x14ac:dyDescent="0.35">
      <c r="A10" s="5" t="s">
        <v>6</v>
      </c>
      <c r="B10" s="172">
        <v>0</v>
      </c>
      <c r="C10" s="172">
        <v>0</v>
      </c>
      <c r="D10" s="172">
        <v>0</v>
      </c>
      <c r="E10" s="172">
        <v>0</v>
      </c>
      <c r="F10" s="172">
        <v>0</v>
      </c>
      <c r="G10" s="172">
        <v>0</v>
      </c>
      <c r="H10" s="172">
        <v>0</v>
      </c>
      <c r="I10" s="172">
        <v>0</v>
      </c>
      <c r="J10" s="172">
        <v>0</v>
      </c>
      <c r="K10" s="172">
        <v>0</v>
      </c>
      <c r="L10" s="172">
        <v>0</v>
      </c>
      <c r="M10" s="172">
        <f t="shared" si="1"/>
        <v>0</v>
      </c>
    </row>
    <row r="11" spans="1:16" x14ac:dyDescent="0.35">
      <c r="A11" s="5" t="s">
        <v>7</v>
      </c>
      <c r="B11" s="172">
        <v>0</v>
      </c>
      <c r="C11" s="172">
        <v>0</v>
      </c>
      <c r="D11" s="172">
        <v>0</v>
      </c>
      <c r="E11" s="172">
        <v>0</v>
      </c>
      <c r="F11" s="172">
        <v>0</v>
      </c>
      <c r="G11" s="172">
        <v>0</v>
      </c>
      <c r="H11" s="172">
        <v>0</v>
      </c>
      <c r="I11" s="172">
        <v>0</v>
      </c>
      <c r="J11" s="172">
        <v>0</v>
      </c>
      <c r="K11" s="172">
        <v>0</v>
      </c>
      <c r="L11" s="172">
        <v>0</v>
      </c>
      <c r="M11" s="172">
        <f t="shared" si="1"/>
        <v>0</v>
      </c>
    </row>
    <row r="12" spans="1:16" x14ac:dyDescent="0.35">
      <c r="A12" s="3" t="s">
        <v>11</v>
      </c>
      <c r="B12" s="172">
        <f>SUM(B13:B15)</f>
        <v>-0.25</v>
      </c>
      <c r="C12" s="172">
        <f t="shared" ref="C12:L12" si="3">SUM(C13:C15)</f>
        <v>0</v>
      </c>
      <c r="D12" s="172">
        <f t="shared" si="3"/>
        <v>0</v>
      </c>
      <c r="E12" s="172">
        <f t="shared" si="3"/>
        <v>0</v>
      </c>
      <c r="F12" s="172">
        <f t="shared" si="3"/>
        <v>0</v>
      </c>
      <c r="G12" s="172">
        <f t="shared" si="3"/>
        <v>0</v>
      </c>
      <c r="H12" s="172">
        <f t="shared" si="3"/>
        <v>0</v>
      </c>
      <c r="I12" s="172">
        <f t="shared" si="3"/>
        <v>0</v>
      </c>
      <c r="J12" s="172">
        <f t="shared" si="3"/>
        <v>0</v>
      </c>
      <c r="K12" s="172">
        <f t="shared" si="3"/>
        <v>0</v>
      </c>
      <c r="L12" s="172">
        <f t="shared" si="3"/>
        <v>0</v>
      </c>
      <c r="M12" s="172">
        <f t="shared" si="1"/>
        <v>-0.25</v>
      </c>
    </row>
    <row r="13" spans="1:16" ht="15" thickBot="1" x14ac:dyDescent="0.4">
      <c r="A13" s="5" t="s">
        <v>5</v>
      </c>
      <c r="B13" s="172">
        <v>-0.25</v>
      </c>
      <c r="C13" s="172">
        <v>0</v>
      </c>
      <c r="D13" s="172">
        <v>0</v>
      </c>
      <c r="E13" s="172">
        <v>0</v>
      </c>
      <c r="F13" s="172">
        <v>0</v>
      </c>
      <c r="G13" s="172">
        <v>0</v>
      </c>
      <c r="H13" s="172">
        <v>0</v>
      </c>
      <c r="I13" s="172">
        <v>0</v>
      </c>
      <c r="J13" s="172">
        <v>0</v>
      </c>
      <c r="K13" s="172">
        <v>0</v>
      </c>
      <c r="L13" s="172">
        <v>0</v>
      </c>
      <c r="M13" s="172">
        <f t="shared" si="1"/>
        <v>-0.25</v>
      </c>
    </row>
    <row r="14" spans="1:16" ht="15" thickBot="1" x14ac:dyDescent="0.4">
      <c r="A14" s="5" t="s">
        <v>6</v>
      </c>
      <c r="B14" s="172">
        <v>0</v>
      </c>
      <c r="C14" s="172">
        <v>0</v>
      </c>
      <c r="D14" s="172">
        <v>0</v>
      </c>
      <c r="E14" s="172">
        <v>0</v>
      </c>
      <c r="F14" s="172">
        <v>0</v>
      </c>
      <c r="G14" s="172">
        <v>0</v>
      </c>
      <c r="H14" s="172">
        <v>0</v>
      </c>
      <c r="I14" s="172">
        <v>0</v>
      </c>
      <c r="J14" s="172">
        <v>0</v>
      </c>
      <c r="K14" s="172">
        <v>0</v>
      </c>
      <c r="L14" s="172">
        <v>0</v>
      </c>
      <c r="M14" s="172">
        <f t="shared" si="1"/>
        <v>0</v>
      </c>
      <c r="O14" s="67"/>
      <c r="P14" s="74"/>
    </row>
    <row r="15" spans="1:16" ht="15" thickBot="1" x14ac:dyDescent="0.4">
      <c r="A15" s="5" t="s">
        <v>7</v>
      </c>
      <c r="B15" s="172">
        <v>0</v>
      </c>
      <c r="C15" s="172">
        <v>0</v>
      </c>
      <c r="D15" s="172">
        <v>0</v>
      </c>
      <c r="E15" s="172">
        <v>0</v>
      </c>
      <c r="F15" s="172">
        <v>0</v>
      </c>
      <c r="G15" s="172">
        <v>0</v>
      </c>
      <c r="H15" s="172">
        <v>0</v>
      </c>
      <c r="I15" s="172">
        <v>0</v>
      </c>
      <c r="J15" s="172">
        <v>0</v>
      </c>
      <c r="K15" s="172">
        <v>0</v>
      </c>
      <c r="L15" s="172">
        <v>0</v>
      </c>
      <c r="M15" s="172">
        <f t="shared" si="1"/>
        <v>0</v>
      </c>
      <c r="O15" s="67"/>
      <c r="P15" s="74"/>
    </row>
    <row r="16" spans="1:16" ht="29" x14ac:dyDescent="0.35">
      <c r="A16" s="3" t="s">
        <v>9</v>
      </c>
      <c r="B16" s="172">
        <v>0</v>
      </c>
      <c r="C16" s="172">
        <v>0</v>
      </c>
      <c r="D16" s="172">
        <v>0</v>
      </c>
      <c r="E16" s="172">
        <v>0</v>
      </c>
      <c r="F16" s="172">
        <v>0</v>
      </c>
      <c r="G16" s="172">
        <v>0</v>
      </c>
      <c r="H16" s="172">
        <v>0</v>
      </c>
      <c r="I16" s="172">
        <v>0</v>
      </c>
      <c r="J16" s="172">
        <v>0</v>
      </c>
      <c r="K16" s="172">
        <v>0</v>
      </c>
      <c r="L16" s="172">
        <v>0</v>
      </c>
      <c r="M16" s="172">
        <f t="shared" si="1"/>
        <v>0</v>
      </c>
    </row>
    <row r="17" spans="1:13" x14ac:dyDescent="0.35">
      <c r="A17" s="3" t="s">
        <v>10</v>
      </c>
      <c r="B17" s="172">
        <f>SUM(B18:B20)</f>
        <v>0</v>
      </c>
      <c r="C17" s="172">
        <v>0</v>
      </c>
      <c r="D17" s="172">
        <v>0</v>
      </c>
      <c r="E17" s="172">
        <v>0</v>
      </c>
      <c r="F17" s="172">
        <v>0</v>
      </c>
      <c r="G17" s="172">
        <v>0</v>
      </c>
      <c r="H17" s="172">
        <v>0</v>
      </c>
      <c r="I17" s="172">
        <v>0</v>
      </c>
      <c r="J17" s="172">
        <v>0</v>
      </c>
      <c r="K17" s="172">
        <v>0</v>
      </c>
      <c r="L17" s="172">
        <v>0</v>
      </c>
      <c r="M17" s="172">
        <f t="shared" si="1"/>
        <v>0</v>
      </c>
    </row>
    <row r="18" spans="1:13" x14ac:dyDescent="0.35">
      <c r="A18" s="5" t="s">
        <v>5</v>
      </c>
      <c r="B18" s="172">
        <v>0</v>
      </c>
      <c r="C18" s="172">
        <v>0</v>
      </c>
      <c r="D18" s="172">
        <v>0</v>
      </c>
      <c r="E18" s="172">
        <v>0</v>
      </c>
      <c r="F18" s="172">
        <v>0</v>
      </c>
      <c r="G18" s="172">
        <v>0</v>
      </c>
      <c r="H18" s="172">
        <v>0</v>
      </c>
      <c r="I18" s="172">
        <v>0</v>
      </c>
      <c r="J18" s="172">
        <v>0</v>
      </c>
      <c r="K18" s="172">
        <v>0</v>
      </c>
      <c r="L18" s="172">
        <v>0</v>
      </c>
      <c r="M18" s="172">
        <f t="shared" si="1"/>
        <v>0</v>
      </c>
    </row>
    <row r="19" spans="1:13" x14ac:dyDescent="0.35">
      <c r="A19" s="5" t="s">
        <v>6</v>
      </c>
      <c r="B19" s="172">
        <v>0</v>
      </c>
      <c r="C19" s="172">
        <v>0</v>
      </c>
      <c r="D19" s="172">
        <v>0</v>
      </c>
      <c r="E19" s="172">
        <v>0</v>
      </c>
      <c r="F19" s="172">
        <v>0</v>
      </c>
      <c r="G19" s="172">
        <v>0</v>
      </c>
      <c r="H19" s="172">
        <v>0</v>
      </c>
      <c r="I19" s="172">
        <v>0</v>
      </c>
      <c r="J19" s="172">
        <v>0</v>
      </c>
      <c r="K19" s="172">
        <v>0</v>
      </c>
      <c r="L19" s="172">
        <v>0</v>
      </c>
      <c r="M19" s="172">
        <f t="shared" si="1"/>
        <v>0</v>
      </c>
    </row>
    <row r="20" spans="1:13" x14ac:dyDescent="0.35">
      <c r="A20" s="5" t="s">
        <v>7</v>
      </c>
      <c r="B20" s="172">
        <v>0</v>
      </c>
      <c r="C20" s="172">
        <v>0</v>
      </c>
      <c r="D20" s="172">
        <v>0</v>
      </c>
      <c r="E20" s="172">
        <v>0</v>
      </c>
      <c r="F20" s="172">
        <v>0</v>
      </c>
      <c r="G20" s="172">
        <v>0</v>
      </c>
      <c r="H20" s="172">
        <v>0</v>
      </c>
      <c r="I20" s="172">
        <v>0</v>
      </c>
      <c r="J20" s="172">
        <v>0</v>
      </c>
      <c r="K20" s="172">
        <v>0</v>
      </c>
      <c r="L20" s="172">
        <v>0</v>
      </c>
      <c r="M20" s="172">
        <f t="shared" si="1"/>
        <v>0</v>
      </c>
    </row>
    <row r="21" spans="1:13" x14ac:dyDescent="0.35">
      <c r="A21" s="5" t="s">
        <v>12</v>
      </c>
      <c r="B21" s="290" t="s">
        <v>635</v>
      </c>
      <c r="C21" s="290"/>
      <c r="D21" s="290"/>
      <c r="E21" s="290"/>
      <c r="F21" s="290"/>
      <c r="G21" s="290"/>
      <c r="H21" s="290"/>
      <c r="I21" s="290"/>
      <c r="J21" s="290"/>
      <c r="K21" s="290"/>
      <c r="L21" s="290"/>
      <c r="M21" s="290"/>
    </row>
    <row r="22" spans="1:13" ht="43.5" x14ac:dyDescent="0.35">
      <c r="A22" s="5" t="s">
        <v>13</v>
      </c>
      <c r="B22" s="290" t="s">
        <v>637</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1" t="s">
        <v>17</v>
      </c>
      <c r="B28" s="5" t="s">
        <v>20</v>
      </c>
      <c r="C28" s="171"/>
      <c r="D28" s="171"/>
      <c r="E28" s="171"/>
      <c r="F28" s="171"/>
      <c r="G28" s="171"/>
      <c r="H28" s="171"/>
      <c r="I28" s="290"/>
      <c r="J28" s="290"/>
    </row>
    <row r="29" spans="1:13" ht="87" x14ac:dyDescent="0.35">
      <c r="A29" s="171" t="s">
        <v>18</v>
      </c>
      <c r="B29" s="5" t="s">
        <v>21</v>
      </c>
      <c r="C29" s="171"/>
      <c r="D29" s="171"/>
      <c r="E29" s="171"/>
      <c r="F29" s="171"/>
      <c r="G29" s="171"/>
      <c r="H29" s="171"/>
      <c r="I29" s="294"/>
      <c r="J29" s="296"/>
    </row>
    <row r="30" spans="1:13" ht="87" x14ac:dyDescent="0.35">
      <c r="A30" s="171" t="s">
        <v>19</v>
      </c>
      <c r="B30" s="7" t="s">
        <v>22</v>
      </c>
      <c r="C30" s="171"/>
      <c r="D30" s="171"/>
      <c r="E30" s="171"/>
      <c r="F30" s="171"/>
      <c r="G30" s="171"/>
      <c r="H30" s="171"/>
      <c r="I30" s="290"/>
      <c r="J30" s="290"/>
    </row>
    <row r="31" spans="1:13" ht="29" x14ac:dyDescent="0.35">
      <c r="A31" s="8"/>
      <c r="B31" s="5" t="s">
        <v>23</v>
      </c>
      <c r="C31" s="171"/>
      <c r="D31" s="171"/>
      <c r="E31" s="171"/>
      <c r="F31" s="171"/>
      <c r="G31" s="171"/>
      <c r="H31" s="17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71"/>
      <c r="D35" s="171"/>
      <c r="E35" s="171"/>
      <c r="F35" s="171"/>
      <c r="G35" s="171"/>
      <c r="H35" s="17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71"/>
      <c r="D37" s="171"/>
      <c r="E37" s="171"/>
      <c r="F37" s="171"/>
      <c r="G37" s="171"/>
      <c r="H37" s="171"/>
      <c r="I37" s="290"/>
      <c r="J37" s="290"/>
    </row>
    <row r="38" spans="1:10" ht="43.5" x14ac:dyDescent="0.35">
      <c r="A38" s="17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workbookViewId="0">
      <selection activeCell="M16" sqref="M16"/>
    </sheetView>
  </sheetViews>
  <sheetFormatPr defaultRowHeight="14.5" x14ac:dyDescent="0.35"/>
  <cols>
    <col min="1" max="1" width="33.7265625" customWidth="1"/>
  </cols>
  <sheetData>
    <row r="1" spans="1:20" x14ac:dyDescent="0.35">
      <c r="A1" s="289"/>
      <c r="B1" s="289"/>
      <c r="C1" s="289"/>
      <c r="D1" s="289"/>
      <c r="E1" s="289"/>
      <c r="F1" s="289"/>
      <c r="G1" s="289"/>
      <c r="H1" s="289"/>
      <c r="I1" s="289"/>
      <c r="J1" s="289"/>
      <c r="K1" s="289"/>
      <c r="L1" s="289"/>
      <c r="M1" s="289"/>
    </row>
    <row r="2" spans="1:20" x14ac:dyDescent="0.35">
      <c r="A2" s="290" t="s">
        <v>1</v>
      </c>
      <c r="B2" s="291" t="s">
        <v>2</v>
      </c>
      <c r="C2" s="291"/>
      <c r="D2" s="291"/>
      <c r="E2" s="291"/>
      <c r="F2" s="291"/>
      <c r="G2" s="291"/>
      <c r="H2" s="291"/>
      <c r="I2" s="291"/>
      <c r="J2" s="291"/>
      <c r="K2" s="291"/>
      <c r="L2" s="291"/>
      <c r="M2" s="291"/>
    </row>
    <row r="3" spans="1:20" ht="29" x14ac:dyDescent="0.35">
      <c r="A3" s="290"/>
      <c r="B3" s="1">
        <v>0</v>
      </c>
      <c r="C3" s="1">
        <v>1</v>
      </c>
      <c r="D3" s="1">
        <v>2</v>
      </c>
      <c r="E3" s="1">
        <v>3</v>
      </c>
      <c r="F3" s="1">
        <v>4</v>
      </c>
      <c r="G3" s="1">
        <v>5</v>
      </c>
      <c r="H3" s="1">
        <v>6</v>
      </c>
      <c r="I3" s="1">
        <v>7</v>
      </c>
      <c r="J3" s="1">
        <v>8</v>
      </c>
      <c r="K3" s="1">
        <v>9</v>
      </c>
      <c r="L3" s="1">
        <v>10</v>
      </c>
      <c r="M3" s="2" t="s">
        <v>3</v>
      </c>
    </row>
    <row r="4" spans="1:20" x14ac:dyDescent="0.35">
      <c r="A4" s="3" t="s">
        <v>4</v>
      </c>
      <c r="B4" s="112">
        <f>SUM(B5:B7)</f>
        <v>0</v>
      </c>
      <c r="C4" s="112">
        <f t="shared" ref="C4:L4" si="0">SUM(C5:C7)</f>
        <v>0</v>
      </c>
      <c r="D4" s="112">
        <f t="shared" si="0"/>
        <v>0</v>
      </c>
      <c r="E4" s="112">
        <f t="shared" si="0"/>
        <v>0</v>
      </c>
      <c r="F4" s="112">
        <f t="shared" si="0"/>
        <v>0</v>
      </c>
      <c r="G4" s="112">
        <f t="shared" si="0"/>
        <v>0</v>
      </c>
      <c r="H4" s="112">
        <f t="shared" si="0"/>
        <v>0</v>
      </c>
      <c r="I4" s="112">
        <f t="shared" si="0"/>
        <v>0</v>
      </c>
      <c r="J4" s="112">
        <f t="shared" si="0"/>
        <v>0</v>
      </c>
      <c r="K4" s="112">
        <f t="shared" si="0"/>
        <v>0</v>
      </c>
      <c r="L4" s="112">
        <f t="shared" si="0"/>
        <v>0</v>
      </c>
      <c r="M4" s="112">
        <f>SUM(B4:L4)</f>
        <v>0</v>
      </c>
    </row>
    <row r="5" spans="1:20" x14ac:dyDescent="0.35">
      <c r="A5" s="5" t="s">
        <v>5</v>
      </c>
      <c r="B5" s="112">
        <v>0</v>
      </c>
      <c r="C5" s="112">
        <v>0</v>
      </c>
      <c r="D5" s="112">
        <v>0</v>
      </c>
      <c r="E5" s="112">
        <v>0</v>
      </c>
      <c r="F5" s="112">
        <v>0</v>
      </c>
      <c r="G5" s="112">
        <v>0</v>
      </c>
      <c r="H5" s="112">
        <v>0</v>
      </c>
      <c r="I5" s="112">
        <v>0</v>
      </c>
      <c r="J5" s="112">
        <v>0</v>
      </c>
      <c r="K5" s="112">
        <v>0</v>
      </c>
      <c r="L5" s="112">
        <v>0</v>
      </c>
      <c r="M5" s="112">
        <f t="shared" ref="M5:M20" si="1">SUM(B5:L5)</f>
        <v>0</v>
      </c>
    </row>
    <row r="6" spans="1:20" x14ac:dyDescent="0.35">
      <c r="A6" s="5" t="s">
        <v>6</v>
      </c>
      <c r="B6" s="112">
        <v>0</v>
      </c>
      <c r="C6" s="112">
        <v>0</v>
      </c>
      <c r="D6" s="112">
        <v>0</v>
      </c>
      <c r="E6" s="112">
        <v>0</v>
      </c>
      <c r="F6" s="112">
        <v>0</v>
      </c>
      <c r="G6" s="112">
        <v>0</v>
      </c>
      <c r="H6" s="112">
        <v>0</v>
      </c>
      <c r="I6" s="112">
        <v>0</v>
      </c>
      <c r="J6" s="112">
        <v>0</v>
      </c>
      <c r="K6" s="112">
        <v>0</v>
      </c>
      <c r="L6" s="112">
        <v>0</v>
      </c>
      <c r="M6" s="112">
        <f t="shared" si="1"/>
        <v>0</v>
      </c>
    </row>
    <row r="7" spans="1:20" x14ac:dyDescent="0.35">
      <c r="A7" s="5" t="s">
        <v>7</v>
      </c>
      <c r="B7" s="112">
        <v>0</v>
      </c>
      <c r="C7" s="112">
        <v>0</v>
      </c>
      <c r="D7" s="112">
        <v>0</v>
      </c>
      <c r="E7" s="112">
        <v>0</v>
      </c>
      <c r="F7" s="112">
        <v>0</v>
      </c>
      <c r="G7" s="112">
        <v>0</v>
      </c>
      <c r="H7" s="112">
        <v>0</v>
      </c>
      <c r="I7" s="112">
        <v>0</v>
      </c>
      <c r="J7" s="112">
        <v>0</v>
      </c>
      <c r="K7" s="112">
        <v>0</v>
      </c>
      <c r="L7" s="112">
        <v>0</v>
      </c>
      <c r="M7" s="112">
        <f t="shared" si="1"/>
        <v>0</v>
      </c>
    </row>
    <row r="8" spans="1:20" x14ac:dyDescent="0.35">
      <c r="A8" s="3" t="s">
        <v>8</v>
      </c>
      <c r="B8" s="112">
        <f>SUM(B9:B11)</f>
        <v>0.57999999999999996</v>
      </c>
      <c r="C8" s="112">
        <f t="shared" ref="C8:L8" si="2">SUM(C9:C11)</f>
        <v>1.04</v>
      </c>
      <c r="D8" s="112">
        <f t="shared" si="2"/>
        <v>1.27</v>
      </c>
      <c r="E8" s="112">
        <f t="shared" si="2"/>
        <v>0.71</v>
      </c>
      <c r="F8" s="112">
        <f t="shared" si="2"/>
        <v>0.64</v>
      </c>
      <c r="G8" s="112">
        <f t="shared" si="2"/>
        <v>0.64</v>
      </c>
      <c r="H8" s="112">
        <f t="shared" si="2"/>
        <v>0.64</v>
      </c>
      <c r="I8" s="112">
        <f t="shared" si="2"/>
        <v>0.64</v>
      </c>
      <c r="J8" s="112">
        <f t="shared" si="2"/>
        <v>0.64</v>
      </c>
      <c r="K8" s="112">
        <f t="shared" si="2"/>
        <v>0.64</v>
      </c>
      <c r="L8" s="112">
        <f t="shared" si="2"/>
        <v>0.64</v>
      </c>
      <c r="M8" s="112">
        <f t="shared" si="1"/>
        <v>8.0799999999999983</v>
      </c>
      <c r="T8" s="23"/>
    </row>
    <row r="9" spans="1:20" x14ac:dyDescent="0.35">
      <c r="A9" s="5" t="s">
        <v>5</v>
      </c>
      <c r="B9" s="112">
        <v>0.57999999999999996</v>
      </c>
      <c r="C9" s="112">
        <v>1.04</v>
      </c>
      <c r="D9" s="112">
        <v>1.27</v>
      </c>
      <c r="E9" s="112">
        <v>0.71</v>
      </c>
      <c r="F9" s="112">
        <v>0.64</v>
      </c>
      <c r="G9" s="112">
        <v>0.64</v>
      </c>
      <c r="H9" s="112">
        <v>0.64</v>
      </c>
      <c r="I9" s="112">
        <v>0.64</v>
      </c>
      <c r="J9" s="112">
        <v>0.64</v>
      </c>
      <c r="K9" s="112">
        <v>0.64</v>
      </c>
      <c r="L9" s="112">
        <v>0.64</v>
      </c>
      <c r="M9" s="112">
        <f t="shared" si="1"/>
        <v>8.0799999999999983</v>
      </c>
    </row>
    <row r="10" spans="1:20" x14ac:dyDescent="0.35">
      <c r="A10" s="5" t="s">
        <v>6</v>
      </c>
      <c r="B10" s="112">
        <v>0</v>
      </c>
      <c r="C10" s="112">
        <v>0</v>
      </c>
      <c r="D10" s="112">
        <v>0</v>
      </c>
      <c r="E10" s="112">
        <v>0</v>
      </c>
      <c r="F10" s="112">
        <v>0</v>
      </c>
      <c r="G10" s="112">
        <v>0</v>
      </c>
      <c r="H10" s="112">
        <v>0</v>
      </c>
      <c r="I10" s="112">
        <v>0</v>
      </c>
      <c r="J10" s="112">
        <v>0</v>
      </c>
      <c r="K10" s="112">
        <v>0</v>
      </c>
      <c r="L10" s="112">
        <v>0</v>
      </c>
      <c r="M10" s="112">
        <f t="shared" si="1"/>
        <v>0</v>
      </c>
    </row>
    <row r="11" spans="1:20" x14ac:dyDescent="0.35">
      <c r="A11" s="5" t="s">
        <v>7</v>
      </c>
      <c r="B11" s="112">
        <v>0</v>
      </c>
      <c r="C11" s="112">
        <v>0</v>
      </c>
      <c r="D11" s="112">
        <v>0</v>
      </c>
      <c r="E11" s="112">
        <v>0</v>
      </c>
      <c r="F11" s="112">
        <v>0</v>
      </c>
      <c r="G11" s="112">
        <v>0</v>
      </c>
      <c r="H11" s="112">
        <v>0</v>
      </c>
      <c r="I11" s="112">
        <v>0</v>
      </c>
      <c r="J11" s="112">
        <v>0</v>
      </c>
      <c r="K11" s="112">
        <v>0</v>
      </c>
      <c r="L11" s="112">
        <v>0</v>
      </c>
      <c r="M11" s="112">
        <f t="shared" si="1"/>
        <v>0</v>
      </c>
    </row>
    <row r="12" spans="1:20" x14ac:dyDescent="0.35">
      <c r="A12" s="3" t="s">
        <v>11</v>
      </c>
      <c r="B12" s="112">
        <f>SUM(B13:B15)</f>
        <v>-0.57999999999999996</v>
      </c>
      <c r="C12" s="112">
        <f t="shared" ref="C12:L12" si="3">SUM(C13:C15)</f>
        <v>-1.04</v>
      </c>
      <c r="D12" s="112">
        <f t="shared" si="3"/>
        <v>-1.27</v>
      </c>
      <c r="E12" s="112">
        <f t="shared" si="3"/>
        <v>-0.71</v>
      </c>
      <c r="F12" s="112">
        <f t="shared" si="3"/>
        <v>-0.64</v>
      </c>
      <c r="G12" s="112">
        <f t="shared" si="3"/>
        <v>-0.64</v>
      </c>
      <c r="H12" s="112">
        <f t="shared" si="3"/>
        <v>-0.64</v>
      </c>
      <c r="I12" s="112">
        <f t="shared" si="3"/>
        <v>-0.64</v>
      </c>
      <c r="J12" s="112">
        <f t="shared" si="3"/>
        <v>-0.64</v>
      </c>
      <c r="K12" s="112">
        <f t="shared" si="3"/>
        <v>-0.64</v>
      </c>
      <c r="L12" s="112">
        <f t="shared" si="3"/>
        <v>-0.64</v>
      </c>
      <c r="M12" s="112">
        <f t="shared" si="1"/>
        <v>-8.0799999999999983</v>
      </c>
      <c r="R12" s="23"/>
    </row>
    <row r="13" spans="1:20" ht="15" thickBot="1" x14ac:dyDescent="0.4">
      <c r="A13" s="5" t="s">
        <v>5</v>
      </c>
      <c r="B13" s="112">
        <v>-0.57999999999999996</v>
      </c>
      <c r="C13" s="112">
        <v>-1.04</v>
      </c>
      <c r="D13" s="112">
        <v>-1.27</v>
      </c>
      <c r="E13" s="112">
        <v>-0.71</v>
      </c>
      <c r="F13" s="112">
        <v>-0.64</v>
      </c>
      <c r="G13" s="112">
        <v>-0.64</v>
      </c>
      <c r="H13" s="112">
        <v>-0.64</v>
      </c>
      <c r="I13" s="112">
        <v>-0.64</v>
      </c>
      <c r="J13" s="112">
        <v>-0.64</v>
      </c>
      <c r="K13" s="112">
        <v>-0.64</v>
      </c>
      <c r="L13" s="112">
        <v>-0.64</v>
      </c>
      <c r="M13" s="112">
        <f t="shared" si="1"/>
        <v>-8.0799999999999983</v>
      </c>
      <c r="R13" s="23"/>
      <c r="T13" s="23"/>
    </row>
    <row r="14" spans="1:20" ht="15" thickBot="1" x14ac:dyDescent="0.4">
      <c r="A14" s="5" t="s">
        <v>6</v>
      </c>
      <c r="B14" s="112">
        <v>0</v>
      </c>
      <c r="C14" s="112">
        <v>0</v>
      </c>
      <c r="D14" s="112">
        <v>0</v>
      </c>
      <c r="E14" s="112">
        <v>0</v>
      </c>
      <c r="F14" s="112">
        <v>0</v>
      </c>
      <c r="G14" s="112">
        <v>0</v>
      </c>
      <c r="H14" s="112">
        <v>0</v>
      </c>
      <c r="I14" s="112">
        <v>0</v>
      </c>
      <c r="J14" s="112">
        <v>0</v>
      </c>
      <c r="K14" s="112">
        <v>0</v>
      </c>
      <c r="L14" s="112">
        <v>0</v>
      </c>
      <c r="M14" s="112">
        <f t="shared" si="1"/>
        <v>0</v>
      </c>
      <c r="O14" s="67" t="s">
        <v>297</v>
      </c>
      <c r="P14" s="68">
        <v>3.21</v>
      </c>
    </row>
    <row r="15" spans="1:20" ht="15" thickBot="1" x14ac:dyDescent="0.4">
      <c r="A15" s="5" t="s">
        <v>7</v>
      </c>
      <c r="B15" s="112">
        <v>0</v>
      </c>
      <c r="C15" s="112">
        <v>0</v>
      </c>
      <c r="D15" s="112">
        <v>0</v>
      </c>
      <c r="E15" s="112">
        <v>0</v>
      </c>
      <c r="F15" s="112">
        <v>0</v>
      </c>
      <c r="G15" s="112">
        <v>0</v>
      </c>
      <c r="H15" s="112">
        <v>0</v>
      </c>
      <c r="I15" s="112">
        <v>0</v>
      </c>
      <c r="J15" s="112">
        <v>0</v>
      </c>
      <c r="K15" s="112">
        <v>0</v>
      </c>
      <c r="L15" s="112">
        <v>0</v>
      </c>
      <c r="M15" s="112">
        <f t="shared" si="1"/>
        <v>0</v>
      </c>
      <c r="O15" s="67" t="s">
        <v>404</v>
      </c>
      <c r="P15" s="74">
        <v>4.87</v>
      </c>
      <c r="R15" s="23"/>
    </row>
    <row r="16" spans="1:20" ht="29" x14ac:dyDescent="0.35">
      <c r="A16" s="3" t="s">
        <v>9</v>
      </c>
      <c r="B16" s="112">
        <v>3.19</v>
      </c>
      <c r="C16" s="112">
        <v>5.71</v>
      </c>
      <c r="D16" s="112">
        <v>7</v>
      </c>
      <c r="E16" s="112">
        <v>1.81</v>
      </c>
      <c r="F16" s="112">
        <v>0</v>
      </c>
      <c r="G16" s="112">
        <v>0</v>
      </c>
      <c r="H16" s="112">
        <v>0</v>
      </c>
      <c r="I16" s="112">
        <v>0</v>
      </c>
      <c r="J16" s="112">
        <v>0</v>
      </c>
      <c r="K16" s="112">
        <v>0</v>
      </c>
      <c r="L16" s="112">
        <v>0</v>
      </c>
      <c r="M16" s="112">
        <f t="shared" si="1"/>
        <v>17.71</v>
      </c>
      <c r="P16" s="23"/>
    </row>
    <row r="17" spans="1:13" x14ac:dyDescent="0.35">
      <c r="A17" s="3" t="s">
        <v>10</v>
      </c>
      <c r="B17" s="112">
        <f>SUM(B18:B20)</f>
        <v>0</v>
      </c>
      <c r="C17" s="112">
        <v>0</v>
      </c>
      <c r="D17" s="112">
        <v>0</v>
      </c>
      <c r="E17" s="112">
        <v>0</v>
      </c>
      <c r="F17" s="112">
        <v>0</v>
      </c>
      <c r="G17" s="112">
        <v>0</v>
      </c>
      <c r="H17" s="112">
        <v>0</v>
      </c>
      <c r="I17" s="112">
        <v>0</v>
      </c>
      <c r="J17" s="112">
        <v>0</v>
      </c>
      <c r="K17" s="112">
        <v>0</v>
      </c>
      <c r="L17" s="112">
        <v>0</v>
      </c>
      <c r="M17" s="112">
        <f t="shared" si="1"/>
        <v>0</v>
      </c>
    </row>
    <row r="18" spans="1:13" x14ac:dyDescent="0.35">
      <c r="A18" s="5" t="s">
        <v>5</v>
      </c>
      <c r="B18" s="112">
        <v>0</v>
      </c>
      <c r="C18" s="112">
        <v>0</v>
      </c>
      <c r="D18" s="112">
        <v>0</v>
      </c>
      <c r="E18" s="112">
        <v>0</v>
      </c>
      <c r="F18" s="112">
        <v>0</v>
      </c>
      <c r="G18" s="112">
        <v>0</v>
      </c>
      <c r="H18" s="112">
        <v>0</v>
      </c>
      <c r="I18" s="112">
        <v>0</v>
      </c>
      <c r="J18" s="112">
        <v>0</v>
      </c>
      <c r="K18" s="112">
        <v>0</v>
      </c>
      <c r="L18" s="112">
        <v>0</v>
      </c>
      <c r="M18" s="112">
        <f t="shared" si="1"/>
        <v>0</v>
      </c>
    </row>
    <row r="19" spans="1:13" x14ac:dyDescent="0.35">
      <c r="A19" s="5" t="s">
        <v>6</v>
      </c>
      <c r="B19" s="112">
        <v>0</v>
      </c>
      <c r="C19" s="112">
        <v>0</v>
      </c>
      <c r="D19" s="112">
        <v>0</v>
      </c>
      <c r="E19" s="112">
        <v>0</v>
      </c>
      <c r="F19" s="112">
        <v>0</v>
      </c>
      <c r="G19" s="112">
        <v>0</v>
      </c>
      <c r="H19" s="112">
        <v>0</v>
      </c>
      <c r="I19" s="112">
        <v>0</v>
      </c>
      <c r="J19" s="112">
        <v>0</v>
      </c>
      <c r="K19" s="112">
        <v>0</v>
      </c>
      <c r="L19" s="112">
        <v>0</v>
      </c>
      <c r="M19" s="112">
        <f t="shared" si="1"/>
        <v>0</v>
      </c>
    </row>
    <row r="20" spans="1:13" x14ac:dyDescent="0.35">
      <c r="A20" s="5" t="s">
        <v>7</v>
      </c>
      <c r="B20" s="112">
        <v>0</v>
      </c>
      <c r="C20" s="112">
        <v>0</v>
      </c>
      <c r="D20" s="112">
        <v>0</v>
      </c>
      <c r="E20" s="112">
        <v>0</v>
      </c>
      <c r="F20" s="112">
        <v>0</v>
      </c>
      <c r="G20" s="112">
        <v>0</v>
      </c>
      <c r="H20" s="112">
        <v>0</v>
      </c>
      <c r="I20" s="112">
        <v>0</v>
      </c>
      <c r="J20" s="112">
        <v>0</v>
      </c>
      <c r="K20" s="112">
        <v>0</v>
      </c>
      <c r="L20" s="112">
        <v>0</v>
      </c>
      <c r="M20" s="112">
        <f t="shared" si="1"/>
        <v>0</v>
      </c>
    </row>
    <row r="21" spans="1:13" ht="63" customHeight="1" x14ac:dyDescent="0.35">
      <c r="A21" s="5" t="s">
        <v>12</v>
      </c>
      <c r="B21" s="401" t="s">
        <v>403</v>
      </c>
      <c r="C21" s="401"/>
      <c r="D21" s="401"/>
      <c r="E21" s="401"/>
      <c r="F21" s="401"/>
      <c r="G21" s="401"/>
      <c r="H21" s="401"/>
      <c r="I21" s="401"/>
      <c r="J21" s="401"/>
      <c r="K21" s="401"/>
      <c r="L21" s="401"/>
      <c r="M21" s="401"/>
    </row>
    <row r="22" spans="1:13" ht="43.5" x14ac:dyDescent="0.35">
      <c r="A22" s="5" t="s">
        <v>13</v>
      </c>
      <c r="B22" s="290" t="s">
        <v>358</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11" t="s">
        <v>17</v>
      </c>
      <c r="B28" s="5" t="s">
        <v>20</v>
      </c>
      <c r="C28" s="111">
        <v>0</v>
      </c>
      <c r="D28" s="111">
        <v>0</v>
      </c>
      <c r="E28" s="111">
        <v>0</v>
      </c>
      <c r="F28" s="111">
        <v>0</v>
      </c>
      <c r="G28" s="111">
        <v>0</v>
      </c>
      <c r="H28" s="111">
        <v>0</v>
      </c>
      <c r="I28" s="290">
        <v>0</v>
      </c>
      <c r="J28" s="290"/>
    </row>
    <row r="29" spans="1:13" ht="87" x14ac:dyDescent="0.35">
      <c r="A29" s="111" t="s">
        <v>18</v>
      </c>
      <c r="B29" s="5" t="s">
        <v>21</v>
      </c>
      <c r="C29" s="111">
        <v>0</v>
      </c>
      <c r="D29" s="111">
        <v>0</v>
      </c>
      <c r="E29" s="111">
        <v>0</v>
      </c>
      <c r="F29" s="111">
        <v>3.21</v>
      </c>
      <c r="G29" s="111">
        <v>8.81</v>
      </c>
      <c r="H29" s="111">
        <v>76.06</v>
      </c>
      <c r="I29" s="294">
        <v>87.08</v>
      </c>
      <c r="J29" s="296"/>
    </row>
    <row r="30" spans="1:13" ht="87" x14ac:dyDescent="0.35">
      <c r="A30" s="111" t="s">
        <v>19</v>
      </c>
      <c r="B30" s="7" t="s">
        <v>22</v>
      </c>
      <c r="C30" s="111">
        <v>0</v>
      </c>
      <c r="D30" s="111">
        <v>0</v>
      </c>
      <c r="E30" s="111">
        <v>0</v>
      </c>
      <c r="F30" s="111">
        <v>0</v>
      </c>
      <c r="G30" s="111">
        <v>0</v>
      </c>
      <c r="H30" s="111">
        <v>0</v>
      </c>
      <c r="I30" s="290">
        <v>0</v>
      </c>
      <c r="J30" s="290"/>
    </row>
    <row r="31" spans="1:13" ht="29" x14ac:dyDescent="0.35">
      <c r="A31" s="8"/>
      <c r="B31" s="5" t="s">
        <v>23</v>
      </c>
      <c r="C31" s="111"/>
      <c r="D31" s="111"/>
      <c r="E31" s="111"/>
      <c r="F31" s="111"/>
      <c r="G31" s="111"/>
      <c r="H31" s="11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11"/>
      <c r="D35" s="111"/>
      <c r="E35" s="111"/>
      <c r="F35" s="111"/>
      <c r="G35" s="111"/>
      <c r="H35" s="111"/>
      <c r="I35" s="290"/>
      <c r="J35" s="290"/>
    </row>
    <row r="36" spans="1:10" ht="217.5" x14ac:dyDescent="0.35">
      <c r="A36" s="290" t="s">
        <v>26</v>
      </c>
      <c r="B36" s="5" t="s">
        <v>361</v>
      </c>
      <c r="C36" s="294" t="s">
        <v>362</v>
      </c>
      <c r="D36" s="295"/>
      <c r="E36" s="295"/>
      <c r="F36" s="295"/>
      <c r="G36" s="295"/>
      <c r="H36" s="295"/>
      <c r="I36" s="295"/>
      <c r="J36" s="296"/>
    </row>
    <row r="37" spans="1:10" ht="101.5" x14ac:dyDescent="0.35">
      <c r="A37" s="290"/>
      <c r="B37" s="5" t="s">
        <v>360</v>
      </c>
      <c r="C37" s="442" t="s">
        <v>359</v>
      </c>
      <c r="D37" s="443"/>
      <c r="E37" s="443"/>
      <c r="F37" s="443"/>
      <c r="G37" s="443"/>
      <c r="H37" s="443"/>
      <c r="I37" s="443"/>
      <c r="J37" s="444"/>
    </row>
    <row r="38" spans="1:10" ht="43.5" x14ac:dyDescent="0.35">
      <c r="A38" s="111" t="s">
        <v>13</v>
      </c>
      <c r="B38" s="294" t="s">
        <v>358</v>
      </c>
      <c r="C38" s="295"/>
      <c r="D38" s="295"/>
      <c r="E38" s="295"/>
      <c r="F38" s="295"/>
      <c r="G38" s="295"/>
      <c r="H38" s="295"/>
      <c r="I38" s="295"/>
      <c r="J38" s="296"/>
    </row>
    <row r="47" spans="1:10" x14ac:dyDescent="0.35">
      <c r="D47" t="e">
        <f>SUMA</f>
        <v>#NAME?</v>
      </c>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B38:J38"/>
    <mergeCell ref="C37:J37"/>
    <mergeCell ref="I31:J31"/>
    <mergeCell ref="A32:A35"/>
    <mergeCell ref="C32:J32"/>
    <mergeCell ref="C33:J33"/>
    <mergeCell ref="C34:J34"/>
    <mergeCell ref="I35:J35"/>
  </mergeCells>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N32" sqref="N32"/>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12">
        <f>SUM(B5:B7)</f>
        <v>0</v>
      </c>
      <c r="C4" s="112">
        <f t="shared" ref="C4:L4" si="0">SUM(C5:C7)</f>
        <v>0</v>
      </c>
      <c r="D4" s="112">
        <f t="shared" si="0"/>
        <v>0</v>
      </c>
      <c r="E4" s="112">
        <f t="shared" si="0"/>
        <v>0</v>
      </c>
      <c r="F4" s="112">
        <f t="shared" si="0"/>
        <v>0</v>
      </c>
      <c r="G4" s="112">
        <f t="shared" si="0"/>
        <v>0</v>
      </c>
      <c r="H4" s="112">
        <f t="shared" si="0"/>
        <v>0</v>
      </c>
      <c r="I4" s="112">
        <f t="shared" si="0"/>
        <v>0</v>
      </c>
      <c r="J4" s="112">
        <f t="shared" si="0"/>
        <v>0</v>
      </c>
      <c r="K4" s="112">
        <f t="shared" si="0"/>
        <v>0</v>
      </c>
      <c r="L4" s="112">
        <f t="shared" si="0"/>
        <v>0</v>
      </c>
      <c r="M4" s="112">
        <f>SUM(B4:L4)</f>
        <v>0</v>
      </c>
    </row>
    <row r="5" spans="1:16" x14ac:dyDescent="0.35">
      <c r="A5" s="5" t="s">
        <v>5</v>
      </c>
      <c r="B5" s="112">
        <v>0</v>
      </c>
      <c r="C5" s="112">
        <v>0</v>
      </c>
      <c r="D5" s="112">
        <v>0</v>
      </c>
      <c r="E5" s="112">
        <v>0</v>
      </c>
      <c r="F5" s="112">
        <v>0</v>
      </c>
      <c r="G5" s="112">
        <v>0</v>
      </c>
      <c r="H5" s="112">
        <v>0</v>
      </c>
      <c r="I5" s="112">
        <v>0</v>
      </c>
      <c r="J5" s="112">
        <v>0</v>
      </c>
      <c r="K5" s="112">
        <v>0</v>
      </c>
      <c r="L5" s="112">
        <v>0</v>
      </c>
      <c r="M5" s="112">
        <f t="shared" ref="M5:M20" si="1">SUM(B5:L5)</f>
        <v>0</v>
      </c>
    </row>
    <row r="6" spans="1:16" x14ac:dyDescent="0.35">
      <c r="A6" s="5" t="s">
        <v>6</v>
      </c>
      <c r="B6" s="112">
        <v>0</v>
      </c>
      <c r="C6" s="112">
        <v>0</v>
      </c>
      <c r="D6" s="112">
        <v>0</v>
      </c>
      <c r="E6" s="112">
        <v>0</v>
      </c>
      <c r="F6" s="112">
        <v>0</v>
      </c>
      <c r="G6" s="112">
        <v>0</v>
      </c>
      <c r="H6" s="112">
        <v>0</v>
      </c>
      <c r="I6" s="112">
        <v>0</v>
      </c>
      <c r="J6" s="112">
        <v>0</v>
      </c>
      <c r="K6" s="112">
        <v>0</v>
      </c>
      <c r="L6" s="112">
        <v>0</v>
      </c>
      <c r="M6" s="112">
        <f t="shared" si="1"/>
        <v>0</v>
      </c>
    </row>
    <row r="7" spans="1:16" x14ac:dyDescent="0.35">
      <c r="A7" s="5" t="s">
        <v>7</v>
      </c>
      <c r="B7" s="112">
        <v>0</v>
      </c>
      <c r="C7" s="112">
        <v>0</v>
      </c>
      <c r="D7" s="112">
        <v>0</v>
      </c>
      <c r="E7" s="112">
        <v>0</v>
      </c>
      <c r="F7" s="112">
        <v>0</v>
      </c>
      <c r="G7" s="112">
        <v>0</v>
      </c>
      <c r="H7" s="112">
        <v>0</v>
      </c>
      <c r="I7" s="112">
        <v>0</v>
      </c>
      <c r="J7" s="112">
        <v>0</v>
      </c>
      <c r="K7" s="112">
        <v>0</v>
      </c>
      <c r="L7" s="112">
        <v>0</v>
      </c>
      <c r="M7" s="112">
        <f t="shared" si="1"/>
        <v>0</v>
      </c>
    </row>
    <row r="8" spans="1:16" x14ac:dyDescent="0.35">
      <c r="A8" s="3" t="s">
        <v>8</v>
      </c>
      <c r="B8" s="112">
        <f>SUM(B9:B11)</f>
        <v>0.2</v>
      </c>
      <c r="C8" s="112">
        <f t="shared" ref="C8:L8" si="2">SUM(C9:C11)</f>
        <v>2</v>
      </c>
      <c r="D8" s="112">
        <f t="shared" si="2"/>
        <v>0</v>
      </c>
      <c r="E8" s="112">
        <f t="shared" si="2"/>
        <v>0</v>
      </c>
      <c r="F8" s="112">
        <f t="shared" si="2"/>
        <v>0</v>
      </c>
      <c r="G8" s="112">
        <f t="shared" si="2"/>
        <v>0</v>
      </c>
      <c r="H8" s="112">
        <f t="shared" si="2"/>
        <v>0</v>
      </c>
      <c r="I8" s="112">
        <f t="shared" si="2"/>
        <v>0</v>
      </c>
      <c r="J8" s="112">
        <f t="shared" si="2"/>
        <v>0</v>
      </c>
      <c r="K8" s="112">
        <f t="shared" si="2"/>
        <v>0</v>
      </c>
      <c r="L8" s="112">
        <f t="shared" si="2"/>
        <v>0</v>
      </c>
      <c r="M8" s="112">
        <f t="shared" si="1"/>
        <v>2.2000000000000002</v>
      </c>
    </row>
    <row r="9" spans="1:16" x14ac:dyDescent="0.35">
      <c r="A9" s="5" t="s">
        <v>5</v>
      </c>
      <c r="B9" s="112">
        <v>0.2</v>
      </c>
      <c r="C9" s="112">
        <v>2</v>
      </c>
      <c r="D9" s="112">
        <v>0</v>
      </c>
      <c r="E9" s="112">
        <v>0</v>
      </c>
      <c r="F9" s="112">
        <v>0</v>
      </c>
      <c r="G9" s="112">
        <v>0</v>
      </c>
      <c r="H9" s="112">
        <v>0</v>
      </c>
      <c r="I9" s="112">
        <v>0</v>
      </c>
      <c r="J9" s="112">
        <v>0</v>
      </c>
      <c r="K9" s="112">
        <v>0</v>
      </c>
      <c r="L9" s="112">
        <v>0</v>
      </c>
      <c r="M9" s="112">
        <f t="shared" si="1"/>
        <v>2.2000000000000002</v>
      </c>
    </row>
    <row r="10" spans="1:16" x14ac:dyDescent="0.35">
      <c r="A10" s="5" t="s">
        <v>6</v>
      </c>
      <c r="B10" s="112">
        <v>0</v>
      </c>
      <c r="C10" s="112">
        <v>0</v>
      </c>
      <c r="D10" s="112">
        <v>0</v>
      </c>
      <c r="E10" s="112">
        <v>0</v>
      </c>
      <c r="F10" s="112">
        <v>0</v>
      </c>
      <c r="G10" s="112">
        <v>0</v>
      </c>
      <c r="H10" s="112">
        <v>0</v>
      </c>
      <c r="I10" s="112">
        <v>0</v>
      </c>
      <c r="J10" s="112">
        <v>0</v>
      </c>
      <c r="K10" s="112">
        <v>0</v>
      </c>
      <c r="L10" s="112">
        <v>0</v>
      </c>
      <c r="M10" s="112">
        <f t="shared" si="1"/>
        <v>0</v>
      </c>
    </row>
    <row r="11" spans="1:16" x14ac:dyDescent="0.35">
      <c r="A11" s="5" t="s">
        <v>7</v>
      </c>
      <c r="B11" s="112">
        <v>0</v>
      </c>
      <c r="C11" s="112">
        <v>0</v>
      </c>
      <c r="D11" s="112">
        <v>0</v>
      </c>
      <c r="E11" s="112">
        <v>0</v>
      </c>
      <c r="F11" s="112">
        <v>0</v>
      </c>
      <c r="G11" s="112">
        <v>0</v>
      </c>
      <c r="H11" s="112">
        <v>0</v>
      </c>
      <c r="I11" s="112">
        <v>0</v>
      </c>
      <c r="J11" s="112">
        <v>0</v>
      </c>
      <c r="K11" s="112">
        <v>0</v>
      </c>
      <c r="L11" s="112">
        <v>0</v>
      </c>
      <c r="M11" s="112">
        <f t="shared" si="1"/>
        <v>0</v>
      </c>
    </row>
    <row r="12" spans="1:16" x14ac:dyDescent="0.35">
      <c r="A12" s="3" t="s">
        <v>11</v>
      </c>
      <c r="B12" s="112">
        <f>SUM(B13:B15)</f>
        <v>-0.2</v>
      </c>
      <c r="C12" s="112">
        <f t="shared" ref="C12:L12" si="3">SUM(C13:C15)</f>
        <v>-2</v>
      </c>
      <c r="D12" s="112">
        <f t="shared" si="3"/>
        <v>0</v>
      </c>
      <c r="E12" s="112">
        <f t="shared" si="3"/>
        <v>0</v>
      </c>
      <c r="F12" s="112">
        <f t="shared" si="3"/>
        <v>0</v>
      </c>
      <c r="G12" s="112">
        <f t="shared" si="3"/>
        <v>0</v>
      </c>
      <c r="H12" s="112">
        <f t="shared" si="3"/>
        <v>0</v>
      </c>
      <c r="I12" s="112">
        <f t="shared" si="3"/>
        <v>0</v>
      </c>
      <c r="J12" s="112">
        <f t="shared" si="3"/>
        <v>0</v>
      </c>
      <c r="K12" s="112">
        <f t="shared" si="3"/>
        <v>0</v>
      </c>
      <c r="L12" s="112">
        <f t="shared" si="3"/>
        <v>0</v>
      </c>
      <c r="M12" s="112">
        <f t="shared" si="1"/>
        <v>-2.2000000000000002</v>
      </c>
    </row>
    <row r="13" spans="1:16" ht="15" thickBot="1" x14ac:dyDescent="0.4">
      <c r="A13" s="5" t="s">
        <v>5</v>
      </c>
      <c r="B13" s="112">
        <v>-0.2</v>
      </c>
      <c r="C13" s="112">
        <v>-2</v>
      </c>
      <c r="D13" s="112">
        <v>0</v>
      </c>
      <c r="E13" s="112">
        <v>0</v>
      </c>
      <c r="F13" s="112">
        <v>0</v>
      </c>
      <c r="G13" s="112">
        <v>0</v>
      </c>
      <c r="H13" s="112">
        <v>0</v>
      </c>
      <c r="I13" s="112">
        <v>0</v>
      </c>
      <c r="J13" s="112">
        <v>0</v>
      </c>
      <c r="K13" s="112">
        <v>0</v>
      </c>
      <c r="L13" s="112">
        <v>0</v>
      </c>
      <c r="M13" s="112">
        <f t="shared" si="1"/>
        <v>-2.2000000000000002</v>
      </c>
    </row>
    <row r="14" spans="1:16" ht="15" thickBot="1" x14ac:dyDescent="0.4">
      <c r="A14" s="5" t="s">
        <v>6</v>
      </c>
      <c r="B14" s="112">
        <v>0</v>
      </c>
      <c r="C14" s="112">
        <v>0</v>
      </c>
      <c r="D14" s="112">
        <v>0</v>
      </c>
      <c r="E14" s="112">
        <v>0</v>
      </c>
      <c r="F14" s="112">
        <v>0</v>
      </c>
      <c r="G14" s="112">
        <v>0</v>
      </c>
      <c r="H14" s="112">
        <v>0</v>
      </c>
      <c r="I14" s="112">
        <v>0</v>
      </c>
      <c r="J14" s="112">
        <v>0</v>
      </c>
      <c r="K14" s="112">
        <v>0</v>
      </c>
      <c r="L14" s="112">
        <v>0</v>
      </c>
      <c r="M14" s="112">
        <f t="shared" si="1"/>
        <v>0</v>
      </c>
      <c r="O14" s="67"/>
      <c r="P14" s="74"/>
    </row>
    <row r="15" spans="1:16" ht="15" thickBot="1" x14ac:dyDescent="0.4">
      <c r="A15" s="5" t="s">
        <v>7</v>
      </c>
      <c r="B15" s="112">
        <v>0</v>
      </c>
      <c r="C15" s="112">
        <v>0</v>
      </c>
      <c r="D15" s="112">
        <v>0</v>
      </c>
      <c r="E15" s="112">
        <v>0</v>
      </c>
      <c r="F15" s="112">
        <v>0</v>
      </c>
      <c r="G15" s="112">
        <v>0</v>
      </c>
      <c r="H15" s="112">
        <v>0</v>
      </c>
      <c r="I15" s="112">
        <v>0</v>
      </c>
      <c r="J15" s="112">
        <v>0</v>
      </c>
      <c r="K15" s="112">
        <v>0</v>
      </c>
      <c r="L15" s="112">
        <v>0</v>
      </c>
      <c r="M15" s="112">
        <f t="shared" si="1"/>
        <v>0</v>
      </c>
      <c r="O15" s="67"/>
      <c r="P15" s="74"/>
    </row>
    <row r="16" spans="1:16" ht="29" x14ac:dyDescent="0.35">
      <c r="A16" s="3" t="s">
        <v>9</v>
      </c>
      <c r="B16" s="112">
        <v>0</v>
      </c>
      <c r="C16" s="112">
        <v>0</v>
      </c>
      <c r="D16" s="112">
        <v>0</v>
      </c>
      <c r="E16" s="112">
        <v>0</v>
      </c>
      <c r="F16" s="112">
        <v>0</v>
      </c>
      <c r="G16" s="112">
        <v>0</v>
      </c>
      <c r="H16" s="112">
        <v>0</v>
      </c>
      <c r="I16" s="112">
        <v>0</v>
      </c>
      <c r="J16" s="112">
        <v>0</v>
      </c>
      <c r="K16" s="112">
        <v>0</v>
      </c>
      <c r="L16" s="112">
        <v>0</v>
      </c>
      <c r="M16" s="112">
        <f t="shared" si="1"/>
        <v>0</v>
      </c>
    </row>
    <row r="17" spans="1:13" x14ac:dyDescent="0.35">
      <c r="A17" s="3" t="s">
        <v>10</v>
      </c>
      <c r="B17" s="112">
        <f>SUM(B18:B20)</f>
        <v>0</v>
      </c>
      <c r="C17" s="112">
        <v>0</v>
      </c>
      <c r="D17" s="112">
        <v>0</v>
      </c>
      <c r="E17" s="112">
        <v>0</v>
      </c>
      <c r="F17" s="112">
        <v>0</v>
      </c>
      <c r="G17" s="112">
        <v>0</v>
      </c>
      <c r="H17" s="112">
        <v>0</v>
      </c>
      <c r="I17" s="112">
        <v>0</v>
      </c>
      <c r="J17" s="112">
        <v>0</v>
      </c>
      <c r="K17" s="112">
        <v>0</v>
      </c>
      <c r="L17" s="112">
        <v>0</v>
      </c>
      <c r="M17" s="112">
        <f t="shared" si="1"/>
        <v>0</v>
      </c>
    </row>
    <row r="18" spans="1:13" x14ac:dyDescent="0.35">
      <c r="A18" s="5" t="s">
        <v>5</v>
      </c>
      <c r="B18" s="112">
        <v>0</v>
      </c>
      <c r="C18" s="112">
        <v>0</v>
      </c>
      <c r="D18" s="112">
        <v>0</v>
      </c>
      <c r="E18" s="112">
        <v>0</v>
      </c>
      <c r="F18" s="112">
        <v>0</v>
      </c>
      <c r="G18" s="112">
        <v>0</v>
      </c>
      <c r="H18" s="112">
        <v>0</v>
      </c>
      <c r="I18" s="112">
        <v>0</v>
      </c>
      <c r="J18" s="112">
        <v>0</v>
      </c>
      <c r="K18" s="112">
        <v>0</v>
      </c>
      <c r="L18" s="112">
        <v>0</v>
      </c>
      <c r="M18" s="112">
        <f t="shared" si="1"/>
        <v>0</v>
      </c>
    </row>
    <row r="19" spans="1:13" x14ac:dyDescent="0.35">
      <c r="A19" s="5" t="s">
        <v>6</v>
      </c>
      <c r="B19" s="112">
        <v>0</v>
      </c>
      <c r="C19" s="112">
        <v>0</v>
      </c>
      <c r="D19" s="112">
        <v>0</v>
      </c>
      <c r="E19" s="112">
        <v>0</v>
      </c>
      <c r="F19" s="112">
        <v>0</v>
      </c>
      <c r="G19" s="112">
        <v>0</v>
      </c>
      <c r="H19" s="112">
        <v>0</v>
      </c>
      <c r="I19" s="112">
        <v>0</v>
      </c>
      <c r="J19" s="112">
        <v>0</v>
      </c>
      <c r="K19" s="112">
        <v>0</v>
      </c>
      <c r="L19" s="112">
        <v>0</v>
      </c>
      <c r="M19" s="112">
        <f t="shared" si="1"/>
        <v>0</v>
      </c>
    </row>
    <row r="20" spans="1:13" x14ac:dyDescent="0.35">
      <c r="A20" s="5" t="s">
        <v>7</v>
      </c>
      <c r="B20" s="112">
        <v>0</v>
      </c>
      <c r="C20" s="112">
        <v>0</v>
      </c>
      <c r="D20" s="112">
        <v>0</v>
      </c>
      <c r="E20" s="112">
        <v>0</v>
      </c>
      <c r="F20" s="112">
        <v>0</v>
      </c>
      <c r="G20" s="112">
        <v>0</v>
      </c>
      <c r="H20" s="112">
        <v>0</v>
      </c>
      <c r="I20" s="112">
        <v>0</v>
      </c>
      <c r="J20" s="112">
        <v>0</v>
      </c>
      <c r="K20" s="112">
        <v>0</v>
      </c>
      <c r="L20" s="112">
        <v>0</v>
      </c>
      <c r="M20" s="112">
        <f t="shared" si="1"/>
        <v>0</v>
      </c>
    </row>
    <row r="21" spans="1:13" x14ac:dyDescent="0.35">
      <c r="A21" s="5" t="s">
        <v>12</v>
      </c>
      <c r="B21" s="290" t="s">
        <v>363</v>
      </c>
      <c r="C21" s="290"/>
      <c r="D21" s="290"/>
      <c r="E21" s="290"/>
      <c r="F21" s="290"/>
      <c r="G21" s="290"/>
      <c r="H21" s="290"/>
      <c r="I21" s="290"/>
      <c r="J21" s="290"/>
      <c r="K21" s="290"/>
      <c r="L21" s="290"/>
      <c r="M21" s="290"/>
    </row>
    <row r="22" spans="1:13" ht="43.5" x14ac:dyDescent="0.35">
      <c r="A22" s="5" t="s">
        <v>13</v>
      </c>
      <c r="B22" s="290" t="s">
        <v>364</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11" t="s">
        <v>17</v>
      </c>
      <c r="B28" s="5" t="s">
        <v>20</v>
      </c>
      <c r="C28" s="111"/>
      <c r="D28" s="111"/>
      <c r="E28" s="111"/>
      <c r="F28" s="111"/>
      <c r="G28" s="111"/>
      <c r="H28" s="111"/>
      <c r="I28" s="290"/>
      <c r="J28" s="290"/>
    </row>
    <row r="29" spans="1:13" ht="87" x14ac:dyDescent="0.35">
      <c r="A29" s="111" t="s">
        <v>18</v>
      </c>
      <c r="B29" s="5" t="s">
        <v>21</v>
      </c>
      <c r="C29" s="111"/>
      <c r="D29" s="111"/>
      <c r="E29" s="111"/>
      <c r="F29" s="111"/>
      <c r="G29" s="111"/>
      <c r="H29" s="111"/>
      <c r="I29" s="294"/>
      <c r="J29" s="296"/>
    </row>
    <row r="30" spans="1:13" ht="87" x14ac:dyDescent="0.35">
      <c r="A30" s="111" t="s">
        <v>19</v>
      </c>
      <c r="B30" s="7" t="s">
        <v>22</v>
      </c>
      <c r="C30" s="111"/>
      <c r="D30" s="111"/>
      <c r="E30" s="111"/>
      <c r="F30" s="111"/>
      <c r="G30" s="111"/>
      <c r="H30" s="111"/>
      <c r="I30" s="290"/>
      <c r="J30" s="290"/>
    </row>
    <row r="31" spans="1:13" ht="29" x14ac:dyDescent="0.35">
      <c r="A31" s="8"/>
      <c r="B31" s="5" t="s">
        <v>23</v>
      </c>
      <c r="C31" s="111"/>
      <c r="D31" s="111"/>
      <c r="E31" s="111"/>
      <c r="F31" s="111"/>
      <c r="G31" s="111"/>
      <c r="H31" s="11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11"/>
      <c r="D35" s="111"/>
      <c r="E35" s="111"/>
      <c r="F35" s="111"/>
      <c r="G35" s="111"/>
      <c r="H35" s="111"/>
      <c r="I35" s="290"/>
      <c r="J35" s="290"/>
    </row>
    <row r="36" spans="1:10" ht="68.25" customHeight="1" x14ac:dyDescent="0.35">
      <c r="A36" s="297" t="s">
        <v>26</v>
      </c>
      <c r="B36" s="5"/>
      <c r="C36" s="294" t="s">
        <v>366</v>
      </c>
      <c r="D36" s="295"/>
      <c r="E36" s="295"/>
      <c r="F36" s="295"/>
      <c r="G36" s="295"/>
      <c r="H36" s="295"/>
      <c r="I36" s="295"/>
      <c r="J36" s="296"/>
    </row>
    <row r="37" spans="1:10" ht="96.75" customHeight="1" x14ac:dyDescent="0.35">
      <c r="A37" s="298"/>
      <c r="B37" s="5"/>
      <c r="C37" s="294" t="s">
        <v>367</v>
      </c>
      <c r="D37" s="295"/>
      <c r="E37" s="295"/>
      <c r="F37" s="295"/>
      <c r="G37" s="295"/>
      <c r="H37" s="295"/>
      <c r="I37" s="295"/>
      <c r="J37" s="296"/>
    </row>
    <row r="38" spans="1:10" ht="76.5" customHeight="1" x14ac:dyDescent="0.35">
      <c r="A38" s="298"/>
      <c r="B38" s="5"/>
      <c r="C38" s="294" t="s">
        <v>368</v>
      </c>
      <c r="D38" s="295"/>
      <c r="E38" s="295"/>
      <c r="F38" s="295"/>
      <c r="G38" s="295"/>
      <c r="H38" s="295"/>
      <c r="I38" s="295"/>
      <c r="J38" s="296"/>
    </row>
    <row r="39" spans="1:10" ht="108" customHeight="1" x14ac:dyDescent="0.35">
      <c r="A39" s="298"/>
      <c r="B39" s="5"/>
      <c r="C39" s="294" t="s">
        <v>369</v>
      </c>
      <c r="D39" s="295"/>
      <c r="E39" s="295"/>
      <c r="F39" s="295"/>
      <c r="G39" s="295"/>
      <c r="H39" s="295"/>
      <c r="I39" s="295"/>
      <c r="J39" s="296"/>
    </row>
    <row r="40" spans="1:10" x14ac:dyDescent="0.35">
      <c r="A40" s="298"/>
      <c r="B40" s="5"/>
      <c r="C40" s="294"/>
      <c r="D40" s="295"/>
      <c r="E40" s="295"/>
      <c r="F40" s="295"/>
      <c r="G40" s="295"/>
      <c r="H40" s="295"/>
      <c r="I40" s="295"/>
      <c r="J40" s="296"/>
    </row>
    <row r="41" spans="1:10" ht="29" x14ac:dyDescent="0.35">
      <c r="A41" s="299"/>
      <c r="B41" s="5" t="s">
        <v>23</v>
      </c>
      <c r="C41" s="111"/>
      <c r="D41" s="111"/>
      <c r="E41" s="111"/>
      <c r="F41" s="111"/>
      <c r="G41" s="111"/>
      <c r="H41" s="111"/>
      <c r="I41" s="290"/>
      <c r="J41" s="290"/>
    </row>
    <row r="42" spans="1:10" ht="43.5" x14ac:dyDescent="0.35">
      <c r="A42" s="111" t="s">
        <v>13</v>
      </c>
      <c r="B42" s="294" t="s">
        <v>365</v>
      </c>
      <c r="C42" s="295"/>
      <c r="D42" s="295"/>
      <c r="E42" s="295"/>
      <c r="F42" s="295"/>
      <c r="G42" s="295"/>
      <c r="H42" s="295"/>
      <c r="I42" s="295"/>
      <c r="J42" s="296"/>
    </row>
  </sheetData>
  <mergeCells count="26">
    <mergeCell ref="I30:J30"/>
    <mergeCell ref="A1:M1"/>
    <mergeCell ref="A2:A3"/>
    <mergeCell ref="B2:M2"/>
    <mergeCell ref="B21:M21"/>
    <mergeCell ref="B22:M22"/>
    <mergeCell ref="A25:J25"/>
    <mergeCell ref="A26:J26"/>
    <mergeCell ref="A27:B27"/>
    <mergeCell ref="I27:J27"/>
    <mergeCell ref="I28:J28"/>
    <mergeCell ref="I29:J29"/>
    <mergeCell ref="I31:J31"/>
    <mergeCell ref="A32:A35"/>
    <mergeCell ref="C32:J32"/>
    <mergeCell ref="C33:J33"/>
    <mergeCell ref="C34:J34"/>
    <mergeCell ref="I35:J35"/>
    <mergeCell ref="C40:J40"/>
    <mergeCell ref="I41:J41"/>
    <mergeCell ref="B42:J42"/>
    <mergeCell ref="A36:A41"/>
    <mergeCell ref="C36:J36"/>
    <mergeCell ref="C37:J37"/>
    <mergeCell ref="C38:J38"/>
    <mergeCell ref="C39:J39"/>
  </mergeCell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activeCell="Q21" sqref="Q21"/>
    </sheetView>
  </sheetViews>
  <sheetFormatPr defaultRowHeight="14.5" x14ac:dyDescent="0.35"/>
  <cols>
    <col min="1" max="1" width="33.7265625" customWidth="1"/>
  </cols>
  <sheetData>
    <row r="1" spans="1:18" x14ac:dyDescent="0.35">
      <c r="A1" s="289"/>
      <c r="B1" s="289"/>
      <c r="C1" s="289"/>
      <c r="D1" s="289"/>
      <c r="E1" s="289"/>
      <c r="F1" s="289"/>
      <c r="G1" s="289"/>
      <c r="H1" s="289"/>
      <c r="I1" s="289"/>
      <c r="J1" s="289"/>
      <c r="K1" s="289"/>
      <c r="L1" s="289"/>
      <c r="M1" s="289"/>
    </row>
    <row r="2" spans="1:18" x14ac:dyDescent="0.35">
      <c r="A2" s="290" t="s">
        <v>1</v>
      </c>
      <c r="B2" s="291" t="s">
        <v>2</v>
      </c>
      <c r="C2" s="291"/>
      <c r="D2" s="291"/>
      <c r="E2" s="291"/>
      <c r="F2" s="291"/>
      <c r="G2" s="291"/>
      <c r="H2" s="291"/>
      <c r="I2" s="291"/>
      <c r="J2" s="291"/>
      <c r="K2" s="291"/>
      <c r="L2" s="291"/>
      <c r="M2" s="291"/>
    </row>
    <row r="3" spans="1:18" ht="29" x14ac:dyDescent="0.35">
      <c r="A3" s="290"/>
      <c r="B3" s="1">
        <v>0</v>
      </c>
      <c r="C3" s="1">
        <v>1</v>
      </c>
      <c r="D3" s="1">
        <v>2</v>
      </c>
      <c r="E3" s="1">
        <v>3</v>
      </c>
      <c r="F3" s="1">
        <v>4</v>
      </c>
      <c r="G3" s="1">
        <v>5</v>
      </c>
      <c r="H3" s="1">
        <v>6</v>
      </c>
      <c r="I3" s="1">
        <v>7</v>
      </c>
      <c r="J3" s="1">
        <v>8</v>
      </c>
      <c r="K3" s="1">
        <v>9</v>
      </c>
      <c r="L3" s="1">
        <v>10</v>
      </c>
      <c r="M3" s="2" t="s">
        <v>3</v>
      </c>
    </row>
    <row r="4" spans="1:18" x14ac:dyDescent="0.35">
      <c r="A4" s="3" t="s">
        <v>4</v>
      </c>
      <c r="B4" s="112">
        <f>SUM(B5:B7)</f>
        <v>0</v>
      </c>
      <c r="C4" s="112">
        <f t="shared" ref="C4:L4" si="0">SUM(C5:C7)</f>
        <v>0</v>
      </c>
      <c r="D4" s="112">
        <f t="shared" si="0"/>
        <v>0</v>
      </c>
      <c r="E4" s="112">
        <f t="shared" si="0"/>
        <v>0</v>
      </c>
      <c r="F4" s="112">
        <f t="shared" si="0"/>
        <v>0</v>
      </c>
      <c r="G4" s="112">
        <f t="shared" si="0"/>
        <v>0</v>
      </c>
      <c r="H4" s="112">
        <f t="shared" si="0"/>
        <v>0</v>
      </c>
      <c r="I4" s="112">
        <f t="shared" si="0"/>
        <v>0</v>
      </c>
      <c r="J4" s="112">
        <f t="shared" si="0"/>
        <v>0</v>
      </c>
      <c r="K4" s="112">
        <f t="shared" si="0"/>
        <v>0</v>
      </c>
      <c r="L4" s="112">
        <f t="shared" si="0"/>
        <v>0</v>
      </c>
      <c r="M4" s="112">
        <f>SUM(B4:L4)</f>
        <v>0</v>
      </c>
    </row>
    <row r="5" spans="1:18" x14ac:dyDescent="0.35">
      <c r="A5" s="5" t="s">
        <v>5</v>
      </c>
      <c r="B5" s="112">
        <v>0</v>
      </c>
      <c r="C5" s="112">
        <v>0</v>
      </c>
      <c r="D5" s="112">
        <v>0</v>
      </c>
      <c r="E5" s="112">
        <v>0</v>
      </c>
      <c r="F5" s="112">
        <v>0</v>
      </c>
      <c r="G5" s="112">
        <v>0</v>
      </c>
      <c r="H5" s="112">
        <v>0</v>
      </c>
      <c r="I5" s="112">
        <v>0</v>
      </c>
      <c r="J5" s="112">
        <v>0</v>
      </c>
      <c r="K5" s="112">
        <v>0</v>
      </c>
      <c r="L5" s="112">
        <v>0</v>
      </c>
      <c r="M5" s="112">
        <f t="shared" ref="M5:M20" si="1">SUM(B5:L5)</f>
        <v>0</v>
      </c>
    </row>
    <row r="6" spans="1:18" x14ac:dyDescent="0.35">
      <c r="A6" s="5" t="s">
        <v>6</v>
      </c>
      <c r="B6" s="112">
        <v>0</v>
      </c>
      <c r="C6" s="112">
        <v>0</v>
      </c>
      <c r="D6" s="112">
        <v>0</v>
      </c>
      <c r="E6" s="112">
        <v>0</v>
      </c>
      <c r="F6" s="112">
        <v>0</v>
      </c>
      <c r="G6" s="112">
        <v>0</v>
      </c>
      <c r="H6" s="112">
        <v>0</v>
      </c>
      <c r="I6" s="112">
        <v>0</v>
      </c>
      <c r="J6" s="112">
        <v>0</v>
      </c>
      <c r="K6" s="112">
        <v>0</v>
      </c>
      <c r="L6" s="112">
        <v>0</v>
      </c>
      <c r="M6" s="112">
        <f t="shared" si="1"/>
        <v>0</v>
      </c>
    </row>
    <row r="7" spans="1:18" x14ac:dyDescent="0.35">
      <c r="A7" s="5" t="s">
        <v>7</v>
      </c>
      <c r="B7" s="112">
        <v>0</v>
      </c>
      <c r="C7" s="112">
        <v>0</v>
      </c>
      <c r="D7" s="112">
        <v>0</v>
      </c>
      <c r="E7" s="112">
        <v>0</v>
      </c>
      <c r="F7" s="112">
        <v>0</v>
      </c>
      <c r="G7" s="112">
        <v>0</v>
      </c>
      <c r="H7" s="112">
        <v>0</v>
      </c>
      <c r="I7" s="112">
        <v>0</v>
      </c>
      <c r="J7" s="112">
        <v>0</v>
      </c>
      <c r="K7" s="112">
        <v>0</v>
      </c>
      <c r="L7" s="112">
        <v>0</v>
      </c>
      <c r="M7" s="112">
        <f t="shared" si="1"/>
        <v>0</v>
      </c>
    </row>
    <row r="8" spans="1:18" x14ac:dyDescent="0.35">
      <c r="A8" s="3" t="s">
        <v>8</v>
      </c>
      <c r="B8" s="112">
        <f>SUM(B9:B11)</f>
        <v>0</v>
      </c>
      <c r="C8" s="112">
        <f t="shared" ref="C8:L8" si="2">SUM(C9:C11)</f>
        <v>1.5</v>
      </c>
      <c r="D8" s="112">
        <f t="shared" si="2"/>
        <v>1.5</v>
      </c>
      <c r="E8" s="112">
        <f t="shared" si="2"/>
        <v>1.5</v>
      </c>
      <c r="F8" s="112">
        <f t="shared" si="2"/>
        <v>1.5</v>
      </c>
      <c r="G8" s="112">
        <f t="shared" si="2"/>
        <v>1.5</v>
      </c>
      <c r="H8" s="112">
        <f t="shared" si="2"/>
        <v>1.5</v>
      </c>
      <c r="I8" s="112">
        <f t="shared" si="2"/>
        <v>1.5</v>
      </c>
      <c r="J8" s="112">
        <f t="shared" si="2"/>
        <v>1.5</v>
      </c>
      <c r="K8" s="112">
        <f t="shared" si="2"/>
        <v>1.5</v>
      </c>
      <c r="L8" s="112">
        <f t="shared" si="2"/>
        <v>1.5</v>
      </c>
      <c r="M8" s="112">
        <f t="shared" si="1"/>
        <v>15</v>
      </c>
    </row>
    <row r="9" spans="1:18" x14ac:dyDescent="0.35">
      <c r="A9" s="5" t="s">
        <v>5</v>
      </c>
      <c r="B9" s="112">
        <v>0</v>
      </c>
      <c r="C9" s="112">
        <v>1.5</v>
      </c>
      <c r="D9" s="112">
        <v>1.5</v>
      </c>
      <c r="E9" s="112">
        <v>1.5</v>
      </c>
      <c r="F9" s="112">
        <v>1.5</v>
      </c>
      <c r="G9" s="112">
        <v>1.5</v>
      </c>
      <c r="H9" s="112">
        <v>1.5</v>
      </c>
      <c r="I9" s="112">
        <v>1.5</v>
      </c>
      <c r="J9" s="112">
        <v>1.5</v>
      </c>
      <c r="K9" s="112">
        <v>1.5</v>
      </c>
      <c r="L9" s="112">
        <v>1.5</v>
      </c>
      <c r="M9" s="112">
        <f t="shared" si="1"/>
        <v>15</v>
      </c>
    </row>
    <row r="10" spans="1:18" x14ac:dyDescent="0.35">
      <c r="A10" s="5" t="s">
        <v>6</v>
      </c>
      <c r="B10" s="112">
        <v>0</v>
      </c>
      <c r="C10" s="112">
        <v>0</v>
      </c>
      <c r="D10" s="112">
        <v>0</v>
      </c>
      <c r="E10" s="112">
        <v>0</v>
      </c>
      <c r="F10" s="112">
        <v>0</v>
      </c>
      <c r="G10" s="112">
        <v>0</v>
      </c>
      <c r="H10" s="112">
        <v>0</v>
      </c>
      <c r="I10" s="112">
        <v>0</v>
      </c>
      <c r="J10" s="112">
        <v>0</v>
      </c>
      <c r="K10" s="112">
        <v>0</v>
      </c>
      <c r="L10" s="112">
        <v>0</v>
      </c>
      <c r="M10" s="112">
        <f t="shared" si="1"/>
        <v>0</v>
      </c>
    </row>
    <row r="11" spans="1:18" x14ac:dyDescent="0.35">
      <c r="A11" s="5" t="s">
        <v>7</v>
      </c>
      <c r="B11" s="112">
        <v>0</v>
      </c>
      <c r="C11" s="112">
        <v>0</v>
      </c>
      <c r="D11" s="112">
        <v>0</v>
      </c>
      <c r="E11" s="112">
        <v>0</v>
      </c>
      <c r="F11" s="112">
        <v>0</v>
      </c>
      <c r="G11" s="112">
        <v>0</v>
      </c>
      <c r="H11" s="112">
        <v>0</v>
      </c>
      <c r="I11" s="112">
        <v>0</v>
      </c>
      <c r="J11" s="112">
        <v>0</v>
      </c>
      <c r="K11" s="112">
        <v>0</v>
      </c>
      <c r="L11" s="112">
        <v>0</v>
      </c>
      <c r="M11" s="112">
        <f t="shared" si="1"/>
        <v>0</v>
      </c>
    </row>
    <row r="12" spans="1:18" x14ac:dyDescent="0.35">
      <c r="A12" s="3" t="s">
        <v>11</v>
      </c>
      <c r="B12" s="112">
        <f>SUM(B13:B15)</f>
        <v>0</v>
      </c>
      <c r="C12" s="112">
        <f t="shared" ref="C12:L12" si="3">SUM(C13:C15)</f>
        <v>-1.5</v>
      </c>
      <c r="D12" s="112">
        <f t="shared" si="3"/>
        <v>-1.5</v>
      </c>
      <c r="E12" s="112">
        <f t="shared" si="3"/>
        <v>-1.5</v>
      </c>
      <c r="F12" s="112">
        <f t="shared" si="3"/>
        <v>-1.5</v>
      </c>
      <c r="G12" s="112">
        <f t="shared" si="3"/>
        <v>-1.5</v>
      </c>
      <c r="H12" s="112">
        <f t="shared" si="3"/>
        <v>-1.5</v>
      </c>
      <c r="I12" s="112">
        <f t="shared" si="3"/>
        <v>-1.5</v>
      </c>
      <c r="J12" s="112">
        <f t="shared" si="3"/>
        <v>-1.5</v>
      </c>
      <c r="K12" s="112">
        <f t="shared" si="3"/>
        <v>-1.5</v>
      </c>
      <c r="L12" s="112">
        <f t="shared" si="3"/>
        <v>-1.5</v>
      </c>
      <c r="M12" s="112">
        <f t="shared" si="1"/>
        <v>-15</v>
      </c>
    </row>
    <row r="13" spans="1:18" ht="15" thickBot="1" x14ac:dyDescent="0.4">
      <c r="A13" s="5" t="s">
        <v>5</v>
      </c>
      <c r="B13" s="112">
        <v>0</v>
      </c>
      <c r="C13" s="112">
        <v>-1.5</v>
      </c>
      <c r="D13" s="112">
        <v>-1.5</v>
      </c>
      <c r="E13" s="112">
        <v>-1.5</v>
      </c>
      <c r="F13" s="112">
        <v>-1.5</v>
      </c>
      <c r="G13" s="112">
        <v>-1.5</v>
      </c>
      <c r="H13" s="112">
        <v>-1.5</v>
      </c>
      <c r="I13" s="112">
        <v>-1.5</v>
      </c>
      <c r="J13" s="112">
        <v>-1.5</v>
      </c>
      <c r="K13" s="112">
        <v>-1.5</v>
      </c>
      <c r="L13" s="112">
        <v>-1.5</v>
      </c>
      <c r="M13" s="112">
        <f t="shared" si="1"/>
        <v>-15</v>
      </c>
    </row>
    <row r="14" spans="1:18" ht="15" thickBot="1" x14ac:dyDescent="0.4">
      <c r="A14" s="5" t="s">
        <v>6</v>
      </c>
      <c r="B14" s="112">
        <v>0</v>
      </c>
      <c r="C14" s="112">
        <v>0</v>
      </c>
      <c r="D14" s="112">
        <v>0</v>
      </c>
      <c r="E14" s="112">
        <v>0</v>
      </c>
      <c r="F14" s="112">
        <v>0</v>
      </c>
      <c r="G14" s="112">
        <v>0</v>
      </c>
      <c r="H14" s="112">
        <v>0</v>
      </c>
      <c r="I14" s="112">
        <v>0</v>
      </c>
      <c r="J14" s="112">
        <v>0</v>
      </c>
      <c r="K14" s="112">
        <v>0</v>
      </c>
      <c r="L14" s="112">
        <v>0</v>
      </c>
      <c r="M14" s="112">
        <f t="shared" si="1"/>
        <v>0</v>
      </c>
      <c r="O14" s="123" t="s">
        <v>297</v>
      </c>
      <c r="P14" s="124">
        <v>3.9</v>
      </c>
    </row>
    <row r="15" spans="1:18" ht="15" thickBot="1" x14ac:dyDescent="0.4">
      <c r="A15" s="5" t="s">
        <v>7</v>
      </c>
      <c r="B15" s="112">
        <v>0</v>
      </c>
      <c r="C15" s="112">
        <v>0</v>
      </c>
      <c r="D15" s="112">
        <v>0</v>
      </c>
      <c r="E15" s="112">
        <v>0</v>
      </c>
      <c r="F15" s="112">
        <v>0</v>
      </c>
      <c r="G15" s="112">
        <v>0</v>
      </c>
      <c r="H15" s="112">
        <v>0</v>
      </c>
      <c r="I15" s="112">
        <v>0</v>
      </c>
      <c r="J15" s="112">
        <v>0</v>
      </c>
      <c r="K15" s="112">
        <v>0</v>
      </c>
      <c r="L15" s="112">
        <v>0</v>
      </c>
      <c r="M15" s="112">
        <f t="shared" si="1"/>
        <v>0</v>
      </c>
      <c r="O15" s="123" t="s">
        <v>370</v>
      </c>
      <c r="P15" s="124">
        <f>SUM(Q15:R15)</f>
        <v>7.51</v>
      </c>
      <c r="Q15">
        <v>3.58</v>
      </c>
      <c r="R15">
        <v>3.93</v>
      </c>
    </row>
    <row r="16" spans="1:18" ht="29.5" thickBot="1" x14ac:dyDescent="0.4">
      <c r="A16" s="3" t="s">
        <v>9</v>
      </c>
      <c r="B16" s="112">
        <v>0</v>
      </c>
      <c r="C16" s="120">
        <v>25.58</v>
      </c>
      <c r="D16" s="120">
        <v>17.581</v>
      </c>
      <c r="E16" s="112">
        <v>0</v>
      </c>
      <c r="F16" s="112">
        <v>0</v>
      </c>
      <c r="G16" s="112">
        <v>0</v>
      </c>
      <c r="H16" s="112">
        <v>0</v>
      </c>
      <c r="I16" s="112">
        <v>0</v>
      </c>
      <c r="J16" s="112">
        <v>0</v>
      </c>
      <c r="K16" s="112">
        <v>0</v>
      </c>
      <c r="L16" s="112">
        <v>0</v>
      </c>
      <c r="M16" s="65">
        <f t="shared" si="1"/>
        <v>43.161000000000001</v>
      </c>
      <c r="O16" s="123">
        <v>57</v>
      </c>
      <c r="P16" s="124">
        <v>3.58</v>
      </c>
    </row>
    <row r="17" spans="1:13" x14ac:dyDescent="0.35">
      <c r="A17" s="3" t="s">
        <v>10</v>
      </c>
      <c r="B17" s="112">
        <f>SUM(B18:B20)</f>
        <v>0</v>
      </c>
      <c r="C17" s="112">
        <v>0</v>
      </c>
      <c r="D17" s="112">
        <v>0</v>
      </c>
      <c r="E17" s="112">
        <v>0</v>
      </c>
      <c r="F17" s="112">
        <v>0</v>
      </c>
      <c r="G17" s="112">
        <v>0</v>
      </c>
      <c r="H17" s="112">
        <v>0</v>
      </c>
      <c r="I17" s="112">
        <v>0</v>
      </c>
      <c r="J17" s="112">
        <v>0</v>
      </c>
      <c r="K17" s="112">
        <v>0</v>
      </c>
      <c r="L17" s="112">
        <v>0</v>
      </c>
      <c r="M17" s="112">
        <f t="shared" si="1"/>
        <v>0</v>
      </c>
    </row>
    <row r="18" spans="1:13" x14ac:dyDescent="0.35">
      <c r="A18" s="5" t="s">
        <v>5</v>
      </c>
      <c r="B18" s="112">
        <v>0</v>
      </c>
      <c r="C18" s="112">
        <v>0</v>
      </c>
      <c r="D18" s="112">
        <v>0</v>
      </c>
      <c r="E18" s="112">
        <v>0</v>
      </c>
      <c r="F18" s="112">
        <v>0</v>
      </c>
      <c r="G18" s="112">
        <v>0</v>
      </c>
      <c r="H18" s="112">
        <v>0</v>
      </c>
      <c r="I18" s="112">
        <v>0</v>
      </c>
      <c r="J18" s="112">
        <v>0</v>
      </c>
      <c r="K18" s="112">
        <v>0</v>
      </c>
      <c r="L18" s="112">
        <v>0</v>
      </c>
      <c r="M18" s="112">
        <f t="shared" si="1"/>
        <v>0</v>
      </c>
    </row>
    <row r="19" spans="1:13" x14ac:dyDescent="0.35">
      <c r="A19" s="5" t="s">
        <v>6</v>
      </c>
      <c r="B19" s="112">
        <v>0</v>
      </c>
      <c r="C19" s="112">
        <v>0</v>
      </c>
      <c r="D19" s="112">
        <v>0</v>
      </c>
      <c r="E19" s="112">
        <v>0</v>
      </c>
      <c r="F19" s="112">
        <v>0</v>
      </c>
      <c r="G19" s="112">
        <v>0</v>
      </c>
      <c r="H19" s="112">
        <v>0</v>
      </c>
      <c r="I19" s="112">
        <v>0</v>
      </c>
      <c r="J19" s="112">
        <v>0</v>
      </c>
      <c r="K19" s="112">
        <v>0</v>
      </c>
      <c r="L19" s="112">
        <v>0</v>
      </c>
      <c r="M19" s="112">
        <f t="shared" si="1"/>
        <v>0</v>
      </c>
    </row>
    <row r="20" spans="1:13" x14ac:dyDescent="0.35">
      <c r="A20" s="5" t="s">
        <v>7</v>
      </c>
      <c r="B20" s="112">
        <v>0</v>
      </c>
      <c r="C20" s="112">
        <v>0</v>
      </c>
      <c r="D20" s="112">
        <v>0</v>
      </c>
      <c r="E20" s="112">
        <v>0</v>
      </c>
      <c r="F20" s="112">
        <v>0</v>
      </c>
      <c r="G20" s="112">
        <v>0</v>
      </c>
      <c r="H20" s="112">
        <v>0</v>
      </c>
      <c r="I20" s="112">
        <v>0</v>
      </c>
      <c r="J20" s="112">
        <v>0</v>
      </c>
      <c r="K20" s="112">
        <v>0</v>
      </c>
      <c r="L20" s="112">
        <v>0</v>
      </c>
      <c r="M20" s="112">
        <f t="shared" si="1"/>
        <v>0</v>
      </c>
    </row>
    <row r="21" spans="1:13" ht="64.5" customHeight="1" x14ac:dyDescent="0.35">
      <c r="A21" s="5" t="s">
        <v>12</v>
      </c>
      <c r="B21" s="290" t="s">
        <v>424</v>
      </c>
      <c r="C21" s="290"/>
      <c r="D21" s="290"/>
      <c r="E21" s="290"/>
      <c r="F21" s="290"/>
      <c r="G21" s="290"/>
      <c r="H21" s="290"/>
      <c r="I21" s="290"/>
      <c r="J21" s="290"/>
      <c r="K21" s="290"/>
      <c r="L21" s="290"/>
      <c r="M21" s="290"/>
    </row>
    <row r="22" spans="1:13" ht="146.25" customHeight="1" x14ac:dyDescent="0.35">
      <c r="A22" s="5" t="s">
        <v>13</v>
      </c>
      <c r="B22" s="290" t="s">
        <v>399</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11" t="s">
        <v>17</v>
      </c>
      <c r="B28" s="5" t="s">
        <v>20</v>
      </c>
      <c r="C28" s="111"/>
      <c r="D28" s="111"/>
      <c r="E28" s="111"/>
      <c r="F28" s="111"/>
      <c r="G28" s="111"/>
      <c r="H28" s="111"/>
      <c r="I28" s="290"/>
      <c r="J28" s="290"/>
    </row>
    <row r="29" spans="1:13" ht="87" x14ac:dyDescent="0.35">
      <c r="A29" s="111" t="s">
        <v>18</v>
      </c>
      <c r="B29" s="5" t="s">
        <v>21</v>
      </c>
      <c r="C29" s="111"/>
      <c r="D29" s="111"/>
      <c r="E29" s="111"/>
      <c r="F29" s="111"/>
      <c r="G29" s="111"/>
      <c r="H29" s="111"/>
      <c r="I29" s="294"/>
      <c r="J29" s="296"/>
    </row>
    <row r="30" spans="1:13" ht="87" x14ac:dyDescent="0.35">
      <c r="A30" s="111" t="s">
        <v>19</v>
      </c>
      <c r="B30" s="7" t="s">
        <v>22</v>
      </c>
      <c r="C30" s="111"/>
      <c r="D30" s="111"/>
      <c r="E30" s="111"/>
      <c r="F30" s="111"/>
      <c r="G30" s="111"/>
      <c r="H30" s="111"/>
      <c r="I30" s="290"/>
      <c r="J30" s="290"/>
    </row>
    <row r="31" spans="1:13" ht="29" x14ac:dyDescent="0.35">
      <c r="A31" s="8"/>
      <c r="B31" s="5" t="s">
        <v>23</v>
      </c>
      <c r="C31" s="111"/>
      <c r="D31" s="111"/>
      <c r="E31" s="111"/>
      <c r="F31" s="111"/>
      <c r="G31" s="111"/>
      <c r="H31" s="11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11"/>
      <c r="D35" s="111"/>
      <c r="E35" s="111"/>
      <c r="F35" s="111"/>
      <c r="G35" s="111"/>
      <c r="H35" s="11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11"/>
      <c r="D37" s="111"/>
      <c r="E37" s="111"/>
      <c r="F37" s="111"/>
      <c r="G37" s="111"/>
      <c r="H37" s="111"/>
      <c r="I37" s="290"/>
      <c r="J37" s="290"/>
    </row>
    <row r="38" spans="1:10" ht="43.5" x14ac:dyDescent="0.35">
      <c r="A38" s="11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C28" sqref="C28:H29"/>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05">
        <f>SUM(B5:B7)</f>
        <v>0</v>
      </c>
      <c r="C4" s="105">
        <f t="shared" ref="C4:L4" si="0">SUM(C5:C7)</f>
        <v>0</v>
      </c>
      <c r="D4" s="105">
        <f t="shared" si="0"/>
        <v>0</v>
      </c>
      <c r="E4" s="105">
        <f t="shared" si="0"/>
        <v>0</v>
      </c>
      <c r="F4" s="105">
        <f t="shared" si="0"/>
        <v>0</v>
      </c>
      <c r="G4" s="105">
        <f t="shared" si="0"/>
        <v>0</v>
      </c>
      <c r="H4" s="105">
        <f t="shared" si="0"/>
        <v>0</v>
      </c>
      <c r="I4" s="105">
        <f t="shared" si="0"/>
        <v>0</v>
      </c>
      <c r="J4" s="105">
        <f t="shared" si="0"/>
        <v>0</v>
      </c>
      <c r="K4" s="105">
        <f t="shared" si="0"/>
        <v>0</v>
      </c>
      <c r="L4" s="105">
        <f t="shared" si="0"/>
        <v>0</v>
      </c>
      <c r="M4" s="105">
        <f>SUM(B4:L4)</f>
        <v>0</v>
      </c>
    </row>
    <row r="5" spans="1:16" x14ac:dyDescent="0.35">
      <c r="A5" s="5" t="s">
        <v>5</v>
      </c>
      <c r="B5" s="105">
        <v>0</v>
      </c>
      <c r="C5" s="105">
        <v>0</v>
      </c>
      <c r="D5" s="105">
        <v>0</v>
      </c>
      <c r="E5" s="105">
        <v>0</v>
      </c>
      <c r="F5" s="105">
        <v>0</v>
      </c>
      <c r="G5" s="105">
        <v>0</v>
      </c>
      <c r="H5" s="105">
        <v>0</v>
      </c>
      <c r="I5" s="105">
        <v>0</v>
      </c>
      <c r="J5" s="105">
        <v>0</v>
      </c>
      <c r="K5" s="105">
        <v>0</v>
      </c>
      <c r="L5" s="105">
        <v>0</v>
      </c>
      <c r="M5" s="105">
        <f t="shared" ref="M5:M20" si="1">SUM(B5:L5)</f>
        <v>0</v>
      </c>
    </row>
    <row r="6" spans="1:16" x14ac:dyDescent="0.35">
      <c r="A6" s="5" t="s">
        <v>6</v>
      </c>
      <c r="B6" s="105">
        <v>0</v>
      </c>
      <c r="C6" s="105">
        <v>0</v>
      </c>
      <c r="D6" s="105">
        <v>0</v>
      </c>
      <c r="E6" s="105">
        <v>0</v>
      </c>
      <c r="F6" s="105">
        <v>0</v>
      </c>
      <c r="G6" s="105">
        <v>0</v>
      </c>
      <c r="H6" s="105">
        <v>0</v>
      </c>
      <c r="I6" s="105">
        <v>0</v>
      </c>
      <c r="J6" s="105">
        <v>0</v>
      </c>
      <c r="K6" s="105">
        <v>0</v>
      </c>
      <c r="L6" s="105">
        <v>0</v>
      </c>
      <c r="M6" s="105">
        <f t="shared" si="1"/>
        <v>0</v>
      </c>
    </row>
    <row r="7" spans="1:16" x14ac:dyDescent="0.35">
      <c r="A7" s="5" t="s">
        <v>7</v>
      </c>
      <c r="B7" s="105">
        <v>0</v>
      </c>
      <c r="C7" s="105">
        <v>0</v>
      </c>
      <c r="D7" s="105">
        <v>0</v>
      </c>
      <c r="E7" s="105">
        <v>0</v>
      </c>
      <c r="F7" s="105">
        <v>0</v>
      </c>
      <c r="G7" s="105">
        <v>0</v>
      </c>
      <c r="H7" s="105">
        <v>0</v>
      </c>
      <c r="I7" s="105">
        <v>0</v>
      </c>
      <c r="J7" s="105">
        <v>0</v>
      </c>
      <c r="K7" s="105">
        <v>0</v>
      </c>
      <c r="L7" s="105">
        <v>0</v>
      </c>
      <c r="M7" s="105">
        <f t="shared" si="1"/>
        <v>0</v>
      </c>
    </row>
    <row r="8" spans="1:16" x14ac:dyDescent="0.35">
      <c r="A8" s="3" t="s">
        <v>8</v>
      </c>
      <c r="B8" s="105">
        <f>SUM(B9:B11)</f>
        <v>0</v>
      </c>
      <c r="C8" s="105">
        <f t="shared" ref="C8:L8" si="2">SUM(C9:C11)</f>
        <v>1.55</v>
      </c>
      <c r="D8" s="105">
        <f t="shared" si="2"/>
        <v>2.1</v>
      </c>
      <c r="E8" s="105">
        <f t="shared" si="2"/>
        <v>2.63</v>
      </c>
      <c r="F8" s="105">
        <f t="shared" si="2"/>
        <v>4.8600000000000003</v>
      </c>
      <c r="G8" s="105">
        <f t="shared" si="2"/>
        <v>5.36</v>
      </c>
      <c r="H8" s="105">
        <f t="shared" si="2"/>
        <v>5.36</v>
      </c>
      <c r="I8" s="105">
        <f t="shared" si="2"/>
        <v>6.11</v>
      </c>
      <c r="J8" s="105">
        <f t="shared" si="2"/>
        <v>5.36</v>
      </c>
      <c r="K8" s="105">
        <f t="shared" si="2"/>
        <v>5.36</v>
      </c>
      <c r="L8" s="105">
        <f t="shared" si="2"/>
        <v>5.36</v>
      </c>
      <c r="M8" s="105">
        <f t="shared" si="1"/>
        <v>44.05</v>
      </c>
    </row>
    <row r="9" spans="1:16" x14ac:dyDescent="0.35">
      <c r="A9" s="5" t="s">
        <v>5</v>
      </c>
      <c r="B9" s="108">
        <v>0</v>
      </c>
      <c r="C9" s="108">
        <v>1.55</v>
      </c>
      <c r="D9" s="108">
        <v>2.1</v>
      </c>
      <c r="E9" s="108">
        <v>2.63</v>
      </c>
      <c r="F9" s="108">
        <v>4.8600000000000003</v>
      </c>
      <c r="G9" s="108">
        <v>5.36</v>
      </c>
      <c r="H9" s="108">
        <v>5.36</v>
      </c>
      <c r="I9" s="108">
        <v>6.11</v>
      </c>
      <c r="J9" s="108">
        <v>5.36</v>
      </c>
      <c r="K9" s="108">
        <v>5.36</v>
      </c>
      <c r="L9" s="108">
        <v>5.36</v>
      </c>
      <c r="M9" s="105">
        <f t="shared" si="1"/>
        <v>44.05</v>
      </c>
    </row>
    <row r="10" spans="1:16" x14ac:dyDescent="0.35">
      <c r="A10" s="5" t="s">
        <v>6</v>
      </c>
      <c r="B10" s="105">
        <v>0</v>
      </c>
      <c r="C10" s="105">
        <v>0</v>
      </c>
      <c r="D10" s="105">
        <v>0</v>
      </c>
      <c r="E10" s="105">
        <v>0</v>
      </c>
      <c r="F10" s="105">
        <v>0</v>
      </c>
      <c r="G10" s="105">
        <v>0</v>
      </c>
      <c r="H10" s="105">
        <v>0</v>
      </c>
      <c r="I10" s="105">
        <v>0</v>
      </c>
      <c r="J10" s="105">
        <v>0</v>
      </c>
      <c r="K10" s="105">
        <v>0</v>
      </c>
      <c r="L10" s="105">
        <v>0</v>
      </c>
      <c r="M10" s="105">
        <f t="shared" si="1"/>
        <v>0</v>
      </c>
    </row>
    <row r="11" spans="1:16" x14ac:dyDescent="0.35">
      <c r="A11" s="5" t="s">
        <v>7</v>
      </c>
      <c r="B11" s="105">
        <v>0</v>
      </c>
      <c r="C11" s="105">
        <v>0</v>
      </c>
      <c r="D11" s="105">
        <v>0</v>
      </c>
      <c r="E11" s="105">
        <v>0</v>
      </c>
      <c r="F11" s="105">
        <v>0</v>
      </c>
      <c r="G11" s="105">
        <v>0</v>
      </c>
      <c r="H11" s="105">
        <v>0</v>
      </c>
      <c r="I11" s="105">
        <v>0</v>
      </c>
      <c r="J11" s="105">
        <v>0</v>
      </c>
      <c r="K11" s="105">
        <v>0</v>
      </c>
      <c r="L11" s="105">
        <v>0</v>
      </c>
      <c r="M11" s="105">
        <f t="shared" si="1"/>
        <v>0</v>
      </c>
    </row>
    <row r="12" spans="1:16" x14ac:dyDescent="0.35">
      <c r="A12" s="3" t="s">
        <v>11</v>
      </c>
      <c r="B12" s="105">
        <f>SUM(B13:B15)</f>
        <v>0</v>
      </c>
      <c r="C12" s="105">
        <f t="shared" ref="C12:L12" si="3">SUM(C13:C15)</f>
        <v>-1.55</v>
      </c>
      <c r="D12" s="105">
        <f t="shared" si="3"/>
        <v>-2.1</v>
      </c>
      <c r="E12" s="105">
        <f t="shared" si="3"/>
        <v>-2.63</v>
      </c>
      <c r="F12" s="105">
        <f t="shared" si="3"/>
        <v>-4.8600000000000003</v>
      </c>
      <c r="G12" s="105">
        <f t="shared" si="3"/>
        <v>-5.36</v>
      </c>
      <c r="H12" s="105">
        <f t="shared" si="3"/>
        <v>-5.36</v>
      </c>
      <c r="I12" s="105">
        <f t="shared" si="3"/>
        <v>-6.11</v>
      </c>
      <c r="J12" s="105">
        <f t="shared" si="3"/>
        <v>-5.36</v>
      </c>
      <c r="K12" s="105">
        <f t="shared" si="3"/>
        <v>-5.36</v>
      </c>
      <c r="L12" s="105">
        <f t="shared" si="3"/>
        <v>-5.36</v>
      </c>
      <c r="M12" s="105">
        <f t="shared" si="1"/>
        <v>-44.05</v>
      </c>
    </row>
    <row r="13" spans="1:16" ht="15" thickBot="1" x14ac:dyDescent="0.4">
      <c r="A13" s="5" t="s">
        <v>5</v>
      </c>
      <c r="B13" s="108">
        <v>0</v>
      </c>
      <c r="C13" s="108">
        <v>-1.55</v>
      </c>
      <c r="D13" s="108">
        <v>-2.1</v>
      </c>
      <c r="E13" s="108">
        <v>-2.63</v>
      </c>
      <c r="F13" s="108">
        <v>-4.8600000000000003</v>
      </c>
      <c r="G13" s="108">
        <v>-5.36</v>
      </c>
      <c r="H13" s="108">
        <v>-5.36</v>
      </c>
      <c r="I13" s="108">
        <v>-6.11</v>
      </c>
      <c r="J13" s="108">
        <v>-5.36</v>
      </c>
      <c r="K13" s="108">
        <v>-5.36</v>
      </c>
      <c r="L13" s="108">
        <v>-5.36</v>
      </c>
      <c r="M13" s="105">
        <f t="shared" si="1"/>
        <v>-44.05</v>
      </c>
    </row>
    <row r="14" spans="1:16" ht="15" thickBot="1" x14ac:dyDescent="0.4">
      <c r="A14" s="5" t="s">
        <v>6</v>
      </c>
      <c r="B14" s="105">
        <v>0</v>
      </c>
      <c r="C14" s="105">
        <v>0</v>
      </c>
      <c r="D14" s="105">
        <v>0</v>
      </c>
      <c r="E14" s="105">
        <v>0</v>
      </c>
      <c r="F14" s="105">
        <v>0</v>
      </c>
      <c r="G14" s="105">
        <v>0</v>
      </c>
      <c r="H14" s="105">
        <v>0</v>
      </c>
      <c r="I14" s="105">
        <v>0</v>
      </c>
      <c r="J14" s="105">
        <v>0</v>
      </c>
      <c r="K14" s="105">
        <v>0</v>
      </c>
      <c r="L14" s="105">
        <v>0</v>
      </c>
      <c r="M14" s="105">
        <f t="shared" si="1"/>
        <v>0</v>
      </c>
      <c r="O14" s="67"/>
      <c r="P14" s="74"/>
    </row>
    <row r="15" spans="1:16" ht="15" thickBot="1" x14ac:dyDescent="0.4">
      <c r="A15" s="5" t="s">
        <v>7</v>
      </c>
      <c r="B15" s="105">
        <v>0</v>
      </c>
      <c r="C15" s="105">
        <v>0</v>
      </c>
      <c r="D15" s="105">
        <v>0</v>
      </c>
      <c r="E15" s="105">
        <v>0</v>
      </c>
      <c r="F15" s="105">
        <v>0</v>
      </c>
      <c r="G15" s="105">
        <v>0</v>
      </c>
      <c r="H15" s="105">
        <v>0</v>
      </c>
      <c r="I15" s="105">
        <v>0</v>
      </c>
      <c r="J15" s="105">
        <v>0</v>
      </c>
      <c r="K15" s="105">
        <v>0</v>
      </c>
      <c r="L15" s="105">
        <v>0</v>
      </c>
      <c r="M15" s="105">
        <f t="shared" si="1"/>
        <v>0</v>
      </c>
      <c r="O15" s="67"/>
      <c r="P15" s="74"/>
    </row>
    <row r="16" spans="1:16" ht="29" x14ac:dyDescent="0.35">
      <c r="A16" s="3" t="s">
        <v>9</v>
      </c>
      <c r="B16" s="108">
        <v>0</v>
      </c>
      <c r="C16" s="108">
        <v>8.31</v>
      </c>
      <c r="D16" s="108">
        <v>11.28</v>
      </c>
      <c r="E16" s="108">
        <v>12.91</v>
      </c>
      <c r="F16" s="108">
        <v>2.21</v>
      </c>
      <c r="G16" s="105">
        <v>0</v>
      </c>
      <c r="H16" s="105">
        <v>0</v>
      </c>
      <c r="I16" s="105">
        <v>0</v>
      </c>
      <c r="J16" s="105">
        <v>0</v>
      </c>
      <c r="K16" s="105">
        <v>0</v>
      </c>
      <c r="L16" s="105">
        <v>0</v>
      </c>
      <c r="M16" s="105">
        <f t="shared" si="1"/>
        <v>34.71</v>
      </c>
    </row>
    <row r="17" spans="1:17" x14ac:dyDescent="0.35">
      <c r="A17" s="3" t="s">
        <v>10</v>
      </c>
      <c r="B17" s="105">
        <f>SUM(B18:B20)</f>
        <v>0</v>
      </c>
      <c r="C17" s="105">
        <f t="shared" ref="C17:L17" si="4">SUM(C18:C20)</f>
        <v>3.9699999999999998</v>
      </c>
      <c r="D17" s="105">
        <f t="shared" si="4"/>
        <v>3.9699999999999998</v>
      </c>
      <c r="E17" s="105">
        <f t="shared" si="4"/>
        <v>3.9699999999999998</v>
      </c>
      <c r="F17" s="105">
        <f t="shared" si="4"/>
        <v>3.9699999999999998</v>
      </c>
      <c r="G17" s="105">
        <f t="shared" si="4"/>
        <v>3.9699999999999998</v>
      </c>
      <c r="H17" s="105">
        <f t="shared" si="4"/>
        <v>3.9699999999999998</v>
      </c>
      <c r="I17" s="105">
        <f t="shared" si="4"/>
        <v>3.9699999999999998</v>
      </c>
      <c r="J17" s="105">
        <f t="shared" si="4"/>
        <v>3.9699999999999998</v>
      </c>
      <c r="K17" s="105">
        <f t="shared" si="4"/>
        <v>3.9699999999999998</v>
      </c>
      <c r="L17" s="105">
        <f t="shared" si="4"/>
        <v>3.9699999999999998</v>
      </c>
      <c r="M17" s="105">
        <f t="shared" si="1"/>
        <v>39.699999999999996</v>
      </c>
      <c r="O17" t="s">
        <v>386</v>
      </c>
      <c r="Q17" s="23">
        <f>SUM(M17,MR_PEF2!M17,)</f>
        <v>134.65</v>
      </c>
    </row>
    <row r="18" spans="1:17" x14ac:dyDescent="0.35">
      <c r="A18" s="5" t="s">
        <v>5</v>
      </c>
      <c r="B18" s="108">
        <v>0</v>
      </c>
      <c r="C18" s="108">
        <v>1.28</v>
      </c>
      <c r="D18" s="108">
        <v>1.28</v>
      </c>
      <c r="E18" s="108">
        <v>1.28</v>
      </c>
      <c r="F18" s="108">
        <v>1.28</v>
      </c>
      <c r="G18" s="108">
        <v>1.28</v>
      </c>
      <c r="H18" s="108">
        <v>1.28</v>
      </c>
      <c r="I18" s="108">
        <v>1.28</v>
      </c>
      <c r="J18" s="108">
        <v>1.28</v>
      </c>
      <c r="K18" s="108">
        <v>1.28</v>
      </c>
      <c r="L18" s="108">
        <v>1.28</v>
      </c>
      <c r="M18" s="105">
        <f t="shared" si="1"/>
        <v>12.799999999999999</v>
      </c>
    </row>
    <row r="19" spans="1:17" x14ac:dyDescent="0.35">
      <c r="A19" s="5" t="s">
        <v>6</v>
      </c>
      <c r="B19" s="108">
        <v>0</v>
      </c>
      <c r="C19" s="108">
        <v>2.69</v>
      </c>
      <c r="D19" s="108">
        <v>2.69</v>
      </c>
      <c r="E19" s="108">
        <v>2.69</v>
      </c>
      <c r="F19" s="108">
        <v>2.69</v>
      </c>
      <c r="G19" s="108">
        <v>2.69</v>
      </c>
      <c r="H19" s="108">
        <v>2.69</v>
      </c>
      <c r="I19" s="108">
        <v>2.69</v>
      </c>
      <c r="J19" s="108">
        <v>2.69</v>
      </c>
      <c r="K19" s="108">
        <v>2.69</v>
      </c>
      <c r="L19" s="108">
        <v>2.69</v>
      </c>
      <c r="M19" s="105">
        <f t="shared" si="1"/>
        <v>26.900000000000006</v>
      </c>
    </row>
    <row r="20" spans="1:17" x14ac:dyDescent="0.35">
      <c r="A20" s="5" t="s">
        <v>7</v>
      </c>
      <c r="B20" s="105">
        <v>0</v>
      </c>
      <c r="C20" s="105">
        <v>0</v>
      </c>
      <c r="D20" s="105">
        <v>0</v>
      </c>
      <c r="E20" s="105">
        <v>0</v>
      </c>
      <c r="F20" s="105">
        <v>0</v>
      </c>
      <c r="G20" s="105">
        <v>0</v>
      </c>
      <c r="H20" s="105">
        <v>0</v>
      </c>
      <c r="I20" s="105">
        <v>0</v>
      </c>
      <c r="J20" s="105">
        <v>0</v>
      </c>
      <c r="K20" s="105">
        <v>0</v>
      </c>
      <c r="L20" s="105">
        <v>0</v>
      </c>
      <c r="M20" s="105">
        <f t="shared" si="1"/>
        <v>0</v>
      </c>
    </row>
    <row r="21" spans="1:17" ht="69" customHeight="1" x14ac:dyDescent="0.35">
      <c r="A21" s="5" t="s">
        <v>12</v>
      </c>
      <c r="B21" s="290" t="s">
        <v>351</v>
      </c>
      <c r="C21" s="290"/>
      <c r="D21" s="290"/>
      <c r="E21" s="290"/>
      <c r="F21" s="290"/>
      <c r="G21" s="290"/>
      <c r="H21" s="290"/>
      <c r="I21" s="290"/>
      <c r="J21" s="290"/>
      <c r="K21" s="290"/>
      <c r="L21" s="290"/>
      <c r="M21" s="290"/>
    </row>
    <row r="22" spans="1:17" ht="43.5" x14ac:dyDescent="0.35">
      <c r="A22" s="5" t="s">
        <v>13</v>
      </c>
      <c r="B22" s="290" t="s">
        <v>350</v>
      </c>
      <c r="C22" s="290"/>
      <c r="D22" s="290"/>
      <c r="E22" s="290"/>
      <c r="F22" s="290"/>
      <c r="G22" s="290"/>
      <c r="H22" s="290"/>
      <c r="I22" s="290"/>
      <c r="J22" s="290"/>
      <c r="K22" s="290"/>
      <c r="L22" s="290"/>
      <c r="M22" s="290"/>
    </row>
    <row r="25" spans="1:17" x14ac:dyDescent="0.35">
      <c r="A25" s="289" t="s">
        <v>14</v>
      </c>
      <c r="B25" s="289"/>
      <c r="C25" s="289"/>
      <c r="D25" s="289"/>
      <c r="E25" s="289"/>
      <c r="F25" s="289"/>
      <c r="G25" s="289"/>
      <c r="H25" s="289"/>
      <c r="I25" s="289"/>
      <c r="J25" s="289"/>
    </row>
    <row r="26" spans="1:17" x14ac:dyDescent="0.35">
      <c r="A26" s="291" t="s">
        <v>15</v>
      </c>
      <c r="B26" s="291"/>
      <c r="C26" s="291"/>
      <c r="D26" s="291"/>
      <c r="E26" s="291"/>
      <c r="F26" s="291"/>
      <c r="G26" s="291"/>
      <c r="H26" s="291"/>
      <c r="I26" s="291"/>
      <c r="J26" s="291"/>
    </row>
    <row r="27" spans="1:17" x14ac:dyDescent="0.35">
      <c r="A27" s="290" t="s">
        <v>16</v>
      </c>
      <c r="B27" s="290"/>
      <c r="C27" s="6">
        <v>0</v>
      </c>
      <c r="D27" s="5">
        <v>1</v>
      </c>
      <c r="E27" s="5">
        <v>2</v>
      </c>
      <c r="F27" s="5">
        <v>3</v>
      </c>
      <c r="G27" s="5">
        <v>5</v>
      </c>
      <c r="H27" s="5">
        <v>10</v>
      </c>
      <c r="I27" s="292" t="s">
        <v>3</v>
      </c>
      <c r="J27" s="292"/>
    </row>
    <row r="28" spans="1:17" ht="43.5" x14ac:dyDescent="0.35">
      <c r="A28" s="104" t="s">
        <v>17</v>
      </c>
      <c r="B28" s="5" t="s">
        <v>20</v>
      </c>
      <c r="C28" s="109">
        <v>0.09</v>
      </c>
      <c r="D28" s="109">
        <v>0.09</v>
      </c>
      <c r="E28" s="109">
        <v>0.09</v>
      </c>
      <c r="F28" s="109">
        <v>0.09</v>
      </c>
      <c r="G28" s="109">
        <v>0.09</v>
      </c>
      <c r="H28" s="109">
        <v>0.09</v>
      </c>
      <c r="I28" s="290">
        <v>0.9</v>
      </c>
      <c r="J28" s="290"/>
    </row>
    <row r="29" spans="1:17" ht="87" x14ac:dyDescent="0.35">
      <c r="A29" s="104" t="s">
        <v>18</v>
      </c>
      <c r="B29" s="5" t="s">
        <v>21</v>
      </c>
      <c r="C29" s="109">
        <v>44.66</v>
      </c>
      <c r="D29" s="109">
        <v>44.66</v>
      </c>
      <c r="E29" s="109">
        <v>44.66</v>
      </c>
      <c r="F29" s="109">
        <v>44.66</v>
      </c>
      <c r="G29" s="109">
        <v>44.66</v>
      </c>
      <c r="H29" s="109">
        <v>44.66</v>
      </c>
      <c r="I29" s="294">
        <v>446.6</v>
      </c>
      <c r="J29" s="296"/>
    </row>
    <row r="30" spans="1:17" ht="87" x14ac:dyDescent="0.35">
      <c r="A30" s="104" t="s">
        <v>19</v>
      </c>
      <c r="B30" s="7" t="s">
        <v>22</v>
      </c>
      <c r="C30" s="104"/>
      <c r="D30" s="104"/>
      <c r="E30" s="104"/>
      <c r="F30" s="104"/>
      <c r="G30" s="104"/>
      <c r="H30" s="104"/>
      <c r="I30" s="290"/>
      <c r="J30" s="290"/>
    </row>
    <row r="31" spans="1:17" ht="29" x14ac:dyDescent="0.35">
      <c r="A31" s="8"/>
      <c r="B31" s="5" t="s">
        <v>23</v>
      </c>
      <c r="C31" s="104"/>
      <c r="D31" s="104"/>
      <c r="E31" s="104"/>
      <c r="F31" s="104"/>
      <c r="G31" s="104"/>
      <c r="H31" s="104"/>
      <c r="I31" s="290"/>
      <c r="J31" s="290"/>
    </row>
    <row r="32" spans="1:17" ht="43.5" x14ac:dyDescent="0.35">
      <c r="A32" s="290" t="s">
        <v>24</v>
      </c>
      <c r="B32" s="5" t="s">
        <v>20</v>
      </c>
      <c r="C32" s="290" t="s">
        <v>352</v>
      </c>
      <c r="D32" s="290"/>
      <c r="E32" s="290"/>
      <c r="F32" s="290"/>
      <c r="G32" s="290"/>
      <c r="H32" s="290"/>
      <c r="I32" s="290"/>
      <c r="J32" s="290"/>
    </row>
    <row r="33" spans="1:10" ht="87" x14ac:dyDescent="0.35">
      <c r="A33" s="290"/>
      <c r="B33" s="5" t="s">
        <v>21</v>
      </c>
      <c r="C33" s="290" t="s">
        <v>352</v>
      </c>
      <c r="D33" s="290"/>
      <c r="E33" s="290"/>
      <c r="F33" s="290"/>
      <c r="G33" s="290"/>
      <c r="H33" s="290"/>
      <c r="I33" s="290"/>
      <c r="J33" s="290"/>
    </row>
    <row r="34" spans="1:10" ht="87" x14ac:dyDescent="0.35">
      <c r="A34" s="290"/>
      <c r="B34" s="7" t="s">
        <v>25</v>
      </c>
      <c r="C34" s="290" t="s">
        <v>353</v>
      </c>
      <c r="D34" s="290"/>
      <c r="E34" s="290"/>
      <c r="F34" s="290"/>
      <c r="G34" s="290"/>
      <c r="H34" s="290"/>
      <c r="I34" s="290"/>
      <c r="J34" s="290"/>
    </row>
    <row r="35" spans="1:10" ht="29" x14ac:dyDescent="0.35">
      <c r="A35" s="290"/>
      <c r="B35" s="5" t="s">
        <v>23</v>
      </c>
      <c r="C35" s="104"/>
      <c r="D35" s="104"/>
      <c r="E35" s="104"/>
      <c r="F35" s="104"/>
      <c r="G35" s="104"/>
      <c r="H35" s="104"/>
      <c r="I35" s="290"/>
      <c r="J35" s="290"/>
    </row>
    <row r="36" spans="1:10" x14ac:dyDescent="0.35">
      <c r="A36" s="290" t="s">
        <v>26</v>
      </c>
      <c r="B36" s="5"/>
      <c r="C36" s="294" t="s">
        <v>354</v>
      </c>
      <c r="D36" s="295"/>
      <c r="E36" s="295"/>
      <c r="F36" s="295"/>
      <c r="G36" s="295"/>
      <c r="H36" s="295"/>
      <c r="I36" s="295"/>
      <c r="J36" s="296"/>
    </row>
    <row r="37" spans="1:10" ht="29" x14ac:dyDescent="0.35">
      <c r="A37" s="290"/>
      <c r="B37" s="5" t="s">
        <v>23</v>
      </c>
      <c r="C37" s="104"/>
      <c r="D37" s="104"/>
      <c r="E37" s="104"/>
      <c r="F37" s="104"/>
      <c r="G37" s="104"/>
      <c r="H37" s="104"/>
      <c r="I37" s="290"/>
      <c r="J37" s="290"/>
    </row>
    <row r="38" spans="1:10" ht="43.5" x14ac:dyDescent="0.35">
      <c r="A38" s="104"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G28" sqref="G28"/>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05">
        <f>SUM(B5:B7)</f>
        <v>0</v>
      </c>
      <c r="C4" s="105">
        <f t="shared" ref="C4:L4" si="0">SUM(C5:C7)</f>
        <v>0</v>
      </c>
      <c r="D4" s="105">
        <f t="shared" si="0"/>
        <v>0</v>
      </c>
      <c r="E4" s="105">
        <f t="shared" si="0"/>
        <v>0</v>
      </c>
      <c r="F4" s="105">
        <f t="shared" si="0"/>
        <v>0</v>
      </c>
      <c r="G4" s="105">
        <f t="shared" si="0"/>
        <v>0</v>
      </c>
      <c r="H4" s="105">
        <f t="shared" si="0"/>
        <v>0</v>
      </c>
      <c r="I4" s="105">
        <f t="shared" si="0"/>
        <v>0</v>
      </c>
      <c r="J4" s="105">
        <f t="shared" si="0"/>
        <v>0</v>
      </c>
      <c r="K4" s="105">
        <f t="shared" si="0"/>
        <v>0</v>
      </c>
      <c r="L4" s="105">
        <f t="shared" si="0"/>
        <v>0</v>
      </c>
      <c r="M4" s="105">
        <f>SUM(B4:L4)</f>
        <v>0</v>
      </c>
    </row>
    <row r="5" spans="1:16" x14ac:dyDescent="0.35">
      <c r="A5" s="5" t="s">
        <v>5</v>
      </c>
      <c r="B5" s="105">
        <v>0</v>
      </c>
      <c r="C5" s="105">
        <v>0</v>
      </c>
      <c r="D5" s="105">
        <v>0</v>
      </c>
      <c r="E5" s="105">
        <v>0</v>
      </c>
      <c r="F5" s="105">
        <v>0</v>
      </c>
      <c r="G5" s="105">
        <v>0</v>
      </c>
      <c r="H5" s="105">
        <v>0</v>
      </c>
      <c r="I5" s="105">
        <v>0</v>
      </c>
      <c r="J5" s="105">
        <v>0</v>
      </c>
      <c r="K5" s="105">
        <v>0</v>
      </c>
      <c r="L5" s="105">
        <v>0</v>
      </c>
      <c r="M5" s="105">
        <f t="shared" ref="M5:M20" si="1">SUM(B5:L5)</f>
        <v>0</v>
      </c>
    </row>
    <row r="6" spans="1:16" x14ac:dyDescent="0.35">
      <c r="A6" s="5" t="s">
        <v>6</v>
      </c>
      <c r="B6" s="105">
        <v>0</v>
      </c>
      <c r="C6" s="105">
        <v>0</v>
      </c>
      <c r="D6" s="105">
        <v>0</v>
      </c>
      <c r="E6" s="105">
        <v>0</v>
      </c>
      <c r="F6" s="105">
        <v>0</v>
      </c>
      <c r="G6" s="105">
        <v>0</v>
      </c>
      <c r="H6" s="105">
        <v>0</v>
      </c>
      <c r="I6" s="105">
        <v>0</v>
      </c>
      <c r="J6" s="105">
        <v>0</v>
      </c>
      <c r="K6" s="105">
        <v>0</v>
      </c>
      <c r="L6" s="105">
        <v>0</v>
      </c>
      <c r="M6" s="105">
        <f t="shared" si="1"/>
        <v>0</v>
      </c>
    </row>
    <row r="7" spans="1:16" x14ac:dyDescent="0.35">
      <c r="A7" s="5" t="s">
        <v>7</v>
      </c>
      <c r="B7" s="105">
        <v>0</v>
      </c>
      <c r="C7" s="105">
        <v>0</v>
      </c>
      <c r="D7" s="105">
        <v>0</v>
      </c>
      <c r="E7" s="105">
        <v>0</v>
      </c>
      <c r="F7" s="105">
        <v>0</v>
      </c>
      <c r="G7" s="105">
        <v>0</v>
      </c>
      <c r="H7" s="105">
        <v>0</v>
      </c>
      <c r="I7" s="105">
        <v>0</v>
      </c>
      <c r="J7" s="105">
        <v>0</v>
      </c>
      <c r="K7" s="105">
        <v>0</v>
      </c>
      <c r="L7" s="105">
        <v>0</v>
      </c>
      <c r="M7" s="105">
        <f t="shared" si="1"/>
        <v>0</v>
      </c>
    </row>
    <row r="8" spans="1:16" x14ac:dyDescent="0.35">
      <c r="A8" s="3" t="s">
        <v>8</v>
      </c>
      <c r="B8" s="105">
        <f>SUM(B9:B11)</f>
        <v>0</v>
      </c>
      <c r="C8" s="105">
        <f t="shared" ref="C8:L8" si="2">SUM(C9:C11)</f>
        <v>0.59</v>
      </c>
      <c r="D8" s="105">
        <f t="shared" si="2"/>
        <v>0.7</v>
      </c>
      <c r="E8" s="105">
        <f t="shared" si="2"/>
        <v>0.69</v>
      </c>
      <c r="F8" s="105">
        <f t="shared" si="2"/>
        <v>0.69</v>
      </c>
      <c r="G8" s="105">
        <f t="shared" si="2"/>
        <v>0.69</v>
      </c>
      <c r="H8" s="105">
        <f t="shared" si="2"/>
        <v>0.69</v>
      </c>
      <c r="I8" s="105">
        <f t="shared" si="2"/>
        <v>0.69</v>
      </c>
      <c r="J8" s="105">
        <f t="shared" si="2"/>
        <v>0.69</v>
      </c>
      <c r="K8" s="105">
        <f t="shared" si="2"/>
        <v>0.69</v>
      </c>
      <c r="L8" s="105">
        <f t="shared" si="2"/>
        <v>0.69</v>
      </c>
      <c r="M8" s="105">
        <f t="shared" si="1"/>
        <v>6.8099999999999987</v>
      </c>
    </row>
    <row r="9" spans="1:16" x14ac:dyDescent="0.35">
      <c r="A9" s="5" t="s">
        <v>5</v>
      </c>
      <c r="B9" s="108">
        <v>0</v>
      </c>
      <c r="C9" s="108">
        <v>0.59</v>
      </c>
      <c r="D9" s="108">
        <v>0.7</v>
      </c>
      <c r="E9" s="108">
        <v>0.69</v>
      </c>
      <c r="F9" s="108">
        <v>0.69</v>
      </c>
      <c r="G9" s="108">
        <v>0.69</v>
      </c>
      <c r="H9" s="108">
        <v>0.69</v>
      </c>
      <c r="I9" s="108">
        <v>0.69</v>
      </c>
      <c r="J9" s="108">
        <v>0.69</v>
      </c>
      <c r="K9" s="108">
        <v>0.69</v>
      </c>
      <c r="L9" s="108">
        <v>0.69</v>
      </c>
      <c r="M9" s="105">
        <f t="shared" si="1"/>
        <v>6.8099999999999987</v>
      </c>
    </row>
    <row r="10" spans="1:16" x14ac:dyDescent="0.35">
      <c r="A10" s="5" t="s">
        <v>6</v>
      </c>
      <c r="B10" s="105">
        <v>0</v>
      </c>
      <c r="C10" s="105">
        <v>0</v>
      </c>
      <c r="D10" s="105">
        <v>0</v>
      </c>
      <c r="E10" s="105">
        <v>0</v>
      </c>
      <c r="F10" s="105">
        <v>0</v>
      </c>
      <c r="G10" s="105">
        <v>0</v>
      </c>
      <c r="H10" s="105">
        <v>0</v>
      </c>
      <c r="I10" s="105">
        <v>0</v>
      </c>
      <c r="J10" s="105">
        <v>0</v>
      </c>
      <c r="K10" s="105">
        <v>0</v>
      </c>
      <c r="L10" s="105">
        <v>0</v>
      </c>
      <c r="M10" s="105">
        <f t="shared" si="1"/>
        <v>0</v>
      </c>
    </row>
    <row r="11" spans="1:16" x14ac:dyDescent="0.35">
      <c r="A11" s="5" t="s">
        <v>7</v>
      </c>
      <c r="B11" s="105">
        <v>0</v>
      </c>
      <c r="C11" s="105">
        <v>0</v>
      </c>
      <c r="D11" s="105">
        <v>0</v>
      </c>
      <c r="E11" s="105">
        <v>0</v>
      </c>
      <c r="F11" s="105">
        <v>0</v>
      </c>
      <c r="G11" s="105">
        <v>0</v>
      </c>
      <c r="H11" s="105">
        <v>0</v>
      </c>
      <c r="I11" s="105">
        <v>0</v>
      </c>
      <c r="J11" s="105">
        <v>0</v>
      </c>
      <c r="K11" s="105">
        <v>0</v>
      </c>
      <c r="L11" s="105">
        <v>0</v>
      </c>
      <c r="M11" s="105">
        <f t="shared" si="1"/>
        <v>0</v>
      </c>
    </row>
    <row r="12" spans="1:16" x14ac:dyDescent="0.35">
      <c r="A12" s="3" t="s">
        <v>11</v>
      </c>
      <c r="B12" s="105">
        <f>SUM(B13:B15)</f>
        <v>0</v>
      </c>
      <c r="C12" s="105">
        <f t="shared" ref="C12:L12" si="3">SUM(C13:C15)</f>
        <v>-0.59</v>
      </c>
      <c r="D12" s="105">
        <f t="shared" si="3"/>
        <v>-0.7</v>
      </c>
      <c r="E12" s="105">
        <f t="shared" si="3"/>
        <v>-0.69</v>
      </c>
      <c r="F12" s="105">
        <f t="shared" si="3"/>
        <v>-0.69</v>
      </c>
      <c r="G12" s="105">
        <f t="shared" si="3"/>
        <v>-0.69</v>
      </c>
      <c r="H12" s="105">
        <f t="shared" si="3"/>
        <v>-0.69</v>
      </c>
      <c r="I12" s="105">
        <f t="shared" si="3"/>
        <v>-0.69</v>
      </c>
      <c r="J12" s="105">
        <f t="shared" si="3"/>
        <v>-0.69</v>
      </c>
      <c r="K12" s="105">
        <f t="shared" si="3"/>
        <v>-0.69</v>
      </c>
      <c r="L12" s="105">
        <f t="shared" si="3"/>
        <v>-0.69</v>
      </c>
      <c r="M12" s="105">
        <f t="shared" si="1"/>
        <v>-6.8099999999999987</v>
      </c>
    </row>
    <row r="13" spans="1:16" ht="15" thickBot="1" x14ac:dyDescent="0.4">
      <c r="A13" s="5" t="s">
        <v>5</v>
      </c>
      <c r="B13" s="108">
        <v>0</v>
      </c>
      <c r="C13" s="108">
        <v>-0.59</v>
      </c>
      <c r="D13" s="108">
        <v>-0.7</v>
      </c>
      <c r="E13" s="108">
        <v>-0.69</v>
      </c>
      <c r="F13" s="108">
        <v>-0.69</v>
      </c>
      <c r="G13" s="108">
        <v>-0.69</v>
      </c>
      <c r="H13" s="108">
        <v>-0.69</v>
      </c>
      <c r="I13" s="108">
        <v>-0.69</v>
      </c>
      <c r="J13" s="108">
        <v>-0.69</v>
      </c>
      <c r="K13" s="108">
        <v>-0.69</v>
      </c>
      <c r="L13" s="108">
        <v>-0.69</v>
      </c>
      <c r="M13" s="105">
        <f t="shared" si="1"/>
        <v>-6.8099999999999987</v>
      </c>
    </row>
    <row r="14" spans="1:16" ht="15" thickBot="1" x14ac:dyDescent="0.4">
      <c r="A14" s="5" t="s">
        <v>6</v>
      </c>
      <c r="B14" s="105">
        <v>0</v>
      </c>
      <c r="C14" s="105">
        <v>0</v>
      </c>
      <c r="D14" s="105">
        <v>0</v>
      </c>
      <c r="E14" s="105">
        <v>0</v>
      </c>
      <c r="F14" s="105">
        <v>0</v>
      </c>
      <c r="G14" s="105">
        <v>0</v>
      </c>
      <c r="H14" s="105">
        <v>0</v>
      </c>
      <c r="I14" s="105">
        <v>0</v>
      </c>
      <c r="J14" s="105">
        <v>0</v>
      </c>
      <c r="K14" s="105">
        <v>0</v>
      </c>
      <c r="L14" s="105">
        <v>0</v>
      </c>
      <c r="M14" s="105">
        <f t="shared" si="1"/>
        <v>0</v>
      </c>
      <c r="O14" s="67"/>
      <c r="P14" s="74"/>
    </row>
    <row r="15" spans="1:16" ht="15" thickBot="1" x14ac:dyDescent="0.4">
      <c r="A15" s="5" t="s">
        <v>7</v>
      </c>
      <c r="B15" s="105">
        <v>0</v>
      </c>
      <c r="C15" s="105">
        <v>0</v>
      </c>
      <c r="D15" s="105">
        <v>0</v>
      </c>
      <c r="E15" s="105">
        <v>0</v>
      </c>
      <c r="F15" s="105">
        <v>0</v>
      </c>
      <c r="G15" s="105">
        <v>0</v>
      </c>
      <c r="H15" s="105">
        <v>0</v>
      </c>
      <c r="I15" s="105">
        <v>0</v>
      </c>
      <c r="J15" s="105">
        <v>0</v>
      </c>
      <c r="K15" s="105">
        <v>0</v>
      </c>
      <c r="L15" s="105">
        <v>0</v>
      </c>
      <c r="M15" s="105">
        <f t="shared" si="1"/>
        <v>0</v>
      </c>
      <c r="O15" s="67"/>
      <c r="P15" s="74"/>
    </row>
    <row r="16" spans="1:16" ht="29" x14ac:dyDescent="0.35">
      <c r="A16" s="3" t="s">
        <v>9</v>
      </c>
      <c r="B16" s="108">
        <v>0</v>
      </c>
      <c r="C16" s="108">
        <v>3.23</v>
      </c>
      <c r="D16" s="108">
        <v>3.88</v>
      </c>
      <c r="E16" s="108">
        <v>0</v>
      </c>
      <c r="F16" s="108">
        <v>0</v>
      </c>
      <c r="G16" s="108">
        <v>0</v>
      </c>
      <c r="H16" s="108">
        <v>0</v>
      </c>
      <c r="I16" s="108">
        <v>0</v>
      </c>
      <c r="J16" s="108">
        <v>0</v>
      </c>
      <c r="K16" s="108">
        <v>0</v>
      </c>
      <c r="L16" s="108">
        <v>0</v>
      </c>
      <c r="M16" s="105">
        <f t="shared" si="1"/>
        <v>7.1099999999999994</v>
      </c>
    </row>
    <row r="17" spans="1:13" x14ac:dyDescent="0.35">
      <c r="A17" s="3" t="s">
        <v>10</v>
      </c>
      <c r="B17" s="105">
        <f>SUM(B18:B20)</f>
        <v>0</v>
      </c>
      <c r="C17" s="105">
        <v>0</v>
      </c>
      <c r="D17" s="105">
        <v>0</v>
      </c>
      <c r="E17" s="105">
        <v>0</v>
      </c>
      <c r="F17" s="105">
        <v>0</v>
      </c>
      <c r="G17" s="105">
        <v>0</v>
      </c>
      <c r="H17" s="105">
        <v>0</v>
      </c>
      <c r="I17" s="105">
        <v>0</v>
      </c>
      <c r="J17" s="105">
        <v>0</v>
      </c>
      <c r="K17" s="105">
        <v>0</v>
      </c>
      <c r="L17" s="105">
        <v>0</v>
      </c>
      <c r="M17" s="105">
        <f>SUM(M18:M20)</f>
        <v>94.95</v>
      </c>
    </row>
    <row r="18" spans="1:13" x14ac:dyDescent="0.35">
      <c r="A18" s="5" t="s">
        <v>5</v>
      </c>
      <c r="B18" s="108">
        <v>0</v>
      </c>
      <c r="C18" s="108">
        <v>0.02</v>
      </c>
      <c r="D18" s="108">
        <v>0.03</v>
      </c>
      <c r="E18" s="108">
        <v>0.04</v>
      </c>
      <c r="F18" s="108">
        <v>0.05</v>
      </c>
      <c r="G18" s="108">
        <v>0.06</v>
      </c>
      <c r="H18" s="108">
        <v>0.08</v>
      </c>
      <c r="I18" s="108">
        <v>0.11</v>
      </c>
      <c r="J18" s="108">
        <v>0.14000000000000001</v>
      </c>
      <c r="K18" s="108">
        <v>0.18</v>
      </c>
      <c r="L18" s="108">
        <v>0.24</v>
      </c>
      <c r="M18" s="105">
        <f t="shared" si="1"/>
        <v>0.95</v>
      </c>
    </row>
    <row r="19" spans="1:13" x14ac:dyDescent="0.35">
      <c r="A19" s="5" t="s">
        <v>6</v>
      </c>
      <c r="B19" s="108">
        <v>0</v>
      </c>
      <c r="C19" s="108">
        <v>2.21</v>
      </c>
      <c r="D19" s="108">
        <v>2.87</v>
      </c>
      <c r="E19" s="108">
        <v>3.73</v>
      </c>
      <c r="F19" s="108">
        <v>4.84</v>
      </c>
      <c r="G19" s="108">
        <v>6.3</v>
      </c>
      <c r="H19" s="108">
        <v>8.19</v>
      </c>
      <c r="I19" s="108">
        <v>10.64</v>
      </c>
      <c r="J19" s="108">
        <v>13.84</v>
      </c>
      <c r="K19" s="108">
        <v>17.989999999999998</v>
      </c>
      <c r="L19" s="108">
        <v>23.39</v>
      </c>
      <c r="M19" s="105">
        <f t="shared" si="1"/>
        <v>94</v>
      </c>
    </row>
    <row r="20" spans="1:13" x14ac:dyDescent="0.35">
      <c r="A20" s="5" t="s">
        <v>7</v>
      </c>
      <c r="B20" s="105">
        <v>0</v>
      </c>
      <c r="C20" s="105">
        <v>0</v>
      </c>
      <c r="D20" s="105">
        <v>0</v>
      </c>
      <c r="E20" s="105">
        <v>0</v>
      </c>
      <c r="F20" s="105">
        <v>0</v>
      </c>
      <c r="G20" s="105">
        <v>0</v>
      </c>
      <c r="H20" s="105">
        <v>0</v>
      </c>
      <c r="I20" s="105">
        <v>0</v>
      </c>
      <c r="J20" s="105">
        <v>0</v>
      </c>
      <c r="K20" s="105">
        <v>0</v>
      </c>
      <c r="L20" s="105">
        <v>0</v>
      </c>
      <c r="M20" s="105">
        <f t="shared" si="1"/>
        <v>0</v>
      </c>
    </row>
    <row r="21" spans="1:13" x14ac:dyDescent="0.35">
      <c r="A21" s="5" t="s">
        <v>12</v>
      </c>
      <c r="B21" s="290" t="s">
        <v>329</v>
      </c>
      <c r="C21" s="290"/>
      <c r="D21" s="290"/>
      <c r="E21" s="290"/>
      <c r="F21" s="290"/>
      <c r="G21" s="290"/>
      <c r="H21" s="290"/>
      <c r="I21" s="290"/>
      <c r="J21" s="290"/>
      <c r="K21" s="290"/>
      <c r="L21" s="290"/>
      <c r="M21" s="290"/>
    </row>
    <row r="22" spans="1:13" ht="43.5" x14ac:dyDescent="0.35">
      <c r="A22" s="5" t="s">
        <v>13</v>
      </c>
      <c r="B22" s="290" t="s">
        <v>355</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04" t="s">
        <v>17</v>
      </c>
      <c r="B28" s="5" t="s">
        <v>20</v>
      </c>
      <c r="C28" s="109">
        <v>0</v>
      </c>
      <c r="D28" s="109">
        <v>0.22</v>
      </c>
      <c r="E28" s="109">
        <v>0.28999999999999998</v>
      </c>
      <c r="F28" s="109">
        <v>0.38</v>
      </c>
      <c r="G28" s="109">
        <v>0.64</v>
      </c>
      <c r="H28" s="109">
        <v>2.36</v>
      </c>
      <c r="I28" s="290">
        <v>9.49</v>
      </c>
      <c r="J28" s="290"/>
    </row>
    <row r="29" spans="1:13" ht="87" x14ac:dyDescent="0.35">
      <c r="A29" s="104" t="s">
        <v>18</v>
      </c>
      <c r="B29" s="5" t="s">
        <v>21</v>
      </c>
      <c r="C29" s="109">
        <v>0</v>
      </c>
      <c r="D29" s="109">
        <v>0.02</v>
      </c>
      <c r="E29" s="109">
        <v>0.03</v>
      </c>
      <c r="F29" s="109">
        <v>0.04</v>
      </c>
      <c r="G29" s="109">
        <v>7.0000000000000007E-2</v>
      </c>
      <c r="H29" s="109">
        <v>0.26</v>
      </c>
      <c r="I29" s="294">
        <v>1.05</v>
      </c>
      <c r="J29" s="296"/>
    </row>
    <row r="30" spans="1:13" ht="87" x14ac:dyDescent="0.35">
      <c r="A30" s="104" t="s">
        <v>19</v>
      </c>
      <c r="B30" s="7" t="s">
        <v>22</v>
      </c>
      <c r="C30" s="104"/>
      <c r="D30" s="104"/>
      <c r="E30" s="104"/>
      <c r="F30" s="104"/>
      <c r="G30" s="104"/>
      <c r="H30" s="104"/>
      <c r="I30" s="290"/>
      <c r="J30" s="290"/>
    </row>
    <row r="31" spans="1:13" ht="29" x14ac:dyDescent="0.35">
      <c r="A31" s="8"/>
      <c r="B31" s="5" t="s">
        <v>23</v>
      </c>
      <c r="C31" s="104"/>
      <c r="D31" s="104"/>
      <c r="E31" s="104"/>
      <c r="F31" s="104"/>
      <c r="G31" s="104"/>
      <c r="H31" s="104"/>
      <c r="I31" s="290"/>
      <c r="J31" s="290"/>
    </row>
    <row r="32" spans="1:13" ht="43.5" x14ac:dyDescent="0.35">
      <c r="A32" s="290" t="s">
        <v>24</v>
      </c>
      <c r="B32" s="5" t="s">
        <v>20</v>
      </c>
      <c r="C32" s="290" t="s">
        <v>357</v>
      </c>
      <c r="D32" s="290"/>
      <c r="E32" s="290"/>
      <c r="F32" s="290"/>
      <c r="G32" s="290"/>
      <c r="H32" s="290"/>
      <c r="I32" s="290"/>
      <c r="J32" s="290"/>
    </row>
    <row r="33" spans="1:10" ht="87" x14ac:dyDescent="0.35">
      <c r="A33" s="290"/>
      <c r="B33" s="5" t="s">
        <v>21</v>
      </c>
      <c r="C33" s="290" t="s">
        <v>357</v>
      </c>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04"/>
      <c r="D35" s="104"/>
      <c r="E35" s="104"/>
      <c r="F35" s="104"/>
      <c r="G35" s="104"/>
      <c r="H35" s="104"/>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04"/>
      <c r="D37" s="104"/>
      <c r="E37" s="104"/>
      <c r="F37" s="104"/>
      <c r="G37" s="104"/>
      <c r="H37" s="104"/>
      <c r="I37" s="290"/>
      <c r="J37" s="290"/>
    </row>
    <row r="38" spans="1:10" ht="43.5" x14ac:dyDescent="0.35">
      <c r="A38" s="104" t="s">
        <v>13</v>
      </c>
      <c r="B38" s="294" t="s">
        <v>356</v>
      </c>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workbookViewId="0">
      <selection activeCell="B21" sqref="B21:M21"/>
    </sheetView>
  </sheetViews>
  <sheetFormatPr defaultRowHeight="14.5" x14ac:dyDescent="0.35"/>
  <cols>
    <col min="1" max="1" width="31.363281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66">
        <f>SUM(B5:B7)</f>
        <v>0</v>
      </c>
      <c r="C4" s="166">
        <f t="shared" ref="C4:L4" si="0">SUM(C5:C7)</f>
        <v>0</v>
      </c>
      <c r="D4" s="166">
        <f t="shared" si="0"/>
        <v>0</v>
      </c>
      <c r="E4" s="166">
        <f t="shared" si="0"/>
        <v>0</v>
      </c>
      <c r="F4" s="166">
        <f t="shared" si="0"/>
        <v>0</v>
      </c>
      <c r="G4" s="166">
        <f t="shared" si="0"/>
        <v>0</v>
      </c>
      <c r="H4" s="166">
        <f t="shared" si="0"/>
        <v>0</v>
      </c>
      <c r="I4" s="166">
        <f t="shared" si="0"/>
        <v>0</v>
      </c>
      <c r="J4" s="166">
        <f t="shared" si="0"/>
        <v>0</v>
      </c>
      <c r="K4" s="166">
        <f t="shared" si="0"/>
        <v>0</v>
      </c>
      <c r="L4" s="166">
        <f t="shared" si="0"/>
        <v>0</v>
      </c>
      <c r="M4" s="166">
        <f>SUM(B4:L4)</f>
        <v>0</v>
      </c>
    </row>
    <row r="5" spans="1:16" x14ac:dyDescent="0.35">
      <c r="A5" s="5" t="s">
        <v>5</v>
      </c>
      <c r="B5" s="166">
        <v>0</v>
      </c>
      <c r="C5" s="166">
        <v>0</v>
      </c>
      <c r="D5" s="166">
        <v>0</v>
      </c>
      <c r="E5" s="166">
        <v>0</v>
      </c>
      <c r="F5" s="166">
        <v>0</v>
      </c>
      <c r="G5" s="166">
        <v>0</v>
      </c>
      <c r="H5" s="166">
        <v>0</v>
      </c>
      <c r="I5" s="166">
        <v>0</v>
      </c>
      <c r="J5" s="166">
        <v>0</v>
      </c>
      <c r="K5" s="166">
        <v>0</v>
      </c>
      <c r="L5" s="166">
        <v>0</v>
      </c>
      <c r="M5" s="166">
        <f t="shared" ref="M5:M20" si="1">SUM(B5:L5)</f>
        <v>0</v>
      </c>
    </row>
    <row r="6" spans="1:16" x14ac:dyDescent="0.35">
      <c r="A6" s="5" t="s">
        <v>6</v>
      </c>
      <c r="B6" s="166">
        <v>0</v>
      </c>
      <c r="C6" s="166">
        <v>0</v>
      </c>
      <c r="D6" s="166">
        <v>0</v>
      </c>
      <c r="E6" s="166">
        <v>0</v>
      </c>
      <c r="F6" s="166">
        <v>0</v>
      </c>
      <c r="G6" s="166">
        <v>0</v>
      </c>
      <c r="H6" s="166">
        <v>0</v>
      </c>
      <c r="I6" s="166">
        <v>0</v>
      </c>
      <c r="J6" s="166">
        <v>0</v>
      </c>
      <c r="K6" s="166">
        <v>0</v>
      </c>
      <c r="L6" s="166">
        <v>0</v>
      </c>
      <c r="M6" s="166">
        <f t="shared" si="1"/>
        <v>0</v>
      </c>
    </row>
    <row r="7" spans="1:16" x14ac:dyDescent="0.35">
      <c r="A7" s="5" t="s">
        <v>7</v>
      </c>
      <c r="B7" s="166">
        <v>0</v>
      </c>
      <c r="C7" s="166">
        <v>0</v>
      </c>
      <c r="D7" s="166">
        <v>0</v>
      </c>
      <c r="E7" s="166">
        <v>0</v>
      </c>
      <c r="F7" s="166">
        <v>0</v>
      </c>
      <c r="G7" s="166">
        <v>0</v>
      </c>
      <c r="H7" s="166">
        <v>0</v>
      </c>
      <c r="I7" s="166">
        <v>0</v>
      </c>
      <c r="J7" s="166">
        <v>0</v>
      </c>
      <c r="K7" s="166">
        <v>0</v>
      </c>
      <c r="L7" s="166">
        <v>0</v>
      </c>
      <c r="M7" s="166">
        <f t="shared" si="1"/>
        <v>0</v>
      </c>
    </row>
    <row r="8" spans="1:16" x14ac:dyDescent="0.35">
      <c r="A8" s="3" t="s">
        <v>8</v>
      </c>
      <c r="B8" s="166">
        <f>SUM(B9:B11)</f>
        <v>0.2</v>
      </c>
      <c r="C8" s="166">
        <f t="shared" ref="C8:L8" si="2">SUM(C9:C11)</f>
        <v>0.8</v>
      </c>
      <c r="D8" s="166">
        <f t="shared" si="2"/>
        <v>1.5</v>
      </c>
      <c r="E8" s="166">
        <f t="shared" si="2"/>
        <v>2.2999999999999998</v>
      </c>
      <c r="F8" s="166">
        <f t="shared" si="2"/>
        <v>3</v>
      </c>
      <c r="G8" s="166">
        <f t="shared" si="2"/>
        <v>3</v>
      </c>
      <c r="H8" s="166">
        <f t="shared" si="2"/>
        <v>3</v>
      </c>
      <c r="I8" s="166">
        <f t="shared" si="2"/>
        <v>3</v>
      </c>
      <c r="J8" s="166">
        <f t="shared" si="2"/>
        <v>3</v>
      </c>
      <c r="K8" s="166">
        <f t="shared" si="2"/>
        <v>3</v>
      </c>
      <c r="L8" s="166">
        <f t="shared" si="2"/>
        <v>3</v>
      </c>
      <c r="M8" s="166">
        <f t="shared" si="1"/>
        <v>25.8</v>
      </c>
    </row>
    <row r="9" spans="1:16" x14ac:dyDescent="0.35">
      <c r="A9" s="5" t="s">
        <v>5</v>
      </c>
      <c r="B9" s="166">
        <v>0.2</v>
      </c>
      <c r="C9" s="166">
        <v>0.8</v>
      </c>
      <c r="D9" s="166">
        <v>1.5</v>
      </c>
      <c r="E9" s="166">
        <v>2.2999999999999998</v>
      </c>
      <c r="F9" s="166">
        <v>3</v>
      </c>
      <c r="G9" s="166">
        <v>3</v>
      </c>
      <c r="H9" s="166">
        <v>3</v>
      </c>
      <c r="I9" s="166">
        <v>3</v>
      </c>
      <c r="J9" s="166">
        <v>3</v>
      </c>
      <c r="K9" s="166">
        <v>3</v>
      </c>
      <c r="L9" s="166">
        <v>3</v>
      </c>
      <c r="M9" s="166">
        <f t="shared" si="1"/>
        <v>25.8</v>
      </c>
    </row>
    <row r="10" spans="1:16" x14ac:dyDescent="0.35">
      <c r="A10" s="5" t="s">
        <v>6</v>
      </c>
      <c r="B10" s="166">
        <v>0</v>
      </c>
      <c r="C10" s="166">
        <v>0</v>
      </c>
      <c r="D10" s="166">
        <v>0</v>
      </c>
      <c r="E10" s="166">
        <v>0</v>
      </c>
      <c r="F10" s="166">
        <v>0</v>
      </c>
      <c r="G10" s="166">
        <v>0</v>
      </c>
      <c r="H10" s="166">
        <v>0</v>
      </c>
      <c r="I10" s="166">
        <v>0</v>
      </c>
      <c r="J10" s="166">
        <v>0</v>
      </c>
      <c r="K10" s="166">
        <v>0</v>
      </c>
      <c r="L10" s="166">
        <v>0</v>
      </c>
      <c r="M10" s="166">
        <f t="shared" si="1"/>
        <v>0</v>
      </c>
    </row>
    <row r="11" spans="1:16" x14ac:dyDescent="0.35">
      <c r="A11" s="5" t="s">
        <v>7</v>
      </c>
      <c r="B11" s="166">
        <v>0</v>
      </c>
      <c r="C11" s="166">
        <v>0</v>
      </c>
      <c r="D11" s="166">
        <v>0</v>
      </c>
      <c r="E11" s="166">
        <v>0</v>
      </c>
      <c r="F11" s="166">
        <v>0</v>
      </c>
      <c r="G11" s="166">
        <v>0</v>
      </c>
      <c r="H11" s="166">
        <v>0</v>
      </c>
      <c r="I11" s="166">
        <v>0</v>
      </c>
      <c r="J11" s="166">
        <v>0</v>
      </c>
      <c r="K11" s="166">
        <v>0</v>
      </c>
      <c r="L11" s="166">
        <v>0</v>
      </c>
      <c r="M11" s="166">
        <f t="shared" si="1"/>
        <v>0</v>
      </c>
    </row>
    <row r="12" spans="1:16" x14ac:dyDescent="0.35">
      <c r="A12" s="3" t="s">
        <v>11</v>
      </c>
      <c r="B12" s="166">
        <f>SUM(B13:B15)</f>
        <v>-0.2</v>
      </c>
      <c r="C12" s="166">
        <f t="shared" ref="C12:L12" si="3">SUM(C13:C15)</f>
        <v>-0.8</v>
      </c>
      <c r="D12" s="166">
        <f t="shared" si="3"/>
        <v>-1.5</v>
      </c>
      <c r="E12" s="166">
        <f t="shared" si="3"/>
        <v>-2.2999999999999998</v>
      </c>
      <c r="F12" s="166">
        <f t="shared" si="3"/>
        <v>-3</v>
      </c>
      <c r="G12" s="166">
        <f t="shared" si="3"/>
        <v>-3</v>
      </c>
      <c r="H12" s="166">
        <f t="shared" si="3"/>
        <v>-3</v>
      </c>
      <c r="I12" s="166">
        <f t="shared" si="3"/>
        <v>-3</v>
      </c>
      <c r="J12" s="166">
        <f t="shared" si="3"/>
        <v>-3</v>
      </c>
      <c r="K12" s="166">
        <f t="shared" si="3"/>
        <v>-3</v>
      </c>
      <c r="L12" s="166">
        <f t="shared" si="3"/>
        <v>-3</v>
      </c>
      <c r="M12" s="166">
        <f t="shared" si="1"/>
        <v>-25.8</v>
      </c>
    </row>
    <row r="13" spans="1:16" ht="15" thickBot="1" x14ac:dyDescent="0.4">
      <c r="A13" s="5" t="s">
        <v>5</v>
      </c>
      <c r="B13" s="166">
        <v>-0.2</v>
      </c>
      <c r="C13" s="166">
        <v>-0.8</v>
      </c>
      <c r="D13" s="166">
        <v>-1.5</v>
      </c>
      <c r="E13" s="166">
        <v>-2.2999999999999998</v>
      </c>
      <c r="F13" s="166">
        <v>-3</v>
      </c>
      <c r="G13" s="166">
        <v>-3</v>
      </c>
      <c r="H13" s="166">
        <v>-3</v>
      </c>
      <c r="I13" s="166">
        <v>-3</v>
      </c>
      <c r="J13" s="166">
        <v>-3</v>
      </c>
      <c r="K13" s="166">
        <v>-3</v>
      </c>
      <c r="L13" s="166">
        <v>-3</v>
      </c>
      <c r="M13" s="166">
        <f t="shared" si="1"/>
        <v>-25.8</v>
      </c>
    </row>
    <row r="14" spans="1:16" ht="15" thickBot="1" x14ac:dyDescent="0.4">
      <c r="A14" s="5" t="s">
        <v>6</v>
      </c>
      <c r="B14" s="166">
        <v>0</v>
      </c>
      <c r="C14" s="166">
        <v>0</v>
      </c>
      <c r="D14" s="166">
        <v>0</v>
      </c>
      <c r="E14" s="166">
        <v>0</v>
      </c>
      <c r="F14" s="166">
        <v>0</v>
      </c>
      <c r="G14" s="166">
        <v>0</v>
      </c>
      <c r="H14" s="166">
        <v>0</v>
      </c>
      <c r="I14" s="166">
        <v>0</v>
      </c>
      <c r="J14" s="166">
        <v>0</v>
      </c>
      <c r="K14" s="166">
        <v>0</v>
      </c>
      <c r="L14" s="166">
        <v>0</v>
      </c>
      <c r="M14" s="166">
        <f t="shared" si="1"/>
        <v>0</v>
      </c>
      <c r="O14" s="67"/>
      <c r="P14" s="74"/>
    </row>
    <row r="15" spans="1:16" ht="15" thickBot="1" x14ac:dyDescent="0.4">
      <c r="A15" s="5" t="s">
        <v>7</v>
      </c>
      <c r="B15" s="166">
        <v>0</v>
      </c>
      <c r="C15" s="166">
        <v>0</v>
      </c>
      <c r="D15" s="166">
        <v>0</v>
      </c>
      <c r="E15" s="166">
        <v>0</v>
      </c>
      <c r="F15" s="166">
        <v>0</v>
      </c>
      <c r="G15" s="166">
        <v>0</v>
      </c>
      <c r="H15" s="166">
        <v>0</v>
      </c>
      <c r="I15" s="166">
        <v>0</v>
      </c>
      <c r="J15" s="166">
        <v>0</v>
      </c>
      <c r="K15" s="166">
        <v>0</v>
      </c>
      <c r="L15" s="166">
        <v>0</v>
      </c>
      <c r="M15" s="166">
        <f t="shared" si="1"/>
        <v>0</v>
      </c>
      <c r="O15" s="67"/>
      <c r="P15" s="74"/>
    </row>
    <row r="16" spans="1:16" ht="29" x14ac:dyDescent="0.35">
      <c r="A16" s="3" t="s">
        <v>9</v>
      </c>
      <c r="B16" s="163">
        <v>6.9500000000000006E-2</v>
      </c>
      <c r="C16" s="163">
        <v>1.801369</v>
      </c>
      <c r="D16" s="163">
        <v>1.601756</v>
      </c>
      <c r="E16" s="163">
        <v>27.513297000000001</v>
      </c>
      <c r="F16" s="163">
        <v>0</v>
      </c>
      <c r="G16" s="163">
        <v>0</v>
      </c>
      <c r="H16" s="163">
        <v>0</v>
      </c>
      <c r="I16" s="163">
        <v>0</v>
      </c>
      <c r="J16" s="163">
        <v>0</v>
      </c>
      <c r="K16" s="163">
        <v>0</v>
      </c>
      <c r="L16" s="163">
        <v>0</v>
      </c>
      <c r="M16" s="163">
        <f t="shared" si="1"/>
        <v>30.985922000000002</v>
      </c>
    </row>
    <row r="17" spans="1:13" x14ac:dyDescent="0.35">
      <c r="A17" s="3" t="s">
        <v>10</v>
      </c>
      <c r="B17" s="166">
        <f>SUM(B18:B20)</f>
        <v>0</v>
      </c>
      <c r="C17" s="166">
        <v>0</v>
      </c>
      <c r="D17" s="166">
        <v>0</v>
      </c>
      <c r="E17" s="166">
        <v>0</v>
      </c>
      <c r="F17" s="166">
        <v>0</v>
      </c>
      <c r="G17" s="166">
        <v>0</v>
      </c>
      <c r="H17" s="166">
        <v>0</v>
      </c>
      <c r="I17" s="166">
        <v>0</v>
      </c>
      <c r="J17" s="166">
        <v>0</v>
      </c>
      <c r="K17" s="166">
        <v>0</v>
      </c>
      <c r="L17" s="166">
        <v>0</v>
      </c>
      <c r="M17" s="166">
        <f t="shared" si="1"/>
        <v>0</v>
      </c>
    </row>
    <row r="18" spans="1:13" x14ac:dyDescent="0.35">
      <c r="A18" s="5" t="s">
        <v>5</v>
      </c>
      <c r="B18" s="166">
        <v>0</v>
      </c>
      <c r="C18" s="166">
        <v>0</v>
      </c>
      <c r="D18" s="166">
        <v>0</v>
      </c>
      <c r="E18" s="166">
        <v>0</v>
      </c>
      <c r="F18" s="166">
        <v>0</v>
      </c>
      <c r="G18" s="166">
        <v>0</v>
      </c>
      <c r="H18" s="166">
        <v>0</v>
      </c>
      <c r="I18" s="166">
        <v>0</v>
      </c>
      <c r="J18" s="166">
        <v>0</v>
      </c>
      <c r="K18" s="166">
        <v>0</v>
      </c>
      <c r="L18" s="166">
        <v>0</v>
      </c>
      <c r="M18" s="166">
        <f t="shared" si="1"/>
        <v>0</v>
      </c>
    </row>
    <row r="19" spans="1:13" x14ac:dyDescent="0.35">
      <c r="A19" s="5" t="s">
        <v>6</v>
      </c>
      <c r="B19" s="166">
        <v>0</v>
      </c>
      <c r="C19" s="166">
        <v>0</v>
      </c>
      <c r="D19" s="166">
        <v>0</v>
      </c>
      <c r="E19" s="166">
        <v>0</v>
      </c>
      <c r="F19" s="166">
        <v>0</v>
      </c>
      <c r="G19" s="166">
        <v>0</v>
      </c>
      <c r="H19" s="166">
        <v>0</v>
      </c>
      <c r="I19" s="166">
        <v>0</v>
      </c>
      <c r="J19" s="166">
        <v>0</v>
      </c>
      <c r="K19" s="166">
        <v>0</v>
      </c>
      <c r="L19" s="166">
        <v>0</v>
      </c>
      <c r="M19" s="166">
        <f t="shared" si="1"/>
        <v>0</v>
      </c>
    </row>
    <row r="20" spans="1:13" x14ac:dyDescent="0.35">
      <c r="A20" s="5" t="s">
        <v>7</v>
      </c>
      <c r="B20" s="166">
        <v>0</v>
      </c>
      <c r="C20" s="166">
        <v>0</v>
      </c>
      <c r="D20" s="166">
        <v>0</v>
      </c>
      <c r="E20" s="166">
        <v>0</v>
      </c>
      <c r="F20" s="166">
        <v>0</v>
      </c>
      <c r="G20" s="166">
        <v>0</v>
      </c>
      <c r="H20" s="166">
        <v>0</v>
      </c>
      <c r="I20" s="166">
        <v>0</v>
      </c>
      <c r="J20" s="166">
        <v>0</v>
      </c>
      <c r="K20" s="166">
        <v>0</v>
      </c>
      <c r="L20" s="166">
        <v>0</v>
      </c>
      <c r="M20" s="166">
        <f t="shared" si="1"/>
        <v>0</v>
      </c>
    </row>
    <row r="21" spans="1:13" ht="51.5" customHeight="1" x14ac:dyDescent="0.35">
      <c r="A21" s="5" t="s">
        <v>12</v>
      </c>
      <c r="B21" s="290" t="s">
        <v>614</v>
      </c>
      <c r="C21" s="290"/>
      <c r="D21" s="290"/>
      <c r="E21" s="290"/>
      <c r="F21" s="290"/>
      <c r="G21" s="290"/>
      <c r="H21" s="290"/>
      <c r="I21" s="290"/>
      <c r="J21" s="290"/>
      <c r="K21" s="290"/>
      <c r="L21" s="290"/>
      <c r="M21" s="290"/>
    </row>
    <row r="22" spans="1:13" ht="43.5" x14ac:dyDescent="0.35">
      <c r="A22" s="5" t="s">
        <v>13</v>
      </c>
      <c r="B22" s="290" t="s">
        <v>615</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65" t="s">
        <v>17</v>
      </c>
      <c r="B28" s="5" t="s">
        <v>20</v>
      </c>
      <c r="C28" s="165"/>
      <c r="D28" s="165"/>
      <c r="E28" s="165"/>
      <c r="F28" s="165"/>
      <c r="G28" s="165"/>
      <c r="H28" s="165"/>
      <c r="I28" s="290"/>
      <c r="J28" s="290"/>
    </row>
    <row r="29" spans="1:13" ht="87" x14ac:dyDescent="0.35">
      <c r="A29" s="165" t="s">
        <v>18</v>
      </c>
      <c r="B29" s="5" t="s">
        <v>21</v>
      </c>
      <c r="C29" s="165"/>
      <c r="D29" s="165"/>
      <c r="E29" s="165"/>
      <c r="F29" s="165"/>
      <c r="G29" s="165"/>
      <c r="H29" s="165"/>
      <c r="I29" s="294"/>
      <c r="J29" s="296"/>
    </row>
    <row r="30" spans="1:13" ht="87" x14ac:dyDescent="0.35">
      <c r="A30" s="165" t="s">
        <v>19</v>
      </c>
      <c r="B30" s="7" t="s">
        <v>22</v>
      </c>
      <c r="C30" s="165"/>
      <c r="D30" s="165"/>
      <c r="E30" s="165"/>
      <c r="F30" s="165"/>
      <c r="G30" s="165"/>
      <c r="H30" s="165"/>
      <c r="I30" s="290"/>
      <c r="J30" s="290"/>
    </row>
    <row r="31" spans="1:13" ht="29" x14ac:dyDescent="0.35">
      <c r="A31" s="8"/>
      <c r="B31" s="5" t="s">
        <v>23</v>
      </c>
      <c r="C31" s="165"/>
      <c r="D31" s="165"/>
      <c r="E31" s="165"/>
      <c r="F31" s="165"/>
      <c r="G31" s="165"/>
      <c r="H31" s="165"/>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t="s">
        <v>616</v>
      </c>
      <c r="D33" s="290"/>
      <c r="E33" s="290"/>
      <c r="F33" s="290"/>
      <c r="G33" s="290"/>
      <c r="H33" s="290"/>
      <c r="I33" s="290"/>
      <c r="J33" s="290"/>
    </row>
    <row r="34" spans="1:10" ht="87" x14ac:dyDescent="0.35">
      <c r="A34" s="290"/>
      <c r="B34" s="7" t="s">
        <v>25</v>
      </c>
      <c r="C34" s="290" t="s">
        <v>617</v>
      </c>
      <c r="D34" s="290"/>
      <c r="E34" s="290"/>
      <c r="F34" s="290"/>
      <c r="G34" s="290"/>
      <c r="H34" s="290"/>
      <c r="I34" s="290"/>
      <c r="J34" s="290"/>
    </row>
    <row r="35" spans="1:10" ht="29" x14ac:dyDescent="0.35">
      <c r="A35" s="290"/>
      <c r="B35" s="5" t="s">
        <v>23</v>
      </c>
      <c r="C35" s="165"/>
      <c r="D35" s="165"/>
      <c r="E35" s="165"/>
      <c r="F35" s="165"/>
      <c r="G35" s="165"/>
      <c r="H35" s="165"/>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65"/>
      <c r="D37" s="165"/>
      <c r="E37" s="165"/>
      <c r="F37" s="165"/>
      <c r="G37" s="165"/>
      <c r="H37" s="165"/>
      <c r="I37" s="290"/>
      <c r="J37" s="290"/>
    </row>
    <row r="38" spans="1:10" ht="43.5" x14ac:dyDescent="0.35">
      <c r="A38" s="165" t="s">
        <v>13</v>
      </c>
      <c r="B38" s="294" t="s">
        <v>618</v>
      </c>
      <c r="C38" s="295"/>
      <c r="D38" s="295"/>
      <c r="E38" s="295"/>
      <c r="F38" s="295"/>
      <c r="G38" s="295"/>
      <c r="H38" s="295"/>
      <c r="I38" s="295"/>
      <c r="J38" s="296"/>
    </row>
  </sheetData>
  <mergeCells count="22">
    <mergeCell ref="A25:J25"/>
    <mergeCell ref="A26:J26"/>
    <mergeCell ref="A27:B27"/>
    <mergeCell ref="I27:J27"/>
    <mergeCell ref="I28:J28"/>
    <mergeCell ref="A1:M1"/>
    <mergeCell ref="A2:A3"/>
    <mergeCell ref="B2:M2"/>
    <mergeCell ref="B21:M21"/>
    <mergeCell ref="B22:M22"/>
    <mergeCell ref="A36:A37"/>
    <mergeCell ref="C36:J36"/>
    <mergeCell ref="I37:J37"/>
    <mergeCell ref="B38:J38"/>
    <mergeCell ref="I29:J29"/>
    <mergeCell ref="I30:J30"/>
    <mergeCell ref="I31:J31"/>
    <mergeCell ref="A32:A35"/>
    <mergeCell ref="C32:J32"/>
    <mergeCell ref="C33:J33"/>
    <mergeCell ref="C34:J34"/>
    <mergeCell ref="I35:J35"/>
  </mergeCell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70" zoomScaleNormal="70" workbookViewId="0">
      <selection activeCell="O18" sqref="O18"/>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1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x14ac:dyDescent="0.35">
      <c r="A5" s="5" t="s">
        <v>5</v>
      </c>
      <c r="B5" s="13">
        <v>0</v>
      </c>
      <c r="C5" s="13">
        <v>0</v>
      </c>
      <c r="D5" s="13">
        <v>0</v>
      </c>
      <c r="E5" s="13">
        <v>0</v>
      </c>
      <c r="F5" s="13">
        <v>0</v>
      </c>
      <c r="G5" s="13">
        <v>0</v>
      </c>
      <c r="H5" s="13">
        <v>0</v>
      </c>
      <c r="I5" s="13">
        <v>0</v>
      </c>
      <c r="J5" s="13">
        <v>0</v>
      </c>
      <c r="K5" s="13">
        <v>0</v>
      </c>
      <c r="L5" s="13">
        <v>0</v>
      </c>
      <c r="M5" s="63">
        <f t="shared" ref="M5:M20" si="1">SUM(B5:L5)</f>
        <v>0</v>
      </c>
    </row>
    <row r="6" spans="1:14" x14ac:dyDescent="0.35">
      <c r="A6" s="5" t="s">
        <v>6</v>
      </c>
      <c r="B6" s="13">
        <v>0</v>
      </c>
      <c r="C6" s="13">
        <v>0</v>
      </c>
      <c r="D6" s="13">
        <v>0</v>
      </c>
      <c r="E6" s="13">
        <v>0</v>
      </c>
      <c r="F6" s="13">
        <v>0</v>
      </c>
      <c r="G6" s="13">
        <v>0</v>
      </c>
      <c r="H6" s="13">
        <v>0</v>
      </c>
      <c r="I6" s="13">
        <v>0</v>
      </c>
      <c r="J6" s="13">
        <v>0</v>
      </c>
      <c r="K6" s="13">
        <v>0</v>
      </c>
      <c r="L6" s="13">
        <v>0</v>
      </c>
      <c r="M6" s="63">
        <f t="shared" si="1"/>
        <v>0</v>
      </c>
    </row>
    <row r="7" spans="1:14" ht="29" x14ac:dyDescent="0.35">
      <c r="A7" s="5" t="s">
        <v>7</v>
      </c>
      <c r="B7" s="13">
        <v>0</v>
      </c>
      <c r="C7" s="13">
        <v>0</v>
      </c>
      <c r="D7" s="13">
        <v>0</v>
      </c>
      <c r="E7" s="13">
        <v>0</v>
      </c>
      <c r="F7" s="13">
        <v>0</v>
      </c>
      <c r="G7" s="13">
        <v>0</v>
      </c>
      <c r="H7" s="13">
        <v>0</v>
      </c>
      <c r="I7" s="13">
        <v>0</v>
      </c>
      <c r="J7" s="13">
        <v>0</v>
      </c>
      <c r="K7" s="13">
        <v>0</v>
      </c>
      <c r="L7" s="13">
        <v>0</v>
      </c>
      <c r="M7" s="63">
        <f t="shared" si="1"/>
        <v>0</v>
      </c>
    </row>
    <row r="8" spans="1:14" x14ac:dyDescent="0.35">
      <c r="A8" s="3" t="s">
        <v>8</v>
      </c>
      <c r="B8" s="13">
        <f>SUM(B9:B11)</f>
        <v>1.538</v>
      </c>
      <c r="C8" s="13">
        <f t="shared" ref="C8:L8" si="2">SUM(C9:C11)</f>
        <v>9.9969999999999999</v>
      </c>
      <c r="D8" s="13">
        <f t="shared" si="2"/>
        <v>9.9969999999999999</v>
      </c>
      <c r="E8" s="13">
        <f t="shared" si="2"/>
        <v>10.766</v>
      </c>
      <c r="F8" s="13">
        <f t="shared" si="2"/>
        <v>0.76900000000000002</v>
      </c>
      <c r="G8" s="13">
        <f t="shared" si="2"/>
        <v>0.76900000000000002</v>
      </c>
      <c r="H8" s="13">
        <f t="shared" si="2"/>
        <v>0.76900000000000002</v>
      </c>
      <c r="I8" s="13">
        <f t="shared" si="2"/>
        <v>0.76900000000000002</v>
      </c>
      <c r="J8" s="13">
        <f t="shared" si="2"/>
        <v>0.76900000000000002</v>
      </c>
      <c r="K8" s="13">
        <f t="shared" si="2"/>
        <v>0</v>
      </c>
      <c r="L8" s="13">
        <f t="shared" si="2"/>
        <v>0</v>
      </c>
      <c r="M8" s="63">
        <f t="shared" si="1"/>
        <v>36.142999999999994</v>
      </c>
      <c r="N8" s="18"/>
    </row>
    <row r="9" spans="1:14" x14ac:dyDescent="0.35">
      <c r="A9" s="5" t="s">
        <v>5</v>
      </c>
      <c r="B9" s="13">
        <v>1.538</v>
      </c>
      <c r="C9" s="13">
        <v>9.9969999999999999</v>
      </c>
      <c r="D9" s="13">
        <v>9.9969999999999999</v>
      </c>
      <c r="E9" s="13">
        <v>10.766</v>
      </c>
      <c r="F9" s="13">
        <v>0.76900000000000002</v>
      </c>
      <c r="G9" s="13">
        <v>0.76900000000000002</v>
      </c>
      <c r="H9" s="13">
        <v>0.76900000000000002</v>
      </c>
      <c r="I9" s="13">
        <v>0.76900000000000002</v>
      </c>
      <c r="J9" s="13">
        <v>0.76900000000000002</v>
      </c>
      <c r="K9" s="13">
        <v>0</v>
      </c>
      <c r="L9" s="13">
        <v>0</v>
      </c>
      <c r="M9" s="63">
        <f t="shared" si="1"/>
        <v>36.142999999999994</v>
      </c>
      <c r="N9" s="18"/>
    </row>
    <row r="10" spans="1:14" x14ac:dyDescent="0.35">
      <c r="A10" s="5" t="s">
        <v>6</v>
      </c>
      <c r="B10" s="13">
        <v>0</v>
      </c>
      <c r="C10" s="13">
        <v>0</v>
      </c>
      <c r="D10" s="13">
        <v>0</v>
      </c>
      <c r="E10" s="13">
        <v>0</v>
      </c>
      <c r="F10" s="13">
        <v>0</v>
      </c>
      <c r="G10" s="13">
        <v>0</v>
      </c>
      <c r="H10" s="13">
        <v>0</v>
      </c>
      <c r="I10" s="13">
        <v>0</v>
      </c>
      <c r="J10" s="13">
        <v>0</v>
      </c>
      <c r="K10" s="13">
        <v>0</v>
      </c>
      <c r="L10" s="13">
        <v>0</v>
      </c>
      <c r="M10" s="63">
        <f t="shared" si="1"/>
        <v>0</v>
      </c>
      <c r="N10" s="19"/>
    </row>
    <row r="11" spans="1:14" ht="29" x14ac:dyDescent="0.35">
      <c r="A11" s="5" t="s">
        <v>7</v>
      </c>
      <c r="B11" s="13">
        <v>0</v>
      </c>
      <c r="C11" s="13">
        <v>0</v>
      </c>
      <c r="D11" s="13">
        <v>0</v>
      </c>
      <c r="E11" s="13">
        <v>0</v>
      </c>
      <c r="F11" s="13">
        <v>0</v>
      </c>
      <c r="G11" s="13">
        <v>0</v>
      </c>
      <c r="H11" s="13">
        <v>0</v>
      </c>
      <c r="I11" s="13">
        <v>0</v>
      </c>
      <c r="J11" s="13">
        <v>0</v>
      </c>
      <c r="K11" s="13">
        <v>0</v>
      </c>
      <c r="L11" s="13">
        <v>0</v>
      </c>
      <c r="M11" s="63">
        <f t="shared" si="1"/>
        <v>0</v>
      </c>
      <c r="N11" s="19"/>
    </row>
    <row r="12" spans="1:14" x14ac:dyDescent="0.35">
      <c r="A12" s="3" t="s">
        <v>11</v>
      </c>
      <c r="B12" s="13">
        <f>SUM(B13:B15)</f>
        <v>-1.538</v>
      </c>
      <c r="C12" s="63">
        <f t="shared" ref="C12:L12" si="3">SUM(C13:C15)</f>
        <v>-9.9969999999999999</v>
      </c>
      <c r="D12" s="63">
        <f t="shared" si="3"/>
        <v>-9.9969999999999999</v>
      </c>
      <c r="E12" s="63">
        <f t="shared" si="3"/>
        <v>-10.766</v>
      </c>
      <c r="F12" s="63">
        <f t="shared" si="3"/>
        <v>-0.76900000000000002</v>
      </c>
      <c r="G12" s="63">
        <f t="shared" si="3"/>
        <v>-0.76900000000000002</v>
      </c>
      <c r="H12" s="63">
        <f t="shared" si="3"/>
        <v>-0.76900000000000002</v>
      </c>
      <c r="I12" s="63">
        <f t="shared" si="3"/>
        <v>-0.76900000000000002</v>
      </c>
      <c r="J12" s="63">
        <f t="shared" si="3"/>
        <v>-0.76900000000000002</v>
      </c>
      <c r="K12" s="63">
        <f t="shared" si="3"/>
        <v>0</v>
      </c>
      <c r="L12" s="63">
        <f t="shared" si="3"/>
        <v>0</v>
      </c>
      <c r="M12" s="63">
        <f t="shared" si="1"/>
        <v>-36.142999999999994</v>
      </c>
      <c r="N12" s="18"/>
    </row>
    <row r="13" spans="1:14" x14ac:dyDescent="0.35">
      <c r="A13" s="5" t="s">
        <v>5</v>
      </c>
      <c r="B13" s="13">
        <v>-1.538</v>
      </c>
      <c r="C13" s="13">
        <v>-9.9969999999999999</v>
      </c>
      <c r="D13" s="13">
        <v>-9.9969999999999999</v>
      </c>
      <c r="E13" s="13">
        <v>-10.766</v>
      </c>
      <c r="F13" s="13">
        <v>-0.76900000000000002</v>
      </c>
      <c r="G13" s="13">
        <v>-0.76900000000000002</v>
      </c>
      <c r="H13" s="13">
        <v>-0.76900000000000002</v>
      </c>
      <c r="I13" s="13">
        <v>-0.76900000000000002</v>
      </c>
      <c r="J13" s="13">
        <v>-0.76900000000000002</v>
      </c>
      <c r="K13" s="13">
        <v>0</v>
      </c>
      <c r="L13" s="13">
        <v>0</v>
      </c>
      <c r="M13" s="63">
        <f t="shared" si="1"/>
        <v>-36.142999999999994</v>
      </c>
      <c r="N13" s="18"/>
    </row>
    <row r="14" spans="1:14" x14ac:dyDescent="0.35">
      <c r="A14" s="5" t="s">
        <v>6</v>
      </c>
      <c r="B14" s="13">
        <v>0</v>
      </c>
      <c r="C14" s="13">
        <v>0</v>
      </c>
      <c r="D14" s="13">
        <v>0</v>
      </c>
      <c r="E14" s="13">
        <v>0</v>
      </c>
      <c r="F14" s="13">
        <v>0</v>
      </c>
      <c r="G14" s="13">
        <v>0</v>
      </c>
      <c r="H14" s="13">
        <v>0</v>
      </c>
      <c r="I14" s="13">
        <v>0</v>
      </c>
      <c r="J14" s="13">
        <v>0</v>
      </c>
      <c r="K14" s="13">
        <v>0</v>
      </c>
      <c r="L14" s="13">
        <v>0</v>
      </c>
      <c r="M14" s="63">
        <f t="shared" si="1"/>
        <v>0</v>
      </c>
      <c r="N14" s="17"/>
    </row>
    <row r="15" spans="1:14" ht="29" x14ac:dyDescent="0.35">
      <c r="A15" s="5" t="s">
        <v>7</v>
      </c>
      <c r="B15" s="13">
        <v>0</v>
      </c>
      <c r="C15" s="13">
        <v>0</v>
      </c>
      <c r="D15" s="13">
        <v>0</v>
      </c>
      <c r="E15" s="13">
        <v>0</v>
      </c>
      <c r="F15" s="13">
        <v>0</v>
      </c>
      <c r="G15" s="13">
        <v>0</v>
      </c>
      <c r="H15" s="13">
        <v>0</v>
      </c>
      <c r="I15" s="13">
        <v>0</v>
      </c>
      <c r="J15" s="13">
        <v>0</v>
      </c>
      <c r="K15" s="13">
        <v>0</v>
      </c>
      <c r="L15" s="13">
        <v>0</v>
      </c>
      <c r="M15" s="63">
        <f t="shared" si="1"/>
        <v>0</v>
      </c>
    </row>
    <row r="16" spans="1:14" ht="43.5" x14ac:dyDescent="0.35">
      <c r="A16" s="3" t="s">
        <v>9</v>
      </c>
      <c r="B16" s="13">
        <v>8.4619999999999997</v>
      </c>
      <c r="C16" s="13">
        <v>55.003</v>
      </c>
      <c r="D16" s="13">
        <v>55.003</v>
      </c>
      <c r="E16" s="13">
        <v>59.234000000000002</v>
      </c>
      <c r="F16" s="13">
        <v>4.2309999999999999</v>
      </c>
      <c r="G16" s="13">
        <v>4.2309999999999999</v>
      </c>
      <c r="H16" s="13">
        <v>4.2309999999999999</v>
      </c>
      <c r="I16" s="13">
        <v>4.2309999999999999</v>
      </c>
      <c r="J16" s="13">
        <v>4.2309999999999999</v>
      </c>
      <c r="K16" s="13">
        <v>0</v>
      </c>
      <c r="L16" s="13">
        <v>0</v>
      </c>
      <c r="M16" s="63">
        <f t="shared" si="1"/>
        <v>198.85699999999997</v>
      </c>
      <c r="N16" s="23"/>
    </row>
    <row r="17" spans="1:13" ht="29" x14ac:dyDescent="0.35">
      <c r="A17" s="3" t="s">
        <v>10</v>
      </c>
      <c r="B17" s="1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13">
        <v>0</v>
      </c>
      <c r="C18" s="13">
        <v>0</v>
      </c>
      <c r="D18" s="13">
        <v>0</v>
      </c>
      <c r="E18" s="13">
        <v>0</v>
      </c>
      <c r="F18" s="13">
        <v>0</v>
      </c>
      <c r="G18" s="13">
        <v>0</v>
      </c>
      <c r="H18" s="13">
        <v>0</v>
      </c>
      <c r="I18" s="13">
        <v>0</v>
      </c>
      <c r="J18" s="13">
        <v>0</v>
      </c>
      <c r="K18" s="13">
        <v>0</v>
      </c>
      <c r="L18" s="13">
        <v>0</v>
      </c>
      <c r="M18" s="63">
        <f t="shared" si="1"/>
        <v>0</v>
      </c>
    </row>
    <row r="19" spans="1:13" x14ac:dyDescent="0.35">
      <c r="A19" s="5" t="s">
        <v>6</v>
      </c>
      <c r="B19" s="13">
        <v>0</v>
      </c>
      <c r="C19" s="13">
        <v>0</v>
      </c>
      <c r="D19" s="13">
        <v>0</v>
      </c>
      <c r="E19" s="13">
        <v>0</v>
      </c>
      <c r="F19" s="13">
        <v>0</v>
      </c>
      <c r="G19" s="13">
        <v>0</v>
      </c>
      <c r="H19" s="13">
        <v>0</v>
      </c>
      <c r="I19" s="13">
        <v>0</v>
      </c>
      <c r="J19" s="13">
        <v>0</v>
      </c>
      <c r="K19" s="13">
        <v>0</v>
      </c>
      <c r="L19" s="13">
        <v>0</v>
      </c>
      <c r="M19" s="63">
        <f t="shared" si="1"/>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1"/>
        <v>0</v>
      </c>
    </row>
    <row r="21" spans="1:13" x14ac:dyDescent="0.35">
      <c r="A21" s="5"/>
      <c r="B21" s="33"/>
      <c r="C21" s="33"/>
      <c r="D21" s="33"/>
      <c r="E21" s="33">
        <v>0</v>
      </c>
      <c r="F21" s="33">
        <v>0</v>
      </c>
      <c r="G21" s="33">
        <v>0</v>
      </c>
      <c r="H21" s="33">
        <v>0</v>
      </c>
      <c r="I21" s="33">
        <v>0</v>
      </c>
      <c r="J21" s="33">
        <v>0</v>
      </c>
      <c r="K21" s="33">
        <v>0</v>
      </c>
      <c r="L21" s="33">
        <v>0</v>
      </c>
      <c r="M21" s="33"/>
    </row>
    <row r="22" spans="1:13" ht="61.5" customHeight="1" x14ac:dyDescent="0.35">
      <c r="A22" s="5" t="s">
        <v>12</v>
      </c>
      <c r="B22" s="290" t="s">
        <v>150</v>
      </c>
      <c r="C22" s="290"/>
      <c r="D22" s="290"/>
      <c r="E22" s="290"/>
      <c r="F22" s="290"/>
      <c r="G22" s="290"/>
      <c r="H22" s="290"/>
      <c r="I22" s="290"/>
      <c r="J22" s="290"/>
      <c r="K22" s="290"/>
      <c r="L22" s="290"/>
      <c r="M22" s="290"/>
    </row>
    <row r="23" spans="1:13" ht="142.5" customHeight="1" x14ac:dyDescent="0.35">
      <c r="A23" s="5" t="s">
        <v>13</v>
      </c>
      <c r="B23" s="290" t="s">
        <v>151</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33" t="s">
        <v>17</v>
      </c>
      <c r="B29" s="5" t="s">
        <v>20</v>
      </c>
      <c r="C29" s="33">
        <v>0</v>
      </c>
      <c r="D29" s="33">
        <v>0</v>
      </c>
      <c r="E29" s="33">
        <v>0</v>
      </c>
      <c r="F29" s="33">
        <v>0</v>
      </c>
      <c r="G29" s="33">
        <v>0</v>
      </c>
      <c r="H29" s="33">
        <v>0</v>
      </c>
      <c r="I29" s="290">
        <f>SUM(C29:H29)</f>
        <v>0</v>
      </c>
      <c r="J29" s="290"/>
    </row>
    <row r="30" spans="1:13" ht="43.5" x14ac:dyDescent="0.35">
      <c r="A30" s="33" t="s">
        <v>18</v>
      </c>
      <c r="B30" s="5" t="s">
        <v>21</v>
      </c>
      <c r="C30" s="33">
        <v>0</v>
      </c>
      <c r="D30" s="33">
        <v>0</v>
      </c>
      <c r="E30" s="33">
        <v>0.4</v>
      </c>
      <c r="F30" s="33">
        <v>0.4</v>
      </c>
      <c r="G30" s="33">
        <v>0.4</v>
      </c>
      <c r="H30" s="33">
        <v>0.4</v>
      </c>
      <c r="I30" s="290">
        <f t="shared" ref="I30:I32" si="5">SUM(C30:H30)</f>
        <v>1.6</v>
      </c>
      <c r="J30" s="290"/>
    </row>
    <row r="31" spans="1:13" ht="58" x14ac:dyDescent="0.35">
      <c r="A31" s="33" t="s">
        <v>19</v>
      </c>
      <c r="B31" s="7" t="s">
        <v>22</v>
      </c>
      <c r="C31" s="33">
        <v>0</v>
      </c>
      <c r="D31" s="33">
        <v>0</v>
      </c>
      <c r="E31" s="33">
        <v>0.6</v>
      </c>
      <c r="F31" s="33">
        <v>0.6</v>
      </c>
      <c r="G31" s="33">
        <v>0.6</v>
      </c>
      <c r="H31" s="33">
        <v>0.6</v>
      </c>
      <c r="I31" s="290">
        <f t="shared" si="5"/>
        <v>2.4</v>
      </c>
      <c r="J31" s="290"/>
    </row>
    <row r="32" spans="1:13" x14ac:dyDescent="0.35">
      <c r="A32" s="8"/>
      <c r="B32" s="5" t="s">
        <v>6</v>
      </c>
      <c r="C32" s="33">
        <v>0</v>
      </c>
      <c r="D32" s="33">
        <v>0</v>
      </c>
      <c r="E32" s="33">
        <v>0.4</v>
      </c>
      <c r="F32" s="33">
        <v>0.4</v>
      </c>
      <c r="G32" s="33">
        <v>0.4</v>
      </c>
      <c r="H32" s="33">
        <v>0.4</v>
      </c>
      <c r="I32" s="290">
        <f t="shared" si="5"/>
        <v>1.6</v>
      </c>
      <c r="J32" s="290"/>
    </row>
    <row r="33" spans="1:10" ht="77.25" customHeight="1" x14ac:dyDescent="0.35">
      <c r="A33" s="290" t="s">
        <v>24</v>
      </c>
      <c r="B33" s="5" t="s">
        <v>20</v>
      </c>
      <c r="C33" s="410" t="s">
        <v>156</v>
      </c>
      <c r="D33" s="373"/>
      <c r="E33" s="373"/>
      <c r="F33" s="373"/>
      <c r="G33" s="373"/>
      <c r="H33" s="373"/>
      <c r="I33" s="373"/>
      <c r="J33" s="411"/>
    </row>
    <row r="34" spans="1:10" ht="68.25" customHeight="1" x14ac:dyDescent="0.35">
      <c r="A34" s="290"/>
      <c r="B34" s="5" t="s">
        <v>21</v>
      </c>
      <c r="C34" s="414"/>
      <c r="D34" s="415"/>
      <c r="E34" s="415"/>
      <c r="F34" s="415"/>
      <c r="G34" s="415"/>
      <c r="H34" s="415"/>
      <c r="I34" s="415"/>
      <c r="J34" s="416"/>
    </row>
    <row r="35" spans="1:10" ht="65.25" customHeight="1" x14ac:dyDescent="0.35">
      <c r="A35" s="290"/>
      <c r="B35" s="7" t="s">
        <v>25</v>
      </c>
      <c r="C35" s="306"/>
      <c r="D35" s="306"/>
      <c r="E35" s="306"/>
      <c r="F35" s="306"/>
      <c r="G35" s="306"/>
      <c r="H35" s="306"/>
      <c r="I35" s="306"/>
      <c r="J35" s="306"/>
    </row>
    <row r="36" spans="1:10" x14ac:dyDescent="0.35">
      <c r="A36" s="290"/>
      <c r="B36" s="36" t="s">
        <v>157</v>
      </c>
      <c r="C36" s="307" t="s">
        <v>158</v>
      </c>
      <c r="D36" s="308"/>
      <c r="E36" s="308"/>
      <c r="F36" s="308"/>
      <c r="G36" s="308"/>
      <c r="H36" s="308"/>
      <c r="I36" s="308"/>
      <c r="J36" s="309"/>
    </row>
    <row r="37" spans="1:10" ht="58" x14ac:dyDescent="0.35">
      <c r="A37" s="290" t="s">
        <v>26</v>
      </c>
      <c r="B37" s="5" t="s">
        <v>22</v>
      </c>
      <c r="C37" s="294"/>
      <c r="D37" s="295"/>
      <c r="E37" s="295"/>
      <c r="F37" s="295"/>
      <c r="G37" s="295"/>
      <c r="H37" s="295"/>
      <c r="I37" s="295"/>
      <c r="J37" s="296"/>
    </row>
    <row r="38" spans="1:10" x14ac:dyDescent="0.35">
      <c r="A38" s="290"/>
      <c r="B38" s="5" t="s">
        <v>23</v>
      </c>
      <c r="C38" s="33"/>
      <c r="D38" s="33"/>
      <c r="E38" s="33"/>
      <c r="F38" s="33"/>
      <c r="G38" s="33"/>
      <c r="H38" s="33"/>
      <c r="I38" s="290"/>
      <c r="J38" s="290"/>
    </row>
    <row r="39" spans="1:10" ht="43.5" x14ac:dyDescent="0.35">
      <c r="A39" s="33" t="s">
        <v>13</v>
      </c>
      <c r="B39" s="294" t="s">
        <v>159</v>
      </c>
      <c r="C39" s="295"/>
      <c r="D39" s="295"/>
      <c r="E39" s="295"/>
      <c r="F39" s="295"/>
      <c r="G39" s="295"/>
      <c r="H39" s="295"/>
      <c r="I39" s="295"/>
      <c r="J39" s="296"/>
    </row>
  </sheetData>
  <mergeCells count="21">
    <mergeCell ref="A26:J26"/>
    <mergeCell ref="A1:M1"/>
    <mergeCell ref="A2:A3"/>
    <mergeCell ref="B2:M2"/>
    <mergeCell ref="B22:M22"/>
    <mergeCell ref="B23:M23"/>
    <mergeCell ref="I32:J32"/>
    <mergeCell ref="A33:A36"/>
    <mergeCell ref="C35:J35"/>
    <mergeCell ref="C36:J36"/>
    <mergeCell ref="A27:J27"/>
    <mergeCell ref="A28:B28"/>
    <mergeCell ref="I28:J28"/>
    <mergeCell ref="I29:J29"/>
    <mergeCell ref="I30:J30"/>
    <mergeCell ref="I31:J31"/>
    <mergeCell ref="A37:A38"/>
    <mergeCell ref="C37:J37"/>
    <mergeCell ref="I38:J38"/>
    <mergeCell ref="B39:J39"/>
    <mergeCell ref="C33:J34"/>
  </mergeCell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70" zoomScaleNormal="70" workbookViewId="0">
      <selection activeCell="B13" sqref="B13"/>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1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x14ac:dyDescent="0.35">
      <c r="A5" s="5" t="s">
        <v>5</v>
      </c>
      <c r="B5" s="13">
        <v>0</v>
      </c>
      <c r="C5" s="13">
        <v>0</v>
      </c>
      <c r="D5" s="13">
        <v>0</v>
      </c>
      <c r="E5" s="13">
        <v>0</v>
      </c>
      <c r="F5" s="13">
        <v>0</v>
      </c>
      <c r="G5" s="13">
        <v>0</v>
      </c>
      <c r="H5" s="13">
        <v>0</v>
      </c>
      <c r="I5" s="13">
        <v>0</v>
      </c>
      <c r="J5" s="13">
        <v>0</v>
      </c>
      <c r="K5" s="13">
        <v>0</v>
      </c>
      <c r="L5" s="13">
        <v>0</v>
      </c>
      <c r="M5" s="63">
        <f t="shared" ref="M5:M20" si="1">SUM(B5:L5)</f>
        <v>0</v>
      </c>
    </row>
    <row r="6" spans="1:14" x14ac:dyDescent="0.35">
      <c r="A6" s="5" t="s">
        <v>6</v>
      </c>
      <c r="B6" s="13">
        <v>0</v>
      </c>
      <c r="C6" s="13">
        <v>0</v>
      </c>
      <c r="D6" s="13">
        <v>0</v>
      </c>
      <c r="E6" s="13">
        <v>0</v>
      </c>
      <c r="F6" s="13">
        <v>0</v>
      </c>
      <c r="G6" s="13">
        <v>0</v>
      </c>
      <c r="H6" s="13">
        <v>0</v>
      </c>
      <c r="I6" s="13">
        <v>0</v>
      </c>
      <c r="J6" s="13">
        <v>0</v>
      </c>
      <c r="K6" s="13">
        <v>0</v>
      </c>
      <c r="L6" s="13">
        <v>0</v>
      </c>
      <c r="M6" s="63">
        <f t="shared" si="1"/>
        <v>0</v>
      </c>
    </row>
    <row r="7" spans="1:14" ht="29" x14ac:dyDescent="0.35">
      <c r="A7" s="5" t="s">
        <v>7</v>
      </c>
      <c r="B7" s="13">
        <v>0</v>
      </c>
      <c r="C7" s="13">
        <v>0</v>
      </c>
      <c r="D7" s="13">
        <v>0</v>
      </c>
      <c r="E7" s="13">
        <v>0</v>
      </c>
      <c r="F7" s="13">
        <v>0</v>
      </c>
      <c r="G7" s="13">
        <v>0</v>
      </c>
      <c r="H7" s="13">
        <v>0</v>
      </c>
      <c r="I7" s="13">
        <v>0</v>
      </c>
      <c r="J7" s="13">
        <v>0</v>
      </c>
      <c r="K7" s="13">
        <v>0</v>
      </c>
      <c r="L7" s="13">
        <v>0</v>
      </c>
      <c r="M7" s="63">
        <f t="shared" si="1"/>
        <v>0</v>
      </c>
    </row>
    <row r="8" spans="1:14" x14ac:dyDescent="0.35">
      <c r="A8" s="3" t="s">
        <v>8</v>
      </c>
      <c r="B8" s="13">
        <f>SUM(B9:B11)</f>
        <v>0.308</v>
      </c>
      <c r="C8" s="13">
        <f t="shared" ref="C8:L8" si="2">SUM(C9:C11)</f>
        <v>7.69</v>
      </c>
      <c r="D8" s="13">
        <f t="shared" si="2"/>
        <v>10.766</v>
      </c>
      <c r="E8" s="13">
        <f t="shared" si="2"/>
        <v>8.0760000000000005</v>
      </c>
      <c r="F8" s="13">
        <f t="shared" si="2"/>
        <v>0.76900000000000002</v>
      </c>
      <c r="G8" s="13">
        <f t="shared" si="2"/>
        <v>0.76900000000000002</v>
      </c>
      <c r="H8" s="13">
        <f t="shared" si="2"/>
        <v>0.76900000000000002</v>
      </c>
      <c r="I8" s="13">
        <f t="shared" si="2"/>
        <v>0.76900000000000002</v>
      </c>
      <c r="J8" s="13">
        <f t="shared" si="2"/>
        <v>0.76900000000000002</v>
      </c>
      <c r="K8" s="13">
        <f t="shared" si="2"/>
        <v>0</v>
      </c>
      <c r="L8" s="13">
        <f t="shared" si="2"/>
        <v>0</v>
      </c>
      <c r="M8" s="63">
        <f t="shared" si="1"/>
        <v>30.684999999999992</v>
      </c>
      <c r="N8" s="18"/>
    </row>
    <row r="9" spans="1:14" x14ac:dyDescent="0.35">
      <c r="A9" s="5" t="s">
        <v>5</v>
      </c>
      <c r="B9" s="13">
        <v>0.308</v>
      </c>
      <c r="C9" s="13">
        <v>7.69</v>
      </c>
      <c r="D9" s="13">
        <v>10.766</v>
      </c>
      <c r="E9" s="13">
        <v>8.0760000000000005</v>
      </c>
      <c r="F9" s="13">
        <v>0.76900000000000002</v>
      </c>
      <c r="G9" s="13">
        <v>0.76900000000000002</v>
      </c>
      <c r="H9" s="13">
        <v>0.76900000000000002</v>
      </c>
      <c r="I9" s="13">
        <v>0.76900000000000002</v>
      </c>
      <c r="J9" s="13">
        <v>0.76900000000000002</v>
      </c>
      <c r="K9" s="13">
        <v>0</v>
      </c>
      <c r="L9" s="13">
        <v>0</v>
      </c>
      <c r="M9" s="63">
        <f t="shared" si="1"/>
        <v>30.684999999999992</v>
      </c>
      <c r="N9" s="18"/>
    </row>
    <row r="10" spans="1:14" x14ac:dyDescent="0.35">
      <c r="A10" s="5" t="s">
        <v>6</v>
      </c>
      <c r="B10" s="13">
        <v>0</v>
      </c>
      <c r="C10" s="13">
        <v>0</v>
      </c>
      <c r="D10" s="13">
        <v>0</v>
      </c>
      <c r="E10" s="13">
        <v>0</v>
      </c>
      <c r="F10" s="13">
        <v>0</v>
      </c>
      <c r="G10" s="13">
        <v>0</v>
      </c>
      <c r="H10" s="13">
        <v>0</v>
      </c>
      <c r="I10" s="13">
        <v>0</v>
      </c>
      <c r="J10" s="13">
        <v>0</v>
      </c>
      <c r="K10" s="13">
        <v>0</v>
      </c>
      <c r="L10" s="13">
        <v>0</v>
      </c>
      <c r="M10" s="63">
        <f t="shared" si="1"/>
        <v>0</v>
      </c>
      <c r="N10" s="19"/>
    </row>
    <row r="11" spans="1:14" ht="29" x14ac:dyDescent="0.35">
      <c r="A11" s="5" t="s">
        <v>7</v>
      </c>
      <c r="B11" s="13">
        <v>0</v>
      </c>
      <c r="C11" s="13">
        <v>0</v>
      </c>
      <c r="D11" s="13">
        <v>0</v>
      </c>
      <c r="E11" s="13">
        <v>0</v>
      </c>
      <c r="F11" s="13">
        <v>0</v>
      </c>
      <c r="G11" s="13">
        <v>0</v>
      </c>
      <c r="H11" s="13">
        <v>0</v>
      </c>
      <c r="I11" s="13">
        <v>0</v>
      </c>
      <c r="J11" s="13">
        <v>0</v>
      </c>
      <c r="K11" s="13">
        <v>0</v>
      </c>
      <c r="L11" s="13">
        <v>0</v>
      </c>
      <c r="M11" s="63">
        <f t="shared" si="1"/>
        <v>0</v>
      </c>
      <c r="N11" s="19"/>
    </row>
    <row r="12" spans="1:14" x14ac:dyDescent="0.35">
      <c r="A12" s="3" t="s">
        <v>11</v>
      </c>
      <c r="B12" s="13">
        <f>SUM(B13:B15)</f>
        <v>-0.308</v>
      </c>
      <c r="C12" s="13">
        <f t="shared" ref="C12:L12" si="3">SUM(C13:C15)</f>
        <v>-7.69</v>
      </c>
      <c r="D12" s="13">
        <f t="shared" si="3"/>
        <v>-10.766</v>
      </c>
      <c r="E12" s="13">
        <f t="shared" si="3"/>
        <v>-8.0760000000000005</v>
      </c>
      <c r="F12" s="13">
        <f t="shared" si="3"/>
        <v>-0.76900000000000002</v>
      </c>
      <c r="G12" s="13">
        <f t="shared" si="3"/>
        <v>-0.76900000000000002</v>
      </c>
      <c r="H12" s="13">
        <f t="shared" si="3"/>
        <v>-0.76900000000000002</v>
      </c>
      <c r="I12" s="13">
        <f t="shared" si="3"/>
        <v>-0.76900000000000002</v>
      </c>
      <c r="J12" s="13">
        <f t="shared" si="3"/>
        <v>-0.76900000000000002</v>
      </c>
      <c r="K12" s="13">
        <f t="shared" si="3"/>
        <v>0</v>
      </c>
      <c r="L12" s="13">
        <f t="shared" si="3"/>
        <v>0</v>
      </c>
      <c r="M12" s="63">
        <f t="shared" si="1"/>
        <v>-30.684999999999992</v>
      </c>
      <c r="N12" s="18"/>
    </row>
    <row r="13" spans="1:14" x14ac:dyDescent="0.35">
      <c r="A13" s="5" t="s">
        <v>5</v>
      </c>
      <c r="B13" s="13">
        <v>-0.308</v>
      </c>
      <c r="C13" s="13">
        <v>-7.69</v>
      </c>
      <c r="D13" s="13">
        <v>-10.766</v>
      </c>
      <c r="E13" s="13">
        <v>-8.0760000000000005</v>
      </c>
      <c r="F13" s="13">
        <v>-0.76900000000000002</v>
      </c>
      <c r="G13" s="13">
        <v>-0.76900000000000002</v>
      </c>
      <c r="H13" s="13">
        <v>-0.76900000000000002</v>
      </c>
      <c r="I13" s="13">
        <v>-0.76900000000000002</v>
      </c>
      <c r="J13" s="13">
        <v>-0.76900000000000002</v>
      </c>
      <c r="K13" s="13">
        <v>0</v>
      </c>
      <c r="L13" s="13">
        <v>0</v>
      </c>
      <c r="M13" s="63">
        <f t="shared" si="1"/>
        <v>-30.684999999999992</v>
      </c>
      <c r="N13" s="18"/>
    </row>
    <row r="14" spans="1:14" x14ac:dyDescent="0.35">
      <c r="A14" s="5" t="s">
        <v>6</v>
      </c>
      <c r="B14" s="13">
        <v>0</v>
      </c>
      <c r="C14" s="13">
        <v>0</v>
      </c>
      <c r="D14" s="13">
        <v>0</v>
      </c>
      <c r="E14" s="13">
        <v>0</v>
      </c>
      <c r="F14" s="13">
        <v>0</v>
      </c>
      <c r="G14" s="13">
        <v>0</v>
      </c>
      <c r="H14" s="13">
        <v>0</v>
      </c>
      <c r="I14" s="13">
        <v>0</v>
      </c>
      <c r="J14" s="13">
        <v>0</v>
      </c>
      <c r="K14" s="13">
        <v>0</v>
      </c>
      <c r="L14" s="13">
        <v>0</v>
      </c>
      <c r="M14" s="63">
        <f t="shared" si="1"/>
        <v>0</v>
      </c>
      <c r="N14" s="17"/>
    </row>
    <row r="15" spans="1:14" ht="29" x14ac:dyDescent="0.35">
      <c r="A15" s="5" t="s">
        <v>7</v>
      </c>
      <c r="B15" s="13">
        <v>0</v>
      </c>
      <c r="C15" s="13">
        <v>0</v>
      </c>
      <c r="D15" s="13">
        <v>0</v>
      </c>
      <c r="E15" s="13">
        <v>0</v>
      </c>
      <c r="F15" s="13">
        <v>0</v>
      </c>
      <c r="G15" s="13">
        <v>0</v>
      </c>
      <c r="H15" s="13">
        <v>0</v>
      </c>
      <c r="I15" s="13">
        <v>0</v>
      </c>
      <c r="J15" s="13">
        <v>0</v>
      </c>
      <c r="K15" s="13">
        <v>0</v>
      </c>
      <c r="L15" s="13">
        <v>0</v>
      </c>
      <c r="M15" s="63">
        <f t="shared" si="1"/>
        <v>0</v>
      </c>
    </row>
    <row r="16" spans="1:14" ht="43.5" x14ac:dyDescent="0.35">
      <c r="A16" s="3" t="s">
        <v>9</v>
      </c>
      <c r="B16" s="13">
        <v>1.6919999999999999</v>
      </c>
      <c r="C16" s="13">
        <v>42.31</v>
      </c>
      <c r="D16" s="13">
        <v>59.234000000000002</v>
      </c>
      <c r="E16" s="13">
        <v>44.436</v>
      </c>
      <c r="F16" s="13">
        <v>4.2309999999999999</v>
      </c>
      <c r="G16" s="13">
        <v>4.2309999999999999</v>
      </c>
      <c r="H16" s="13">
        <v>4.2309999999999999</v>
      </c>
      <c r="I16" s="13">
        <v>4.2309999999999999</v>
      </c>
      <c r="J16" s="13">
        <v>4.2309999999999999</v>
      </c>
      <c r="K16" s="13">
        <v>0</v>
      </c>
      <c r="L16" s="13">
        <v>0</v>
      </c>
      <c r="M16" s="63">
        <f t="shared" si="1"/>
        <v>168.82699999999997</v>
      </c>
    </row>
    <row r="17" spans="1:13" ht="29" x14ac:dyDescent="0.35">
      <c r="A17" s="3" t="s">
        <v>10</v>
      </c>
      <c r="B17" s="1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13">
        <v>0</v>
      </c>
      <c r="C18" s="13">
        <v>0</v>
      </c>
      <c r="D18" s="13">
        <v>0</v>
      </c>
      <c r="E18" s="13">
        <v>0</v>
      </c>
      <c r="F18" s="13">
        <v>0</v>
      </c>
      <c r="G18" s="13">
        <v>0</v>
      </c>
      <c r="H18" s="13">
        <v>0</v>
      </c>
      <c r="I18" s="13">
        <v>0</v>
      </c>
      <c r="J18" s="13">
        <v>0</v>
      </c>
      <c r="K18" s="13">
        <v>0</v>
      </c>
      <c r="L18" s="13">
        <v>0</v>
      </c>
      <c r="M18" s="63">
        <f t="shared" si="1"/>
        <v>0</v>
      </c>
    </row>
    <row r="19" spans="1:13" x14ac:dyDescent="0.35">
      <c r="A19" s="5" t="s">
        <v>6</v>
      </c>
      <c r="B19" s="13">
        <v>0</v>
      </c>
      <c r="C19" s="13">
        <v>0</v>
      </c>
      <c r="D19" s="13">
        <v>0</v>
      </c>
      <c r="E19" s="13">
        <v>0</v>
      </c>
      <c r="F19" s="13">
        <v>0</v>
      </c>
      <c r="G19" s="13">
        <v>0</v>
      </c>
      <c r="H19" s="13">
        <v>0</v>
      </c>
      <c r="I19" s="13">
        <v>0</v>
      </c>
      <c r="J19" s="13">
        <v>0</v>
      </c>
      <c r="K19" s="13">
        <v>0</v>
      </c>
      <c r="L19" s="13">
        <v>0</v>
      </c>
      <c r="M19" s="63">
        <f t="shared" si="1"/>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1"/>
        <v>0</v>
      </c>
    </row>
    <row r="21" spans="1:13" x14ac:dyDescent="0.35">
      <c r="A21" s="5"/>
      <c r="B21" s="33"/>
      <c r="C21" s="33"/>
      <c r="D21" s="33"/>
      <c r="E21" s="33">
        <v>0</v>
      </c>
      <c r="F21" s="33">
        <v>0</v>
      </c>
      <c r="G21" s="33">
        <v>0</v>
      </c>
      <c r="H21" s="33">
        <v>0</v>
      </c>
      <c r="I21" s="33">
        <v>0</v>
      </c>
      <c r="J21" s="33">
        <v>0</v>
      </c>
      <c r="K21" s="33">
        <v>0</v>
      </c>
      <c r="L21" s="33">
        <v>0</v>
      </c>
      <c r="M21" s="33"/>
    </row>
    <row r="22" spans="1:13" ht="61.5" customHeight="1" x14ac:dyDescent="0.35">
      <c r="A22" s="5" t="s">
        <v>12</v>
      </c>
      <c r="B22" s="290" t="s">
        <v>150</v>
      </c>
      <c r="C22" s="290"/>
      <c r="D22" s="290"/>
      <c r="E22" s="290"/>
      <c r="F22" s="290"/>
      <c r="G22" s="290"/>
      <c r="H22" s="290"/>
      <c r="I22" s="290"/>
      <c r="J22" s="290"/>
      <c r="K22" s="290"/>
      <c r="L22" s="290"/>
      <c r="M22" s="290"/>
    </row>
    <row r="23" spans="1:13" ht="80.25" customHeight="1" x14ac:dyDescent="0.35">
      <c r="A23" s="5" t="s">
        <v>13</v>
      </c>
      <c r="B23" s="290" t="s">
        <v>151</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33" t="s">
        <v>17</v>
      </c>
      <c r="B29" s="5" t="s">
        <v>20</v>
      </c>
      <c r="C29" s="33">
        <v>0</v>
      </c>
      <c r="D29" s="33">
        <v>0</v>
      </c>
      <c r="E29" s="33">
        <v>0</v>
      </c>
      <c r="F29" s="33">
        <v>0</v>
      </c>
      <c r="G29" s="33">
        <v>0</v>
      </c>
      <c r="H29" s="33">
        <v>0</v>
      </c>
      <c r="I29" s="290">
        <f>SUM(C29:H29)</f>
        <v>0</v>
      </c>
      <c r="J29" s="290"/>
    </row>
    <row r="30" spans="1:13" ht="43.5" x14ac:dyDescent="0.35">
      <c r="A30" s="33" t="s">
        <v>18</v>
      </c>
      <c r="B30" s="5" t="s">
        <v>21</v>
      </c>
      <c r="C30" s="33">
        <v>0</v>
      </c>
      <c r="D30" s="33">
        <v>0</v>
      </c>
      <c r="E30" s="33">
        <v>1</v>
      </c>
      <c r="F30" s="33">
        <v>1</v>
      </c>
      <c r="G30" s="33">
        <v>1</v>
      </c>
      <c r="H30" s="33">
        <v>1</v>
      </c>
      <c r="I30" s="290">
        <f t="shared" ref="I30:I31" si="5">SUM(C30:H30)</f>
        <v>4</v>
      </c>
      <c r="J30" s="290"/>
    </row>
    <row r="31" spans="1:13" ht="58" x14ac:dyDescent="0.35">
      <c r="A31" s="33" t="s">
        <v>19</v>
      </c>
      <c r="B31" s="7" t="s">
        <v>22</v>
      </c>
      <c r="C31" s="33">
        <v>0</v>
      </c>
      <c r="D31" s="33">
        <v>0</v>
      </c>
      <c r="E31" s="33">
        <v>1</v>
      </c>
      <c r="F31" s="33">
        <v>1</v>
      </c>
      <c r="G31" s="33">
        <v>1</v>
      </c>
      <c r="H31" s="33">
        <v>1</v>
      </c>
      <c r="I31" s="290">
        <f t="shared" si="5"/>
        <v>4</v>
      </c>
      <c r="J31" s="290"/>
    </row>
    <row r="32" spans="1:13" x14ac:dyDescent="0.35">
      <c r="A32" s="8"/>
      <c r="B32" s="5" t="s">
        <v>23</v>
      </c>
      <c r="C32" s="33"/>
      <c r="D32" s="33"/>
      <c r="E32" s="33"/>
      <c r="F32" s="33"/>
      <c r="G32" s="33"/>
      <c r="H32" s="33"/>
      <c r="I32" s="290"/>
      <c r="J32" s="290"/>
    </row>
    <row r="33" spans="1:10" ht="147" customHeight="1" x14ac:dyDescent="0.35">
      <c r="A33" s="290" t="s">
        <v>24</v>
      </c>
      <c r="B33" s="5" t="s">
        <v>20</v>
      </c>
      <c r="C33" s="300" t="s">
        <v>152</v>
      </c>
      <c r="D33" s="301"/>
      <c r="E33" s="301"/>
      <c r="F33" s="301"/>
      <c r="G33" s="301"/>
      <c r="H33" s="301"/>
      <c r="I33" s="301"/>
      <c r="J33" s="302"/>
    </row>
    <row r="34" spans="1:10" ht="132" customHeight="1" x14ac:dyDescent="0.35">
      <c r="A34" s="290"/>
      <c r="B34" s="5" t="s">
        <v>21</v>
      </c>
      <c r="C34" s="303"/>
      <c r="D34" s="304"/>
      <c r="E34" s="304"/>
      <c r="F34" s="304"/>
      <c r="G34" s="304"/>
      <c r="H34" s="304"/>
      <c r="I34" s="304"/>
      <c r="J34" s="305"/>
    </row>
    <row r="35" spans="1:10" ht="153" customHeight="1" x14ac:dyDescent="0.35">
      <c r="A35" s="290"/>
      <c r="B35" s="7" t="s">
        <v>25</v>
      </c>
      <c r="C35" s="306"/>
      <c r="D35" s="306"/>
      <c r="E35" s="306"/>
      <c r="F35" s="306"/>
      <c r="G35" s="306"/>
      <c r="H35" s="306"/>
      <c r="I35" s="306"/>
      <c r="J35" s="306"/>
    </row>
    <row r="36" spans="1:10" x14ac:dyDescent="0.35">
      <c r="A36" s="290"/>
      <c r="C36" s="307"/>
      <c r="D36" s="308"/>
      <c r="E36" s="308"/>
      <c r="F36" s="308"/>
      <c r="G36" s="308"/>
      <c r="H36" s="308"/>
      <c r="I36" s="308"/>
      <c r="J36" s="309"/>
    </row>
    <row r="37" spans="1:10" ht="72.75" customHeight="1" x14ac:dyDescent="0.35">
      <c r="A37" s="290" t="s">
        <v>26</v>
      </c>
      <c r="B37" s="5" t="s">
        <v>154</v>
      </c>
      <c r="C37" s="294" t="s">
        <v>153</v>
      </c>
      <c r="D37" s="295"/>
      <c r="E37" s="295"/>
      <c r="F37" s="295"/>
      <c r="G37" s="295"/>
      <c r="H37" s="295"/>
      <c r="I37" s="295"/>
      <c r="J37" s="296"/>
    </row>
    <row r="38" spans="1:10" x14ac:dyDescent="0.35">
      <c r="A38" s="290"/>
      <c r="B38" s="5" t="s">
        <v>23</v>
      </c>
      <c r="C38" s="33"/>
      <c r="D38" s="33"/>
      <c r="E38" s="33"/>
      <c r="F38" s="33"/>
      <c r="G38" s="33"/>
      <c r="H38" s="33"/>
      <c r="I38" s="290"/>
      <c r="J38" s="290"/>
    </row>
    <row r="39" spans="1:10" ht="43.5" x14ac:dyDescent="0.35">
      <c r="A39" s="33" t="s">
        <v>13</v>
      </c>
      <c r="B39" s="294" t="s">
        <v>155</v>
      </c>
      <c r="C39" s="295"/>
      <c r="D39" s="295"/>
      <c r="E39" s="295"/>
      <c r="F39" s="295"/>
      <c r="G39" s="295"/>
      <c r="H39" s="295"/>
      <c r="I39" s="295"/>
      <c r="J39" s="296"/>
    </row>
  </sheetData>
  <mergeCells count="21">
    <mergeCell ref="A26:J26"/>
    <mergeCell ref="A1:M1"/>
    <mergeCell ref="A2:A3"/>
    <mergeCell ref="B2:M2"/>
    <mergeCell ref="B22:M22"/>
    <mergeCell ref="B23:M23"/>
    <mergeCell ref="I32:J32"/>
    <mergeCell ref="A33:A36"/>
    <mergeCell ref="C35:J35"/>
    <mergeCell ref="C36:J36"/>
    <mergeCell ref="A27:J27"/>
    <mergeCell ref="A28:B28"/>
    <mergeCell ref="I28:J28"/>
    <mergeCell ref="I29:J29"/>
    <mergeCell ref="I30:J30"/>
    <mergeCell ref="I31:J31"/>
    <mergeCell ref="A37:A38"/>
    <mergeCell ref="C37:J37"/>
    <mergeCell ref="I38:J38"/>
    <mergeCell ref="B39:J39"/>
    <mergeCell ref="C33:J34"/>
  </mergeCells>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2" workbookViewId="0">
      <selection activeCell="B22" sqref="B22:M22"/>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94">
        <f>SUM(B5:B7)</f>
        <v>0</v>
      </c>
      <c r="C4" s="94">
        <f t="shared" ref="C4:L4" si="0">SUM(C5:C7)</f>
        <v>0</v>
      </c>
      <c r="D4" s="94">
        <f t="shared" si="0"/>
        <v>0</v>
      </c>
      <c r="E4" s="94">
        <f t="shared" si="0"/>
        <v>0</v>
      </c>
      <c r="F4" s="94">
        <f t="shared" si="0"/>
        <v>0</v>
      </c>
      <c r="G4" s="94">
        <f t="shared" si="0"/>
        <v>0</v>
      </c>
      <c r="H4" s="94">
        <f t="shared" si="0"/>
        <v>0</v>
      </c>
      <c r="I4" s="94">
        <f t="shared" si="0"/>
        <v>0</v>
      </c>
      <c r="J4" s="94">
        <f t="shared" si="0"/>
        <v>0</v>
      </c>
      <c r="K4" s="94">
        <f t="shared" si="0"/>
        <v>0</v>
      </c>
      <c r="L4" s="94">
        <f t="shared" si="0"/>
        <v>0</v>
      </c>
      <c r="M4" s="94">
        <f>SUM(B4:L4)</f>
        <v>0</v>
      </c>
    </row>
    <row r="5" spans="1:16" x14ac:dyDescent="0.35">
      <c r="A5" s="5" t="s">
        <v>5</v>
      </c>
      <c r="B5" s="94">
        <v>0</v>
      </c>
      <c r="C5" s="94">
        <v>0</v>
      </c>
      <c r="D5" s="94">
        <v>0</v>
      </c>
      <c r="E5" s="94">
        <v>0</v>
      </c>
      <c r="F5" s="94">
        <v>0</v>
      </c>
      <c r="G5" s="94">
        <v>0</v>
      </c>
      <c r="H5" s="94">
        <v>0</v>
      </c>
      <c r="I5" s="94">
        <v>0</v>
      </c>
      <c r="J5" s="94">
        <v>0</v>
      </c>
      <c r="K5" s="94">
        <v>0</v>
      </c>
      <c r="L5" s="94">
        <v>0</v>
      </c>
      <c r="M5" s="94">
        <f t="shared" ref="M5:M20" si="1">SUM(B5:L5)</f>
        <v>0</v>
      </c>
    </row>
    <row r="6" spans="1:16" x14ac:dyDescent="0.35">
      <c r="A6" s="5" t="s">
        <v>6</v>
      </c>
      <c r="B6" s="94">
        <v>0</v>
      </c>
      <c r="C6" s="94">
        <v>0</v>
      </c>
      <c r="D6" s="94">
        <v>0</v>
      </c>
      <c r="E6" s="94">
        <v>0</v>
      </c>
      <c r="F6" s="94">
        <v>0</v>
      </c>
      <c r="G6" s="94">
        <v>0</v>
      </c>
      <c r="H6" s="94">
        <v>0</v>
      </c>
      <c r="I6" s="94">
        <v>0</v>
      </c>
      <c r="J6" s="94">
        <v>0</v>
      </c>
      <c r="K6" s="94">
        <v>0</v>
      </c>
      <c r="L6" s="94">
        <v>0</v>
      </c>
      <c r="M6" s="94">
        <f t="shared" si="1"/>
        <v>0</v>
      </c>
    </row>
    <row r="7" spans="1:16" x14ac:dyDescent="0.35">
      <c r="A7" s="5" t="s">
        <v>7</v>
      </c>
      <c r="B7" s="94">
        <v>0</v>
      </c>
      <c r="C7" s="94">
        <v>0</v>
      </c>
      <c r="D7" s="94">
        <v>0</v>
      </c>
      <c r="E7" s="94">
        <v>0</v>
      </c>
      <c r="F7" s="94">
        <v>0</v>
      </c>
      <c r="G7" s="94">
        <v>0</v>
      </c>
      <c r="H7" s="94">
        <v>0</v>
      </c>
      <c r="I7" s="94">
        <v>0</v>
      </c>
      <c r="J7" s="94">
        <v>0</v>
      </c>
      <c r="K7" s="94">
        <v>0</v>
      </c>
      <c r="L7" s="94">
        <v>0</v>
      </c>
      <c r="M7" s="94">
        <f t="shared" si="1"/>
        <v>0</v>
      </c>
    </row>
    <row r="8" spans="1:16" x14ac:dyDescent="0.35">
      <c r="A8" s="3" t="s">
        <v>8</v>
      </c>
      <c r="B8" s="94">
        <f>SUM(B9:B11)</f>
        <v>0</v>
      </c>
      <c r="C8" s="94">
        <f t="shared" ref="C8:L8" si="2">SUM(C9:C11)</f>
        <v>0.25</v>
      </c>
      <c r="D8" s="94">
        <f t="shared" si="2"/>
        <v>0.56000000000000005</v>
      </c>
      <c r="E8" s="94">
        <f t="shared" si="2"/>
        <v>0.42</v>
      </c>
      <c r="F8" s="94">
        <f t="shared" si="2"/>
        <v>0.73</v>
      </c>
      <c r="G8" s="94">
        <f t="shared" si="2"/>
        <v>0.04</v>
      </c>
      <c r="H8" s="94">
        <f t="shared" si="2"/>
        <v>0.04</v>
      </c>
      <c r="I8" s="94">
        <f t="shared" si="2"/>
        <v>0.04</v>
      </c>
      <c r="J8" s="94">
        <f t="shared" si="2"/>
        <v>0.04</v>
      </c>
      <c r="K8" s="94">
        <f t="shared" si="2"/>
        <v>0.04</v>
      </c>
      <c r="L8" s="94">
        <f t="shared" si="2"/>
        <v>0.04</v>
      </c>
      <c r="M8" s="94">
        <f t="shared" si="1"/>
        <v>2.2000000000000002</v>
      </c>
    </row>
    <row r="9" spans="1:16" x14ac:dyDescent="0.35">
      <c r="A9" s="5" t="s">
        <v>5</v>
      </c>
      <c r="B9" s="94">
        <v>0</v>
      </c>
      <c r="C9" s="94">
        <v>0.25</v>
      </c>
      <c r="D9" s="94">
        <v>0.56000000000000005</v>
      </c>
      <c r="E9" s="94">
        <v>0.42</v>
      </c>
      <c r="F9" s="94">
        <v>0.73</v>
      </c>
      <c r="G9" s="94">
        <v>0.04</v>
      </c>
      <c r="H9" s="94">
        <v>0.04</v>
      </c>
      <c r="I9" s="94">
        <v>0.04</v>
      </c>
      <c r="J9" s="94">
        <v>0.04</v>
      </c>
      <c r="K9" s="94">
        <v>0.04</v>
      </c>
      <c r="L9" s="94">
        <v>0.04</v>
      </c>
      <c r="M9" s="94">
        <f t="shared" si="1"/>
        <v>2.2000000000000002</v>
      </c>
    </row>
    <row r="10" spans="1:16" x14ac:dyDescent="0.35">
      <c r="A10" s="5" t="s">
        <v>6</v>
      </c>
      <c r="B10" s="94">
        <v>0</v>
      </c>
      <c r="C10" s="94">
        <v>0</v>
      </c>
      <c r="D10" s="94">
        <v>0</v>
      </c>
      <c r="E10" s="94">
        <v>0</v>
      </c>
      <c r="F10" s="94">
        <v>0</v>
      </c>
      <c r="G10" s="94">
        <v>0</v>
      </c>
      <c r="H10" s="94">
        <v>0</v>
      </c>
      <c r="I10" s="94">
        <v>0</v>
      </c>
      <c r="J10" s="94">
        <v>0</v>
      </c>
      <c r="K10" s="94">
        <v>0</v>
      </c>
      <c r="L10" s="94">
        <v>0</v>
      </c>
      <c r="M10" s="94">
        <f t="shared" si="1"/>
        <v>0</v>
      </c>
    </row>
    <row r="11" spans="1:16" x14ac:dyDescent="0.35">
      <c r="A11" s="5" t="s">
        <v>7</v>
      </c>
      <c r="B11" s="94">
        <v>0</v>
      </c>
      <c r="C11" s="94">
        <v>0</v>
      </c>
      <c r="D11" s="94">
        <v>0</v>
      </c>
      <c r="E11" s="94">
        <v>0</v>
      </c>
      <c r="F11" s="94">
        <v>0</v>
      </c>
      <c r="G11" s="94">
        <v>0</v>
      </c>
      <c r="H11" s="94">
        <v>0</v>
      </c>
      <c r="I11" s="94">
        <v>0</v>
      </c>
      <c r="J11" s="94">
        <v>0</v>
      </c>
      <c r="K11" s="94">
        <v>0</v>
      </c>
      <c r="L11" s="94">
        <v>0</v>
      </c>
      <c r="M11" s="94">
        <f t="shared" si="1"/>
        <v>0</v>
      </c>
    </row>
    <row r="12" spans="1:16" x14ac:dyDescent="0.35">
      <c r="A12" s="3" t="s">
        <v>11</v>
      </c>
      <c r="B12" s="94">
        <f>SUM(B13:B15)</f>
        <v>0</v>
      </c>
      <c r="C12" s="94">
        <f t="shared" ref="C12:L12" si="3">SUM(C13:C15)</f>
        <v>-0.25</v>
      </c>
      <c r="D12" s="94">
        <f t="shared" si="3"/>
        <v>-0.56000000000000005</v>
      </c>
      <c r="E12" s="94">
        <f t="shared" si="3"/>
        <v>-0.42</v>
      </c>
      <c r="F12" s="94">
        <f t="shared" si="3"/>
        <v>-0.73</v>
      </c>
      <c r="G12" s="94">
        <f t="shared" si="3"/>
        <v>-0.04</v>
      </c>
      <c r="H12" s="94">
        <f t="shared" si="3"/>
        <v>-0.04</v>
      </c>
      <c r="I12" s="94">
        <f t="shared" si="3"/>
        <v>-0.04</v>
      </c>
      <c r="J12" s="94">
        <f t="shared" si="3"/>
        <v>-0.04</v>
      </c>
      <c r="K12" s="94">
        <f t="shared" si="3"/>
        <v>-0.04</v>
      </c>
      <c r="L12" s="94">
        <f t="shared" si="3"/>
        <v>-0.04</v>
      </c>
      <c r="M12" s="94">
        <f t="shared" si="1"/>
        <v>-2.2000000000000002</v>
      </c>
    </row>
    <row r="13" spans="1:16" ht="15" thickBot="1" x14ac:dyDescent="0.4">
      <c r="A13" s="5" t="s">
        <v>5</v>
      </c>
      <c r="B13" s="94">
        <v>0</v>
      </c>
      <c r="C13" s="94">
        <v>-0.25</v>
      </c>
      <c r="D13" s="94">
        <v>-0.56000000000000005</v>
      </c>
      <c r="E13" s="94">
        <v>-0.42</v>
      </c>
      <c r="F13" s="94">
        <v>-0.73</v>
      </c>
      <c r="G13" s="94">
        <v>-0.04</v>
      </c>
      <c r="H13" s="94">
        <v>-0.04</v>
      </c>
      <c r="I13" s="94">
        <v>-0.04</v>
      </c>
      <c r="J13" s="94">
        <v>-0.04</v>
      </c>
      <c r="K13" s="94">
        <v>-0.04</v>
      </c>
      <c r="L13" s="94">
        <v>-0.04</v>
      </c>
      <c r="M13" s="94">
        <f t="shared" si="1"/>
        <v>-2.2000000000000002</v>
      </c>
    </row>
    <row r="14" spans="1:16" ht="15" thickBot="1" x14ac:dyDescent="0.4">
      <c r="A14" s="5" t="s">
        <v>6</v>
      </c>
      <c r="B14" s="94">
        <v>0</v>
      </c>
      <c r="C14" s="94">
        <v>0</v>
      </c>
      <c r="D14" s="94">
        <v>0</v>
      </c>
      <c r="E14" s="94">
        <v>0</v>
      </c>
      <c r="F14" s="94">
        <v>0</v>
      </c>
      <c r="G14" s="94">
        <v>0</v>
      </c>
      <c r="H14" s="94">
        <v>0</v>
      </c>
      <c r="I14" s="94">
        <v>0</v>
      </c>
      <c r="J14" s="94">
        <v>0</v>
      </c>
      <c r="K14" s="94">
        <v>0</v>
      </c>
      <c r="L14" s="94">
        <v>0</v>
      </c>
      <c r="M14" s="94">
        <f t="shared" si="1"/>
        <v>0</v>
      </c>
      <c r="O14" s="67"/>
      <c r="P14" s="74"/>
    </row>
    <row r="15" spans="1:16" ht="15" thickBot="1" x14ac:dyDescent="0.4">
      <c r="A15" s="5" t="s">
        <v>7</v>
      </c>
      <c r="B15" s="94">
        <v>0</v>
      </c>
      <c r="C15" s="94">
        <v>0</v>
      </c>
      <c r="D15" s="94">
        <v>0</v>
      </c>
      <c r="E15" s="94">
        <v>0</v>
      </c>
      <c r="F15" s="94">
        <v>0</v>
      </c>
      <c r="G15" s="94">
        <v>0</v>
      </c>
      <c r="H15" s="94">
        <v>0</v>
      </c>
      <c r="I15" s="94">
        <v>0</v>
      </c>
      <c r="J15" s="94">
        <v>0</v>
      </c>
      <c r="K15" s="94">
        <v>0</v>
      </c>
      <c r="L15" s="94">
        <v>0</v>
      </c>
      <c r="M15" s="94">
        <f t="shared" si="1"/>
        <v>0</v>
      </c>
      <c r="O15" s="67"/>
      <c r="P15" s="74"/>
    </row>
    <row r="16" spans="1:16" ht="29" x14ac:dyDescent="0.35">
      <c r="A16" s="3" t="s">
        <v>9</v>
      </c>
      <c r="B16" s="94">
        <v>0</v>
      </c>
      <c r="C16" s="94">
        <v>1.4</v>
      </c>
      <c r="D16" s="94">
        <v>3.12</v>
      </c>
      <c r="E16" s="94">
        <v>2.2999999999999998</v>
      </c>
      <c r="F16" s="94">
        <v>4.0199999999999996</v>
      </c>
      <c r="G16" s="94">
        <v>0</v>
      </c>
      <c r="H16" s="94">
        <v>0</v>
      </c>
      <c r="I16" s="94">
        <v>0</v>
      </c>
      <c r="J16" s="94">
        <v>0</v>
      </c>
      <c r="K16" s="94">
        <v>0</v>
      </c>
      <c r="L16" s="94">
        <v>0</v>
      </c>
      <c r="M16" s="94">
        <f t="shared" si="1"/>
        <v>10.84</v>
      </c>
    </row>
    <row r="17" spans="1:13" x14ac:dyDescent="0.35">
      <c r="A17" s="3" t="s">
        <v>10</v>
      </c>
      <c r="B17" s="94">
        <f>SUM(B18:B20)</f>
        <v>0</v>
      </c>
      <c r="C17" s="94">
        <v>0</v>
      </c>
      <c r="D17" s="94">
        <v>0</v>
      </c>
      <c r="E17" s="94">
        <v>0</v>
      </c>
      <c r="F17" s="94">
        <v>0</v>
      </c>
      <c r="G17" s="94">
        <v>0</v>
      </c>
      <c r="H17" s="94">
        <v>0</v>
      </c>
      <c r="I17" s="94">
        <v>0</v>
      </c>
      <c r="J17" s="94">
        <v>0</v>
      </c>
      <c r="K17" s="94">
        <v>0</v>
      </c>
      <c r="L17" s="94">
        <v>0</v>
      </c>
      <c r="M17" s="94">
        <f t="shared" si="1"/>
        <v>0</v>
      </c>
    </row>
    <row r="18" spans="1:13" x14ac:dyDescent="0.35">
      <c r="A18" s="5" t="s">
        <v>5</v>
      </c>
      <c r="B18" s="94">
        <v>0</v>
      </c>
      <c r="C18" s="94">
        <v>0</v>
      </c>
      <c r="D18" s="94">
        <v>0</v>
      </c>
      <c r="E18" s="94">
        <v>0</v>
      </c>
      <c r="F18" s="94">
        <v>0</v>
      </c>
      <c r="G18" s="94">
        <v>0</v>
      </c>
      <c r="H18" s="94">
        <v>0</v>
      </c>
      <c r="I18" s="94">
        <v>0</v>
      </c>
      <c r="J18" s="94">
        <v>0</v>
      </c>
      <c r="K18" s="94">
        <v>0</v>
      </c>
      <c r="L18" s="94">
        <v>0</v>
      </c>
      <c r="M18" s="94">
        <f t="shared" si="1"/>
        <v>0</v>
      </c>
    </row>
    <row r="19" spans="1:13" x14ac:dyDescent="0.35">
      <c r="A19" s="5" t="s">
        <v>6</v>
      </c>
      <c r="B19" s="94">
        <v>0</v>
      </c>
      <c r="C19" s="94">
        <v>0</v>
      </c>
      <c r="D19" s="94">
        <v>0</v>
      </c>
      <c r="E19" s="94">
        <v>0</v>
      </c>
      <c r="F19" s="94">
        <v>0</v>
      </c>
      <c r="G19" s="94">
        <v>0</v>
      </c>
      <c r="H19" s="94">
        <v>0</v>
      </c>
      <c r="I19" s="94">
        <v>0</v>
      </c>
      <c r="J19" s="94">
        <v>0</v>
      </c>
      <c r="K19" s="94">
        <v>0</v>
      </c>
      <c r="L19" s="94">
        <v>0</v>
      </c>
      <c r="M19" s="94">
        <f t="shared" si="1"/>
        <v>0</v>
      </c>
    </row>
    <row r="20" spans="1:13" x14ac:dyDescent="0.35">
      <c r="A20" s="5" t="s">
        <v>7</v>
      </c>
      <c r="B20" s="94">
        <v>0</v>
      </c>
      <c r="C20" s="94">
        <v>0</v>
      </c>
      <c r="D20" s="94">
        <v>0</v>
      </c>
      <c r="E20" s="94">
        <v>0</v>
      </c>
      <c r="F20" s="94">
        <v>0</v>
      </c>
      <c r="G20" s="94">
        <v>0</v>
      </c>
      <c r="H20" s="94">
        <v>0</v>
      </c>
      <c r="I20" s="94">
        <v>0</v>
      </c>
      <c r="J20" s="94">
        <v>0</v>
      </c>
      <c r="K20" s="94">
        <v>0</v>
      </c>
      <c r="L20" s="94">
        <v>0</v>
      </c>
      <c r="M20" s="94">
        <f t="shared" si="1"/>
        <v>0</v>
      </c>
    </row>
    <row r="21" spans="1:13" ht="79.5" customHeight="1" x14ac:dyDescent="0.35">
      <c r="A21" s="5" t="s">
        <v>12</v>
      </c>
      <c r="B21" s="290" t="s">
        <v>317</v>
      </c>
      <c r="C21" s="290"/>
      <c r="D21" s="290"/>
      <c r="E21" s="290"/>
      <c r="F21" s="290"/>
      <c r="G21" s="290"/>
      <c r="H21" s="290"/>
      <c r="I21" s="290"/>
      <c r="J21" s="290"/>
      <c r="K21" s="290"/>
      <c r="L21" s="290"/>
      <c r="M21" s="290"/>
    </row>
    <row r="22" spans="1:13" ht="43.5" x14ac:dyDescent="0.35">
      <c r="A22" s="5" t="s">
        <v>13</v>
      </c>
      <c r="B22" s="290" t="s">
        <v>318</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93" t="s">
        <v>17</v>
      </c>
      <c r="B28" s="5" t="s">
        <v>20</v>
      </c>
      <c r="C28" s="93"/>
      <c r="D28" s="93"/>
      <c r="E28" s="93"/>
      <c r="F28" s="93"/>
      <c r="G28" s="93"/>
      <c r="H28" s="93"/>
      <c r="I28" s="290"/>
      <c r="J28" s="290"/>
    </row>
    <row r="29" spans="1:13" ht="87" x14ac:dyDescent="0.35">
      <c r="A29" s="93" t="s">
        <v>18</v>
      </c>
      <c r="B29" s="5" t="s">
        <v>21</v>
      </c>
      <c r="C29" s="93"/>
      <c r="D29" s="93"/>
      <c r="E29" s="93"/>
      <c r="F29" s="93"/>
      <c r="G29" s="93"/>
      <c r="H29" s="93"/>
      <c r="I29" s="294"/>
      <c r="J29" s="296"/>
    </row>
    <row r="30" spans="1:13" ht="87" x14ac:dyDescent="0.35">
      <c r="A30" s="93" t="s">
        <v>19</v>
      </c>
      <c r="B30" s="7" t="s">
        <v>22</v>
      </c>
      <c r="C30" s="93"/>
      <c r="D30" s="93"/>
      <c r="E30" s="93"/>
      <c r="F30" s="93"/>
      <c r="G30" s="93"/>
      <c r="H30" s="93"/>
      <c r="I30" s="290"/>
      <c r="J30" s="290"/>
    </row>
    <row r="31" spans="1:13" ht="29" x14ac:dyDescent="0.35">
      <c r="A31" s="8"/>
      <c r="B31" s="5" t="s">
        <v>23</v>
      </c>
      <c r="C31" s="93"/>
      <c r="D31" s="93"/>
      <c r="E31" s="93"/>
      <c r="F31" s="93"/>
      <c r="G31" s="93"/>
      <c r="H31" s="93"/>
      <c r="I31" s="290"/>
      <c r="J31" s="290"/>
    </row>
    <row r="32" spans="1:13" ht="177" customHeight="1" x14ac:dyDescent="0.35">
      <c r="A32" s="290" t="s">
        <v>24</v>
      </c>
      <c r="B32" s="5" t="s">
        <v>20</v>
      </c>
      <c r="C32" s="391" t="s">
        <v>311</v>
      </c>
      <c r="D32" s="391"/>
      <c r="E32" s="391"/>
      <c r="F32" s="391"/>
      <c r="G32" s="391"/>
      <c r="H32" s="391"/>
      <c r="I32" s="391"/>
      <c r="J32" s="391"/>
    </row>
    <row r="33" spans="1:10" ht="213" customHeight="1" x14ac:dyDescent="0.35">
      <c r="A33" s="290"/>
      <c r="B33" s="5" t="s">
        <v>21</v>
      </c>
      <c r="C33" s="406" t="s">
        <v>312</v>
      </c>
      <c r="D33" s="406"/>
      <c r="E33" s="406"/>
      <c r="F33" s="406"/>
      <c r="G33" s="406"/>
      <c r="H33" s="406"/>
      <c r="I33" s="406"/>
      <c r="J33" s="406"/>
    </row>
    <row r="34" spans="1:10" ht="87" x14ac:dyDescent="0.35">
      <c r="A34" s="290"/>
      <c r="B34" s="7" t="s">
        <v>25</v>
      </c>
      <c r="C34" s="290"/>
      <c r="D34" s="290"/>
      <c r="E34" s="290"/>
      <c r="F34" s="290"/>
      <c r="G34" s="290"/>
      <c r="H34" s="290"/>
      <c r="I34" s="290"/>
      <c r="J34" s="290"/>
    </row>
    <row r="35" spans="1:10" ht="29" x14ac:dyDescent="0.35">
      <c r="A35" s="290"/>
      <c r="B35" s="5" t="s">
        <v>23</v>
      </c>
      <c r="C35" s="93"/>
      <c r="D35" s="93"/>
      <c r="E35" s="93"/>
      <c r="F35" s="93"/>
      <c r="G35" s="93"/>
      <c r="H35" s="93"/>
      <c r="I35" s="290"/>
      <c r="J35" s="290"/>
    </row>
    <row r="36" spans="1:10" ht="169.5" customHeight="1" x14ac:dyDescent="0.35">
      <c r="A36" s="290" t="s">
        <v>26</v>
      </c>
      <c r="B36" s="5"/>
      <c r="C36" s="294" t="s">
        <v>313</v>
      </c>
      <c r="D36" s="295"/>
      <c r="E36" s="295"/>
      <c r="F36" s="295"/>
      <c r="G36" s="295"/>
      <c r="H36" s="295"/>
      <c r="I36" s="295"/>
      <c r="J36" s="296"/>
    </row>
    <row r="37" spans="1:10" ht="29" x14ac:dyDescent="0.35">
      <c r="A37" s="290"/>
      <c r="B37" s="5" t="s">
        <v>23</v>
      </c>
      <c r="C37" s="93"/>
      <c r="D37" s="93"/>
      <c r="E37" s="93"/>
      <c r="F37" s="93"/>
      <c r="G37" s="93"/>
      <c r="H37" s="93"/>
      <c r="I37" s="290"/>
      <c r="J37" s="290"/>
    </row>
    <row r="38" spans="1:10" ht="43.5" x14ac:dyDescent="0.35">
      <c r="A38" s="93" t="s">
        <v>13</v>
      </c>
      <c r="B38" s="294" t="s">
        <v>314</v>
      </c>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12" sqref="B12"/>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94">
        <f>SUM(B5:B7)</f>
        <v>0</v>
      </c>
      <c r="C4" s="94">
        <f t="shared" ref="C4:L4" si="0">SUM(C5:C7)</f>
        <v>0</v>
      </c>
      <c r="D4" s="94">
        <f t="shared" si="0"/>
        <v>0</v>
      </c>
      <c r="E4" s="94">
        <f t="shared" si="0"/>
        <v>0</v>
      </c>
      <c r="F4" s="94">
        <f t="shared" si="0"/>
        <v>0</v>
      </c>
      <c r="G4" s="94">
        <f t="shared" si="0"/>
        <v>0</v>
      </c>
      <c r="H4" s="94">
        <f t="shared" si="0"/>
        <v>0</v>
      </c>
      <c r="I4" s="94">
        <f t="shared" si="0"/>
        <v>0</v>
      </c>
      <c r="J4" s="94">
        <f t="shared" si="0"/>
        <v>0</v>
      </c>
      <c r="K4" s="94">
        <f t="shared" si="0"/>
        <v>0</v>
      </c>
      <c r="L4" s="94">
        <f t="shared" si="0"/>
        <v>0</v>
      </c>
      <c r="M4" s="94">
        <f>SUM(B4:L4)</f>
        <v>0</v>
      </c>
    </row>
    <row r="5" spans="1:16" x14ac:dyDescent="0.35">
      <c r="A5" s="5" t="s">
        <v>5</v>
      </c>
      <c r="B5" s="94">
        <v>0</v>
      </c>
      <c r="C5" s="94">
        <v>0</v>
      </c>
      <c r="D5" s="94">
        <v>0</v>
      </c>
      <c r="E5" s="94">
        <v>0</v>
      </c>
      <c r="F5" s="94">
        <v>0</v>
      </c>
      <c r="G5" s="94">
        <v>0</v>
      </c>
      <c r="H5" s="94">
        <v>0</v>
      </c>
      <c r="I5" s="94">
        <v>0</v>
      </c>
      <c r="J5" s="94">
        <v>0</v>
      </c>
      <c r="K5" s="94">
        <v>0</v>
      </c>
      <c r="L5" s="94">
        <v>0</v>
      </c>
      <c r="M5" s="94">
        <f t="shared" ref="M5:M20" si="1">SUM(B5:L5)</f>
        <v>0</v>
      </c>
    </row>
    <row r="6" spans="1:16" x14ac:dyDescent="0.35">
      <c r="A6" s="5" t="s">
        <v>6</v>
      </c>
      <c r="B6" s="94">
        <v>0</v>
      </c>
      <c r="C6" s="94">
        <v>0</v>
      </c>
      <c r="D6" s="94">
        <v>0</v>
      </c>
      <c r="E6" s="94">
        <v>0</v>
      </c>
      <c r="F6" s="94">
        <v>0</v>
      </c>
      <c r="G6" s="94">
        <v>0</v>
      </c>
      <c r="H6" s="94">
        <v>0</v>
      </c>
      <c r="I6" s="94">
        <v>0</v>
      </c>
      <c r="J6" s="94">
        <v>0</v>
      </c>
      <c r="K6" s="94">
        <v>0</v>
      </c>
      <c r="L6" s="94">
        <v>0</v>
      </c>
      <c r="M6" s="94">
        <f t="shared" si="1"/>
        <v>0</v>
      </c>
    </row>
    <row r="7" spans="1:16" x14ac:dyDescent="0.35">
      <c r="A7" s="5" t="s">
        <v>7</v>
      </c>
      <c r="B7" s="94">
        <v>0</v>
      </c>
      <c r="C7" s="94">
        <v>0</v>
      </c>
      <c r="D7" s="94">
        <v>0</v>
      </c>
      <c r="E7" s="94">
        <v>0</v>
      </c>
      <c r="F7" s="94">
        <v>0</v>
      </c>
      <c r="G7" s="94">
        <v>0</v>
      </c>
      <c r="H7" s="94">
        <v>0</v>
      </c>
      <c r="I7" s="94">
        <v>0</v>
      </c>
      <c r="J7" s="94">
        <v>0</v>
      </c>
      <c r="K7" s="94">
        <v>0</v>
      </c>
      <c r="L7" s="94">
        <v>0</v>
      </c>
      <c r="M7" s="94">
        <f t="shared" si="1"/>
        <v>0</v>
      </c>
    </row>
    <row r="8" spans="1:16" x14ac:dyDescent="0.35">
      <c r="A8" s="3" t="s">
        <v>8</v>
      </c>
      <c r="B8" s="94">
        <f>SUM(B9:B11)</f>
        <v>0</v>
      </c>
      <c r="C8" s="94">
        <f t="shared" ref="C8:L8" si="2">SUM(C9:C11)</f>
        <v>0.24</v>
      </c>
      <c r="D8" s="94">
        <f t="shared" si="2"/>
        <v>0.3</v>
      </c>
      <c r="E8" s="94">
        <f t="shared" si="2"/>
        <v>0.02</v>
      </c>
      <c r="F8" s="94">
        <f t="shared" si="2"/>
        <v>0.09</v>
      </c>
      <c r="G8" s="94">
        <f t="shared" si="2"/>
        <v>0.09</v>
      </c>
      <c r="H8" s="94">
        <f t="shared" si="2"/>
        <v>0.09</v>
      </c>
      <c r="I8" s="94">
        <f t="shared" si="2"/>
        <v>0.09</v>
      </c>
      <c r="J8" s="94">
        <f t="shared" si="2"/>
        <v>0.09</v>
      </c>
      <c r="K8" s="94">
        <f t="shared" si="2"/>
        <v>0.09</v>
      </c>
      <c r="L8" s="94">
        <f t="shared" si="2"/>
        <v>0.09</v>
      </c>
      <c r="M8" s="94">
        <f t="shared" si="1"/>
        <v>1.1900000000000002</v>
      </c>
    </row>
    <row r="9" spans="1:16" x14ac:dyDescent="0.35">
      <c r="A9" s="5" t="s">
        <v>5</v>
      </c>
      <c r="B9" s="94">
        <v>0</v>
      </c>
      <c r="C9" s="94">
        <v>0.24</v>
      </c>
      <c r="D9" s="94">
        <v>0.3</v>
      </c>
      <c r="E9" s="94">
        <v>0.02</v>
      </c>
      <c r="F9" s="94">
        <v>0.09</v>
      </c>
      <c r="G9" s="94">
        <v>0.09</v>
      </c>
      <c r="H9" s="94">
        <v>0.09</v>
      </c>
      <c r="I9" s="94">
        <v>0.09</v>
      </c>
      <c r="J9" s="94">
        <v>0.09</v>
      </c>
      <c r="K9" s="94">
        <v>0.09</v>
      </c>
      <c r="L9" s="94">
        <v>0.09</v>
      </c>
      <c r="M9" s="94">
        <f t="shared" si="1"/>
        <v>1.1900000000000002</v>
      </c>
    </row>
    <row r="10" spans="1:16" x14ac:dyDescent="0.35">
      <c r="A10" s="5" t="s">
        <v>6</v>
      </c>
      <c r="B10" s="94">
        <v>0</v>
      </c>
      <c r="C10" s="94">
        <v>0</v>
      </c>
      <c r="D10" s="94">
        <v>0</v>
      </c>
      <c r="E10" s="94">
        <v>0</v>
      </c>
      <c r="F10" s="94">
        <v>0</v>
      </c>
      <c r="G10" s="94">
        <v>0</v>
      </c>
      <c r="H10" s="94">
        <v>0</v>
      </c>
      <c r="I10" s="94">
        <v>0</v>
      </c>
      <c r="J10" s="94">
        <v>0</v>
      </c>
      <c r="K10" s="94">
        <v>0</v>
      </c>
      <c r="L10" s="94">
        <v>0</v>
      </c>
      <c r="M10" s="94">
        <f t="shared" si="1"/>
        <v>0</v>
      </c>
    </row>
    <row r="11" spans="1:16" x14ac:dyDescent="0.35">
      <c r="A11" s="5" t="s">
        <v>7</v>
      </c>
      <c r="B11" s="94">
        <v>0</v>
      </c>
      <c r="C11" s="94">
        <v>0</v>
      </c>
      <c r="D11" s="94">
        <v>0</v>
      </c>
      <c r="E11" s="94">
        <v>0</v>
      </c>
      <c r="F11" s="94">
        <v>0</v>
      </c>
      <c r="G11" s="94">
        <v>0</v>
      </c>
      <c r="H11" s="94">
        <v>0</v>
      </c>
      <c r="I11" s="94">
        <v>0</v>
      </c>
      <c r="J11" s="94">
        <v>0</v>
      </c>
      <c r="K11" s="94">
        <v>0</v>
      </c>
      <c r="L11" s="94">
        <v>0</v>
      </c>
      <c r="M11" s="94">
        <f t="shared" si="1"/>
        <v>0</v>
      </c>
    </row>
    <row r="12" spans="1:16" x14ac:dyDescent="0.35">
      <c r="A12" s="3" t="s">
        <v>11</v>
      </c>
      <c r="B12" s="94">
        <f>SUM(B13:B15)</f>
        <v>0</v>
      </c>
      <c r="C12" s="94">
        <f t="shared" ref="C12:L12" si="3">SUM(C13:C15)</f>
        <v>-0.24</v>
      </c>
      <c r="D12" s="94">
        <f t="shared" si="3"/>
        <v>-0.3</v>
      </c>
      <c r="E12" s="94">
        <f t="shared" si="3"/>
        <v>-0.02</v>
      </c>
      <c r="F12" s="94">
        <f t="shared" si="3"/>
        <v>-0.09</v>
      </c>
      <c r="G12" s="94">
        <f t="shared" si="3"/>
        <v>-0.09</v>
      </c>
      <c r="H12" s="94">
        <f t="shared" si="3"/>
        <v>-0.09</v>
      </c>
      <c r="I12" s="94">
        <f t="shared" si="3"/>
        <v>-0.09</v>
      </c>
      <c r="J12" s="94">
        <f t="shared" si="3"/>
        <v>-0.09</v>
      </c>
      <c r="K12" s="94">
        <f t="shared" si="3"/>
        <v>-0.09</v>
      </c>
      <c r="L12" s="94">
        <f t="shared" si="3"/>
        <v>-0.09</v>
      </c>
      <c r="M12" s="94">
        <f t="shared" si="1"/>
        <v>-1.1900000000000002</v>
      </c>
    </row>
    <row r="13" spans="1:16" ht="15" thickBot="1" x14ac:dyDescent="0.4">
      <c r="A13" s="5" t="s">
        <v>5</v>
      </c>
      <c r="B13" s="94">
        <v>0</v>
      </c>
      <c r="C13" s="94">
        <v>-0.24</v>
      </c>
      <c r="D13" s="94">
        <v>-0.3</v>
      </c>
      <c r="E13" s="94">
        <v>-0.02</v>
      </c>
      <c r="F13" s="94">
        <v>-0.09</v>
      </c>
      <c r="G13" s="94">
        <v>-0.09</v>
      </c>
      <c r="H13" s="94">
        <v>-0.09</v>
      </c>
      <c r="I13" s="94">
        <v>-0.09</v>
      </c>
      <c r="J13" s="94">
        <v>-0.09</v>
      </c>
      <c r="K13" s="94">
        <v>-0.09</v>
      </c>
      <c r="L13" s="94">
        <v>-0.09</v>
      </c>
      <c r="M13" s="94">
        <f t="shared" si="1"/>
        <v>-1.1900000000000002</v>
      </c>
    </row>
    <row r="14" spans="1:16" ht="15" thickBot="1" x14ac:dyDescent="0.4">
      <c r="A14" s="5" t="s">
        <v>6</v>
      </c>
      <c r="B14" s="94">
        <v>0</v>
      </c>
      <c r="C14" s="94">
        <v>0</v>
      </c>
      <c r="D14" s="94">
        <v>0</v>
      </c>
      <c r="E14" s="94">
        <v>0</v>
      </c>
      <c r="F14" s="94">
        <v>0</v>
      </c>
      <c r="G14" s="94">
        <v>0</v>
      </c>
      <c r="H14" s="94">
        <v>0</v>
      </c>
      <c r="I14" s="94">
        <v>0</v>
      </c>
      <c r="J14" s="94">
        <v>0</v>
      </c>
      <c r="K14" s="94">
        <v>0</v>
      </c>
      <c r="L14" s="94">
        <v>0</v>
      </c>
      <c r="M14" s="94">
        <f t="shared" si="1"/>
        <v>0</v>
      </c>
      <c r="O14" s="67"/>
      <c r="P14" s="74"/>
    </row>
    <row r="15" spans="1:16" ht="15" thickBot="1" x14ac:dyDescent="0.4">
      <c r="A15" s="5" t="s">
        <v>7</v>
      </c>
      <c r="B15" s="94">
        <v>0</v>
      </c>
      <c r="C15" s="94">
        <v>0</v>
      </c>
      <c r="D15" s="94">
        <v>0</v>
      </c>
      <c r="E15" s="94">
        <v>0</v>
      </c>
      <c r="F15" s="94">
        <v>0</v>
      </c>
      <c r="G15" s="94">
        <v>0</v>
      </c>
      <c r="H15" s="94">
        <v>0</v>
      </c>
      <c r="I15" s="94">
        <v>0</v>
      </c>
      <c r="J15" s="94">
        <v>0</v>
      </c>
      <c r="K15" s="94">
        <v>0</v>
      </c>
      <c r="L15" s="94">
        <v>0</v>
      </c>
      <c r="M15" s="94">
        <f t="shared" si="1"/>
        <v>0</v>
      </c>
      <c r="O15" s="67"/>
      <c r="P15" s="74"/>
    </row>
    <row r="16" spans="1:16" ht="29" x14ac:dyDescent="0.35">
      <c r="A16" s="3" t="s">
        <v>9</v>
      </c>
      <c r="B16" s="94">
        <v>0</v>
      </c>
      <c r="C16" s="94">
        <v>1.33</v>
      </c>
      <c r="D16" s="94">
        <v>1.63</v>
      </c>
      <c r="E16" s="94">
        <v>0.08</v>
      </c>
      <c r="F16" s="94">
        <v>0</v>
      </c>
      <c r="G16" s="94">
        <v>0</v>
      </c>
      <c r="H16" s="94">
        <v>0</v>
      </c>
      <c r="I16" s="94">
        <v>0</v>
      </c>
      <c r="J16" s="94">
        <v>0</v>
      </c>
      <c r="K16" s="94">
        <v>0</v>
      </c>
      <c r="L16" s="94">
        <v>0</v>
      </c>
      <c r="M16" s="94">
        <f t="shared" si="1"/>
        <v>3.04</v>
      </c>
    </row>
    <row r="17" spans="1:13" x14ac:dyDescent="0.35">
      <c r="A17" s="3" t="s">
        <v>10</v>
      </c>
      <c r="B17" s="94">
        <f>SUM(B18:B20)</f>
        <v>0</v>
      </c>
      <c r="C17" s="94">
        <v>0</v>
      </c>
      <c r="D17" s="94">
        <v>0</v>
      </c>
      <c r="E17" s="94">
        <v>0</v>
      </c>
      <c r="F17" s="94">
        <v>0</v>
      </c>
      <c r="G17" s="94">
        <v>0</v>
      </c>
      <c r="H17" s="94">
        <v>0</v>
      </c>
      <c r="I17" s="94">
        <v>0</v>
      </c>
      <c r="J17" s="94">
        <v>0</v>
      </c>
      <c r="K17" s="94">
        <v>0</v>
      </c>
      <c r="L17" s="94">
        <v>0</v>
      </c>
      <c r="M17" s="94">
        <f t="shared" si="1"/>
        <v>0</v>
      </c>
    </row>
    <row r="18" spans="1:13" x14ac:dyDescent="0.35">
      <c r="A18" s="5" t="s">
        <v>5</v>
      </c>
      <c r="B18" s="94">
        <v>0</v>
      </c>
      <c r="C18" s="94">
        <v>0</v>
      </c>
      <c r="D18" s="94">
        <v>0</v>
      </c>
      <c r="E18" s="94">
        <v>0</v>
      </c>
      <c r="F18" s="94">
        <v>0</v>
      </c>
      <c r="G18" s="94">
        <v>0</v>
      </c>
      <c r="H18" s="94">
        <v>0</v>
      </c>
      <c r="I18" s="94">
        <v>0</v>
      </c>
      <c r="J18" s="94">
        <v>0</v>
      </c>
      <c r="K18" s="94">
        <v>0</v>
      </c>
      <c r="L18" s="94">
        <v>0</v>
      </c>
      <c r="M18" s="94">
        <f t="shared" si="1"/>
        <v>0</v>
      </c>
    </row>
    <row r="19" spans="1:13" x14ac:dyDescent="0.35">
      <c r="A19" s="5" t="s">
        <v>6</v>
      </c>
      <c r="B19" s="94">
        <v>0</v>
      </c>
      <c r="C19" s="94">
        <v>0</v>
      </c>
      <c r="D19" s="94">
        <v>0</v>
      </c>
      <c r="E19" s="94">
        <v>0</v>
      </c>
      <c r="F19" s="94">
        <v>0</v>
      </c>
      <c r="G19" s="94">
        <v>0</v>
      </c>
      <c r="H19" s="94">
        <v>0</v>
      </c>
      <c r="I19" s="94">
        <v>0</v>
      </c>
      <c r="J19" s="94">
        <v>0</v>
      </c>
      <c r="K19" s="94">
        <v>0</v>
      </c>
      <c r="L19" s="94">
        <v>0</v>
      </c>
      <c r="M19" s="94">
        <f t="shared" si="1"/>
        <v>0</v>
      </c>
    </row>
    <row r="20" spans="1:13" x14ac:dyDescent="0.35">
      <c r="A20" s="5" t="s">
        <v>7</v>
      </c>
      <c r="B20" s="94">
        <v>0</v>
      </c>
      <c r="C20" s="94">
        <v>0</v>
      </c>
      <c r="D20" s="94">
        <v>0</v>
      </c>
      <c r="E20" s="94">
        <v>0</v>
      </c>
      <c r="F20" s="94">
        <v>0</v>
      </c>
      <c r="G20" s="94">
        <v>0</v>
      </c>
      <c r="H20" s="94">
        <v>0</v>
      </c>
      <c r="I20" s="94">
        <v>0</v>
      </c>
      <c r="J20" s="94">
        <v>0</v>
      </c>
      <c r="K20" s="94">
        <v>0</v>
      </c>
      <c r="L20" s="94">
        <v>0</v>
      </c>
      <c r="M20" s="94">
        <f t="shared" si="1"/>
        <v>0</v>
      </c>
    </row>
    <row r="21" spans="1:13" ht="86.25" customHeight="1" x14ac:dyDescent="0.35">
      <c r="A21" s="5" t="s">
        <v>12</v>
      </c>
      <c r="B21" s="290" t="s">
        <v>315</v>
      </c>
      <c r="C21" s="290"/>
      <c r="D21" s="290"/>
      <c r="E21" s="290"/>
      <c r="F21" s="290"/>
      <c r="G21" s="290"/>
      <c r="H21" s="290"/>
      <c r="I21" s="290"/>
      <c r="J21" s="290"/>
      <c r="K21" s="290"/>
      <c r="L21" s="290"/>
      <c r="M21" s="290"/>
    </row>
    <row r="22" spans="1:13" ht="126.75" customHeight="1" x14ac:dyDescent="0.35">
      <c r="A22" s="5" t="s">
        <v>13</v>
      </c>
      <c r="B22" s="290" t="s">
        <v>316</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93" t="s">
        <v>17</v>
      </c>
      <c r="B28" s="5" t="s">
        <v>20</v>
      </c>
      <c r="C28" s="93"/>
      <c r="D28" s="93"/>
      <c r="E28" s="93"/>
      <c r="F28" s="93"/>
      <c r="G28" s="93"/>
      <c r="H28" s="93"/>
      <c r="I28" s="290"/>
      <c r="J28" s="290"/>
    </row>
    <row r="29" spans="1:13" ht="87" x14ac:dyDescent="0.35">
      <c r="A29" s="93" t="s">
        <v>18</v>
      </c>
      <c r="B29" s="5" t="s">
        <v>21</v>
      </c>
      <c r="C29" s="93"/>
      <c r="D29" s="93"/>
      <c r="E29" s="93"/>
      <c r="F29" s="93"/>
      <c r="G29" s="93"/>
      <c r="H29" s="93"/>
      <c r="I29" s="294"/>
      <c r="J29" s="296"/>
    </row>
    <row r="30" spans="1:13" ht="87" x14ac:dyDescent="0.35">
      <c r="A30" s="93" t="s">
        <v>19</v>
      </c>
      <c r="B30" s="7" t="s">
        <v>22</v>
      </c>
      <c r="C30" s="93"/>
      <c r="D30" s="93"/>
      <c r="E30" s="93"/>
      <c r="F30" s="93"/>
      <c r="G30" s="93"/>
      <c r="H30" s="93"/>
      <c r="I30" s="290"/>
      <c r="J30" s="290"/>
    </row>
    <row r="31" spans="1:13" ht="29" x14ac:dyDescent="0.35">
      <c r="A31" s="8"/>
      <c r="B31" s="5" t="s">
        <v>23</v>
      </c>
      <c r="C31" s="93"/>
      <c r="D31" s="93"/>
      <c r="E31" s="93"/>
      <c r="F31" s="93"/>
      <c r="G31" s="93"/>
      <c r="H31" s="93"/>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93"/>
      <c r="D35" s="93"/>
      <c r="E35" s="93"/>
      <c r="F35" s="93"/>
      <c r="G35" s="93"/>
      <c r="H35" s="93"/>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93"/>
      <c r="D37" s="93"/>
      <c r="E37" s="93"/>
      <c r="F37" s="93"/>
      <c r="G37" s="93"/>
      <c r="H37" s="93"/>
      <c r="I37" s="290"/>
      <c r="J37" s="290"/>
    </row>
    <row r="38" spans="1:10" ht="43.5" x14ac:dyDescent="0.35">
      <c r="A38" s="93"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12" sqref="B12"/>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94">
        <f>SUM(B5:B7)</f>
        <v>0</v>
      </c>
      <c r="C4" s="94">
        <f t="shared" ref="C4:L4" si="0">SUM(C5:C7)</f>
        <v>0</v>
      </c>
      <c r="D4" s="94">
        <f t="shared" si="0"/>
        <v>0</v>
      </c>
      <c r="E4" s="94">
        <f t="shared" si="0"/>
        <v>0</v>
      </c>
      <c r="F4" s="94">
        <f t="shared" si="0"/>
        <v>0</v>
      </c>
      <c r="G4" s="94">
        <f t="shared" si="0"/>
        <v>0</v>
      </c>
      <c r="H4" s="94">
        <f t="shared" si="0"/>
        <v>0</v>
      </c>
      <c r="I4" s="94">
        <f t="shared" si="0"/>
        <v>0</v>
      </c>
      <c r="J4" s="94">
        <f t="shared" si="0"/>
        <v>0</v>
      </c>
      <c r="K4" s="94">
        <f t="shared" si="0"/>
        <v>0</v>
      </c>
      <c r="L4" s="94">
        <f t="shared" si="0"/>
        <v>0</v>
      </c>
      <c r="M4" s="94">
        <f>SUM(B4:L4)</f>
        <v>0</v>
      </c>
    </row>
    <row r="5" spans="1:16" x14ac:dyDescent="0.35">
      <c r="A5" s="5" t="s">
        <v>5</v>
      </c>
      <c r="B5" s="94">
        <v>0</v>
      </c>
      <c r="C5" s="94">
        <v>0</v>
      </c>
      <c r="D5" s="94">
        <v>0</v>
      </c>
      <c r="E5" s="94">
        <v>0</v>
      </c>
      <c r="F5" s="94">
        <v>0</v>
      </c>
      <c r="G5" s="94">
        <v>0</v>
      </c>
      <c r="H5" s="94">
        <v>0</v>
      </c>
      <c r="I5" s="94">
        <v>0</v>
      </c>
      <c r="J5" s="94">
        <v>0</v>
      </c>
      <c r="K5" s="94">
        <v>0</v>
      </c>
      <c r="L5" s="94">
        <v>0</v>
      </c>
      <c r="M5" s="94">
        <f t="shared" ref="M5:M20" si="1">SUM(B5:L5)</f>
        <v>0</v>
      </c>
    </row>
    <row r="6" spans="1:16" x14ac:dyDescent="0.35">
      <c r="A6" s="5" t="s">
        <v>6</v>
      </c>
      <c r="B6" s="94">
        <v>0</v>
      </c>
      <c r="C6" s="94">
        <v>0</v>
      </c>
      <c r="D6" s="94">
        <v>0</v>
      </c>
      <c r="E6" s="94">
        <v>0</v>
      </c>
      <c r="F6" s="94">
        <v>0</v>
      </c>
      <c r="G6" s="94">
        <v>0</v>
      </c>
      <c r="H6" s="94">
        <v>0</v>
      </c>
      <c r="I6" s="94">
        <v>0</v>
      </c>
      <c r="J6" s="94">
        <v>0</v>
      </c>
      <c r="K6" s="94">
        <v>0</v>
      </c>
      <c r="L6" s="94">
        <v>0</v>
      </c>
      <c r="M6" s="94">
        <f t="shared" si="1"/>
        <v>0</v>
      </c>
    </row>
    <row r="7" spans="1:16" x14ac:dyDescent="0.35">
      <c r="A7" s="5" t="s">
        <v>7</v>
      </c>
      <c r="B7" s="94">
        <v>0</v>
      </c>
      <c r="C7" s="94">
        <v>0</v>
      </c>
      <c r="D7" s="94">
        <v>0</v>
      </c>
      <c r="E7" s="94">
        <v>0</v>
      </c>
      <c r="F7" s="94">
        <v>0</v>
      </c>
      <c r="G7" s="94">
        <v>0</v>
      </c>
      <c r="H7" s="94">
        <v>0</v>
      </c>
      <c r="I7" s="94">
        <v>0</v>
      </c>
      <c r="J7" s="94">
        <v>0</v>
      </c>
      <c r="K7" s="94">
        <v>0</v>
      </c>
      <c r="L7" s="94">
        <v>0</v>
      </c>
      <c r="M7" s="94">
        <f t="shared" si="1"/>
        <v>0</v>
      </c>
    </row>
    <row r="8" spans="1:16" x14ac:dyDescent="0.35">
      <c r="A8" s="3" t="s">
        <v>8</v>
      </c>
      <c r="B8" s="94">
        <f>SUM(B9:B11)</f>
        <v>0</v>
      </c>
      <c r="C8" s="94">
        <f t="shared" ref="C8:L8" si="2">SUM(C9:C11)</f>
        <v>0.2</v>
      </c>
      <c r="D8" s="94">
        <f t="shared" si="2"/>
        <v>0.19</v>
      </c>
      <c r="E8" s="94">
        <f t="shared" si="2"/>
        <v>0.55000000000000004</v>
      </c>
      <c r="F8" s="94">
        <f t="shared" si="2"/>
        <v>0.56999999999999995</v>
      </c>
      <c r="G8" s="94">
        <f t="shared" si="2"/>
        <v>1.1000000000000001</v>
      </c>
      <c r="H8" s="94">
        <f t="shared" si="2"/>
        <v>1.1000000000000001</v>
      </c>
      <c r="I8" s="94">
        <f t="shared" si="2"/>
        <v>1.1000000000000001</v>
      </c>
      <c r="J8" s="94">
        <f t="shared" si="2"/>
        <v>1.1000000000000001</v>
      </c>
      <c r="K8" s="94">
        <f t="shared" si="2"/>
        <v>1.1000000000000001</v>
      </c>
      <c r="L8" s="94">
        <f t="shared" si="2"/>
        <v>1.1000000000000001</v>
      </c>
      <c r="M8" s="94">
        <f t="shared" si="1"/>
        <v>8.11</v>
      </c>
    </row>
    <row r="9" spans="1:16" x14ac:dyDescent="0.35">
      <c r="A9" s="5" t="s">
        <v>5</v>
      </c>
      <c r="B9" s="94">
        <v>0</v>
      </c>
      <c r="C9" s="94">
        <v>0.2</v>
      </c>
      <c r="D9" s="94">
        <v>0.19</v>
      </c>
      <c r="E9" s="94">
        <v>0.55000000000000004</v>
      </c>
      <c r="F9" s="94">
        <v>0.56999999999999995</v>
      </c>
      <c r="G9" s="94">
        <v>1.1000000000000001</v>
      </c>
      <c r="H9" s="94">
        <v>1.1000000000000001</v>
      </c>
      <c r="I9" s="94">
        <v>1.1000000000000001</v>
      </c>
      <c r="J9" s="94">
        <v>1.1000000000000001</v>
      </c>
      <c r="K9" s="94">
        <v>1.1000000000000001</v>
      </c>
      <c r="L9" s="94">
        <v>1.1000000000000001</v>
      </c>
      <c r="M9" s="94">
        <f t="shared" si="1"/>
        <v>8.11</v>
      </c>
    </row>
    <row r="10" spans="1:16" x14ac:dyDescent="0.35">
      <c r="A10" s="5" t="s">
        <v>6</v>
      </c>
      <c r="B10" s="94">
        <v>0</v>
      </c>
      <c r="C10" s="94">
        <v>0</v>
      </c>
      <c r="D10" s="94">
        <v>0</v>
      </c>
      <c r="E10" s="94">
        <v>0</v>
      </c>
      <c r="F10" s="94">
        <v>0</v>
      </c>
      <c r="G10" s="94">
        <v>0</v>
      </c>
      <c r="H10" s="94">
        <v>0</v>
      </c>
      <c r="I10" s="94">
        <v>0</v>
      </c>
      <c r="J10" s="94">
        <v>0</v>
      </c>
      <c r="K10" s="94">
        <v>0</v>
      </c>
      <c r="L10" s="94">
        <v>0</v>
      </c>
      <c r="M10" s="94">
        <f t="shared" si="1"/>
        <v>0</v>
      </c>
    </row>
    <row r="11" spans="1:16" x14ac:dyDescent="0.35">
      <c r="A11" s="5" t="s">
        <v>7</v>
      </c>
      <c r="B11" s="94">
        <v>0</v>
      </c>
      <c r="C11" s="94">
        <v>0</v>
      </c>
      <c r="D11" s="94">
        <v>0</v>
      </c>
      <c r="E11" s="94">
        <v>0</v>
      </c>
      <c r="F11" s="94">
        <v>0</v>
      </c>
      <c r="G11" s="94">
        <v>0</v>
      </c>
      <c r="H11" s="94">
        <v>0</v>
      </c>
      <c r="I11" s="94">
        <v>0</v>
      </c>
      <c r="J11" s="94">
        <v>0</v>
      </c>
      <c r="K11" s="94">
        <v>0</v>
      </c>
      <c r="L11" s="94">
        <v>0</v>
      </c>
      <c r="M11" s="94">
        <f t="shared" si="1"/>
        <v>0</v>
      </c>
    </row>
    <row r="12" spans="1:16" x14ac:dyDescent="0.35">
      <c r="A12" s="3" t="s">
        <v>11</v>
      </c>
      <c r="B12" s="94">
        <f>SUM(B13:B15)</f>
        <v>0</v>
      </c>
      <c r="C12" s="94">
        <f t="shared" ref="C12:L12" si="3">SUM(C13:C15)</f>
        <v>-0.2</v>
      </c>
      <c r="D12" s="94">
        <f t="shared" si="3"/>
        <v>-0.19</v>
      </c>
      <c r="E12" s="94">
        <f t="shared" si="3"/>
        <v>-0.55000000000000004</v>
      </c>
      <c r="F12" s="94">
        <f t="shared" si="3"/>
        <v>-0.56999999999999995</v>
      </c>
      <c r="G12" s="94">
        <f t="shared" si="3"/>
        <v>-1.1000000000000001</v>
      </c>
      <c r="H12" s="94">
        <f t="shared" si="3"/>
        <v>-1.1000000000000001</v>
      </c>
      <c r="I12" s="94">
        <f t="shared" si="3"/>
        <v>-1.1000000000000001</v>
      </c>
      <c r="J12" s="94">
        <f t="shared" si="3"/>
        <v>-1.1000000000000001</v>
      </c>
      <c r="K12" s="94">
        <f t="shared" si="3"/>
        <v>-1.1000000000000001</v>
      </c>
      <c r="L12" s="94">
        <f t="shared" si="3"/>
        <v>-1.1000000000000001</v>
      </c>
      <c r="M12" s="94">
        <f t="shared" si="1"/>
        <v>-8.11</v>
      </c>
    </row>
    <row r="13" spans="1:16" ht="15" thickBot="1" x14ac:dyDescent="0.4">
      <c r="A13" s="5" t="s">
        <v>5</v>
      </c>
      <c r="B13" s="94">
        <v>0</v>
      </c>
      <c r="C13" s="94">
        <v>-0.2</v>
      </c>
      <c r="D13" s="94">
        <v>-0.19</v>
      </c>
      <c r="E13" s="94">
        <v>-0.55000000000000004</v>
      </c>
      <c r="F13" s="94">
        <v>-0.56999999999999995</v>
      </c>
      <c r="G13" s="94">
        <v>-1.1000000000000001</v>
      </c>
      <c r="H13" s="94">
        <v>-1.1000000000000001</v>
      </c>
      <c r="I13" s="94">
        <v>-1.1000000000000001</v>
      </c>
      <c r="J13" s="94">
        <v>-1.1000000000000001</v>
      </c>
      <c r="K13" s="94">
        <v>-1.1000000000000001</v>
      </c>
      <c r="L13" s="94">
        <v>-1.1000000000000001</v>
      </c>
      <c r="M13" s="94">
        <f t="shared" si="1"/>
        <v>-8.11</v>
      </c>
    </row>
    <row r="14" spans="1:16" ht="15" thickBot="1" x14ac:dyDescent="0.4">
      <c r="A14" s="5" t="s">
        <v>6</v>
      </c>
      <c r="B14" s="94">
        <v>0</v>
      </c>
      <c r="C14" s="94">
        <v>0</v>
      </c>
      <c r="D14" s="94">
        <v>0</v>
      </c>
      <c r="E14" s="94">
        <v>0</v>
      </c>
      <c r="F14" s="94">
        <v>0</v>
      </c>
      <c r="G14" s="94">
        <v>0</v>
      </c>
      <c r="H14" s="94">
        <v>0</v>
      </c>
      <c r="I14" s="94">
        <v>0</v>
      </c>
      <c r="J14" s="94">
        <v>0</v>
      </c>
      <c r="K14" s="94">
        <v>0</v>
      </c>
      <c r="L14" s="94">
        <v>0</v>
      </c>
      <c r="M14" s="94">
        <f t="shared" si="1"/>
        <v>0</v>
      </c>
      <c r="O14" s="67"/>
      <c r="P14" s="74"/>
    </row>
    <row r="15" spans="1:16" ht="15" thickBot="1" x14ac:dyDescent="0.4">
      <c r="A15" s="5" t="s">
        <v>7</v>
      </c>
      <c r="B15" s="94">
        <v>0</v>
      </c>
      <c r="C15" s="94">
        <v>0</v>
      </c>
      <c r="D15" s="94">
        <v>0</v>
      </c>
      <c r="E15" s="94">
        <v>0</v>
      </c>
      <c r="F15" s="94">
        <v>0</v>
      </c>
      <c r="G15" s="94">
        <v>0</v>
      </c>
      <c r="H15" s="94">
        <v>0</v>
      </c>
      <c r="I15" s="94">
        <v>0</v>
      </c>
      <c r="J15" s="94">
        <v>0</v>
      </c>
      <c r="K15" s="94">
        <v>0</v>
      </c>
      <c r="L15" s="94">
        <v>0</v>
      </c>
      <c r="M15" s="94">
        <f t="shared" si="1"/>
        <v>0</v>
      </c>
      <c r="O15" s="67"/>
      <c r="P15" s="74"/>
    </row>
    <row r="16" spans="1:16" ht="29" x14ac:dyDescent="0.35">
      <c r="A16" s="3" t="s">
        <v>9</v>
      </c>
      <c r="B16" s="94">
        <v>0</v>
      </c>
      <c r="C16" s="94">
        <v>1.1000000000000001</v>
      </c>
      <c r="D16" s="94">
        <v>1.08</v>
      </c>
      <c r="E16" s="94">
        <v>3.04</v>
      </c>
      <c r="F16" s="94">
        <v>3.15</v>
      </c>
      <c r="G16" s="94">
        <v>0</v>
      </c>
      <c r="H16" s="94">
        <v>0</v>
      </c>
      <c r="I16" s="94">
        <v>0</v>
      </c>
      <c r="J16" s="94">
        <v>0</v>
      </c>
      <c r="K16" s="94">
        <v>0</v>
      </c>
      <c r="L16" s="94">
        <v>0</v>
      </c>
      <c r="M16" s="94">
        <f t="shared" si="1"/>
        <v>8.370000000000001</v>
      </c>
    </row>
    <row r="17" spans="1:13" x14ac:dyDescent="0.35">
      <c r="A17" s="3" t="s">
        <v>10</v>
      </c>
      <c r="B17" s="94">
        <f>SUM(B18:B20)</f>
        <v>0</v>
      </c>
      <c r="C17" s="94">
        <v>0</v>
      </c>
      <c r="D17" s="94">
        <v>0</v>
      </c>
      <c r="E17" s="94">
        <v>0</v>
      </c>
      <c r="F17" s="94">
        <v>0</v>
      </c>
      <c r="G17" s="94">
        <v>0</v>
      </c>
      <c r="H17" s="94">
        <v>0</v>
      </c>
      <c r="I17" s="94">
        <v>0</v>
      </c>
      <c r="J17" s="94">
        <v>0</v>
      </c>
      <c r="K17" s="94">
        <v>0</v>
      </c>
      <c r="L17" s="94">
        <v>0</v>
      </c>
      <c r="M17" s="94">
        <f t="shared" si="1"/>
        <v>0</v>
      </c>
    </row>
    <row r="18" spans="1:13" x14ac:dyDescent="0.35">
      <c r="A18" s="5" t="s">
        <v>5</v>
      </c>
      <c r="B18" s="94">
        <v>0</v>
      </c>
      <c r="C18" s="94">
        <v>0</v>
      </c>
      <c r="D18" s="94">
        <v>0</v>
      </c>
      <c r="E18" s="94">
        <v>0</v>
      </c>
      <c r="F18" s="94">
        <v>0</v>
      </c>
      <c r="G18" s="94">
        <v>0</v>
      </c>
      <c r="H18" s="94">
        <v>0</v>
      </c>
      <c r="I18" s="94">
        <v>0</v>
      </c>
      <c r="J18" s="94">
        <v>0</v>
      </c>
      <c r="K18" s="94">
        <v>0</v>
      </c>
      <c r="L18" s="94">
        <v>0</v>
      </c>
      <c r="M18" s="94">
        <f t="shared" si="1"/>
        <v>0</v>
      </c>
    </row>
    <row r="19" spans="1:13" x14ac:dyDescent="0.35">
      <c r="A19" s="5" t="s">
        <v>6</v>
      </c>
      <c r="B19" s="94">
        <v>0</v>
      </c>
      <c r="C19" s="94">
        <v>0</v>
      </c>
      <c r="D19" s="94">
        <v>0</v>
      </c>
      <c r="E19" s="94">
        <v>0</v>
      </c>
      <c r="F19" s="94">
        <v>0</v>
      </c>
      <c r="G19" s="94">
        <v>0</v>
      </c>
      <c r="H19" s="94">
        <v>0</v>
      </c>
      <c r="I19" s="94">
        <v>0</v>
      </c>
      <c r="J19" s="94">
        <v>0</v>
      </c>
      <c r="K19" s="94">
        <v>0</v>
      </c>
      <c r="L19" s="94">
        <v>0</v>
      </c>
      <c r="M19" s="94">
        <f t="shared" si="1"/>
        <v>0</v>
      </c>
    </row>
    <row r="20" spans="1:13" x14ac:dyDescent="0.35">
      <c r="A20" s="5" t="s">
        <v>7</v>
      </c>
      <c r="B20" s="94">
        <v>0</v>
      </c>
      <c r="C20" s="94">
        <v>0</v>
      </c>
      <c r="D20" s="94">
        <v>0</v>
      </c>
      <c r="E20" s="94">
        <v>0</v>
      </c>
      <c r="F20" s="94">
        <v>0</v>
      </c>
      <c r="G20" s="94">
        <v>0</v>
      </c>
      <c r="H20" s="94">
        <v>0</v>
      </c>
      <c r="I20" s="94">
        <v>0</v>
      </c>
      <c r="J20" s="94">
        <v>0</v>
      </c>
      <c r="K20" s="94">
        <v>0</v>
      </c>
      <c r="L20" s="94">
        <v>0</v>
      </c>
      <c r="M20" s="94">
        <f t="shared" si="1"/>
        <v>0</v>
      </c>
    </row>
    <row r="21" spans="1:13" ht="75.75" customHeight="1" x14ac:dyDescent="0.35">
      <c r="A21" s="5" t="s">
        <v>12</v>
      </c>
      <c r="B21" s="290" t="s">
        <v>306</v>
      </c>
      <c r="C21" s="290"/>
      <c r="D21" s="290"/>
      <c r="E21" s="290"/>
      <c r="F21" s="290"/>
      <c r="G21" s="290"/>
      <c r="H21" s="290"/>
      <c r="I21" s="290"/>
      <c r="J21" s="290"/>
      <c r="K21" s="290"/>
      <c r="L21" s="290"/>
      <c r="M21" s="290"/>
    </row>
    <row r="22" spans="1:13" ht="43.5" x14ac:dyDescent="0.35">
      <c r="A22" s="5" t="s">
        <v>13</v>
      </c>
      <c r="B22" s="290" t="s">
        <v>307</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93" t="s">
        <v>17</v>
      </c>
      <c r="B28" s="5" t="s">
        <v>20</v>
      </c>
      <c r="C28" s="93"/>
      <c r="D28" s="93"/>
      <c r="E28" s="93"/>
      <c r="F28" s="93"/>
      <c r="G28" s="93"/>
      <c r="H28" s="93"/>
      <c r="I28" s="290"/>
      <c r="J28" s="290"/>
    </row>
    <row r="29" spans="1:13" ht="87" x14ac:dyDescent="0.35">
      <c r="A29" s="93" t="s">
        <v>18</v>
      </c>
      <c r="B29" s="5" t="s">
        <v>21</v>
      </c>
      <c r="C29" s="93"/>
      <c r="D29" s="93"/>
      <c r="E29" s="93"/>
      <c r="F29" s="93"/>
      <c r="G29" s="93"/>
      <c r="H29" s="93"/>
      <c r="I29" s="294"/>
      <c r="J29" s="296"/>
    </row>
    <row r="30" spans="1:13" ht="87" x14ac:dyDescent="0.35">
      <c r="A30" s="93" t="s">
        <v>19</v>
      </c>
      <c r="B30" s="7" t="s">
        <v>22</v>
      </c>
      <c r="C30" s="93"/>
      <c r="D30" s="93"/>
      <c r="E30" s="93"/>
      <c r="F30" s="93"/>
      <c r="G30" s="93"/>
      <c r="H30" s="93"/>
      <c r="I30" s="290"/>
      <c r="J30" s="290"/>
    </row>
    <row r="31" spans="1:13" ht="29" x14ac:dyDescent="0.35">
      <c r="A31" s="8"/>
      <c r="B31" s="5" t="s">
        <v>23</v>
      </c>
      <c r="C31" s="93"/>
      <c r="D31" s="93"/>
      <c r="E31" s="93"/>
      <c r="F31" s="93"/>
      <c r="G31" s="93"/>
      <c r="H31" s="93"/>
      <c r="I31" s="290"/>
      <c r="J31" s="290"/>
    </row>
    <row r="32" spans="1:13" ht="43.5" x14ac:dyDescent="0.35">
      <c r="A32" s="290" t="s">
        <v>24</v>
      </c>
      <c r="B32" s="5" t="s">
        <v>20</v>
      </c>
      <c r="C32" s="290" t="s">
        <v>308</v>
      </c>
      <c r="D32" s="290"/>
      <c r="E32" s="290"/>
      <c r="F32" s="290"/>
      <c r="G32" s="290"/>
      <c r="H32" s="290"/>
      <c r="I32" s="290"/>
      <c r="J32" s="290"/>
    </row>
    <row r="33" spans="1:10" ht="87" x14ac:dyDescent="0.35">
      <c r="A33" s="290"/>
      <c r="B33" s="5" t="s">
        <v>21</v>
      </c>
      <c r="C33" s="290" t="s">
        <v>309</v>
      </c>
      <c r="D33" s="290"/>
      <c r="E33" s="290"/>
      <c r="F33" s="290"/>
      <c r="G33" s="290"/>
      <c r="H33" s="290"/>
      <c r="I33" s="290"/>
      <c r="J33" s="290"/>
    </row>
    <row r="34" spans="1:10" ht="87" x14ac:dyDescent="0.35">
      <c r="A34" s="290"/>
      <c r="B34" s="7" t="s">
        <v>25</v>
      </c>
      <c r="C34" s="290" t="s">
        <v>310</v>
      </c>
      <c r="D34" s="290"/>
      <c r="E34" s="290"/>
      <c r="F34" s="290"/>
      <c r="G34" s="290"/>
      <c r="H34" s="290"/>
      <c r="I34" s="290"/>
      <c r="J34" s="290"/>
    </row>
    <row r="35" spans="1:10" ht="29" x14ac:dyDescent="0.35">
      <c r="A35" s="290"/>
      <c r="B35" s="5" t="s">
        <v>23</v>
      </c>
      <c r="C35" s="93"/>
      <c r="D35" s="93"/>
      <c r="E35" s="93"/>
      <c r="F35" s="93"/>
      <c r="G35" s="93"/>
      <c r="H35" s="93"/>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93"/>
      <c r="D37" s="93"/>
      <c r="E37" s="93"/>
      <c r="F37" s="93"/>
      <c r="G37" s="93"/>
      <c r="H37" s="93"/>
      <c r="I37" s="290"/>
      <c r="J37" s="290"/>
    </row>
    <row r="38" spans="1:10" ht="43.5" x14ac:dyDescent="0.35">
      <c r="A38" s="93"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16" workbookViewId="0">
      <selection activeCell="B12" sqref="B12"/>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94">
        <f>SUM(B5:B7)</f>
        <v>0</v>
      </c>
      <c r="C4" s="94">
        <f t="shared" ref="C4:L4" si="0">SUM(C5:C7)</f>
        <v>0</v>
      </c>
      <c r="D4" s="94">
        <f t="shared" si="0"/>
        <v>0</v>
      </c>
      <c r="E4" s="94">
        <f t="shared" si="0"/>
        <v>0</v>
      </c>
      <c r="F4" s="94">
        <f t="shared" si="0"/>
        <v>0</v>
      </c>
      <c r="G4" s="94">
        <f t="shared" si="0"/>
        <v>0</v>
      </c>
      <c r="H4" s="94">
        <f t="shared" si="0"/>
        <v>0</v>
      </c>
      <c r="I4" s="94">
        <f t="shared" si="0"/>
        <v>0</v>
      </c>
      <c r="J4" s="94">
        <f t="shared" si="0"/>
        <v>0</v>
      </c>
      <c r="K4" s="94">
        <f t="shared" si="0"/>
        <v>0</v>
      </c>
      <c r="L4" s="94">
        <f t="shared" si="0"/>
        <v>0</v>
      </c>
      <c r="M4" s="94">
        <f>SUM(B4:L4)</f>
        <v>0</v>
      </c>
    </row>
    <row r="5" spans="1:16" x14ac:dyDescent="0.35">
      <c r="A5" s="5" t="s">
        <v>5</v>
      </c>
      <c r="B5" s="94">
        <v>0</v>
      </c>
      <c r="C5" s="94">
        <v>0</v>
      </c>
      <c r="D5" s="94">
        <v>0</v>
      </c>
      <c r="E5" s="94">
        <v>0</v>
      </c>
      <c r="F5" s="94">
        <v>0</v>
      </c>
      <c r="G5" s="94">
        <v>0</v>
      </c>
      <c r="H5" s="94">
        <v>0</v>
      </c>
      <c r="I5" s="94">
        <v>0</v>
      </c>
      <c r="J5" s="94">
        <v>0</v>
      </c>
      <c r="K5" s="94">
        <v>0</v>
      </c>
      <c r="L5" s="94">
        <v>0</v>
      </c>
      <c r="M5" s="94">
        <f t="shared" ref="M5:M20" si="1">SUM(B5:L5)</f>
        <v>0</v>
      </c>
    </row>
    <row r="6" spans="1:16" x14ac:dyDescent="0.35">
      <c r="A6" s="5" t="s">
        <v>6</v>
      </c>
      <c r="B6" s="94">
        <v>0</v>
      </c>
      <c r="C6" s="94">
        <v>0</v>
      </c>
      <c r="D6" s="94">
        <v>0</v>
      </c>
      <c r="E6" s="94">
        <v>0</v>
      </c>
      <c r="F6" s="94">
        <v>0</v>
      </c>
      <c r="G6" s="94">
        <v>0</v>
      </c>
      <c r="H6" s="94">
        <v>0</v>
      </c>
      <c r="I6" s="94">
        <v>0</v>
      </c>
      <c r="J6" s="94">
        <v>0</v>
      </c>
      <c r="K6" s="94">
        <v>0</v>
      </c>
      <c r="L6" s="94">
        <v>0</v>
      </c>
      <c r="M6" s="94">
        <f t="shared" si="1"/>
        <v>0</v>
      </c>
    </row>
    <row r="7" spans="1:16" x14ac:dyDescent="0.35">
      <c r="A7" s="5" t="s">
        <v>7</v>
      </c>
      <c r="B7" s="94">
        <v>0</v>
      </c>
      <c r="C7" s="94">
        <v>0</v>
      </c>
      <c r="D7" s="94">
        <v>0</v>
      </c>
      <c r="E7" s="94">
        <v>0</v>
      </c>
      <c r="F7" s="94">
        <v>0</v>
      </c>
      <c r="G7" s="94">
        <v>0</v>
      </c>
      <c r="H7" s="94">
        <v>0</v>
      </c>
      <c r="I7" s="94">
        <v>0</v>
      </c>
      <c r="J7" s="94">
        <v>0</v>
      </c>
      <c r="K7" s="94">
        <v>0</v>
      </c>
      <c r="L7" s="94">
        <v>0</v>
      </c>
      <c r="M7" s="94">
        <f t="shared" si="1"/>
        <v>0</v>
      </c>
    </row>
    <row r="8" spans="1:16" x14ac:dyDescent="0.35">
      <c r="A8" s="3" t="s">
        <v>8</v>
      </c>
      <c r="B8" s="94">
        <f>SUM(B9:B11)</f>
        <v>0</v>
      </c>
      <c r="C8" s="94">
        <f t="shared" ref="C8:L8" si="2">SUM(C9:C11)</f>
        <v>0.12</v>
      </c>
      <c r="D8" s="94">
        <f t="shared" si="2"/>
        <v>0.32</v>
      </c>
      <c r="E8" s="94">
        <f t="shared" si="2"/>
        <v>0.43</v>
      </c>
      <c r="F8" s="94">
        <f t="shared" si="2"/>
        <v>0.34</v>
      </c>
      <c r="G8" s="94">
        <f t="shared" si="2"/>
        <v>0.34</v>
      </c>
      <c r="H8" s="94">
        <f t="shared" si="2"/>
        <v>0.34</v>
      </c>
      <c r="I8" s="94">
        <f t="shared" si="2"/>
        <v>0.34</v>
      </c>
      <c r="J8" s="94">
        <f t="shared" si="2"/>
        <v>0.34</v>
      </c>
      <c r="K8" s="94">
        <f t="shared" si="2"/>
        <v>0.34</v>
      </c>
      <c r="L8" s="94">
        <f t="shared" si="2"/>
        <v>0.34</v>
      </c>
      <c r="M8" s="94">
        <f t="shared" si="1"/>
        <v>3.2499999999999996</v>
      </c>
    </row>
    <row r="9" spans="1:16" x14ac:dyDescent="0.35">
      <c r="A9" s="5" t="s">
        <v>5</v>
      </c>
      <c r="B9" s="94">
        <v>0</v>
      </c>
      <c r="C9" s="94">
        <v>0.12</v>
      </c>
      <c r="D9" s="94">
        <v>0.32</v>
      </c>
      <c r="E9" s="94">
        <v>0.43</v>
      </c>
      <c r="F9" s="94">
        <v>0.34</v>
      </c>
      <c r="G9" s="94">
        <v>0.34</v>
      </c>
      <c r="H9" s="94">
        <v>0.34</v>
      </c>
      <c r="I9" s="94">
        <v>0.34</v>
      </c>
      <c r="J9" s="94">
        <v>0.34</v>
      </c>
      <c r="K9" s="94">
        <v>0.34</v>
      </c>
      <c r="L9" s="94">
        <v>0.34</v>
      </c>
      <c r="M9" s="94">
        <f t="shared" si="1"/>
        <v>3.2499999999999996</v>
      </c>
    </row>
    <row r="10" spans="1:16" x14ac:dyDescent="0.35">
      <c r="A10" s="5" t="s">
        <v>6</v>
      </c>
      <c r="B10" s="94">
        <v>0</v>
      </c>
      <c r="C10" s="94">
        <v>0</v>
      </c>
      <c r="D10" s="94">
        <v>0</v>
      </c>
      <c r="E10" s="94">
        <v>0</v>
      </c>
      <c r="F10" s="94">
        <v>0</v>
      </c>
      <c r="G10" s="94">
        <v>0</v>
      </c>
      <c r="H10" s="94">
        <v>0</v>
      </c>
      <c r="I10" s="94">
        <v>0</v>
      </c>
      <c r="J10" s="94">
        <v>0</v>
      </c>
      <c r="K10" s="94">
        <v>0</v>
      </c>
      <c r="L10" s="94">
        <v>0</v>
      </c>
      <c r="M10" s="94">
        <f t="shared" si="1"/>
        <v>0</v>
      </c>
    </row>
    <row r="11" spans="1:16" x14ac:dyDescent="0.35">
      <c r="A11" s="5" t="s">
        <v>7</v>
      </c>
      <c r="B11" s="94">
        <v>0</v>
      </c>
      <c r="C11" s="94">
        <v>0</v>
      </c>
      <c r="D11" s="94">
        <v>0</v>
      </c>
      <c r="E11" s="94">
        <v>0</v>
      </c>
      <c r="F11" s="94">
        <v>0</v>
      </c>
      <c r="G11" s="94">
        <v>0</v>
      </c>
      <c r="H11" s="94">
        <v>0</v>
      </c>
      <c r="I11" s="94">
        <v>0</v>
      </c>
      <c r="J11" s="94">
        <v>0</v>
      </c>
      <c r="K11" s="94">
        <v>0</v>
      </c>
      <c r="L11" s="94">
        <v>0</v>
      </c>
      <c r="M11" s="94">
        <f t="shared" si="1"/>
        <v>0</v>
      </c>
    </row>
    <row r="12" spans="1:16" x14ac:dyDescent="0.35">
      <c r="A12" s="3" t="s">
        <v>11</v>
      </c>
      <c r="B12" s="94">
        <f>SUM(B13:B15)</f>
        <v>0</v>
      </c>
      <c r="C12" s="94">
        <f t="shared" ref="C12:L12" si="3">SUM(C13:C15)</f>
        <v>-0.12</v>
      </c>
      <c r="D12" s="94">
        <f t="shared" si="3"/>
        <v>-0.32</v>
      </c>
      <c r="E12" s="94">
        <f t="shared" si="3"/>
        <v>-0.43</v>
      </c>
      <c r="F12" s="94">
        <f t="shared" si="3"/>
        <v>-0.34</v>
      </c>
      <c r="G12" s="94">
        <f t="shared" si="3"/>
        <v>-0.34</v>
      </c>
      <c r="H12" s="94">
        <f t="shared" si="3"/>
        <v>-0.34</v>
      </c>
      <c r="I12" s="94">
        <f t="shared" si="3"/>
        <v>-0.34</v>
      </c>
      <c r="J12" s="94">
        <f t="shared" si="3"/>
        <v>-0.34</v>
      </c>
      <c r="K12" s="94">
        <f t="shared" si="3"/>
        <v>-0.34</v>
      </c>
      <c r="L12" s="94">
        <f t="shared" si="3"/>
        <v>-0.34</v>
      </c>
      <c r="M12" s="94">
        <f t="shared" si="1"/>
        <v>-3.2499999999999996</v>
      </c>
    </row>
    <row r="13" spans="1:16" ht="15" thickBot="1" x14ac:dyDescent="0.4">
      <c r="A13" s="5" t="s">
        <v>5</v>
      </c>
      <c r="B13" s="94">
        <v>0</v>
      </c>
      <c r="C13" s="94">
        <v>-0.12</v>
      </c>
      <c r="D13" s="94">
        <v>-0.32</v>
      </c>
      <c r="E13" s="94">
        <v>-0.43</v>
      </c>
      <c r="F13" s="94">
        <v>-0.34</v>
      </c>
      <c r="G13" s="94">
        <v>-0.34</v>
      </c>
      <c r="H13" s="94">
        <v>-0.34</v>
      </c>
      <c r="I13" s="94">
        <v>-0.34</v>
      </c>
      <c r="J13" s="94">
        <v>-0.34</v>
      </c>
      <c r="K13" s="94">
        <v>-0.34</v>
      </c>
      <c r="L13" s="94">
        <v>-0.34</v>
      </c>
      <c r="M13" s="94">
        <f t="shared" si="1"/>
        <v>-3.2499999999999996</v>
      </c>
    </row>
    <row r="14" spans="1:16" ht="15" thickBot="1" x14ac:dyDescent="0.4">
      <c r="A14" s="5" t="s">
        <v>6</v>
      </c>
      <c r="B14" s="94">
        <v>0</v>
      </c>
      <c r="C14" s="94">
        <v>0</v>
      </c>
      <c r="D14" s="94">
        <v>0</v>
      </c>
      <c r="E14" s="94">
        <v>0</v>
      </c>
      <c r="F14" s="94">
        <v>0</v>
      </c>
      <c r="G14" s="94">
        <v>0</v>
      </c>
      <c r="H14" s="94">
        <v>0</v>
      </c>
      <c r="I14" s="94">
        <v>0</v>
      </c>
      <c r="J14" s="94">
        <v>0</v>
      </c>
      <c r="K14" s="94">
        <v>0</v>
      </c>
      <c r="L14" s="94">
        <v>0</v>
      </c>
      <c r="M14" s="94">
        <f t="shared" si="1"/>
        <v>0</v>
      </c>
      <c r="O14" s="67"/>
      <c r="P14" s="74"/>
    </row>
    <row r="15" spans="1:16" ht="15" thickBot="1" x14ac:dyDescent="0.4">
      <c r="A15" s="5" t="s">
        <v>7</v>
      </c>
      <c r="B15" s="94">
        <v>0</v>
      </c>
      <c r="C15" s="94">
        <v>0</v>
      </c>
      <c r="D15" s="94">
        <v>0</v>
      </c>
      <c r="E15" s="94">
        <v>0</v>
      </c>
      <c r="F15" s="94">
        <v>0</v>
      </c>
      <c r="G15" s="94">
        <v>0</v>
      </c>
      <c r="H15" s="94">
        <v>0</v>
      </c>
      <c r="I15" s="94">
        <v>0</v>
      </c>
      <c r="J15" s="94">
        <v>0</v>
      </c>
      <c r="K15" s="94">
        <v>0</v>
      </c>
      <c r="L15" s="94">
        <v>0</v>
      </c>
      <c r="M15" s="94">
        <f t="shared" si="1"/>
        <v>0</v>
      </c>
      <c r="O15" s="67"/>
      <c r="P15" s="74"/>
    </row>
    <row r="16" spans="1:16" ht="29" x14ac:dyDescent="0.35">
      <c r="A16" s="3" t="s">
        <v>9</v>
      </c>
      <c r="B16" s="94">
        <v>0</v>
      </c>
      <c r="C16" s="94">
        <v>0.66</v>
      </c>
      <c r="D16" s="94">
        <v>1.76</v>
      </c>
      <c r="E16" s="94">
        <v>2.37</v>
      </c>
      <c r="F16" s="94">
        <v>0</v>
      </c>
      <c r="G16" s="94">
        <v>0</v>
      </c>
      <c r="H16" s="94">
        <v>0</v>
      </c>
      <c r="I16" s="94">
        <v>0</v>
      </c>
      <c r="J16" s="94">
        <v>0</v>
      </c>
      <c r="K16" s="94">
        <v>0</v>
      </c>
      <c r="L16" s="94">
        <v>0</v>
      </c>
      <c r="M16" s="94">
        <f t="shared" si="1"/>
        <v>4.79</v>
      </c>
    </row>
    <row r="17" spans="1:13" x14ac:dyDescent="0.35">
      <c r="A17" s="3" t="s">
        <v>10</v>
      </c>
      <c r="B17" s="94">
        <f>SUM(B18:B20)</f>
        <v>0</v>
      </c>
      <c r="C17" s="94">
        <v>0</v>
      </c>
      <c r="D17" s="94">
        <v>0</v>
      </c>
      <c r="E17" s="94">
        <v>0</v>
      </c>
      <c r="F17" s="94">
        <v>0</v>
      </c>
      <c r="G17" s="94">
        <v>0</v>
      </c>
      <c r="H17" s="94">
        <v>0</v>
      </c>
      <c r="I17" s="94">
        <v>0</v>
      </c>
      <c r="J17" s="94">
        <v>0</v>
      </c>
      <c r="K17" s="94">
        <v>0</v>
      </c>
      <c r="L17" s="94">
        <v>0</v>
      </c>
      <c r="M17" s="94">
        <f t="shared" si="1"/>
        <v>0</v>
      </c>
    </row>
    <row r="18" spans="1:13" x14ac:dyDescent="0.35">
      <c r="A18" s="5" t="s">
        <v>5</v>
      </c>
      <c r="B18" s="94">
        <v>0</v>
      </c>
      <c r="C18" s="94">
        <v>0</v>
      </c>
      <c r="D18" s="94">
        <v>0</v>
      </c>
      <c r="E18" s="94">
        <v>0</v>
      </c>
      <c r="F18" s="94">
        <v>0</v>
      </c>
      <c r="G18" s="94">
        <v>0</v>
      </c>
      <c r="H18" s="94">
        <v>0</v>
      </c>
      <c r="I18" s="94">
        <v>0</v>
      </c>
      <c r="J18" s="94">
        <v>0</v>
      </c>
      <c r="K18" s="94">
        <v>0</v>
      </c>
      <c r="L18" s="94">
        <v>0</v>
      </c>
      <c r="M18" s="94">
        <f t="shared" si="1"/>
        <v>0</v>
      </c>
    </row>
    <row r="19" spans="1:13" x14ac:dyDescent="0.35">
      <c r="A19" s="5" t="s">
        <v>6</v>
      </c>
      <c r="B19" s="94">
        <v>0</v>
      </c>
      <c r="C19" s="94">
        <v>0</v>
      </c>
      <c r="D19" s="94">
        <v>0</v>
      </c>
      <c r="E19" s="94">
        <v>0</v>
      </c>
      <c r="F19" s="94">
        <v>0</v>
      </c>
      <c r="G19" s="94">
        <v>0</v>
      </c>
      <c r="H19" s="94">
        <v>0</v>
      </c>
      <c r="I19" s="94">
        <v>0</v>
      </c>
      <c r="J19" s="94">
        <v>0</v>
      </c>
      <c r="K19" s="94">
        <v>0</v>
      </c>
      <c r="L19" s="94">
        <v>0</v>
      </c>
      <c r="M19" s="94">
        <f t="shared" si="1"/>
        <v>0</v>
      </c>
    </row>
    <row r="20" spans="1:13" x14ac:dyDescent="0.35">
      <c r="A20" s="5" t="s">
        <v>7</v>
      </c>
      <c r="B20" s="94">
        <v>0</v>
      </c>
      <c r="C20" s="94">
        <v>0</v>
      </c>
      <c r="D20" s="94">
        <v>0</v>
      </c>
      <c r="E20" s="94">
        <v>0</v>
      </c>
      <c r="F20" s="94">
        <v>0</v>
      </c>
      <c r="G20" s="94">
        <v>0</v>
      </c>
      <c r="H20" s="94">
        <v>0</v>
      </c>
      <c r="I20" s="94">
        <v>0</v>
      </c>
      <c r="J20" s="94">
        <v>0</v>
      </c>
      <c r="K20" s="94">
        <v>0</v>
      </c>
      <c r="L20" s="94">
        <v>0</v>
      </c>
      <c r="M20" s="94">
        <f t="shared" si="1"/>
        <v>0</v>
      </c>
    </row>
    <row r="21" spans="1:13" ht="69.75" customHeight="1" x14ac:dyDescent="0.35">
      <c r="A21" s="5" t="s">
        <v>12</v>
      </c>
      <c r="B21" s="290" t="s">
        <v>304</v>
      </c>
      <c r="C21" s="290"/>
      <c r="D21" s="290"/>
      <c r="E21" s="290"/>
      <c r="F21" s="290"/>
      <c r="G21" s="290"/>
      <c r="H21" s="290"/>
      <c r="I21" s="290"/>
      <c r="J21" s="290"/>
      <c r="K21" s="290"/>
      <c r="L21" s="290"/>
      <c r="M21" s="290"/>
    </row>
    <row r="22" spans="1:13" ht="114" customHeight="1" x14ac:dyDescent="0.35">
      <c r="A22" s="5" t="s">
        <v>13</v>
      </c>
      <c r="B22" s="290" t="s">
        <v>305</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93" t="s">
        <v>17</v>
      </c>
      <c r="B28" s="5" t="s">
        <v>20</v>
      </c>
      <c r="C28" s="93"/>
      <c r="D28" s="93"/>
      <c r="E28" s="93"/>
      <c r="F28" s="93"/>
      <c r="G28" s="93"/>
      <c r="H28" s="93"/>
      <c r="I28" s="290"/>
      <c r="J28" s="290"/>
    </row>
    <row r="29" spans="1:13" ht="87" x14ac:dyDescent="0.35">
      <c r="A29" s="93" t="s">
        <v>18</v>
      </c>
      <c r="B29" s="5" t="s">
        <v>21</v>
      </c>
      <c r="C29" s="93"/>
      <c r="D29" s="93"/>
      <c r="E29" s="93"/>
      <c r="F29" s="93"/>
      <c r="G29" s="93"/>
      <c r="H29" s="93"/>
      <c r="I29" s="294"/>
      <c r="J29" s="296"/>
    </row>
    <row r="30" spans="1:13" ht="87" x14ac:dyDescent="0.35">
      <c r="A30" s="93" t="s">
        <v>19</v>
      </c>
      <c r="B30" s="7" t="s">
        <v>22</v>
      </c>
      <c r="C30" s="93"/>
      <c r="D30" s="93"/>
      <c r="E30" s="93"/>
      <c r="F30" s="93"/>
      <c r="G30" s="93"/>
      <c r="H30" s="93"/>
      <c r="I30" s="290"/>
      <c r="J30" s="290"/>
    </row>
    <row r="31" spans="1:13" ht="29" x14ac:dyDescent="0.35">
      <c r="A31" s="8"/>
      <c r="B31" s="5" t="s">
        <v>23</v>
      </c>
      <c r="C31" s="93"/>
      <c r="D31" s="93"/>
      <c r="E31" s="93"/>
      <c r="F31" s="93"/>
      <c r="G31" s="93"/>
      <c r="H31" s="93"/>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93"/>
      <c r="D35" s="93"/>
      <c r="E35" s="93"/>
      <c r="F35" s="93"/>
      <c r="G35" s="93"/>
      <c r="H35" s="93"/>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93"/>
      <c r="D37" s="93"/>
      <c r="E37" s="93"/>
      <c r="F37" s="93"/>
      <c r="G37" s="93"/>
      <c r="H37" s="93"/>
      <c r="I37" s="290"/>
      <c r="J37" s="290"/>
    </row>
    <row r="38" spans="1:10" ht="43.5" x14ac:dyDescent="0.35">
      <c r="A38" s="93"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D13" sqref="D13"/>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94">
        <f>SUM(B5:B7)</f>
        <v>0</v>
      </c>
      <c r="C4" s="94">
        <f t="shared" ref="C4:L4" si="0">SUM(C5:C7)</f>
        <v>0</v>
      </c>
      <c r="D4" s="94">
        <f t="shared" si="0"/>
        <v>0</v>
      </c>
      <c r="E4" s="94">
        <f t="shared" si="0"/>
        <v>0</v>
      </c>
      <c r="F4" s="94">
        <f t="shared" si="0"/>
        <v>0</v>
      </c>
      <c r="G4" s="94">
        <f t="shared" si="0"/>
        <v>0</v>
      </c>
      <c r="H4" s="94">
        <f t="shared" si="0"/>
        <v>0</v>
      </c>
      <c r="I4" s="94">
        <f t="shared" si="0"/>
        <v>0</v>
      </c>
      <c r="J4" s="94">
        <f t="shared" si="0"/>
        <v>0</v>
      </c>
      <c r="K4" s="94">
        <f t="shared" si="0"/>
        <v>0</v>
      </c>
      <c r="L4" s="94">
        <f t="shared" si="0"/>
        <v>0</v>
      </c>
      <c r="M4" s="94">
        <f>SUM(B4:L4)</f>
        <v>0</v>
      </c>
    </row>
    <row r="5" spans="1:16" x14ac:dyDescent="0.35">
      <c r="A5" s="5" t="s">
        <v>5</v>
      </c>
      <c r="B5" s="94">
        <v>0</v>
      </c>
      <c r="C5" s="94">
        <v>0</v>
      </c>
      <c r="D5" s="94">
        <v>0</v>
      </c>
      <c r="E5" s="94">
        <v>0</v>
      </c>
      <c r="F5" s="94">
        <v>0</v>
      </c>
      <c r="G5" s="94">
        <v>0</v>
      </c>
      <c r="H5" s="94">
        <v>0</v>
      </c>
      <c r="I5" s="94">
        <v>0</v>
      </c>
      <c r="J5" s="94">
        <v>0</v>
      </c>
      <c r="K5" s="94">
        <v>0</v>
      </c>
      <c r="L5" s="94">
        <v>0</v>
      </c>
      <c r="M5" s="94">
        <f t="shared" ref="M5:M20" si="1">SUM(B5:L5)</f>
        <v>0</v>
      </c>
    </row>
    <row r="6" spans="1:16" x14ac:dyDescent="0.35">
      <c r="A6" s="5" t="s">
        <v>6</v>
      </c>
      <c r="B6" s="94">
        <v>0</v>
      </c>
      <c r="C6" s="94">
        <v>0</v>
      </c>
      <c r="D6" s="94">
        <v>0</v>
      </c>
      <c r="E6" s="94">
        <v>0</v>
      </c>
      <c r="F6" s="94">
        <v>0</v>
      </c>
      <c r="G6" s="94">
        <v>0</v>
      </c>
      <c r="H6" s="94">
        <v>0</v>
      </c>
      <c r="I6" s="94">
        <v>0</v>
      </c>
      <c r="J6" s="94">
        <v>0</v>
      </c>
      <c r="K6" s="94">
        <v>0</v>
      </c>
      <c r="L6" s="94">
        <v>0</v>
      </c>
      <c r="M6" s="94">
        <f t="shared" si="1"/>
        <v>0</v>
      </c>
    </row>
    <row r="7" spans="1:16" x14ac:dyDescent="0.35">
      <c r="A7" s="5" t="s">
        <v>7</v>
      </c>
      <c r="B7" s="94">
        <v>0</v>
      </c>
      <c r="C7" s="94">
        <v>0</v>
      </c>
      <c r="D7" s="94">
        <v>0</v>
      </c>
      <c r="E7" s="94">
        <v>0</v>
      </c>
      <c r="F7" s="94">
        <v>0</v>
      </c>
      <c r="G7" s="94">
        <v>0</v>
      </c>
      <c r="H7" s="94">
        <v>0</v>
      </c>
      <c r="I7" s="94">
        <v>0</v>
      </c>
      <c r="J7" s="94">
        <v>0</v>
      </c>
      <c r="K7" s="94">
        <v>0</v>
      </c>
      <c r="L7" s="94">
        <v>0</v>
      </c>
      <c r="M7" s="94">
        <f t="shared" si="1"/>
        <v>0</v>
      </c>
    </row>
    <row r="8" spans="1:16" x14ac:dyDescent="0.35">
      <c r="A8" s="3" t="s">
        <v>8</v>
      </c>
      <c r="B8" s="94">
        <f>SUM(B9:B11)</f>
        <v>1.98</v>
      </c>
      <c r="C8" s="94">
        <f t="shared" ref="C8:L8" si="2">SUM(C9:C11)</f>
        <v>0.98</v>
      </c>
      <c r="D8" s="94">
        <f t="shared" si="2"/>
        <v>0</v>
      </c>
      <c r="E8" s="94">
        <f t="shared" si="2"/>
        <v>0</v>
      </c>
      <c r="F8" s="94">
        <f t="shared" si="2"/>
        <v>0</v>
      </c>
      <c r="G8" s="94">
        <f t="shared" si="2"/>
        <v>1.37</v>
      </c>
      <c r="H8" s="94">
        <f t="shared" si="2"/>
        <v>1.37</v>
      </c>
      <c r="I8" s="94">
        <f t="shared" si="2"/>
        <v>1.37</v>
      </c>
      <c r="J8" s="94">
        <f t="shared" si="2"/>
        <v>1.37</v>
      </c>
      <c r="K8" s="94">
        <f t="shared" si="2"/>
        <v>1.37</v>
      </c>
      <c r="L8" s="94">
        <f t="shared" si="2"/>
        <v>1.37</v>
      </c>
      <c r="M8" s="94">
        <f t="shared" si="1"/>
        <v>11.180000000000003</v>
      </c>
    </row>
    <row r="9" spans="1:16" x14ac:dyDescent="0.35">
      <c r="A9" s="5" t="s">
        <v>5</v>
      </c>
      <c r="B9" s="94">
        <v>1.98</v>
      </c>
      <c r="C9" s="94">
        <v>0.98</v>
      </c>
      <c r="D9" s="94">
        <v>0</v>
      </c>
      <c r="E9" s="94">
        <v>0</v>
      </c>
      <c r="F9" s="94">
        <v>0</v>
      </c>
      <c r="G9" s="94">
        <v>1.37</v>
      </c>
      <c r="H9" s="94">
        <v>1.37</v>
      </c>
      <c r="I9" s="94">
        <v>1.37</v>
      </c>
      <c r="J9" s="94">
        <v>1.37</v>
      </c>
      <c r="K9" s="94">
        <v>1.37</v>
      </c>
      <c r="L9" s="94">
        <v>1.37</v>
      </c>
      <c r="M9" s="94">
        <f t="shared" si="1"/>
        <v>11.180000000000003</v>
      </c>
    </row>
    <row r="10" spans="1:16" x14ac:dyDescent="0.35">
      <c r="A10" s="5" t="s">
        <v>6</v>
      </c>
      <c r="B10" s="94">
        <v>0</v>
      </c>
      <c r="C10" s="94">
        <v>0</v>
      </c>
      <c r="D10" s="94">
        <v>0</v>
      </c>
      <c r="E10" s="94">
        <v>0</v>
      </c>
      <c r="F10" s="94">
        <v>0</v>
      </c>
      <c r="G10" s="94">
        <v>0</v>
      </c>
      <c r="H10" s="94">
        <v>0</v>
      </c>
      <c r="I10" s="94">
        <v>0</v>
      </c>
      <c r="J10" s="94">
        <v>0</v>
      </c>
      <c r="K10" s="94">
        <v>0</v>
      </c>
      <c r="L10" s="94">
        <v>0</v>
      </c>
      <c r="M10" s="94">
        <f t="shared" si="1"/>
        <v>0</v>
      </c>
    </row>
    <row r="11" spans="1:16" x14ac:dyDescent="0.35">
      <c r="A11" s="5" t="s">
        <v>7</v>
      </c>
      <c r="B11" s="94">
        <v>0</v>
      </c>
      <c r="C11" s="94">
        <v>0</v>
      </c>
      <c r="D11" s="94">
        <v>0</v>
      </c>
      <c r="E11" s="94">
        <v>0</v>
      </c>
      <c r="F11" s="94">
        <v>0</v>
      </c>
      <c r="G11" s="94">
        <v>0</v>
      </c>
      <c r="H11" s="94">
        <v>0</v>
      </c>
      <c r="I11" s="94">
        <v>0</v>
      </c>
      <c r="J11" s="94">
        <v>0</v>
      </c>
      <c r="K11" s="94">
        <v>0</v>
      </c>
      <c r="L11" s="94">
        <v>0</v>
      </c>
      <c r="M11" s="94">
        <f t="shared" si="1"/>
        <v>0</v>
      </c>
    </row>
    <row r="12" spans="1:16" x14ac:dyDescent="0.35">
      <c r="A12" s="3" t="s">
        <v>11</v>
      </c>
      <c r="B12" s="94">
        <f>SUM(B13:B15)</f>
        <v>-1.98</v>
      </c>
      <c r="C12" s="94">
        <f t="shared" ref="C12:L12" si="3">SUM(C13:C15)</f>
        <v>-0.98</v>
      </c>
      <c r="D12" s="94">
        <f>SUM(D13:D15)</f>
        <v>0</v>
      </c>
      <c r="E12" s="94">
        <f t="shared" si="3"/>
        <v>0</v>
      </c>
      <c r="F12" s="94">
        <f t="shared" si="3"/>
        <v>0</v>
      </c>
      <c r="G12" s="94">
        <f t="shared" si="3"/>
        <v>-1.37</v>
      </c>
      <c r="H12" s="94">
        <f t="shared" si="3"/>
        <v>-1.37</v>
      </c>
      <c r="I12" s="94">
        <f t="shared" si="3"/>
        <v>-1.37</v>
      </c>
      <c r="J12" s="94">
        <f t="shared" si="3"/>
        <v>-1.37</v>
      </c>
      <c r="K12" s="94">
        <f t="shared" si="3"/>
        <v>-1.37</v>
      </c>
      <c r="L12" s="94">
        <f t="shared" si="3"/>
        <v>-1.37</v>
      </c>
      <c r="M12" s="94">
        <f t="shared" si="1"/>
        <v>-11.180000000000003</v>
      </c>
    </row>
    <row r="13" spans="1:16" ht="15" thickBot="1" x14ac:dyDescent="0.4">
      <c r="A13" s="5" t="s">
        <v>5</v>
      </c>
      <c r="B13" s="94">
        <v>-1.98</v>
      </c>
      <c r="C13" s="94">
        <v>-0.98</v>
      </c>
      <c r="D13" s="94">
        <v>0</v>
      </c>
      <c r="E13" s="94">
        <v>0</v>
      </c>
      <c r="F13" s="94">
        <v>0</v>
      </c>
      <c r="G13" s="94">
        <v>-1.37</v>
      </c>
      <c r="H13" s="94">
        <v>-1.37</v>
      </c>
      <c r="I13" s="94">
        <v>-1.37</v>
      </c>
      <c r="J13" s="94">
        <v>-1.37</v>
      </c>
      <c r="K13" s="94">
        <v>-1.37</v>
      </c>
      <c r="L13" s="94">
        <v>-1.37</v>
      </c>
      <c r="M13" s="94">
        <f t="shared" si="1"/>
        <v>-11.180000000000003</v>
      </c>
    </row>
    <row r="14" spans="1:16" ht="15" thickBot="1" x14ac:dyDescent="0.4">
      <c r="A14" s="5" t="s">
        <v>6</v>
      </c>
      <c r="B14" s="94">
        <v>0</v>
      </c>
      <c r="C14" s="94">
        <v>0</v>
      </c>
      <c r="D14" s="94">
        <v>0</v>
      </c>
      <c r="E14" s="94">
        <v>0</v>
      </c>
      <c r="F14" s="94">
        <v>0</v>
      </c>
      <c r="G14" s="94">
        <v>0</v>
      </c>
      <c r="H14" s="94">
        <v>0</v>
      </c>
      <c r="I14" s="94">
        <v>0</v>
      </c>
      <c r="J14" s="94">
        <v>0</v>
      </c>
      <c r="K14" s="94">
        <v>0</v>
      </c>
      <c r="L14" s="94">
        <v>0</v>
      </c>
      <c r="M14" s="94">
        <f t="shared" si="1"/>
        <v>0</v>
      </c>
      <c r="O14" s="67"/>
      <c r="P14" s="74"/>
    </row>
    <row r="15" spans="1:16" ht="15" thickBot="1" x14ac:dyDescent="0.4">
      <c r="A15" s="5" t="s">
        <v>7</v>
      </c>
      <c r="B15" s="94">
        <v>0</v>
      </c>
      <c r="C15" s="94">
        <v>0</v>
      </c>
      <c r="D15" s="94">
        <v>0</v>
      </c>
      <c r="E15" s="94">
        <v>0</v>
      </c>
      <c r="F15" s="94">
        <v>0</v>
      </c>
      <c r="G15" s="94">
        <v>0</v>
      </c>
      <c r="H15" s="94">
        <v>0</v>
      </c>
      <c r="I15" s="94">
        <v>0</v>
      </c>
      <c r="J15" s="94">
        <v>0</v>
      </c>
      <c r="K15" s="94">
        <v>0</v>
      </c>
      <c r="L15" s="94">
        <v>0</v>
      </c>
      <c r="M15" s="94">
        <f t="shared" si="1"/>
        <v>0</v>
      </c>
      <c r="O15" s="67"/>
      <c r="P15" s="74"/>
    </row>
    <row r="16" spans="1:16" ht="29" x14ac:dyDescent="0.35">
      <c r="A16" s="3" t="s">
        <v>9</v>
      </c>
      <c r="B16" s="94">
        <v>10.93</v>
      </c>
      <c r="C16" s="94">
        <v>5.38</v>
      </c>
      <c r="D16" s="94">
        <v>0</v>
      </c>
      <c r="E16" s="94">
        <v>0</v>
      </c>
      <c r="F16" s="94">
        <v>0</v>
      </c>
      <c r="G16" s="94">
        <v>0</v>
      </c>
      <c r="H16" s="94">
        <v>0</v>
      </c>
      <c r="I16" s="94">
        <v>0</v>
      </c>
      <c r="J16" s="94">
        <v>0</v>
      </c>
      <c r="K16" s="94">
        <v>0</v>
      </c>
      <c r="L16" s="94">
        <v>0</v>
      </c>
      <c r="M16" s="94">
        <f t="shared" si="1"/>
        <v>16.309999999999999</v>
      </c>
    </row>
    <row r="17" spans="1:13" x14ac:dyDescent="0.35">
      <c r="A17" s="3" t="s">
        <v>10</v>
      </c>
      <c r="B17" s="94">
        <f>SUM(B18:B20)</f>
        <v>0</v>
      </c>
      <c r="C17" s="94">
        <v>0</v>
      </c>
      <c r="D17" s="94">
        <v>0</v>
      </c>
      <c r="E17" s="94">
        <v>0</v>
      </c>
      <c r="F17" s="94">
        <v>0</v>
      </c>
      <c r="G17" s="94">
        <v>0</v>
      </c>
      <c r="H17" s="94">
        <v>0</v>
      </c>
      <c r="I17" s="94">
        <v>0</v>
      </c>
      <c r="J17" s="94">
        <v>0</v>
      </c>
      <c r="K17" s="94">
        <v>0</v>
      </c>
      <c r="L17" s="94">
        <v>0</v>
      </c>
      <c r="M17" s="94">
        <f t="shared" si="1"/>
        <v>0</v>
      </c>
    </row>
    <row r="18" spans="1:13" x14ac:dyDescent="0.35">
      <c r="A18" s="5" t="s">
        <v>5</v>
      </c>
      <c r="B18" s="94">
        <v>0</v>
      </c>
      <c r="C18" s="94">
        <v>0</v>
      </c>
      <c r="D18" s="94">
        <v>0</v>
      </c>
      <c r="E18" s="94">
        <v>0</v>
      </c>
      <c r="F18" s="94">
        <v>0</v>
      </c>
      <c r="G18" s="94">
        <v>0</v>
      </c>
      <c r="H18" s="94">
        <v>0</v>
      </c>
      <c r="I18" s="94">
        <v>0</v>
      </c>
      <c r="J18" s="94">
        <v>0</v>
      </c>
      <c r="K18" s="94">
        <v>0</v>
      </c>
      <c r="L18" s="94">
        <v>0</v>
      </c>
      <c r="M18" s="94">
        <f t="shared" si="1"/>
        <v>0</v>
      </c>
    </row>
    <row r="19" spans="1:13" x14ac:dyDescent="0.35">
      <c r="A19" s="5" t="s">
        <v>6</v>
      </c>
      <c r="B19" s="94">
        <v>0</v>
      </c>
      <c r="C19" s="94">
        <v>0</v>
      </c>
      <c r="D19" s="94">
        <v>0</v>
      </c>
      <c r="E19" s="94">
        <v>0</v>
      </c>
      <c r="F19" s="94">
        <v>0</v>
      </c>
      <c r="G19" s="94">
        <v>0</v>
      </c>
      <c r="H19" s="94">
        <v>0</v>
      </c>
      <c r="I19" s="94">
        <v>0</v>
      </c>
      <c r="J19" s="94">
        <v>0</v>
      </c>
      <c r="K19" s="94">
        <v>0</v>
      </c>
      <c r="L19" s="94">
        <v>0</v>
      </c>
      <c r="M19" s="94">
        <f t="shared" si="1"/>
        <v>0</v>
      </c>
    </row>
    <row r="20" spans="1:13" x14ac:dyDescent="0.35">
      <c r="A20" s="5" t="s">
        <v>7</v>
      </c>
      <c r="B20" s="94">
        <v>0</v>
      </c>
      <c r="C20" s="94">
        <v>0</v>
      </c>
      <c r="D20" s="94">
        <v>0</v>
      </c>
      <c r="E20" s="94">
        <v>0</v>
      </c>
      <c r="F20" s="94">
        <v>0</v>
      </c>
      <c r="G20" s="94">
        <v>0</v>
      </c>
      <c r="H20" s="94">
        <v>0</v>
      </c>
      <c r="I20" s="94">
        <v>0</v>
      </c>
      <c r="J20" s="94">
        <v>0</v>
      </c>
      <c r="K20" s="94">
        <v>0</v>
      </c>
      <c r="L20" s="94">
        <v>0</v>
      </c>
      <c r="M20" s="94">
        <f t="shared" si="1"/>
        <v>0</v>
      </c>
    </row>
    <row r="21" spans="1:13" ht="54" customHeight="1" x14ac:dyDescent="0.35">
      <c r="A21" s="5" t="s">
        <v>12</v>
      </c>
      <c r="B21" s="290" t="s">
        <v>304</v>
      </c>
      <c r="C21" s="290"/>
      <c r="D21" s="290"/>
      <c r="E21" s="290"/>
      <c r="F21" s="290"/>
      <c r="G21" s="290"/>
      <c r="H21" s="290"/>
      <c r="I21" s="290"/>
      <c r="J21" s="290"/>
      <c r="K21" s="290"/>
      <c r="L21" s="290"/>
      <c r="M21" s="290"/>
    </row>
    <row r="22" spans="1:13" ht="129.75" customHeight="1" x14ac:dyDescent="0.35">
      <c r="A22" s="5" t="s">
        <v>13</v>
      </c>
      <c r="B22" s="290" t="s">
        <v>305</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93" t="s">
        <v>17</v>
      </c>
      <c r="B28" s="5" t="s">
        <v>20</v>
      </c>
      <c r="C28" s="93"/>
      <c r="D28" s="93"/>
      <c r="E28" s="93"/>
      <c r="F28" s="93"/>
      <c r="G28" s="93"/>
      <c r="H28" s="93"/>
      <c r="I28" s="290"/>
      <c r="J28" s="290"/>
    </row>
    <row r="29" spans="1:13" ht="87" x14ac:dyDescent="0.35">
      <c r="A29" s="93" t="s">
        <v>18</v>
      </c>
      <c r="B29" s="5" t="s">
        <v>21</v>
      </c>
      <c r="C29" s="93"/>
      <c r="D29" s="93"/>
      <c r="E29" s="93"/>
      <c r="F29" s="93"/>
      <c r="G29" s="93"/>
      <c r="H29" s="93"/>
      <c r="I29" s="294"/>
      <c r="J29" s="296"/>
    </row>
    <row r="30" spans="1:13" ht="87" x14ac:dyDescent="0.35">
      <c r="A30" s="93" t="s">
        <v>19</v>
      </c>
      <c r="B30" s="7" t="s">
        <v>22</v>
      </c>
      <c r="C30" s="93"/>
      <c r="D30" s="93"/>
      <c r="E30" s="93"/>
      <c r="F30" s="93"/>
      <c r="G30" s="93"/>
      <c r="H30" s="93"/>
      <c r="I30" s="290"/>
      <c r="J30" s="290"/>
    </row>
    <row r="31" spans="1:13" ht="29" x14ac:dyDescent="0.35">
      <c r="A31" s="8"/>
      <c r="B31" s="5" t="s">
        <v>23</v>
      </c>
      <c r="C31" s="93"/>
      <c r="D31" s="93"/>
      <c r="E31" s="93"/>
      <c r="F31" s="93"/>
      <c r="G31" s="93"/>
      <c r="H31" s="93"/>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93"/>
      <c r="D35" s="93"/>
      <c r="E35" s="93"/>
      <c r="F35" s="93"/>
      <c r="G35" s="93"/>
      <c r="H35" s="93"/>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93"/>
      <c r="D37" s="93"/>
      <c r="E37" s="93"/>
      <c r="F37" s="93"/>
      <c r="G37" s="93"/>
      <c r="H37" s="93"/>
      <c r="I37" s="290"/>
      <c r="J37" s="290"/>
    </row>
    <row r="38" spans="1:10" ht="43.5" x14ac:dyDescent="0.35">
      <c r="A38" s="93"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H11" sqref="H11"/>
    </sheetView>
  </sheetViews>
  <sheetFormatPr defaultRowHeight="14.5" x14ac:dyDescent="0.35"/>
  <cols>
    <col min="1" max="1" width="28.5429687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ht="29" x14ac:dyDescent="0.35">
      <c r="A3" s="290"/>
      <c r="B3" s="1">
        <v>0</v>
      </c>
      <c r="C3" s="1">
        <v>1</v>
      </c>
      <c r="D3" s="1">
        <v>2</v>
      </c>
      <c r="E3" s="1">
        <v>3</v>
      </c>
      <c r="F3" s="1">
        <v>4</v>
      </c>
      <c r="G3" s="1">
        <v>5</v>
      </c>
      <c r="H3" s="1">
        <v>6</v>
      </c>
      <c r="I3" s="1">
        <v>7</v>
      </c>
      <c r="J3" s="1">
        <v>8</v>
      </c>
      <c r="K3" s="1">
        <v>9</v>
      </c>
      <c r="L3" s="1">
        <v>10</v>
      </c>
      <c r="M3" s="2" t="s">
        <v>3</v>
      </c>
    </row>
    <row r="4" spans="1:13"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3" x14ac:dyDescent="0.35">
      <c r="A5" s="5" t="s">
        <v>5</v>
      </c>
      <c r="B5" s="63">
        <v>0</v>
      </c>
      <c r="C5" s="63">
        <v>0</v>
      </c>
      <c r="D5" s="63">
        <v>0</v>
      </c>
      <c r="E5" s="63">
        <v>0</v>
      </c>
      <c r="F5" s="63">
        <v>0</v>
      </c>
      <c r="G5" s="63">
        <v>0</v>
      </c>
      <c r="H5" s="63">
        <v>0</v>
      </c>
      <c r="I5" s="63">
        <v>0</v>
      </c>
      <c r="J5" s="63">
        <v>0</v>
      </c>
      <c r="K5" s="63">
        <v>0</v>
      </c>
      <c r="L5" s="63">
        <v>0</v>
      </c>
      <c r="M5" s="63">
        <f t="shared" ref="M5:M20" si="1">SUM(B5:L5)</f>
        <v>0</v>
      </c>
    </row>
    <row r="6" spans="1:13" x14ac:dyDescent="0.35">
      <c r="A6" s="5" t="s">
        <v>6</v>
      </c>
      <c r="B6" s="63">
        <v>0</v>
      </c>
      <c r="C6" s="63">
        <v>0</v>
      </c>
      <c r="D6" s="63">
        <v>0</v>
      </c>
      <c r="E6" s="63">
        <v>0</v>
      </c>
      <c r="F6" s="63">
        <v>0</v>
      </c>
      <c r="G6" s="63">
        <v>0</v>
      </c>
      <c r="H6" s="63">
        <v>0</v>
      </c>
      <c r="I6" s="63">
        <v>0</v>
      </c>
      <c r="J6" s="63">
        <v>0</v>
      </c>
      <c r="K6" s="63">
        <v>0</v>
      </c>
      <c r="L6" s="63">
        <v>0</v>
      </c>
      <c r="M6" s="63">
        <f t="shared" si="1"/>
        <v>0</v>
      </c>
    </row>
    <row r="7" spans="1:13" x14ac:dyDescent="0.35">
      <c r="A7" s="5" t="s">
        <v>7</v>
      </c>
      <c r="B7" s="63">
        <v>0</v>
      </c>
      <c r="C7" s="63">
        <v>0</v>
      </c>
      <c r="D7" s="63">
        <v>0</v>
      </c>
      <c r="E7" s="63">
        <v>0</v>
      </c>
      <c r="F7" s="63">
        <v>0</v>
      </c>
      <c r="G7" s="63">
        <v>0</v>
      </c>
      <c r="H7" s="63">
        <v>0</v>
      </c>
      <c r="I7" s="63">
        <v>0</v>
      </c>
      <c r="J7" s="63">
        <v>0</v>
      </c>
      <c r="K7" s="63">
        <v>0</v>
      </c>
      <c r="L7" s="63">
        <v>0</v>
      </c>
      <c r="M7" s="63">
        <f t="shared" si="1"/>
        <v>0</v>
      </c>
    </row>
    <row r="8" spans="1:13" x14ac:dyDescent="0.35">
      <c r="A8" s="3" t="s">
        <v>8</v>
      </c>
      <c r="B8" s="63">
        <f>SUM(B9:B11)</f>
        <v>0.76100000000000001</v>
      </c>
      <c r="C8" s="63">
        <f t="shared" ref="C8:L8" si="2">SUM(C9:C11)</f>
        <v>1.5469999999999999</v>
      </c>
      <c r="D8" s="63">
        <f t="shared" si="2"/>
        <v>1.99</v>
      </c>
      <c r="E8" s="63">
        <f t="shared" si="2"/>
        <v>2.7</v>
      </c>
      <c r="F8" s="63">
        <f t="shared" si="2"/>
        <v>2.6749999999999998</v>
      </c>
      <c r="G8" s="63">
        <f t="shared" si="2"/>
        <v>2.7429999999999999</v>
      </c>
      <c r="H8" s="63">
        <f t="shared" si="2"/>
        <v>4.2290000000000001</v>
      </c>
      <c r="I8" s="63">
        <f t="shared" si="2"/>
        <v>5.72</v>
      </c>
      <c r="J8" s="63">
        <f t="shared" si="2"/>
        <v>7.2190000000000003</v>
      </c>
      <c r="K8" s="63">
        <f t="shared" si="2"/>
        <v>8.7240000000000002</v>
      </c>
      <c r="L8" s="63">
        <f t="shared" si="2"/>
        <v>0</v>
      </c>
      <c r="M8" s="63">
        <f t="shared" si="1"/>
        <v>38.308</v>
      </c>
    </row>
    <row r="9" spans="1:13" x14ac:dyDescent="0.35">
      <c r="A9" s="5" t="s">
        <v>5</v>
      </c>
      <c r="B9" s="95">
        <v>0.76100000000000001</v>
      </c>
      <c r="C9" s="95">
        <v>1.5469999999999999</v>
      </c>
      <c r="D9" s="95">
        <v>1.99</v>
      </c>
      <c r="E9" s="95">
        <v>2.7</v>
      </c>
      <c r="F9" s="95">
        <v>2.6749999999999998</v>
      </c>
      <c r="G9" s="95">
        <v>2.7429999999999999</v>
      </c>
      <c r="H9" s="95">
        <v>4.2290000000000001</v>
      </c>
      <c r="I9" s="95">
        <v>5.72</v>
      </c>
      <c r="J9" s="95">
        <v>7.2190000000000003</v>
      </c>
      <c r="K9" s="95">
        <v>8.7240000000000002</v>
      </c>
      <c r="L9" s="96">
        <v>0</v>
      </c>
      <c r="M9" s="63">
        <f t="shared" si="1"/>
        <v>38.308</v>
      </c>
    </row>
    <row r="10" spans="1:13" x14ac:dyDescent="0.35">
      <c r="A10" s="5" t="s">
        <v>6</v>
      </c>
      <c r="B10" s="63">
        <v>0</v>
      </c>
      <c r="C10" s="63">
        <v>0</v>
      </c>
      <c r="D10" s="63">
        <v>0</v>
      </c>
      <c r="E10" s="63">
        <v>0</v>
      </c>
      <c r="F10" s="63">
        <v>0</v>
      </c>
      <c r="G10" s="63">
        <v>0</v>
      </c>
      <c r="H10" s="63">
        <v>0</v>
      </c>
      <c r="I10" s="63">
        <v>0</v>
      </c>
      <c r="J10" s="63">
        <v>0</v>
      </c>
      <c r="K10" s="63">
        <v>0</v>
      </c>
      <c r="L10" s="63">
        <v>0</v>
      </c>
      <c r="M10" s="63">
        <f t="shared" si="1"/>
        <v>0</v>
      </c>
    </row>
    <row r="11" spans="1:13" x14ac:dyDescent="0.35">
      <c r="A11" s="5" t="s">
        <v>7</v>
      </c>
      <c r="B11" s="63">
        <v>0</v>
      </c>
      <c r="C11" s="63">
        <v>0</v>
      </c>
      <c r="D11" s="63">
        <v>0</v>
      </c>
      <c r="E11" s="63">
        <v>0</v>
      </c>
      <c r="F11" s="63">
        <v>0</v>
      </c>
      <c r="G11" s="63">
        <v>0</v>
      </c>
      <c r="H11" s="63">
        <v>0</v>
      </c>
      <c r="I11" s="63">
        <v>0</v>
      </c>
      <c r="J11" s="63">
        <v>0</v>
      </c>
      <c r="K11" s="63">
        <v>0</v>
      </c>
      <c r="L11" s="63">
        <v>0</v>
      </c>
      <c r="M11" s="63">
        <f t="shared" si="1"/>
        <v>0</v>
      </c>
    </row>
    <row r="12" spans="1:13" x14ac:dyDescent="0.35">
      <c r="A12" s="3" t="s">
        <v>11</v>
      </c>
      <c r="B12" s="63">
        <f>SUM(B13:B15)</f>
        <v>-0.76100000000000001</v>
      </c>
      <c r="C12" s="94">
        <f t="shared" ref="C12:L12" si="3">SUM(C13:C15)</f>
        <v>-1.5469999999999999</v>
      </c>
      <c r="D12" s="94">
        <f t="shared" si="3"/>
        <v>-1.99</v>
      </c>
      <c r="E12" s="94">
        <f t="shared" si="3"/>
        <v>-2.7</v>
      </c>
      <c r="F12" s="94">
        <f t="shared" si="3"/>
        <v>-2.6749999999999998</v>
      </c>
      <c r="G12" s="94">
        <f t="shared" si="3"/>
        <v>-2.7429999999999999</v>
      </c>
      <c r="H12" s="94">
        <f t="shared" si="3"/>
        <v>-4.2290000000000001</v>
      </c>
      <c r="I12" s="94">
        <f t="shared" si="3"/>
        <v>-5.72</v>
      </c>
      <c r="J12" s="94">
        <f t="shared" si="3"/>
        <v>-7.2190000000000003</v>
      </c>
      <c r="K12" s="94">
        <f t="shared" si="3"/>
        <v>-8.7240000000000002</v>
      </c>
      <c r="L12" s="94">
        <f t="shared" si="3"/>
        <v>0</v>
      </c>
      <c r="M12" s="63">
        <f t="shared" si="1"/>
        <v>-38.308</v>
      </c>
    </row>
    <row r="13" spans="1:13" x14ac:dyDescent="0.35">
      <c r="A13" s="5" t="s">
        <v>5</v>
      </c>
      <c r="B13" s="97">
        <f>B5-B9</f>
        <v>-0.76100000000000001</v>
      </c>
      <c r="C13" s="97">
        <f t="shared" ref="C13:L13" si="4">C5-C9</f>
        <v>-1.5469999999999999</v>
      </c>
      <c r="D13" s="97">
        <f t="shared" si="4"/>
        <v>-1.99</v>
      </c>
      <c r="E13" s="97">
        <f t="shared" si="4"/>
        <v>-2.7</v>
      </c>
      <c r="F13" s="97">
        <f t="shared" si="4"/>
        <v>-2.6749999999999998</v>
      </c>
      <c r="G13" s="97">
        <f t="shared" si="4"/>
        <v>-2.7429999999999999</v>
      </c>
      <c r="H13" s="97">
        <f t="shared" si="4"/>
        <v>-4.2290000000000001</v>
      </c>
      <c r="I13" s="97">
        <f t="shared" si="4"/>
        <v>-5.72</v>
      </c>
      <c r="J13" s="97">
        <f t="shared" si="4"/>
        <v>-7.2190000000000003</v>
      </c>
      <c r="K13" s="97">
        <f t="shared" si="4"/>
        <v>-8.7240000000000002</v>
      </c>
      <c r="L13" s="97">
        <f t="shared" si="4"/>
        <v>0</v>
      </c>
      <c r="M13" s="63">
        <f t="shared" si="1"/>
        <v>-38.308</v>
      </c>
    </row>
    <row r="14" spans="1:13" x14ac:dyDescent="0.35">
      <c r="A14" s="5" t="s">
        <v>6</v>
      </c>
      <c r="B14" s="63">
        <v>0</v>
      </c>
      <c r="C14" s="63">
        <v>0</v>
      </c>
      <c r="D14" s="63">
        <v>0</v>
      </c>
      <c r="E14" s="63">
        <v>0</v>
      </c>
      <c r="F14" s="63">
        <v>0</v>
      </c>
      <c r="G14" s="63">
        <v>0</v>
      </c>
      <c r="H14" s="63">
        <v>0</v>
      </c>
      <c r="I14" s="63">
        <v>0</v>
      </c>
      <c r="J14" s="63">
        <v>0</v>
      </c>
      <c r="K14" s="63">
        <v>0</v>
      </c>
      <c r="L14" s="63">
        <v>0</v>
      </c>
      <c r="M14" s="63">
        <f t="shared" si="1"/>
        <v>0</v>
      </c>
    </row>
    <row r="15" spans="1:13" x14ac:dyDescent="0.35">
      <c r="A15" s="5" t="s">
        <v>7</v>
      </c>
      <c r="B15" s="63">
        <v>0</v>
      </c>
      <c r="C15" s="63">
        <v>0</v>
      </c>
      <c r="D15" s="63">
        <v>0</v>
      </c>
      <c r="E15" s="63">
        <v>0</v>
      </c>
      <c r="F15" s="63">
        <v>0</v>
      </c>
      <c r="G15" s="63">
        <v>0</v>
      </c>
      <c r="H15" s="63">
        <v>0</v>
      </c>
      <c r="I15" s="63">
        <v>0</v>
      </c>
      <c r="J15" s="63">
        <v>0</v>
      </c>
      <c r="K15" s="63">
        <v>0</v>
      </c>
      <c r="L15" s="63">
        <v>0</v>
      </c>
      <c r="M15" s="63">
        <f t="shared" si="1"/>
        <v>0</v>
      </c>
    </row>
    <row r="16" spans="1:13" ht="29" x14ac:dyDescent="0.35">
      <c r="A16" s="3" t="s">
        <v>9</v>
      </c>
      <c r="B16" s="95">
        <v>4.1900000000000004</v>
      </c>
      <c r="C16" s="95">
        <v>8.52</v>
      </c>
      <c r="D16" s="95">
        <v>10.98</v>
      </c>
      <c r="E16" s="95">
        <v>5.59</v>
      </c>
      <c r="F16" s="63">
        <v>0</v>
      </c>
      <c r="G16" s="63">
        <v>0</v>
      </c>
      <c r="H16" s="63">
        <v>0</v>
      </c>
      <c r="I16" s="63">
        <v>0</v>
      </c>
      <c r="J16" s="63">
        <v>0</v>
      </c>
      <c r="K16" s="63">
        <v>0</v>
      </c>
      <c r="L16" s="63">
        <v>0</v>
      </c>
      <c r="M16" s="63">
        <f t="shared" si="1"/>
        <v>29.28</v>
      </c>
    </row>
    <row r="17" spans="1:13" x14ac:dyDescent="0.35">
      <c r="A17" s="3" t="s">
        <v>10</v>
      </c>
      <c r="B17" s="63">
        <f>SUM(B18:B20)</f>
        <v>0</v>
      </c>
      <c r="C17" s="63">
        <v>0</v>
      </c>
      <c r="D17" s="63">
        <v>0</v>
      </c>
      <c r="E17" s="63">
        <v>0</v>
      </c>
      <c r="F17" s="63">
        <v>0</v>
      </c>
      <c r="G17" s="63">
        <v>0</v>
      </c>
      <c r="H17" s="63">
        <v>0</v>
      </c>
      <c r="I17" s="63">
        <v>0</v>
      </c>
      <c r="J17" s="63">
        <v>0</v>
      </c>
      <c r="K17" s="63">
        <v>0</v>
      </c>
      <c r="L17" s="63">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x14ac:dyDescent="0.35">
      <c r="A20" s="5" t="s">
        <v>7</v>
      </c>
      <c r="B20" s="63">
        <v>0</v>
      </c>
      <c r="C20" s="63">
        <v>0</v>
      </c>
      <c r="D20" s="63">
        <v>0</v>
      </c>
      <c r="E20" s="63">
        <v>0</v>
      </c>
      <c r="F20" s="63">
        <v>0</v>
      </c>
      <c r="G20" s="63">
        <v>0</v>
      </c>
      <c r="H20" s="63">
        <v>0</v>
      </c>
      <c r="I20" s="63">
        <v>0</v>
      </c>
      <c r="J20" s="63">
        <v>0</v>
      </c>
      <c r="K20" s="63">
        <v>0</v>
      </c>
      <c r="L20" s="63">
        <v>0</v>
      </c>
      <c r="M20" s="63">
        <f t="shared" si="1"/>
        <v>0</v>
      </c>
    </row>
    <row r="21" spans="1:13" x14ac:dyDescent="0.35">
      <c r="A21" s="5" t="s">
        <v>12</v>
      </c>
      <c r="B21" s="290" t="s">
        <v>292</v>
      </c>
      <c r="C21" s="290"/>
      <c r="D21" s="290"/>
      <c r="E21" s="290"/>
      <c r="F21" s="290"/>
      <c r="G21" s="290"/>
      <c r="H21" s="290"/>
      <c r="I21" s="290"/>
      <c r="J21" s="290"/>
      <c r="K21" s="290"/>
      <c r="L21" s="290"/>
      <c r="M21" s="290"/>
    </row>
    <row r="22" spans="1:13" ht="43.5" x14ac:dyDescent="0.35">
      <c r="A22" s="5" t="s">
        <v>13</v>
      </c>
      <c r="B22" s="290" t="s">
        <v>293</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22" t="s">
        <v>17</v>
      </c>
      <c r="B28" s="5" t="s">
        <v>20</v>
      </c>
      <c r="C28" s="22"/>
      <c r="D28" s="22"/>
      <c r="E28" s="22"/>
      <c r="F28" s="22"/>
      <c r="G28" s="22"/>
      <c r="H28" s="22"/>
      <c r="I28" s="290"/>
      <c r="J28" s="290"/>
    </row>
    <row r="29" spans="1:13" ht="87" x14ac:dyDescent="0.35">
      <c r="A29" s="22" t="s">
        <v>18</v>
      </c>
      <c r="B29" s="5" t="s">
        <v>21</v>
      </c>
      <c r="C29" s="22"/>
      <c r="D29" s="22"/>
      <c r="E29" s="22"/>
      <c r="F29" s="22"/>
      <c r="G29" s="22"/>
      <c r="H29" s="22"/>
      <c r="I29" s="294"/>
      <c r="J29" s="296"/>
    </row>
    <row r="30" spans="1:13" ht="87" x14ac:dyDescent="0.35">
      <c r="A30" s="22" t="s">
        <v>19</v>
      </c>
      <c r="B30" s="7" t="s">
        <v>22</v>
      </c>
      <c r="C30" s="22"/>
      <c r="D30" s="22"/>
      <c r="E30" s="22"/>
      <c r="F30" s="22"/>
      <c r="G30" s="22"/>
      <c r="H30" s="22"/>
      <c r="I30" s="290"/>
      <c r="J30" s="290"/>
    </row>
    <row r="31" spans="1:13" ht="29" x14ac:dyDescent="0.35">
      <c r="A31" s="8"/>
      <c r="B31" s="5" t="s">
        <v>23</v>
      </c>
      <c r="C31" s="22"/>
      <c r="D31" s="22"/>
      <c r="E31" s="22"/>
      <c r="F31" s="22"/>
      <c r="G31" s="22"/>
      <c r="H31" s="22"/>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t="s">
        <v>294</v>
      </c>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22"/>
      <c r="D35" s="22"/>
      <c r="E35" s="22"/>
      <c r="F35" s="22"/>
      <c r="G35" s="22"/>
      <c r="H35" s="22"/>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22"/>
      <c r="D37" s="22"/>
      <c r="E37" s="22"/>
      <c r="F37" s="22"/>
      <c r="G37" s="22"/>
      <c r="H37" s="22"/>
      <c r="I37" s="290"/>
      <c r="J37" s="290"/>
    </row>
    <row r="38" spans="1:10" ht="43.5" x14ac:dyDescent="0.35">
      <c r="A38" s="22"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A16" sqref="A16"/>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30">
        <f>SUM(B5:B7)</f>
        <v>0</v>
      </c>
      <c r="C4" s="130">
        <f t="shared" ref="C4:L4" si="0">SUM(C5:C7)</f>
        <v>0</v>
      </c>
      <c r="D4" s="130">
        <f t="shared" si="0"/>
        <v>0</v>
      </c>
      <c r="E4" s="130">
        <f t="shared" si="0"/>
        <v>0</v>
      </c>
      <c r="F4" s="130">
        <f t="shared" si="0"/>
        <v>0</v>
      </c>
      <c r="G4" s="130">
        <f t="shared" si="0"/>
        <v>0</v>
      </c>
      <c r="H4" s="130">
        <f t="shared" si="0"/>
        <v>-19.8</v>
      </c>
      <c r="I4" s="130">
        <f t="shared" si="0"/>
        <v>-21.6</v>
      </c>
      <c r="J4" s="130">
        <f t="shared" si="0"/>
        <v>-21.6</v>
      </c>
      <c r="K4" s="130">
        <f t="shared" si="0"/>
        <v>-21.6</v>
      </c>
      <c r="L4" s="130">
        <f t="shared" si="0"/>
        <v>-21.6</v>
      </c>
      <c r="M4" s="130">
        <f>SUM(B4:L4)</f>
        <v>-106.20000000000002</v>
      </c>
    </row>
    <row r="5" spans="1:16" ht="43.5" x14ac:dyDescent="0.35">
      <c r="A5" s="5" t="s">
        <v>443</v>
      </c>
      <c r="B5" s="130">
        <v>0</v>
      </c>
      <c r="C5" s="130">
        <v>0</v>
      </c>
      <c r="D5" s="130">
        <v>0</v>
      </c>
      <c r="E5" s="130">
        <v>0</v>
      </c>
      <c r="F5" s="130">
        <v>0</v>
      </c>
      <c r="G5" s="130">
        <v>0</v>
      </c>
      <c r="H5" s="130">
        <v>-19.8</v>
      </c>
      <c r="I5" s="130">
        <v>-21.6</v>
      </c>
      <c r="J5" s="130">
        <v>-21.6</v>
      </c>
      <c r="K5" s="130">
        <v>-21.6</v>
      </c>
      <c r="L5" s="130">
        <v>-21.6</v>
      </c>
      <c r="M5" s="130">
        <f t="shared" ref="M5:M20" si="1">SUM(B5:L5)</f>
        <v>-106.20000000000002</v>
      </c>
    </row>
    <row r="6" spans="1:16" x14ac:dyDescent="0.35">
      <c r="A6" s="5" t="s">
        <v>6</v>
      </c>
      <c r="B6" s="130">
        <v>0</v>
      </c>
      <c r="C6" s="130">
        <v>0</v>
      </c>
      <c r="D6" s="130">
        <v>0</v>
      </c>
      <c r="E6" s="130">
        <v>0</v>
      </c>
      <c r="F6" s="130">
        <v>0</v>
      </c>
      <c r="G6" s="130">
        <v>0</v>
      </c>
      <c r="H6" s="130">
        <v>0</v>
      </c>
      <c r="I6" s="130">
        <v>0</v>
      </c>
      <c r="J6" s="130">
        <v>0</v>
      </c>
      <c r="K6" s="130">
        <v>0</v>
      </c>
      <c r="L6" s="130">
        <v>0</v>
      </c>
      <c r="M6" s="130">
        <f t="shared" si="1"/>
        <v>0</v>
      </c>
    </row>
    <row r="7" spans="1:16" x14ac:dyDescent="0.35">
      <c r="A7" s="5" t="s">
        <v>7</v>
      </c>
      <c r="B7" s="130">
        <v>0</v>
      </c>
      <c r="C7" s="130">
        <v>0</v>
      </c>
      <c r="D7" s="130">
        <v>0</v>
      </c>
      <c r="E7" s="130">
        <v>0</v>
      </c>
      <c r="F7" s="130">
        <v>0</v>
      </c>
      <c r="G7" s="130">
        <v>0</v>
      </c>
      <c r="H7" s="130">
        <v>0</v>
      </c>
      <c r="I7" s="130">
        <v>0</v>
      </c>
      <c r="J7" s="130">
        <v>0</v>
      </c>
      <c r="K7" s="130">
        <v>0</v>
      </c>
      <c r="L7" s="130">
        <v>0</v>
      </c>
      <c r="M7" s="130">
        <f t="shared" si="1"/>
        <v>0</v>
      </c>
    </row>
    <row r="8" spans="1:16" x14ac:dyDescent="0.35">
      <c r="A8" s="3" t="s">
        <v>8</v>
      </c>
      <c r="B8" s="130">
        <f>SUM(B9:B11)</f>
        <v>1.17</v>
      </c>
      <c r="C8" s="130">
        <f t="shared" ref="C8:L8" si="2">SUM(C9:C11)</f>
        <v>1.04</v>
      </c>
      <c r="D8" s="130">
        <f t="shared" si="2"/>
        <v>0.27</v>
      </c>
      <c r="E8" s="130">
        <f t="shared" si="2"/>
        <v>0.06</v>
      </c>
      <c r="F8" s="130">
        <f t="shared" si="2"/>
        <v>3.4699999999999998</v>
      </c>
      <c r="G8" s="130">
        <f t="shared" si="2"/>
        <v>0.67</v>
      </c>
      <c r="H8" s="130">
        <f t="shared" si="2"/>
        <v>0.41</v>
      </c>
      <c r="I8" s="130">
        <f t="shared" si="2"/>
        <v>0.44</v>
      </c>
      <c r="J8" s="130">
        <f t="shared" si="2"/>
        <v>1.25</v>
      </c>
      <c r="K8" s="130">
        <f t="shared" si="2"/>
        <v>1.26</v>
      </c>
      <c r="L8" s="130">
        <f t="shared" si="2"/>
        <v>1.25</v>
      </c>
      <c r="M8" s="130">
        <f t="shared" si="1"/>
        <v>11.290000000000001</v>
      </c>
    </row>
    <row r="9" spans="1:16" x14ac:dyDescent="0.35">
      <c r="A9" s="5" t="s">
        <v>5</v>
      </c>
      <c r="B9" s="132">
        <v>1.17</v>
      </c>
      <c r="C9" s="132">
        <v>1.04</v>
      </c>
      <c r="D9" s="132">
        <v>0.27</v>
      </c>
      <c r="E9" s="132">
        <f>0.06</f>
        <v>0.06</v>
      </c>
      <c r="F9" s="132">
        <v>1.2</v>
      </c>
      <c r="G9" s="132">
        <v>0.67</v>
      </c>
      <c r="H9" s="132">
        <v>0.41</v>
      </c>
      <c r="I9" s="132">
        <v>0.44</v>
      </c>
      <c r="J9" s="132">
        <v>1.25</v>
      </c>
      <c r="K9" s="132">
        <v>1.26</v>
      </c>
      <c r="L9" s="132">
        <v>1.25</v>
      </c>
      <c r="M9" s="130">
        <f t="shared" si="1"/>
        <v>9.02</v>
      </c>
    </row>
    <row r="10" spans="1:16" x14ac:dyDescent="0.35">
      <c r="A10" s="5" t="s">
        <v>6</v>
      </c>
      <c r="B10" s="130">
        <v>0</v>
      </c>
      <c r="C10" s="130">
        <v>0</v>
      </c>
      <c r="D10" s="130">
        <v>0</v>
      </c>
      <c r="E10" s="130">
        <v>0</v>
      </c>
      <c r="F10" s="130">
        <v>0</v>
      </c>
      <c r="G10" s="130">
        <v>0</v>
      </c>
      <c r="H10" s="130">
        <v>0</v>
      </c>
      <c r="I10" s="130">
        <v>0</v>
      </c>
      <c r="J10" s="130">
        <v>0</v>
      </c>
      <c r="K10" s="130">
        <v>0</v>
      </c>
      <c r="L10" s="130">
        <v>0</v>
      </c>
      <c r="M10" s="130">
        <f t="shared" si="1"/>
        <v>0</v>
      </c>
    </row>
    <row r="11" spans="1:16" x14ac:dyDescent="0.35">
      <c r="A11" s="5" t="s">
        <v>7</v>
      </c>
      <c r="B11" s="130">
        <v>0</v>
      </c>
      <c r="C11" s="130">
        <v>0</v>
      </c>
      <c r="D11" s="130">
        <v>0</v>
      </c>
      <c r="E11" s="130">
        <v>0</v>
      </c>
      <c r="F11" s="130">
        <v>2.27</v>
      </c>
      <c r="G11" s="130">
        <v>0</v>
      </c>
      <c r="H11" s="130">
        <v>0</v>
      </c>
      <c r="I11" s="130">
        <v>0</v>
      </c>
      <c r="J11" s="130">
        <v>0</v>
      </c>
      <c r="K11" s="130">
        <v>0</v>
      </c>
      <c r="L11" s="130">
        <v>0</v>
      </c>
      <c r="M11" s="130">
        <f t="shared" si="1"/>
        <v>2.27</v>
      </c>
    </row>
    <row r="12" spans="1:16" x14ac:dyDescent="0.35">
      <c r="A12" s="3" t="s">
        <v>11</v>
      </c>
      <c r="B12" s="130">
        <f>SUM(B13:B15)</f>
        <v>-1.17</v>
      </c>
      <c r="C12" s="130">
        <f t="shared" ref="C12:L12" si="3">SUM(C13:C15)</f>
        <v>-1.04</v>
      </c>
      <c r="D12" s="130">
        <f t="shared" si="3"/>
        <v>-0.27</v>
      </c>
      <c r="E12" s="130">
        <f t="shared" si="3"/>
        <v>-0.06</v>
      </c>
      <c r="F12" s="130">
        <f t="shared" si="3"/>
        <v>-3.4699999999999998</v>
      </c>
      <c r="G12" s="130">
        <f t="shared" si="3"/>
        <v>-0.67</v>
      </c>
      <c r="H12" s="130">
        <f t="shared" si="3"/>
        <v>-20.21</v>
      </c>
      <c r="I12" s="130">
        <f t="shared" si="3"/>
        <v>-22.04</v>
      </c>
      <c r="J12" s="130">
        <f t="shared" si="3"/>
        <v>-22.85</v>
      </c>
      <c r="K12" s="130">
        <f t="shared" si="3"/>
        <v>-22.86</v>
      </c>
      <c r="L12" s="130">
        <f t="shared" si="3"/>
        <v>-22.85</v>
      </c>
      <c r="M12" s="130">
        <f t="shared" si="1"/>
        <v>-117.49000000000001</v>
      </c>
    </row>
    <row r="13" spans="1:16" ht="15" thickBot="1" x14ac:dyDescent="0.4">
      <c r="A13" s="5" t="s">
        <v>5</v>
      </c>
      <c r="B13" s="132">
        <v>-1.17</v>
      </c>
      <c r="C13" s="132">
        <v>-1.04</v>
      </c>
      <c r="D13" s="132">
        <v>-0.27</v>
      </c>
      <c r="E13" s="132">
        <v>-0.06</v>
      </c>
      <c r="F13" s="132">
        <v>-1.2</v>
      </c>
      <c r="G13" s="132">
        <v>-0.67</v>
      </c>
      <c r="H13" s="132">
        <v>-20.21</v>
      </c>
      <c r="I13" s="132">
        <v>-22.04</v>
      </c>
      <c r="J13" s="132">
        <v>-22.85</v>
      </c>
      <c r="K13" s="132">
        <v>-22.86</v>
      </c>
      <c r="L13" s="132">
        <v>-22.85</v>
      </c>
      <c r="M13" s="130">
        <f t="shared" si="1"/>
        <v>-115.22</v>
      </c>
    </row>
    <row r="14" spans="1:16" ht="15" thickBot="1" x14ac:dyDescent="0.4">
      <c r="A14" s="5" t="s">
        <v>6</v>
      </c>
      <c r="B14" s="130">
        <v>0</v>
      </c>
      <c r="C14" s="130">
        <v>0</v>
      </c>
      <c r="D14" s="130">
        <v>0</v>
      </c>
      <c r="E14" s="130">
        <v>0</v>
      </c>
      <c r="F14" s="130">
        <v>0</v>
      </c>
      <c r="G14" s="130">
        <v>0</v>
      </c>
      <c r="H14" s="130">
        <v>0</v>
      </c>
      <c r="I14" s="130">
        <v>0</v>
      </c>
      <c r="J14" s="130">
        <v>0</v>
      </c>
      <c r="K14" s="130">
        <v>0</v>
      </c>
      <c r="L14" s="130">
        <v>0</v>
      </c>
      <c r="M14" s="130">
        <f t="shared" si="1"/>
        <v>0</v>
      </c>
      <c r="O14" s="67" t="s">
        <v>442</v>
      </c>
      <c r="P14" s="74"/>
    </row>
    <row r="15" spans="1:16" ht="15" thickBot="1" x14ac:dyDescent="0.4">
      <c r="A15" s="5" t="s">
        <v>7</v>
      </c>
      <c r="B15" s="130">
        <v>0</v>
      </c>
      <c r="C15" s="130">
        <v>0</v>
      </c>
      <c r="D15" s="130">
        <v>0</v>
      </c>
      <c r="E15" s="130">
        <v>0</v>
      </c>
      <c r="F15" s="130">
        <v>-2.27</v>
      </c>
      <c r="G15" s="130">
        <v>0</v>
      </c>
      <c r="H15" s="130">
        <v>0</v>
      </c>
      <c r="I15" s="130">
        <v>0</v>
      </c>
      <c r="J15" s="130">
        <v>0</v>
      </c>
      <c r="K15" s="130">
        <v>0</v>
      </c>
      <c r="L15" s="130">
        <v>0</v>
      </c>
      <c r="M15" s="130">
        <f t="shared" si="1"/>
        <v>-2.27</v>
      </c>
      <c r="O15" s="67"/>
      <c r="P15" s="74"/>
    </row>
    <row r="16" spans="1:16" ht="29" x14ac:dyDescent="0.35">
      <c r="A16" s="3" t="s">
        <v>9</v>
      </c>
      <c r="B16" s="65">
        <v>6.28</v>
      </c>
      <c r="C16" s="65">
        <v>5.6</v>
      </c>
      <c r="D16" s="65">
        <v>1.49</v>
      </c>
      <c r="E16" s="65">
        <v>0.56000000000000005</v>
      </c>
      <c r="F16" s="130">
        <v>0</v>
      </c>
      <c r="G16" s="130">
        <v>0</v>
      </c>
      <c r="H16" s="130">
        <v>0</v>
      </c>
      <c r="I16" s="130">
        <v>0</v>
      </c>
      <c r="J16" s="130">
        <v>0</v>
      </c>
      <c r="K16" s="130">
        <v>0</v>
      </c>
      <c r="L16" s="130">
        <v>0</v>
      </c>
      <c r="M16" s="130">
        <f t="shared" si="1"/>
        <v>13.93</v>
      </c>
    </row>
    <row r="17" spans="1:13" x14ac:dyDescent="0.35">
      <c r="A17" s="3" t="s">
        <v>10</v>
      </c>
      <c r="B17" s="130">
        <f>SUM(B18:B20)</f>
        <v>0</v>
      </c>
      <c r="C17" s="130">
        <v>0</v>
      </c>
      <c r="D17" s="130">
        <v>0</v>
      </c>
      <c r="E17" s="130">
        <v>0</v>
      </c>
      <c r="F17" s="130">
        <v>0</v>
      </c>
      <c r="G17" s="130">
        <v>0</v>
      </c>
      <c r="H17" s="130">
        <v>0</v>
      </c>
      <c r="I17" s="130">
        <v>0</v>
      </c>
      <c r="J17" s="130">
        <v>0</v>
      </c>
      <c r="K17" s="130">
        <v>0</v>
      </c>
      <c r="L17" s="130">
        <v>0</v>
      </c>
      <c r="M17" s="130">
        <f t="shared" si="1"/>
        <v>0</v>
      </c>
    </row>
    <row r="18" spans="1:13" x14ac:dyDescent="0.35">
      <c r="A18" s="5" t="s">
        <v>5</v>
      </c>
      <c r="B18" s="130">
        <v>0</v>
      </c>
      <c r="C18" s="130">
        <v>0</v>
      </c>
      <c r="D18" s="130">
        <v>0</v>
      </c>
      <c r="E18" s="130">
        <v>0</v>
      </c>
      <c r="F18" s="130">
        <v>0</v>
      </c>
      <c r="G18" s="130">
        <v>0</v>
      </c>
      <c r="H18" s="130">
        <v>0</v>
      </c>
      <c r="I18" s="130">
        <v>0</v>
      </c>
      <c r="J18" s="130">
        <v>0</v>
      </c>
      <c r="K18" s="130">
        <v>0</v>
      </c>
      <c r="L18" s="130">
        <v>0</v>
      </c>
      <c r="M18" s="130">
        <f t="shared" si="1"/>
        <v>0</v>
      </c>
    </row>
    <row r="19" spans="1:13" x14ac:dyDescent="0.35">
      <c r="A19" s="5" t="s">
        <v>6</v>
      </c>
      <c r="B19" s="130">
        <v>0</v>
      </c>
      <c r="C19" s="130">
        <v>0</v>
      </c>
      <c r="D19" s="130">
        <v>0</v>
      </c>
      <c r="E19" s="130">
        <v>0</v>
      </c>
      <c r="F19" s="130">
        <v>0</v>
      </c>
      <c r="G19" s="130">
        <v>0</v>
      </c>
      <c r="H19" s="130">
        <v>0</v>
      </c>
      <c r="I19" s="130">
        <v>0</v>
      </c>
      <c r="J19" s="130">
        <v>0</v>
      </c>
      <c r="K19" s="130">
        <v>0</v>
      </c>
      <c r="L19" s="130">
        <v>0</v>
      </c>
      <c r="M19" s="130">
        <f t="shared" si="1"/>
        <v>0</v>
      </c>
    </row>
    <row r="20" spans="1:13" x14ac:dyDescent="0.35">
      <c r="A20" s="5" t="s">
        <v>7</v>
      </c>
      <c r="B20" s="130">
        <v>0</v>
      </c>
      <c r="C20" s="130">
        <v>0</v>
      </c>
      <c r="D20" s="130">
        <v>0</v>
      </c>
      <c r="E20" s="130">
        <v>0</v>
      </c>
      <c r="F20" s="130">
        <v>0</v>
      </c>
      <c r="G20" s="130">
        <v>0</v>
      </c>
      <c r="H20" s="130">
        <v>0</v>
      </c>
      <c r="I20" s="130">
        <v>0</v>
      </c>
      <c r="J20" s="130">
        <v>0</v>
      </c>
      <c r="K20" s="130">
        <v>0</v>
      </c>
      <c r="L20" s="130">
        <v>0</v>
      </c>
      <c r="M20" s="130">
        <f t="shared" si="1"/>
        <v>0</v>
      </c>
    </row>
    <row r="21" spans="1:13" ht="168.75" customHeight="1" x14ac:dyDescent="0.35">
      <c r="A21" s="5" t="s">
        <v>12</v>
      </c>
      <c r="B21" s="290" t="s">
        <v>457</v>
      </c>
      <c r="C21" s="290"/>
      <c r="D21" s="290"/>
      <c r="E21" s="290"/>
      <c r="F21" s="290"/>
      <c r="G21" s="290"/>
      <c r="H21" s="290"/>
      <c r="I21" s="290"/>
      <c r="J21" s="290"/>
      <c r="K21" s="290"/>
      <c r="L21" s="290"/>
      <c r="M21" s="290"/>
    </row>
    <row r="22" spans="1:13" ht="43.5" x14ac:dyDescent="0.35">
      <c r="A22" s="5" t="s">
        <v>13</v>
      </c>
      <c r="B22" s="290" t="s">
        <v>444</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31" t="s">
        <v>17</v>
      </c>
      <c r="B28" s="5" t="s">
        <v>20</v>
      </c>
      <c r="C28" s="131"/>
      <c r="D28" s="131"/>
      <c r="E28" s="131"/>
      <c r="F28" s="131"/>
      <c r="G28" s="131"/>
      <c r="H28" s="131"/>
      <c r="I28" s="290"/>
      <c r="J28" s="290"/>
    </row>
    <row r="29" spans="1:13" ht="87" x14ac:dyDescent="0.35">
      <c r="A29" s="131" t="s">
        <v>18</v>
      </c>
      <c r="B29" s="5" t="s">
        <v>21</v>
      </c>
      <c r="C29" s="131"/>
      <c r="D29" s="131"/>
      <c r="E29" s="131"/>
      <c r="F29" s="131"/>
      <c r="G29" s="131"/>
      <c r="H29" s="131"/>
      <c r="I29" s="294"/>
      <c r="J29" s="296"/>
    </row>
    <row r="30" spans="1:13" ht="87" x14ac:dyDescent="0.35">
      <c r="A30" s="131" t="s">
        <v>19</v>
      </c>
      <c r="B30" s="7" t="s">
        <v>22</v>
      </c>
      <c r="C30" s="131"/>
      <c r="D30" s="131"/>
      <c r="E30" s="131"/>
      <c r="F30" s="131"/>
      <c r="G30" s="131"/>
      <c r="H30" s="131"/>
      <c r="I30" s="290"/>
      <c r="J30" s="290"/>
    </row>
    <row r="31" spans="1:13" ht="29" x14ac:dyDescent="0.35">
      <c r="A31" s="8"/>
      <c r="B31" s="5" t="s">
        <v>23</v>
      </c>
      <c r="C31" s="131"/>
      <c r="D31" s="131"/>
      <c r="E31" s="131"/>
      <c r="F31" s="131"/>
      <c r="G31" s="131"/>
      <c r="H31" s="13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31"/>
      <c r="D35" s="131"/>
      <c r="E35" s="131"/>
      <c r="F35" s="131"/>
      <c r="G35" s="131"/>
      <c r="H35" s="13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31"/>
      <c r="D37" s="131"/>
      <c r="E37" s="131"/>
      <c r="F37" s="131"/>
      <c r="G37" s="131"/>
      <c r="H37" s="131"/>
      <c r="I37" s="290"/>
      <c r="J37" s="290"/>
    </row>
    <row r="38" spans="1:10" ht="43.5" x14ac:dyDescent="0.35">
      <c r="A38" s="131"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P17" sqref="P16:P17"/>
    </sheetView>
  </sheetViews>
  <sheetFormatPr defaultRowHeight="14.5" x14ac:dyDescent="0.35"/>
  <cols>
    <col min="1" max="1" width="33.7265625" customWidth="1"/>
  </cols>
  <sheetData>
    <row r="1" spans="1:17" x14ac:dyDescent="0.35">
      <c r="A1" s="289"/>
      <c r="B1" s="289"/>
      <c r="C1" s="289"/>
      <c r="D1" s="289"/>
      <c r="E1" s="289"/>
      <c r="F1" s="289"/>
      <c r="G1" s="289"/>
      <c r="H1" s="289"/>
      <c r="I1" s="289"/>
      <c r="J1" s="289"/>
      <c r="K1" s="289"/>
      <c r="L1" s="289"/>
      <c r="M1" s="289"/>
    </row>
    <row r="2" spans="1:17" x14ac:dyDescent="0.35">
      <c r="A2" s="290" t="s">
        <v>1</v>
      </c>
      <c r="B2" s="291" t="s">
        <v>2</v>
      </c>
      <c r="C2" s="291"/>
      <c r="D2" s="291"/>
      <c r="E2" s="291"/>
      <c r="F2" s="291"/>
      <c r="G2" s="291"/>
      <c r="H2" s="291"/>
      <c r="I2" s="291"/>
      <c r="J2" s="291"/>
      <c r="K2" s="291"/>
      <c r="L2" s="291"/>
      <c r="M2" s="291"/>
    </row>
    <row r="3" spans="1:17" ht="29" x14ac:dyDescent="0.35">
      <c r="A3" s="290"/>
      <c r="B3" s="1">
        <v>0</v>
      </c>
      <c r="C3" s="1">
        <v>1</v>
      </c>
      <c r="D3" s="1">
        <v>2</v>
      </c>
      <c r="E3" s="1">
        <v>3</v>
      </c>
      <c r="F3" s="1">
        <v>4</v>
      </c>
      <c r="G3" s="1">
        <v>5</v>
      </c>
      <c r="H3" s="1">
        <v>6</v>
      </c>
      <c r="I3" s="1">
        <v>7</v>
      </c>
      <c r="J3" s="1">
        <v>8</v>
      </c>
      <c r="K3" s="1">
        <v>9</v>
      </c>
      <c r="L3" s="1">
        <v>10</v>
      </c>
      <c r="M3" s="2" t="s">
        <v>3</v>
      </c>
    </row>
    <row r="4" spans="1:17" x14ac:dyDescent="0.35">
      <c r="A4" s="3" t="s">
        <v>4</v>
      </c>
      <c r="B4" s="141">
        <f>SUM(B5:B7)</f>
        <v>0</v>
      </c>
      <c r="C4" s="141">
        <f t="shared" ref="C4:L4" si="0">SUM(C5:C7)</f>
        <v>0</v>
      </c>
      <c r="D4" s="141">
        <f t="shared" si="0"/>
        <v>0</v>
      </c>
      <c r="E4" s="141">
        <f t="shared" si="0"/>
        <v>0</v>
      </c>
      <c r="F4" s="141">
        <f t="shared" si="0"/>
        <v>0</v>
      </c>
      <c r="G4" s="141">
        <f t="shared" si="0"/>
        <v>0</v>
      </c>
      <c r="H4" s="141">
        <f t="shared" si="0"/>
        <v>0</v>
      </c>
      <c r="I4" s="141">
        <f t="shared" si="0"/>
        <v>0</v>
      </c>
      <c r="J4" s="141">
        <f t="shared" si="0"/>
        <v>0</v>
      </c>
      <c r="K4" s="141">
        <f t="shared" si="0"/>
        <v>0</v>
      </c>
      <c r="L4" s="141">
        <f t="shared" si="0"/>
        <v>0</v>
      </c>
      <c r="M4" s="141">
        <f>SUM(B4:L4)</f>
        <v>0</v>
      </c>
    </row>
    <row r="5" spans="1:17" ht="72.5" x14ac:dyDescent="0.35">
      <c r="A5" s="5" t="s">
        <v>438</v>
      </c>
      <c r="B5" s="141">
        <v>0</v>
      </c>
      <c r="C5" s="141">
        <v>0</v>
      </c>
      <c r="D5" s="141">
        <v>0</v>
      </c>
      <c r="E5" s="141">
        <v>0</v>
      </c>
      <c r="F5" s="141">
        <v>0</v>
      </c>
      <c r="G5" s="141">
        <v>0</v>
      </c>
      <c r="H5" s="141">
        <v>0</v>
      </c>
      <c r="I5" s="141">
        <v>0</v>
      </c>
      <c r="J5" s="141">
        <v>0</v>
      </c>
      <c r="K5" s="141">
        <v>0</v>
      </c>
      <c r="L5" s="141">
        <v>0</v>
      </c>
      <c r="M5" s="141">
        <f t="shared" ref="M5:M20" si="1">SUM(B5:L5)</f>
        <v>0</v>
      </c>
    </row>
    <row r="6" spans="1:17" x14ac:dyDescent="0.35">
      <c r="A6" s="5" t="s">
        <v>6</v>
      </c>
      <c r="B6" s="141">
        <v>0</v>
      </c>
      <c r="C6" s="141">
        <v>0</v>
      </c>
      <c r="D6" s="141">
        <v>0</v>
      </c>
      <c r="E6" s="141">
        <v>0</v>
      </c>
      <c r="F6" s="141">
        <v>0</v>
      </c>
      <c r="G6" s="141">
        <v>0</v>
      </c>
      <c r="H6" s="141">
        <v>0</v>
      </c>
      <c r="I6" s="141">
        <v>0</v>
      </c>
      <c r="J6" s="141">
        <v>0</v>
      </c>
      <c r="K6" s="141">
        <v>0</v>
      </c>
      <c r="L6" s="141">
        <v>0</v>
      </c>
      <c r="M6" s="141">
        <f t="shared" si="1"/>
        <v>0</v>
      </c>
    </row>
    <row r="7" spans="1:17" ht="58" x14ac:dyDescent="0.35">
      <c r="A7" s="5" t="s">
        <v>439</v>
      </c>
      <c r="B7" s="141">
        <v>0</v>
      </c>
      <c r="C7" s="141">
        <v>0</v>
      </c>
      <c r="D7" s="141">
        <v>0</v>
      </c>
      <c r="E7" s="141">
        <v>0</v>
      </c>
      <c r="F7" s="141">
        <v>0</v>
      </c>
      <c r="G7" s="141">
        <v>0</v>
      </c>
      <c r="H7" s="141">
        <v>0</v>
      </c>
      <c r="I7" s="141">
        <v>0</v>
      </c>
      <c r="J7" s="141">
        <v>0</v>
      </c>
      <c r="K7" s="141">
        <v>0</v>
      </c>
      <c r="L7" s="141">
        <v>0</v>
      </c>
      <c r="M7" s="141">
        <f t="shared" si="1"/>
        <v>0</v>
      </c>
    </row>
    <row r="8" spans="1:17" x14ac:dyDescent="0.35">
      <c r="A8" s="3" t="s">
        <v>8</v>
      </c>
      <c r="B8" s="65">
        <f>SUM(B9:B11)</f>
        <v>0.12</v>
      </c>
      <c r="C8" s="65">
        <f t="shared" ref="C8:L8" si="2">SUM(C9:C11)</f>
        <v>0.42</v>
      </c>
      <c r="D8" s="65">
        <f t="shared" si="2"/>
        <v>0.25</v>
      </c>
      <c r="E8" s="141">
        <f t="shared" si="2"/>
        <v>0.25</v>
      </c>
      <c r="F8" s="141">
        <f t="shared" si="2"/>
        <v>0.25</v>
      </c>
      <c r="G8" s="141">
        <f t="shared" si="2"/>
        <v>0.25</v>
      </c>
      <c r="H8" s="141">
        <f t="shared" si="2"/>
        <v>0.25</v>
      </c>
      <c r="I8" s="141">
        <f t="shared" si="2"/>
        <v>0.25</v>
      </c>
      <c r="J8" s="141">
        <f t="shared" si="2"/>
        <v>0.25</v>
      </c>
      <c r="K8" s="141">
        <f t="shared" si="2"/>
        <v>0.25</v>
      </c>
      <c r="L8" s="141">
        <f t="shared" si="2"/>
        <v>0.25</v>
      </c>
      <c r="M8" s="141">
        <f t="shared" si="1"/>
        <v>2.79</v>
      </c>
    </row>
    <row r="9" spans="1:17" x14ac:dyDescent="0.35">
      <c r="A9" s="5" t="s">
        <v>5</v>
      </c>
      <c r="B9" s="141">
        <v>0.12</v>
      </c>
      <c r="C9" s="141">
        <v>0.42</v>
      </c>
      <c r="D9" s="141">
        <v>0.25</v>
      </c>
      <c r="E9" s="141">
        <v>0.25</v>
      </c>
      <c r="F9" s="141">
        <v>0.25</v>
      </c>
      <c r="G9" s="141">
        <v>0.25</v>
      </c>
      <c r="H9" s="141">
        <v>0.25</v>
      </c>
      <c r="I9" s="141">
        <v>0.25</v>
      </c>
      <c r="J9" s="141">
        <v>0.25</v>
      </c>
      <c r="K9" s="141">
        <v>0.25</v>
      </c>
      <c r="L9" s="141">
        <v>0.25</v>
      </c>
      <c r="M9" s="141">
        <f t="shared" si="1"/>
        <v>2.79</v>
      </c>
    </row>
    <row r="10" spans="1:17" x14ac:dyDescent="0.35">
      <c r="A10" s="5" t="s">
        <v>6</v>
      </c>
      <c r="B10" s="141">
        <v>0</v>
      </c>
      <c r="C10" s="141">
        <v>0</v>
      </c>
      <c r="D10" s="141">
        <v>0</v>
      </c>
      <c r="E10" s="141">
        <v>0</v>
      </c>
      <c r="F10" s="141">
        <v>0</v>
      </c>
      <c r="G10" s="141">
        <v>0</v>
      </c>
      <c r="H10" s="141">
        <v>0</v>
      </c>
      <c r="I10" s="141">
        <v>0</v>
      </c>
      <c r="J10" s="141">
        <v>0</v>
      </c>
      <c r="K10" s="141">
        <v>0</v>
      </c>
      <c r="L10" s="141">
        <v>0</v>
      </c>
      <c r="M10" s="141">
        <f t="shared" si="1"/>
        <v>0</v>
      </c>
    </row>
    <row r="11" spans="1:17" x14ac:dyDescent="0.35">
      <c r="A11" s="5" t="s">
        <v>7</v>
      </c>
      <c r="B11" s="141">
        <v>0</v>
      </c>
      <c r="C11" s="141">
        <v>0</v>
      </c>
      <c r="D11" s="141">
        <v>0</v>
      </c>
      <c r="E11" s="141">
        <v>0</v>
      </c>
      <c r="F11" s="141">
        <v>0</v>
      </c>
      <c r="G11" s="141">
        <v>0</v>
      </c>
      <c r="H11" s="141">
        <v>0</v>
      </c>
      <c r="I11" s="141">
        <v>0</v>
      </c>
      <c r="J11" s="141">
        <v>0</v>
      </c>
      <c r="K11" s="141">
        <v>0</v>
      </c>
      <c r="L11" s="141">
        <v>0</v>
      </c>
      <c r="M11" s="141">
        <f t="shared" si="1"/>
        <v>0</v>
      </c>
    </row>
    <row r="12" spans="1:17" x14ac:dyDescent="0.35">
      <c r="A12" s="3" t="s">
        <v>11</v>
      </c>
      <c r="B12" s="141">
        <f>SUM(B13:B15)</f>
        <v>-0.12</v>
      </c>
      <c r="C12" s="141">
        <f t="shared" ref="C12:L12" si="3">SUM(C13:C15)</f>
        <v>-0.42</v>
      </c>
      <c r="D12" s="141">
        <f t="shared" si="3"/>
        <v>-0.25</v>
      </c>
      <c r="E12" s="141">
        <f t="shared" si="3"/>
        <v>-0.25</v>
      </c>
      <c r="F12" s="141">
        <f t="shared" si="3"/>
        <v>-0.25</v>
      </c>
      <c r="G12" s="141">
        <f t="shared" si="3"/>
        <v>-0.25</v>
      </c>
      <c r="H12" s="141">
        <f t="shared" si="3"/>
        <v>-0.25</v>
      </c>
      <c r="I12" s="141">
        <f t="shared" si="3"/>
        <v>-0.25</v>
      </c>
      <c r="J12" s="141">
        <f t="shared" si="3"/>
        <v>-0.25</v>
      </c>
      <c r="K12" s="141">
        <f t="shared" si="3"/>
        <v>-0.25</v>
      </c>
      <c r="L12" s="141">
        <f t="shared" si="3"/>
        <v>-0.25</v>
      </c>
      <c r="M12" s="141">
        <f t="shared" si="1"/>
        <v>-2.79</v>
      </c>
      <c r="Q12" s="23"/>
    </row>
    <row r="13" spans="1:17" ht="15" thickBot="1" x14ac:dyDescent="0.4">
      <c r="A13" s="5" t="s">
        <v>5</v>
      </c>
      <c r="B13" s="141">
        <v>-0.12</v>
      </c>
      <c r="C13" s="141">
        <v>-0.42</v>
      </c>
      <c r="D13" s="141">
        <v>-0.25</v>
      </c>
      <c r="E13" s="141">
        <v>-0.25</v>
      </c>
      <c r="F13" s="141">
        <v>-0.25</v>
      </c>
      <c r="G13" s="141">
        <v>-0.25</v>
      </c>
      <c r="H13" s="141">
        <v>-0.25</v>
      </c>
      <c r="I13" s="141">
        <v>-0.25</v>
      </c>
      <c r="J13" s="141">
        <v>-0.25</v>
      </c>
      <c r="K13" s="141">
        <v>-0.25</v>
      </c>
      <c r="L13" s="141">
        <v>-0.25</v>
      </c>
      <c r="M13" s="141">
        <f t="shared" si="1"/>
        <v>-2.79</v>
      </c>
    </row>
    <row r="14" spans="1:17" ht="15" thickBot="1" x14ac:dyDescent="0.4">
      <c r="A14" s="5" t="s">
        <v>6</v>
      </c>
      <c r="B14" s="141">
        <v>0</v>
      </c>
      <c r="C14" s="141">
        <v>0</v>
      </c>
      <c r="D14" s="141">
        <v>0</v>
      </c>
      <c r="E14" s="141">
        <v>0</v>
      </c>
      <c r="F14" s="141">
        <v>0</v>
      </c>
      <c r="G14" s="141">
        <v>0</v>
      </c>
      <c r="H14" s="141">
        <v>0</v>
      </c>
      <c r="I14" s="141">
        <v>0</v>
      </c>
      <c r="J14" s="141">
        <v>0</v>
      </c>
      <c r="K14" s="141">
        <v>0</v>
      </c>
      <c r="L14" s="141">
        <v>0</v>
      </c>
      <c r="M14" s="141">
        <f t="shared" si="1"/>
        <v>0</v>
      </c>
      <c r="O14" s="67"/>
      <c r="P14" s="74"/>
    </row>
    <row r="15" spans="1:17" ht="15" thickBot="1" x14ac:dyDescent="0.4">
      <c r="A15" s="5" t="s">
        <v>7</v>
      </c>
      <c r="B15" s="141">
        <v>0</v>
      </c>
      <c r="C15" s="141">
        <v>0</v>
      </c>
      <c r="D15" s="141">
        <v>0</v>
      </c>
      <c r="E15" s="141">
        <v>0</v>
      </c>
      <c r="F15" s="141">
        <v>0</v>
      </c>
      <c r="G15" s="141">
        <v>0</v>
      </c>
      <c r="H15" s="141">
        <v>0</v>
      </c>
      <c r="I15" s="141">
        <v>0</v>
      </c>
      <c r="J15" s="141">
        <v>0</v>
      </c>
      <c r="K15" s="141">
        <v>0</v>
      </c>
      <c r="L15" s="141">
        <v>0</v>
      </c>
      <c r="M15" s="141">
        <f t="shared" si="1"/>
        <v>0</v>
      </c>
      <c r="O15" s="67"/>
      <c r="P15" s="74"/>
    </row>
    <row r="16" spans="1:17" ht="29" x14ac:dyDescent="0.35">
      <c r="A16" s="3" t="s">
        <v>9</v>
      </c>
      <c r="B16" s="141">
        <v>0.68</v>
      </c>
      <c r="C16" s="141">
        <v>2.12</v>
      </c>
      <c r="D16" s="141">
        <v>0</v>
      </c>
      <c r="E16" s="141">
        <v>0</v>
      </c>
      <c r="F16" s="141">
        <v>0</v>
      </c>
      <c r="G16" s="141">
        <v>0</v>
      </c>
      <c r="H16" s="141">
        <v>0</v>
      </c>
      <c r="I16" s="141">
        <v>0</v>
      </c>
      <c r="J16" s="141">
        <v>0</v>
      </c>
      <c r="K16" s="141">
        <v>0</v>
      </c>
      <c r="L16" s="141">
        <v>0</v>
      </c>
      <c r="M16" s="141">
        <f t="shared" si="1"/>
        <v>2.8000000000000003</v>
      </c>
    </row>
    <row r="17" spans="1:13" x14ac:dyDescent="0.35">
      <c r="A17" s="3" t="s">
        <v>10</v>
      </c>
      <c r="B17" s="141">
        <f t="shared" ref="B17:L17" si="4">SUM(B18:B20)</f>
        <v>0</v>
      </c>
      <c r="C17" s="141">
        <f t="shared" si="4"/>
        <v>0.3</v>
      </c>
      <c r="D17" s="141">
        <f t="shared" si="4"/>
        <v>0.73</v>
      </c>
      <c r="E17" s="141">
        <f t="shared" si="4"/>
        <v>0.73</v>
      </c>
      <c r="F17" s="141">
        <f t="shared" si="4"/>
        <v>0.73</v>
      </c>
      <c r="G17" s="141">
        <f t="shared" si="4"/>
        <v>0.73</v>
      </c>
      <c r="H17" s="141">
        <f t="shared" si="4"/>
        <v>0.73</v>
      </c>
      <c r="I17" s="141">
        <f t="shared" si="4"/>
        <v>0.73</v>
      </c>
      <c r="J17" s="141">
        <f t="shared" si="4"/>
        <v>0.73</v>
      </c>
      <c r="K17" s="141">
        <f t="shared" si="4"/>
        <v>0.73</v>
      </c>
      <c r="L17" s="141">
        <f t="shared" si="4"/>
        <v>0.73</v>
      </c>
      <c r="M17" s="141">
        <f t="shared" si="1"/>
        <v>6.870000000000001</v>
      </c>
    </row>
    <row r="18" spans="1:13" x14ac:dyDescent="0.35">
      <c r="A18" s="5" t="s">
        <v>5</v>
      </c>
      <c r="B18" s="141">
        <v>0</v>
      </c>
      <c r="C18" s="141">
        <v>0.3</v>
      </c>
      <c r="D18" s="141">
        <v>0.73</v>
      </c>
      <c r="E18" s="141">
        <v>0.73</v>
      </c>
      <c r="F18" s="141">
        <v>0.73</v>
      </c>
      <c r="G18" s="141">
        <v>0.73</v>
      </c>
      <c r="H18" s="141">
        <v>0.73</v>
      </c>
      <c r="I18" s="141">
        <v>0.73</v>
      </c>
      <c r="J18" s="141">
        <v>0.73</v>
      </c>
      <c r="K18" s="141">
        <v>0.73</v>
      </c>
      <c r="L18" s="141">
        <v>0.73</v>
      </c>
      <c r="M18" s="141">
        <f t="shared" si="1"/>
        <v>6.870000000000001</v>
      </c>
    </row>
    <row r="19" spans="1:13" x14ac:dyDescent="0.35">
      <c r="A19" s="5" t="s">
        <v>6</v>
      </c>
      <c r="B19" s="141">
        <v>0</v>
      </c>
      <c r="C19" s="141">
        <v>0</v>
      </c>
      <c r="D19" s="141">
        <v>0</v>
      </c>
      <c r="E19" s="141">
        <v>0</v>
      </c>
      <c r="F19" s="141">
        <v>0</v>
      </c>
      <c r="G19" s="141">
        <v>0</v>
      </c>
      <c r="H19" s="141">
        <v>0</v>
      </c>
      <c r="I19" s="141">
        <v>0</v>
      </c>
      <c r="J19" s="141">
        <v>0</v>
      </c>
      <c r="K19" s="141">
        <v>0</v>
      </c>
      <c r="L19" s="141">
        <v>0</v>
      </c>
      <c r="M19" s="141">
        <f t="shared" si="1"/>
        <v>0</v>
      </c>
    </row>
    <row r="20" spans="1:13" x14ac:dyDescent="0.35">
      <c r="A20" s="5" t="s">
        <v>7</v>
      </c>
      <c r="B20" s="141">
        <v>0</v>
      </c>
      <c r="C20" s="141">
        <v>0</v>
      </c>
      <c r="D20" s="141">
        <v>0</v>
      </c>
      <c r="E20" s="141">
        <v>0</v>
      </c>
      <c r="F20" s="141">
        <v>0</v>
      </c>
      <c r="G20" s="141">
        <v>0</v>
      </c>
      <c r="H20" s="141">
        <v>0</v>
      </c>
      <c r="I20" s="141">
        <v>0</v>
      </c>
      <c r="J20" s="141">
        <v>0</v>
      </c>
      <c r="K20" s="141">
        <v>0</v>
      </c>
      <c r="L20" s="141">
        <v>0</v>
      </c>
      <c r="M20" s="141">
        <f t="shared" si="1"/>
        <v>0</v>
      </c>
    </row>
    <row r="21" spans="1:13" ht="168.75" customHeight="1" x14ac:dyDescent="0.35">
      <c r="A21" s="5" t="s">
        <v>12</v>
      </c>
      <c r="B21" s="290" t="s">
        <v>467</v>
      </c>
      <c r="C21" s="290"/>
      <c r="D21" s="290"/>
      <c r="E21" s="290"/>
      <c r="F21" s="290"/>
      <c r="G21" s="290"/>
      <c r="H21" s="290"/>
      <c r="I21" s="290"/>
      <c r="J21" s="290"/>
      <c r="K21" s="290"/>
      <c r="L21" s="290"/>
      <c r="M21" s="290"/>
    </row>
    <row r="22" spans="1:13" ht="43.5" x14ac:dyDescent="0.35">
      <c r="A22" s="5" t="s">
        <v>13</v>
      </c>
      <c r="B22" s="290" t="s">
        <v>468</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58" x14ac:dyDescent="0.35">
      <c r="A28" s="445" t="s">
        <v>461</v>
      </c>
      <c r="B28" s="5" t="s">
        <v>469</v>
      </c>
      <c r="C28" s="140">
        <v>0</v>
      </c>
      <c r="D28" s="140">
        <v>0</v>
      </c>
      <c r="E28" s="140">
        <v>0</v>
      </c>
      <c r="F28" s="140">
        <v>0</v>
      </c>
      <c r="G28" s="140">
        <v>0</v>
      </c>
      <c r="H28" s="140">
        <v>0</v>
      </c>
      <c r="I28" s="290">
        <v>0</v>
      </c>
      <c r="J28" s="290"/>
    </row>
    <row r="29" spans="1:13" ht="87" x14ac:dyDescent="0.35">
      <c r="A29" s="446"/>
      <c r="B29" s="5" t="s">
        <v>21</v>
      </c>
      <c r="C29" s="140"/>
      <c r="D29" s="140"/>
      <c r="E29" s="140"/>
      <c r="F29" s="140"/>
      <c r="G29" s="140"/>
      <c r="H29" s="140"/>
      <c r="I29" s="294"/>
      <c r="J29" s="296"/>
    </row>
    <row r="30" spans="1:13" ht="87" x14ac:dyDescent="0.35">
      <c r="A30" s="446"/>
      <c r="B30" s="7" t="s">
        <v>22</v>
      </c>
      <c r="C30" s="140">
        <v>0</v>
      </c>
      <c r="D30" s="140">
        <v>0</v>
      </c>
      <c r="E30" s="140">
        <v>0</v>
      </c>
      <c r="F30" s="140">
        <v>0</v>
      </c>
      <c r="G30" s="140">
        <v>0</v>
      </c>
      <c r="H30" s="140">
        <v>0</v>
      </c>
      <c r="I30" s="290">
        <v>0</v>
      </c>
      <c r="J30" s="290"/>
    </row>
    <row r="31" spans="1:13" ht="29" x14ac:dyDescent="0.35">
      <c r="A31" s="447"/>
      <c r="B31" s="5" t="s">
        <v>23</v>
      </c>
      <c r="C31" s="140"/>
      <c r="D31" s="140"/>
      <c r="E31" s="140"/>
      <c r="F31" s="140"/>
      <c r="G31" s="140"/>
      <c r="H31" s="140"/>
      <c r="I31" s="290"/>
      <c r="J31" s="290"/>
    </row>
    <row r="32" spans="1:13" ht="43.5" x14ac:dyDescent="0.35">
      <c r="A32" s="290" t="s">
        <v>24</v>
      </c>
      <c r="B32" s="5" t="s">
        <v>20</v>
      </c>
      <c r="C32" s="290" t="s">
        <v>470</v>
      </c>
      <c r="D32" s="290"/>
      <c r="E32" s="290"/>
      <c r="F32" s="290"/>
      <c r="G32" s="290"/>
      <c r="H32" s="290"/>
      <c r="I32" s="290"/>
      <c r="J32" s="290"/>
    </row>
    <row r="33" spans="1:10" ht="87" x14ac:dyDescent="0.35">
      <c r="A33" s="290"/>
      <c r="B33" s="5" t="s">
        <v>21</v>
      </c>
      <c r="C33" s="290" t="s">
        <v>471</v>
      </c>
      <c r="D33" s="290"/>
      <c r="E33" s="290"/>
      <c r="F33" s="290"/>
      <c r="G33" s="290"/>
      <c r="H33" s="290"/>
      <c r="I33" s="290"/>
      <c r="J33" s="290"/>
    </row>
    <row r="34" spans="1:10" ht="87" x14ac:dyDescent="0.35">
      <c r="A34" s="290"/>
      <c r="B34" s="7" t="s">
        <v>25</v>
      </c>
      <c r="C34" s="290" t="s">
        <v>470</v>
      </c>
      <c r="D34" s="290"/>
      <c r="E34" s="290"/>
      <c r="F34" s="290"/>
      <c r="G34" s="290"/>
      <c r="H34" s="290"/>
      <c r="I34" s="290"/>
      <c r="J34" s="290"/>
    </row>
    <row r="35" spans="1:10" ht="29" x14ac:dyDescent="0.35">
      <c r="A35" s="290"/>
      <c r="B35" s="5" t="s">
        <v>23</v>
      </c>
      <c r="C35" s="140"/>
      <c r="D35" s="140"/>
      <c r="E35" s="140"/>
      <c r="F35" s="140"/>
      <c r="G35" s="140"/>
      <c r="H35" s="140"/>
      <c r="I35" s="290"/>
      <c r="J35" s="290"/>
    </row>
    <row r="36" spans="1:10" ht="87" x14ac:dyDescent="0.35">
      <c r="A36" s="290" t="s">
        <v>26</v>
      </c>
      <c r="B36" s="5" t="s">
        <v>22</v>
      </c>
      <c r="C36" s="294" t="s">
        <v>472</v>
      </c>
      <c r="D36" s="295"/>
      <c r="E36" s="295"/>
      <c r="F36" s="295"/>
      <c r="G36" s="295"/>
      <c r="H36" s="295"/>
      <c r="I36" s="295"/>
      <c r="J36" s="296"/>
    </row>
    <row r="37" spans="1:10" ht="29" x14ac:dyDescent="0.35">
      <c r="A37" s="290"/>
      <c r="B37" s="5" t="s">
        <v>23</v>
      </c>
      <c r="C37" s="140"/>
      <c r="D37" s="140"/>
      <c r="E37" s="140"/>
      <c r="F37" s="140"/>
      <c r="G37" s="140"/>
      <c r="H37" s="140"/>
      <c r="I37" s="290"/>
      <c r="J37" s="290"/>
    </row>
    <row r="38" spans="1:10" ht="43.5" x14ac:dyDescent="0.35">
      <c r="A38" s="140" t="s">
        <v>13</v>
      </c>
      <c r="B38" s="294" t="s">
        <v>473</v>
      </c>
      <c r="C38" s="295"/>
      <c r="D38" s="295"/>
      <c r="E38" s="295"/>
      <c r="F38" s="295"/>
      <c r="G38" s="295"/>
      <c r="H38" s="295"/>
      <c r="I38" s="295"/>
      <c r="J38" s="296"/>
    </row>
  </sheetData>
  <mergeCells count="23">
    <mergeCell ref="A25:J25"/>
    <mergeCell ref="A1:M1"/>
    <mergeCell ref="A2:A3"/>
    <mergeCell ref="B2:M2"/>
    <mergeCell ref="B21:M21"/>
    <mergeCell ref="B22:M22"/>
    <mergeCell ref="A26:J26"/>
    <mergeCell ref="A27:B27"/>
    <mergeCell ref="I27:J27"/>
    <mergeCell ref="A28:A31"/>
    <mergeCell ref="I28:J28"/>
    <mergeCell ref="I29:J29"/>
    <mergeCell ref="I30:J30"/>
    <mergeCell ref="I31:J31"/>
    <mergeCell ref="B38:J38"/>
    <mergeCell ref="A32:A35"/>
    <mergeCell ref="C32:J32"/>
    <mergeCell ref="C33:J33"/>
    <mergeCell ref="C34:J34"/>
    <mergeCell ref="I35:J35"/>
    <mergeCell ref="A36:A37"/>
    <mergeCell ref="C36:J36"/>
    <mergeCell ref="I37:J37"/>
  </mergeCells>
  <pageMargins left="0.7" right="0.7" top="0.75" bottom="0.75" header="0.3" footer="0.3"/>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85" zoomScaleNormal="85" workbookViewId="0">
      <selection activeCell="B21" sqref="B21:M21"/>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72">
        <f>SUM(B5:B7)</f>
        <v>0</v>
      </c>
      <c r="C4" s="172">
        <f t="shared" ref="C4:L4" si="0">SUM(C5:C7)</f>
        <v>0</v>
      </c>
      <c r="D4" s="172">
        <f t="shared" si="0"/>
        <v>0</v>
      </c>
      <c r="E4" s="172">
        <f t="shared" si="0"/>
        <v>0</v>
      </c>
      <c r="F4" s="172">
        <f t="shared" si="0"/>
        <v>0</v>
      </c>
      <c r="G4" s="172">
        <f t="shared" si="0"/>
        <v>0</v>
      </c>
      <c r="H4" s="172">
        <f t="shared" si="0"/>
        <v>0</v>
      </c>
      <c r="I4" s="172">
        <f t="shared" si="0"/>
        <v>0</v>
      </c>
      <c r="J4" s="172">
        <f t="shared" si="0"/>
        <v>0</v>
      </c>
      <c r="K4" s="172">
        <f t="shared" si="0"/>
        <v>0</v>
      </c>
      <c r="L4" s="172">
        <f t="shared" si="0"/>
        <v>0</v>
      </c>
      <c r="M4" s="172">
        <f>SUM(B4:L4)</f>
        <v>0</v>
      </c>
    </row>
    <row r="5" spans="1:16" x14ac:dyDescent="0.35">
      <c r="A5" s="5" t="s">
        <v>5</v>
      </c>
      <c r="B5" s="172">
        <v>0</v>
      </c>
      <c r="C5" s="172">
        <v>0</v>
      </c>
      <c r="D5" s="172">
        <v>0</v>
      </c>
      <c r="E5" s="172">
        <v>0</v>
      </c>
      <c r="F5" s="172">
        <v>0</v>
      </c>
      <c r="G5" s="172">
        <v>0</v>
      </c>
      <c r="H5" s="172">
        <v>0</v>
      </c>
      <c r="I5" s="172">
        <v>0</v>
      </c>
      <c r="J5" s="172">
        <v>0</v>
      </c>
      <c r="K5" s="172">
        <v>0</v>
      </c>
      <c r="L5" s="172">
        <v>0</v>
      </c>
      <c r="M5" s="172">
        <f t="shared" ref="M5:M20" si="1">SUM(B5:L5)</f>
        <v>0</v>
      </c>
    </row>
    <row r="6" spans="1:16" x14ac:dyDescent="0.35">
      <c r="A6" s="5" t="s">
        <v>6</v>
      </c>
      <c r="B6" s="172">
        <v>0</v>
      </c>
      <c r="C6" s="172">
        <v>0</v>
      </c>
      <c r="D6" s="172">
        <v>0</v>
      </c>
      <c r="E6" s="172">
        <v>0</v>
      </c>
      <c r="F6" s="172">
        <v>0</v>
      </c>
      <c r="G6" s="172">
        <v>0</v>
      </c>
      <c r="H6" s="172">
        <v>0</v>
      </c>
      <c r="I6" s="172">
        <v>0</v>
      </c>
      <c r="J6" s="172">
        <v>0</v>
      </c>
      <c r="K6" s="172">
        <v>0</v>
      </c>
      <c r="L6" s="172">
        <v>0</v>
      </c>
      <c r="M6" s="172">
        <f t="shared" si="1"/>
        <v>0</v>
      </c>
    </row>
    <row r="7" spans="1:16" x14ac:dyDescent="0.35">
      <c r="A7" s="5" t="s">
        <v>7</v>
      </c>
      <c r="B7" s="172">
        <v>0</v>
      </c>
      <c r="C7" s="172">
        <v>0</v>
      </c>
      <c r="D7" s="172">
        <v>0</v>
      </c>
      <c r="E7" s="172">
        <v>0</v>
      </c>
      <c r="F7" s="172">
        <v>0</v>
      </c>
      <c r="G7" s="172">
        <v>0</v>
      </c>
      <c r="H7" s="172">
        <v>0</v>
      </c>
      <c r="I7" s="172">
        <v>0</v>
      </c>
      <c r="J7" s="172">
        <v>0</v>
      </c>
      <c r="K7" s="172">
        <v>0</v>
      </c>
      <c r="L7" s="172">
        <v>0</v>
      </c>
      <c r="M7" s="172">
        <f t="shared" si="1"/>
        <v>0</v>
      </c>
    </row>
    <row r="8" spans="1:16" x14ac:dyDescent="0.35">
      <c r="A8" s="3" t="s">
        <v>8</v>
      </c>
      <c r="B8" s="172">
        <f>SUM(B9:B11)</f>
        <v>0</v>
      </c>
      <c r="C8" s="172">
        <f t="shared" ref="C8:L8" si="2">SUM(C9:C11)</f>
        <v>0</v>
      </c>
      <c r="D8" s="172">
        <f t="shared" si="2"/>
        <v>0</v>
      </c>
      <c r="E8" s="172">
        <f t="shared" si="2"/>
        <v>0</v>
      </c>
      <c r="F8" s="172">
        <f t="shared" si="2"/>
        <v>2.17</v>
      </c>
      <c r="G8" s="172">
        <f t="shared" si="2"/>
        <v>4.3499999999999996</v>
      </c>
      <c r="H8" s="172">
        <f t="shared" si="2"/>
        <v>6.52</v>
      </c>
      <c r="I8" s="172">
        <f t="shared" si="2"/>
        <v>8.6999999999999993</v>
      </c>
      <c r="J8" s="172">
        <f t="shared" si="2"/>
        <v>29</v>
      </c>
      <c r="K8" s="172">
        <f t="shared" si="2"/>
        <v>29</v>
      </c>
      <c r="L8" s="172">
        <f t="shared" si="2"/>
        <v>29</v>
      </c>
      <c r="M8" s="172">
        <f t="shared" si="1"/>
        <v>108.74</v>
      </c>
    </row>
    <row r="9" spans="1:16" x14ac:dyDescent="0.35">
      <c r="A9" s="5" t="s">
        <v>5</v>
      </c>
      <c r="B9" s="172">
        <v>0</v>
      </c>
      <c r="C9" s="172">
        <v>0</v>
      </c>
      <c r="D9" s="172">
        <v>0</v>
      </c>
      <c r="E9" s="172">
        <v>0</v>
      </c>
      <c r="F9" s="172">
        <v>2.17</v>
      </c>
      <c r="G9" s="172">
        <v>4.3499999999999996</v>
      </c>
      <c r="H9" s="172">
        <v>6.52</v>
      </c>
      <c r="I9" s="172">
        <v>8.6999999999999993</v>
      </c>
      <c r="J9" s="172">
        <v>29</v>
      </c>
      <c r="K9" s="172">
        <v>29</v>
      </c>
      <c r="L9" s="172">
        <v>29</v>
      </c>
      <c r="M9" s="172">
        <f t="shared" si="1"/>
        <v>108.74</v>
      </c>
    </row>
    <row r="10" spans="1:16" x14ac:dyDescent="0.35">
      <c r="A10" s="5" t="s">
        <v>6</v>
      </c>
      <c r="B10" s="172">
        <v>0</v>
      </c>
      <c r="C10" s="172">
        <v>0</v>
      </c>
      <c r="D10" s="172">
        <v>0</v>
      </c>
      <c r="E10" s="172">
        <v>0</v>
      </c>
      <c r="F10" s="172">
        <v>0</v>
      </c>
      <c r="G10" s="172">
        <v>0</v>
      </c>
      <c r="H10" s="172">
        <v>0</v>
      </c>
      <c r="I10" s="172">
        <v>0</v>
      </c>
      <c r="J10" s="172">
        <v>0</v>
      </c>
      <c r="K10" s="172">
        <v>0</v>
      </c>
      <c r="L10" s="172">
        <v>0</v>
      </c>
      <c r="M10" s="172">
        <f t="shared" si="1"/>
        <v>0</v>
      </c>
    </row>
    <row r="11" spans="1:16" x14ac:dyDescent="0.35">
      <c r="A11" s="5" t="s">
        <v>7</v>
      </c>
      <c r="B11" s="172">
        <v>0</v>
      </c>
      <c r="C11" s="172">
        <v>0</v>
      </c>
      <c r="D11" s="172">
        <v>0</v>
      </c>
      <c r="E11" s="172">
        <v>0</v>
      </c>
      <c r="F11" s="172">
        <v>0</v>
      </c>
      <c r="G11" s="172">
        <v>0</v>
      </c>
      <c r="H11" s="172">
        <v>0</v>
      </c>
      <c r="I11" s="172">
        <v>0</v>
      </c>
      <c r="J11" s="172">
        <v>0</v>
      </c>
      <c r="K11" s="172">
        <v>0</v>
      </c>
      <c r="L11" s="172">
        <v>0</v>
      </c>
      <c r="M11" s="172">
        <f t="shared" si="1"/>
        <v>0</v>
      </c>
    </row>
    <row r="12" spans="1:16" x14ac:dyDescent="0.35">
      <c r="A12" s="3" t="s">
        <v>11</v>
      </c>
      <c r="B12" s="172">
        <f>SUM(B13:B15)</f>
        <v>0</v>
      </c>
      <c r="C12" s="172">
        <f t="shared" ref="C12:L12" si="3">SUM(C13:C15)</f>
        <v>0</v>
      </c>
      <c r="D12" s="172">
        <f t="shared" si="3"/>
        <v>0</v>
      </c>
      <c r="E12" s="172">
        <f t="shared" si="3"/>
        <v>0</v>
      </c>
      <c r="F12" s="172">
        <f t="shared" si="3"/>
        <v>-2.17</v>
      </c>
      <c r="G12" s="172">
        <f t="shared" si="3"/>
        <v>-4.3499999999999996</v>
      </c>
      <c r="H12" s="172">
        <f t="shared" si="3"/>
        <v>-6.52</v>
      </c>
      <c r="I12" s="172">
        <f t="shared" si="3"/>
        <v>-8.6999999999999993</v>
      </c>
      <c r="J12" s="172">
        <f t="shared" si="3"/>
        <v>-29</v>
      </c>
      <c r="K12" s="172">
        <f t="shared" si="3"/>
        <v>-29</v>
      </c>
      <c r="L12" s="172">
        <f t="shared" si="3"/>
        <v>-29</v>
      </c>
      <c r="M12" s="172">
        <f t="shared" si="1"/>
        <v>-108.74</v>
      </c>
    </row>
    <row r="13" spans="1:16" ht="15" thickBot="1" x14ac:dyDescent="0.4">
      <c r="A13" s="5" t="s">
        <v>5</v>
      </c>
      <c r="B13" s="172">
        <v>0</v>
      </c>
      <c r="C13" s="172">
        <v>0</v>
      </c>
      <c r="D13" s="172">
        <v>0</v>
      </c>
      <c r="E13" s="172">
        <v>0</v>
      </c>
      <c r="F13" s="172">
        <v>-2.17</v>
      </c>
      <c r="G13" s="172">
        <v>-4.3499999999999996</v>
      </c>
      <c r="H13" s="172">
        <v>-6.52</v>
      </c>
      <c r="I13" s="172">
        <v>-8.6999999999999993</v>
      </c>
      <c r="J13" s="172">
        <v>-29</v>
      </c>
      <c r="K13" s="172">
        <v>-29</v>
      </c>
      <c r="L13" s="172">
        <v>-29</v>
      </c>
      <c r="M13" s="172">
        <f t="shared" si="1"/>
        <v>-108.74</v>
      </c>
    </row>
    <row r="14" spans="1:16" ht="15" thickBot="1" x14ac:dyDescent="0.4">
      <c r="A14" s="5" t="s">
        <v>6</v>
      </c>
      <c r="B14" s="172">
        <v>0</v>
      </c>
      <c r="C14" s="172">
        <v>0</v>
      </c>
      <c r="D14" s="172">
        <v>0</v>
      </c>
      <c r="E14" s="172">
        <v>0</v>
      </c>
      <c r="F14" s="172">
        <v>0</v>
      </c>
      <c r="G14" s="172">
        <v>0</v>
      </c>
      <c r="H14" s="172">
        <v>0</v>
      </c>
      <c r="I14" s="172">
        <v>0</v>
      </c>
      <c r="J14" s="172">
        <v>0</v>
      </c>
      <c r="K14" s="172">
        <v>0</v>
      </c>
      <c r="L14" s="172">
        <v>0</v>
      </c>
      <c r="M14" s="172">
        <f t="shared" si="1"/>
        <v>0</v>
      </c>
      <c r="O14" s="67"/>
      <c r="P14" s="74"/>
    </row>
    <row r="15" spans="1:16" ht="15" thickBot="1" x14ac:dyDescent="0.4">
      <c r="A15" s="5" t="s">
        <v>7</v>
      </c>
      <c r="B15" s="172">
        <v>0</v>
      </c>
      <c r="C15" s="172">
        <v>0</v>
      </c>
      <c r="D15" s="172">
        <v>0</v>
      </c>
      <c r="E15" s="172">
        <v>0</v>
      </c>
      <c r="F15" s="172">
        <v>0</v>
      </c>
      <c r="G15" s="172">
        <v>0</v>
      </c>
      <c r="H15" s="172">
        <v>0</v>
      </c>
      <c r="I15" s="172">
        <v>0</v>
      </c>
      <c r="J15" s="172">
        <v>0</v>
      </c>
      <c r="K15" s="172">
        <v>0</v>
      </c>
      <c r="L15" s="172">
        <v>0</v>
      </c>
      <c r="M15" s="172">
        <f t="shared" si="1"/>
        <v>0</v>
      </c>
      <c r="O15" s="67"/>
      <c r="P15" s="74"/>
    </row>
    <row r="16" spans="1:16" ht="29" x14ac:dyDescent="0.35">
      <c r="A16" s="3" t="s">
        <v>9</v>
      </c>
      <c r="B16" s="172">
        <v>0</v>
      </c>
      <c r="C16" s="172">
        <v>0</v>
      </c>
      <c r="D16" s="172">
        <v>0</v>
      </c>
      <c r="E16" s="172">
        <v>0</v>
      </c>
      <c r="F16" s="172">
        <v>12.32</v>
      </c>
      <c r="G16" s="172">
        <v>24.65</v>
      </c>
      <c r="H16" s="172">
        <v>36.97</v>
      </c>
      <c r="I16" s="172">
        <v>49.3</v>
      </c>
      <c r="J16" s="172">
        <v>0</v>
      </c>
      <c r="K16" s="172">
        <v>0</v>
      </c>
      <c r="L16" s="172">
        <v>0</v>
      </c>
      <c r="M16" s="172">
        <f t="shared" si="1"/>
        <v>123.24</v>
      </c>
    </row>
    <row r="17" spans="1:13" x14ac:dyDescent="0.35">
      <c r="A17" s="3" t="s">
        <v>10</v>
      </c>
      <c r="B17" s="172">
        <f>SUM(B18:B20)</f>
        <v>0</v>
      </c>
      <c r="C17" s="172">
        <v>0</v>
      </c>
      <c r="D17" s="172">
        <v>0</v>
      </c>
      <c r="E17" s="172">
        <v>0</v>
      </c>
      <c r="F17" s="172">
        <v>0</v>
      </c>
      <c r="G17" s="172">
        <v>0</v>
      </c>
      <c r="H17" s="172">
        <v>0</v>
      </c>
      <c r="I17" s="172">
        <v>0</v>
      </c>
      <c r="J17" s="172">
        <v>0</v>
      </c>
      <c r="K17" s="172">
        <v>0</v>
      </c>
      <c r="L17" s="172">
        <v>0</v>
      </c>
      <c r="M17" s="172">
        <f t="shared" si="1"/>
        <v>0</v>
      </c>
    </row>
    <row r="18" spans="1:13" x14ac:dyDescent="0.35">
      <c r="A18" s="5" t="s">
        <v>5</v>
      </c>
      <c r="B18" s="172">
        <v>0</v>
      </c>
      <c r="C18" s="172">
        <v>0</v>
      </c>
      <c r="D18" s="172">
        <v>0</v>
      </c>
      <c r="E18" s="172">
        <v>0</v>
      </c>
      <c r="F18" s="172">
        <v>0</v>
      </c>
      <c r="G18" s="172">
        <v>0</v>
      </c>
      <c r="H18" s="172">
        <v>0</v>
      </c>
      <c r="I18" s="172">
        <v>0</v>
      </c>
      <c r="J18" s="172">
        <v>0</v>
      </c>
      <c r="K18" s="172">
        <v>0</v>
      </c>
      <c r="L18" s="172">
        <v>0</v>
      </c>
      <c r="M18" s="172">
        <f t="shared" si="1"/>
        <v>0</v>
      </c>
    </row>
    <row r="19" spans="1:13" x14ac:dyDescent="0.35">
      <c r="A19" s="5" t="s">
        <v>6</v>
      </c>
      <c r="B19" s="172">
        <v>0</v>
      </c>
      <c r="C19" s="172">
        <v>0</v>
      </c>
      <c r="D19" s="172">
        <v>0</v>
      </c>
      <c r="E19" s="172">
        <v>0</v>
      </c>
      <c r="F19" s="172">
        <v>0</v>
      </c>
      <c r="G19" s="172">
        <v>0</v>
      </c>
      <c r="H19" s="172">
        <v>0</v>
      </c>
      <c r="I19" s="172">
        <v>0</v>
      </c>
      <c r="J19" s="172">
        <v>0</v>
      </c>
      <c r="K19" s="172">
        <v>0</v>
      </c>
      <c r="L19" s="172">
        <v>0</v>
      </c>
      <c r="M19" s="172">
        <f t="shared" si="1"/>
        <v>0</v>
      </c>
    </row>
    <row r="20" spans="1:13" x14ac:dyDescent="0.35">
      <c r="A20" s="5" t="s">
        <v>7</v>
      </c>
      <c r="B20" s="172">
        <v>0</v>
      </c>
      <c r="C20" s="172">
        <v>0</v>
      </c>
      <c r="D20" s="172">
        <v>0</v>
      </c>
      <c r="E20" s="172">
        <v>0</v>
      </c>
      <c r="F20" s="172">
        <v>0</v>
      </c>
      <c r="G20" s="172">
        <v>0</v>
      </c>
      <c r="H20" s="172">
        <v>0</v>
      </c>
      <c r="I20" s="172">
        <v>0</v>
      </c>
      <c r="J20" s="172">
        <v>0</v>
      </c>
      <c r="K20" s="172">
        <v>0</v>
      </c>
      <c r="L20" s="172">
        <v>0</v>
      </c>
      <c r="M20" s="172">
        <f t="shared" si="1"/>
        <v>0</v>
      </c>
    </row>
    <row r="21" spans="1:13" x14ac:dyDescent="0.35">
      <c r="A21" s="5" t="s">
        <v>12</v>
      </c>
      <c r="B21" s="290" t="s">
        <v>657</v>
      </c>
      <c r="C21" s="290"/>
      <c r="D21" s="290"/>
      <c r="E21" s="290"/>
      <c r="F21" s="290"/>
      <c r="G21" s="290"/>
      <c r="H21" s="290"/>
      <c r="I21" s="290"/>
      <c r="J21" s="290"/>
      <c r="K21" s="290"/>
      <c r="L21" s="290"/>
      <c r="M21" s="290"/>
    </row>
    <row r="22" spans="1:13" ht="43.5" x14ac:dyDescent="0.35">
      <c r="A22" s="5" t="s">
        <v>13</v>
      </c>
      <c r="B22" s="401" t="s">
        <v>658</v>
      </c>
      <c r="C22" s="401"/>
      <c r="D22" s="401"/>
      <c r="E22" s="401"/>
      <c r="F22" s="401"/>
      <c r="G22" s="401"/>
      <c r="H22" s="401"/>
      <c r="I22" s="401"/>
      <c r="J22" s="401"/>
      <c r="K22" s="401"/>
      <c r="L22" s="401"/>
      <c r="M22" s="401"/>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1" t="s">
        <v>17</v>
      </c>
      <c r="B28" s="5" t="s">
        <v>20</v>
      </c>
      <c r="C28" s="171"/>
      <c r="D28" s="171"/>
      <c r="E28" s="171"/>
      <c r="F28" s="171"/>
      <c r="G28" s="171"/>
      <c r="H28" s="171"/>
      <c r="I28" s="290"/>
      <c r="J28" s="290"/>
    </row>
    <row r="29" spans="1:13" ht="87" x14ac:dyDescent="0.35">
      <c r="A29" s="171" t="s">
        <v>18</v>
      </c>
      <c r="B29" s="5" t="s">
        <v>21</v>
      </c>
      <c r="C29" s="171"/>
      <c r="D29" s="171"/>
      <c r="E29" s="171"/>
      <c r="F29" s="171"/>
      <c r="G29" s="171"/>
      <c r="H29" s="171"/>
      <c r="I29" s="294"/>
      <c r="J29" s="296"/>
    </row>
    <row r="30" spans="1:13" ht="87" x14ac:dyDescent="0.35">
      <c r="A30" s="171" t="s">
        <v>19</v>
      </c>
      <c r="B30" s="7" t="s">
        <v>22</v>
      </c>
      <c r="C30" s="171"/>
      <c r="D30" s="171"/>
      <c r="E30" s="171"/>
      <c r="F30" s="171"/>
      <c r="G30" s="171"/>
      <c r="H30" s="171"/>
      <c r="I30" s="290"/>
      <c r="J30" s="290"/>
    </row>
    <row r="31" spans="1:13" ht="29" x14ac:dyDescent="0.35">
      <c r="A31" s="8"/>
      <c r="B31" s="5" t="s">
        <v>23</v>
      </c>
      <c r="C31" s="171"/>
      <c r="D31" s="171"/>
      <c r="E31" s="171"/>
      <c r="F31" s="171"/>
      <c r="G31" s="171"/>
      <c r="H31" s="171"/>
      <c r="I31" s="290"/>
      <c r="J31" s="290"/>
    </row>
    <row r="32" spans="1:13" x14ac:dyDescent="0.35">
      <c r="A32" s="290" t="s">
        <v>24</v>
      </c>
      <c r="B32" s="5"/>
      <c r="C32" s="290" t="s">
        <v>659</v>
      </c>
      <c r="D32" s="290"/>
      <c r="E32" s="290"/>
      <c r="F32" s="290"/>
      <c r="G32" s="290"/>
      <c r="H32" s="290"/>
      <c r="I32" s="290"/>
      <c r="J32" s="290"/>
    </row>
    <row r="33" spans="1:10" x14ac:dyDescent="0.35">
      <c r="A33" s="290"/>
      <c r="B33" s="5"/>
      <c r="C33" s="290"/>
      <c r="D33" s="290"/>
      <c r="E33" s="290"/>
      <c r="F33" s="290"/>
      <c r="G33" s="290"/>
      <c r="H33" s="290"/>
      <c r="I33" s="290"/>
      <c r="J33" s="290"/>
    </row>
    <row r="34" spans="1:10" x14ac:dyDescent="0.35">
      <c r="A34" s="290"/>
      <c r="B34" s="7"/>
      <c r="C34" s="290"/>
      <c r="D34" s="290"/>
      <c r="E34" s="290"/>
      <c r="F34" s="290"/>
      <c r="G34" s="290"/>
      <c r="H34" s="290"/>
      <c r="I34" s="290"/>
      <c r="J34" s="290"/>
    </row>
    <row r="35" spans="1:10" ht="29" x14ac:dyDescent="0.35">
      <c r="A35" s="290"/>
      <c r="B35" s="5" t="s">
        <v>23</v>
      </c>
      <c r="C35" s="171"/>
      <c r="D35" s="171"/>
      <c r="E35" s="171"/>
      <c r="F35" s="171"/>
      <c r="G35" s="171"/>
      <c r="H35" s="17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71"/>
      <c r="D37" s="171"/>
      <c r="E37" s="171"/>
      <c r="F37" s="171"/>
      <c r="G37" s="171"/>
      <c r="H37" s="171"/>
      <c r="I37" s="290"/>
      <c r="J37" s="290"/>
    </row>
    <row r="38" spans="1:10" ht="43.5" x14ac:dyDescent="0.35">
      <c r="A38" s="17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P16" sqref="P16"/>
    </sheetView>
  </sheetViews>
  <sheetFormatPr defaultRowHeight="14.5" x14ac:dyDescent="0.35"/>
  <cols>
    <col min="1" max="1" width="33.7265625" customWidth="1"/>
  </cols>
  <sheetData>
    <row r="1" spans="1:17" x14ac:dyDescent="0.35">
      <c r="A1" s="289"/>
      <c r="B1" s="289"/>
      <c r="C1" s="289"/>
      <c r="D1" s="289"/>
      <c r="E1" s="289"/>
      <c r="F1" s="289"/>
      <c r="G1" s="289"/>
      <c r="H1" s="289"/>
      <c r="I1" s="289"/>
      <c r="J1" s="289"/>
      <c r="K1" s="289"/>
      <c r="L1" s="289"/>
      <c r="M1" s="289"/>
    </row>
    <row r="2" spans="1:17" x14ac:dyDescent="0.35">
      <c r="A2" s="290" t="s">
        <v>1</v>
      </c>
      <c r="B2" s="291" t="s">
        <v>2</v>
      </c>
      <c r="C2" s="291"/>
      <c r="D2" s="291"/>
      <c r="E2" s="291"/>
      <c r="F2" s="291"/>
      <c r="G2" s="291"/>
      <c r="H2" s="291"/>
      <c r="I2" s="291"/>
      <c r="J2" s="291"/>
      <c r="K2" s="291"/>
      <c r="L2" s="291"/>
      <c r="M2" s="291"/>
    </row>
    <row r="3" spans="1:17" ht="29" x14ac:dyDescent="0.35">
      <c r="A3" s="290"/>
      <c r="B3" s="1">
        <v>0</v>
      </c>
      <c r="C3" s="1">
        <v>1</v>
      </c>
      <c r="D3" s="1">
        <v>2</v>
      </c>
      <c r="E3" s="1">
        <v>3</v>
      </c>
      <c r="F3" s="1">
        <v>4</v>
      </c>
      <c r="G3" s="1">
        <v>5</v>
      </c>
      <c r="H3" s="1">
        <v>6</v>
      </c>
      <c r="I3" s="1">
        <v>7</v>
      </c>
      <c r="J3" s="1">
        <v>8</v>
      </c>
      <c r="K3" s="1">
        <v>9</v>
      </c>
      <c r="L3" s="1">
        <v>10</v>
      </c>
      <c r="M3" s="2" t="s">
        <v>3</v>
      </c>
    </row>
    <row r="4" spans="1:17" x14ac:dyDescent="0.35">
      <c r="A4" s="3" t="s">
        <v>4</v>
      </c>
      <c r="B4" s="139">
        <f>SUM(B5:B7)</f>
        <v>0</v>
      </c>
      <c r="C4" s="139">
        <f t="shared" ref="C4:L4" si="0">SUM(C5:C7)</f>
        <v>0</v>
      </c>
      <c r="D4" s="139">
        <f t="shared" si="0"/>
        <v>0</v>
      </c>
      <c r="E4" s="139">
        <f t="shared" si="0"/>
        <v>0</v>
      </c>
      <c r="F4" s="139">
        <f t="shared" si="0"/>
        <v>0</v>
      </c>
      <c r="G4" s="139">
        <f t="shared" si="0"/>
        <v>0</v>
      </c>
      <c r="H4" s="139">
        <f t="shared" si="0"/>
        <v>0</v>
      </c>
      <c r="I4" s="139">
        <f t="shared" si="0"/>
        <v>0</v>
      </c>
      <c r="J4" s="139">
        <f t="shared" si="0"/>
        <v>0</v>
      </c>
      <c r="K4" s="139">
        <f t="shared" si="0"/>
        <v>0</v>
      </c>
      <c r="L4" s="139">
        <f t="shared" si="0"/>
        <v>0</v>
      </c>
      <c r="M4" s="139">
        <f>SUM(B4:L4)</f>
        <v>0</v>
      </c>
    </row>
    <row r="5" spans="1:17" ht="72.5" x14ac:dyDescent="0.35">
      <c r="A5" s="5" t="s">
        <v>438</v>
      </c>
      <c r="B5" s="139">
        <v>0</v>
      </c>
      <c r="C5" s="139">
        <v>0</v>
      </c>
      <c r="D5" s="139">
        <v>0</v>
      </c>
      <c r="E5" s="139">
        <v>0</v>
      </c>
      <c r="F5" s="139">
        <v>0</v>
      </c>
      <c r="G5" s="139">
        <v>0</v>
      </c>
      <c r="H5" s="139">
        <v>0</v>
      </c>
      <c r="I5" s="139">
        <v>0</v>
      </c>
      <c r="J5" s="139">
        <v>0</v>
      </c>
      <c r="K5" s="139">
        <v>0</v>
      </c>
      <c r="L5" s="139">
        <v>0</v>
      </c>
      <c r="M5" s="139">
        <f t="shared" ref="M5:M20" si="1">SUM(B5:L5)</f>
        <v>0</v>
      </c>
    </row>
    <row r="6" spans="1:17" x14ac:dyDescent="0.35">
      <c r="A6" s="5" t="s">
        <v>6</v>
      </c>
      <c r="B6" s="139">
        <v>0</v>
      </c>
      <c r="C6" s="139">
        <v>0</v>
      </c>
      <c r="D6" s="139">
        <v>0</v>
      </c>
      <c r="E6" s="139">
        <v>0</v>
      </c>
      <c r="F6" s="139">
        <v>0</v>
      </c>
      <c r="G6" s="139">
        <v>0</v>
      </c>
      <c r="H6" s="139">
        <v>0</v>
      </c>
      <c r="I6" s="139">
        <v>0</v>
      </c>
      <c r="J6" s="139">
        <v>0</v>
      </c>
      <c r="K6" s="139">
        <v>0</v>
      </c>
      <c r="L6" s="139">
        <v>0</v>
      </c>
      <c r="M6" s="139">
        <f t="shared" si="1"/>
        <v>0</v>
      </c>
    </row>
    <row r="7" spans="1:17" ht="58" x14ac:dyDescent="0.35">
      <c r="A7" s="5" t="s">
        <v>439</v>
      </c>
      <c r="B7" s="139">
        <v>0</v>
      </c>
      <c r="C7" s="139">
        <v>0</v>
      </c>
      <c r="D7" s="139">
        <v>0</v>
      </c>
      <c r="E7" s="139">
        <v>0</v>
      </c>
      <c r="F7" s="139">
        <v>0</v>
      </c>
      <c r="G7" s="139">
        <v>0</v>
      </c>
      <c r="H7" s="139">
        <v>0</v>
      </c>
      <c r="I7" s="139">
        <v>0</v>
      </c>
      <c r="J7" s="139">
        <v>0</v>
      </c>
      <c r="K7" s="139">
        <v>0</v>
      </c>
      <c r="L7" s="139">
        <v>0</v>
      </c>
      <c r="M7" s="139">
        <f t="shared" si="1"/>
        <v>0</v>
      </c>
    </row>
    <row r="8" spans="1:17" x14ac:dyDescent="0.35">
      <c r="A8" s="3" t="s">
        <v>8</v>
      </c>
      <c r="B8" s="65">
        <f>SUM(B9:B11)</f>
        <v>8.5</v>
      </c>
      <c r="C8" s="65">
        <f t="shared" ref="C8:L8" si="2">SUM(C9:C11)</f>
        <v>13.7</v>
      </c>
      <c r="D8" s="65">
        <f t="shared" si="2"/>
        <v>3.2</v>
      </c>
      <c r="E8" s="139">
        <f t="shared" si="2"/>
        <v>0</v>
      </c>
      <c r="F8" s="139">
        <f t="shared" si="2"/>
        <v>0.3</v>
      </c>
      <c r="G8" s="139">
        <f t="shared" si="2"/>
        <v>17.2</v>
      </c>
      <c r="H8" s="139">
        <f t="shared" si="2"/>
        <v>41.9</v>
      </c>
      <c r="I8" s="139">
        <f t="shared" si="2"/>
        <v>20.5</v>
      </c>
      <c r="J8" s="139">
        <f t="shared" si="2"/>
        <v>0.3</v>
      </c>
      <c r="K8" s="139">
        <f t="shared" si="2"/>
        <v>25.5</v>
      </c>
      <c r="L8" s="139">
        <f t="shared" si="2"/>
        <v>0</v>
      </c>
      <c r="M8" s="139">
        <f t="shared" si="1"/>
        <v>131.1</v>
      </c>
    </row>
    <row r="9" spans="1:17" x14ac:dyDescent="0.35">
      <c r="A9" s="5" t="s">
        <v>5</v>
      </c>
      <c r="B9" s="139">
        <v>8.5</v>
      </c>
      <c r="C9" s="139">
        <v>13.7</v>
      </c>
      <c r="D9" s="139">
        <v>3.2</v>
      </c>
      <c r="E9" s="139">
        <v>0</v>
      </c>
      <c r="F9" s="139">
        <v>0.3</v>
      </c>
      <c r="G9" s="139">
        <v>17.2</v>
      </c>
      <c r="H9" s="139">
        <v>41.9</v>
      </c>
      <c r="I9" s="139">
        <v>20.5</v>
      </c>
      <c r="J9" s="139">
        <v>0.3</v>
      </c>
      <c r="K9" s="139">
        <v>25.5</v>
      </c>
      <c r="L9" s="139">
        <v>0</v>
      </c>
      <c r="M9" s="139">
        <f t="shared" si="1"/>
        <v>131.1</v>
      </c>
    </row>
    <row r="10" spans="1:17" x14ac:dyDescent="0.35">
      <c r="A10" s="5" t="s">
        <v>6</v>
      </c>
      <c r="B10" s="139">
        <v>0</v>
      </c>
      <c r="C10" s="139">
        <v>0</v>
      </c>
      <c r="D10" s="139">
        <v>0</v>
      </c>
      <c r="E10" s="139">
        <v>0</v>
      </c>
      <c r="F10" s="139">
        <v>0</v>
      </c>
      <c r="G10" s="139">
        <v>0</v>
      </c>
      <c r="H10" s="139">
        <v>0</v>
      </c>
      <c r="I10" s="139">
        <v>0</v>
      </c>
      <c r="J10" s="139">
        <v>0</v>
      </c>
      <c r="K10" s="139">
        <v>0</v>
      </c>
      <c r="L10" s="139">
        <v>0</v>
      </c>
      <c r="M10" s="139">
        <f t="shared" si="1"/>
        <v>0</v>
      </c>
    </row>
    <row r="11" spans="1:17" x14ac:dyDescent="0.35">
      <c r="A11" s="5" t="s">
        <v>7</v>
      </c>
      <c r="B11" s="139">
        <v>0</v>
      </c>
      <c r="C11" s="139">
        <v>0</v>
      </c>
      <c r="D11" s="139">
        <v>0</v>
      </c>
      <c r="E11" s="139">
        <v>0</v>
      </c>
      <c r="F11" s="139">
        <v>0</v>
      </c>
      <c r="G11" s="139">
        <v>0</v>
      </c>
      <c r="H11" s="139">
        <v>0</v>
      </c>
      <c r="I11" s="139">
        <v>0</v>
      </c>
      <c r="J11" s="139">
        <v>0</v>
      </c>
      <c r="K11" s="139">
        <v>0</v>
      </c>
      <c r="L11" s="139">
        <v>0</v>
      </c>
      <c r="M11" s="139">
        <f t="shared" si="1"/>
        <v>0</v>
      </c>
    </row>
    <row r="12" spans="1:17" x14ac:dyDescent="0.35">
      <c r="A12" s="3" t="s">
        <v>11</v>
      </c>
      <c r="B12" s="139">
        <f>SUM(B13:B15)</f>
        <v>-8.5</v>
      </c>
      <c r="C12" s="139">
        <f t="shared" ref="C12:L12" si="3">SUM(C13:C15)</f>
        <v>-13.7</v>
      </c>
      <c r="D12" s="139">
        <f t="shared" si="3"/>
        <v>-3.2</v>
      </c>
      <c r="E12" s="139">
        <f t="shared" si="3"/>
        <v>0</v>
      </c>
      <c r="F12" s="139">
        <f t="shared" si="3"/>
        <v>-0.3</v>
      </c>
      <c r="G12" s="139">
        <f t="shared" si="3"/>
        <v>-17.2</v>
      </c>
      <c r="H12" s="139">
        <f t="shared" si="3"/>
        <v>-41.9</v>
      </c>
      <c r="I12" s="139">
        <f t="shared" si="3"/>
        <v>-20.5</v>
      </c>
      <c r="J12" s="139">
        <f t="shared" si="3"/>
        <v>-0.3</v>
      </c>
      <c r="K12" s="139">
        <f t="shared" si="3"/>
        <v>-25.5</v>
      </c>
      <c r="L12" s="139">
        <f t="shared" si="3"/>
        <v>0</v>
      </c>
      <c r="M12" s="139">
        <f t="shared" si="1"/>
        <v>-131.1</v>
      </c>
      <c r="Q12" s="23"/>
    </row>
    <row r="13" spans="1:17" ht="15" thickBot="1" x14ac:dyDescent="0.4">
      <c r="A13" s="5" t="s">
        <v>5</v>
      </c>
      <c r="B13" s="139">
        <v>-8.5</v>
      </c>
      <c r="C13" s="139">
        <v>-13.7</v>
      </c>
      <c r="D13" s="139">
        <v>-3.2</v>
      </c>
      <c r="E13" s="139">
        <v>0</v>
      </c>
      <c r="F13" s="139">
        <v>-0.3</v>
      </c>
      <c r="G13" s="139">
        <v>-17.2</v>
      </c>
      <c r="H13" s="139">
        <v>-41.9</v>
      </c>
      <c r="I13" s="139">
        <v>-20.5</v>
      </c>
      <c r="J13" s="139">
        <v>-0.3</v>
      </c>
      <c r="K13" s="139">
        <v>-25.5</v>
      </c>
      <c r="L13" s="139">
        <v>0</v>
      </c>
      <c r="M13" s="139">
        <f t="shared" si="1"/>
        <v>-131.1</v>
      </c>
    </row>
    <row r="14" spans="1:17" ht="15" thickBot="1" x14ac:dyDescent="0.4">
      <c r="A14" s="5" t="s">
        <v>6</v>
      </c>
      <c r="B14" s="139">
        <v>0</v>
      </c>
      <c r="C14" s="139">
        <v>0</v>
      </c>
      <c r="D14" s="139">
        <v>0</v>
      </c>
      <c r="E14" s="139">
        <v>0</v>
      </c>
      <c r="F14" s="139">
        <v>0</v>
      </c>
      <c r="G14" s="139">
        <v>0</v>
      </c>
      <c r="H14" s="139">
        <v>0</v>
      </c>
      <c r="I14" s="139">
        <v>0</v>
      </c>
      <c r="J14" s="139">
        <v>0</v>
      </c>
      <c r="K14" s="139">
        <v>0</v>
      </c>
      <c r="L14" s="139">
        <v>0</v>
      </c>
      <c r="M14" s="139">
        <f t="shared" si="1"/>
        <v>0</v>
      </c>
      <c r="O14" s="67"/>
      <c r="P14" s="74"/>
    </row>
    <row r="15" spans="1:17" ht="15" thickBot="1" x14ac:dyDescent="0.4">
      <c r="A15" s="5" t="s">
        <v>7</v>
      </c>
      <c r="B15" s="139">
        <v>0</v>
      </c>
      <c r="C15" s="139">
        <v>0</v>
      </c>
      <c r="D15" s="139">
        <v>0</v>
      </c>
      <c r="E15" s="139">
        <v>0</v>
      </c>
      <c r="F15" s="139">
        <v>0</v>
      </c>
      <c r="G15" s="139">
        <v>0</v>
      </c>
      <c r="H15" s="139">
        <v>0</v>
      </c>
      <c r="I15" s="139">
        <v>0</v>
      </c>
      <c r="J15" s="139">
        <v>0</v>
      </c>
      <c r="K15" s="139">
        <v>0</v>
      </c>
      <c r="L15" s="139">
        <v>0</v>
      </c>
      <c r="M15" s="139">
        <f t="shared" si="1"/>
        <v>0</v>
      </c>
      <c r="O15" s="67"/>
      <c r="P15" s="74"/>
    </row>
    <row r="16" spans="1:17" ht="29" x14ac:dyDescent="0.35">
      <c r="A16" s="3" t="s">
        <v>9</v>
      </c>
      <c r="B16" s="139">
        <v>47.1</v>
      </c>
      <c r="C16" s="139">
        <v>75.400000000000006</v>
      </c>
      <c r="D16" s="139">
        <v>6.4</v>
      </c>
      <c r="E16" s="139">
        <v>0</v>
      </c>
      <c r="F16" s="139">
        <v>0</v>
      </c>
      <c r="G16" s="139">
        <v>0</v>
      </c>
      <c r="H16" s="139">
        <v>0</v>
      </c>
      <c r="I16" s="139">
        <v>0</v>
      </c>
      <c r="J16" s="139">
        <v>0</v>
      </c>
      <c r="K16" s="139">
        <v>0</v>
      </c>
      <c r="L16" s="139">
        <v>0</v>
      </c>
      <c r="M16" s="139">
        <f t="shared" si="1"/>
        <v>128.9</v>
      </c>
    </row>
    <row r="17" spans="1:13" x14ac:dyDescent="0.35">
      <c r="A17" s="3" t="s">
        <v>10</v>
      </c>
      <c r="B17" s="139">
        <f>SUM(B18:B20)</f>
        <v>0</v>
      </c>
      <c r="C17" s="139">
        <f t="shared" ref="C17:L17" si="4">SUM(C18:C20)</f>
        <v>0</v>
      </c>
      <c r="D17" s="139">
        <f t="shared" si="4"/>
        <v>2.6</v>
      </c>
      <c r="E17" s="139">
        <f t="shared" si="4"/>
        <v>2.6</v>
      </c>
      <c r="F17" s="139">
        <f t="shared" si="4"/>
        <v>2.7</v>
      </c>
      <c r="G17" s="139">
        <f t="shared" si="4"/>
        <v>2.7</v>
      </c>
      <c r="H17" s="139">
        <f t="shared" si="4"/>
        <v>2.7</v>
      </c>
      <c r="I17" s="139">
        <f t="shared" si="4"/>
        <v>2.7</v>
      </c>
      <c r="J17" s="139">
        <f t="shared" si="4"/>
        <v>2.7</v>
      </c>
      <c r="K17" s="139">
        <f t="shared" si="4"/>
        <v>2.7</v>
      </c>
      <c r="L17" s="139">
        <f t="shared" si="4"/>
        <v>2.7</v>
      </c>
      <c r="M17" s="139">
        <f t="shared" si="1"/>
        <v>24.099999999999998</v>
      </c>
    </row>
    <row r="18" spans="1:13" x14ac:dyDescent="0.35">
      <c r="A18" s="5" t="s">
        <v>5</v>
      </c>
      <c r="B18" s="139">
        <v>0</v>
      </c>
      <c r="C18" s="139">
        <v>0</v>
      </c>
      <c r="D18" s="139">
        <v>2.6</v>
      </c>
      <c r="E18" s="139">
        <v>2.6</v>
      </c>
      <c r="F18" s="139">
        <v>2.7</v>
      </c>
      <c r="G18" s="139">
        <v>2.7</v>
      </c>
      <c r="H18" s="139">
        <v>2.7</v>
      </c>
      <c r="I18" s="139">
        <v>2.7</v>
      </c>
      <c r="J18" s="139">
        <v>2.7</v>
      </c>
      <c r="K18" s="139">
        <v>2.7</v>
      </c>
      <c r="L18" s="139">
        <v>2.7</v>
      </c>
      <c r="M18" s="139">
        <f t="shared" si="1"/>
        <v>24.099999999999998</v>
      </c>
    </row>
    <row r="19" spans="1:13" x14ac:dyDescent="0.35">
      <c r="A19" s="5" t="s">
        <v>6</v>
      </c>
      <c r="B19" s="139">
        <v>0</v>
      </c>
      <c r="C19" s="139">
        <v>0</v>
      </c>
      <c r="D19" s="139">
        <v>0</v>
      </c>
      <c r="E19" s="139">
        <v>0</v>
      </c>
      <c r="F19" s="139">
        <v>0</v>
      </c>
      <c r="G19" s="139">
        <v>0</v>
      </c>
      <c r="H19" s="139">
        <v>0</v>
      </c>
      <c r="I19" s="139">
        <v>0</v>
      </c>
      <c r="J19" s="139">
        <v>0</v>
      </c>
      <c r="K19" s="139">
        <v>0</v>
      </c>
      <c r="L19" s="139">
        <v>0</v>
      </c>
      <c r="M19" s="139">
        <f t="shared" si="1"/>
        <v>0</v>
      </c>
    </row>
    <row r="20" spans="1:13" x14ac:dyDescent="0.35">
      <c r="A20" s="5" t="s">
        <v>7</v>
      </c>
      <c r="B20" s="139">
        <v>0</v>
      </c>
      <c r="C20" s="139">
        <v>0</v>
      </c>
      <c r="D20" s="139">
        <v>0</v>
      </c>
      <c r="E20" s="139">
        <v>0</v>
      </c>
      <c r="F20" s="139">
        <v>0</v>
      </c>
      <c r="G20" s="139">
        <v>0</v>
      </c>
      <c r="H20" s="139">
        <v>0</v>
      </c>
      <c r="I20" s="139">
        <v>0</v>
      </c>
      <c r="J20" s="139">
        <v>0</v>
      </c>
      <c r="K20" s="139">
        <v>0</v>
      </c>
      <c r="L20" s="139">
        <v>0</v>
      </c>
      <c r="M20" s="139">
        <f t="shared" si="1"/>
        <v>0</v>
      </c>
    </row>
    <row r="21" spans="1:13" ht="168.75" customHeight="1" x14ac:dyDescent="0.35">
      <c r="A21" s="5" t="s">
        <v>12</v>
      </c>
      <c r="B21" s="290" t="s">
        <v>458</v>
      </c>
      <c r="C21" s="290"/>
      <c r="D21" s="290"/>
      <c r="E21" s="290"/>
      <c r="F21" s="290"/>
      <c r="G21" s="290"/>
      <c r="H21" s="290"/>
      <c r="I21" s="290"/>
      <c r="J21" s="290"/>
      <c r="K21" s="290"/>
      <c r="L21" s="290"/>
      <c r="M21" s="290"/>
    </row>
    <row r="22" spans="1:13" ht="43.5" x14ac:dyDescent="0.35">
      <c r="A22" s="5" t="s">
        <v>13</v>
      </c>
      <c r="B22" s="290" t="s">
        <v>459</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130.5" x14ac:dyDescent="0.35">
      <c r="A28" s="445" t="s">
        <v>461</v>
      </c>
      <c r="B28" s="5" t="s">
        <v>460</v>
      </c>
      <c r="C28" s="138">
        <v>17.8</v>
      </c>
      <c r="D28" s="138">
        <v>43.6</v>
      </c>
      <c r="E28" s="138">
        <v>74.099999999999994</v>
      </c>
      <c r="F28" s="138">
        <v>74.099999999999994</v>
      </c>
      <c r="G28" s="138">
        <v>74.099999999999994</v>
      </c>
      <c r="H28" s="138">
        <v>74.099999999999994</v>
      </c>
      <c r="I28" s="290">
        <v>654.20000000000005</v>
      </c>
      <c r="J28" s="290"/>
    </row>
    <row r="29" spans="1:13" x14ac:dyDescent="0.35">
      <c r="A29" s="446"/>
      <c r="B29" s="5"/>
      <c r="C29" s="138"/>
      <c r="D29" s="138"/>
      <c r="E29" s="138"/>
      <c r="F29" s="138"/>
      <c r="G29" s="138"/>
      <c r="H29" s="138"/>
      <c r="I29" s="294"/>
      <c r="J29" s="296"/>
    </row>
    <row r="30" spans="1:13" ht="87" x14ac:dyDescent="0.35">
      <c r="A30" s="446"/>
      <c r="B30" s="7" t="s">
        <v>22</v>
      </c>
      <c r="C30" s="138">
        <v>8.9</v>
      </c>
      <c r="D30" s="138">
        <v>21.8</v>
      </c>
      <c r="E30" s="138">
        <v>37</v>
      </c>
      <c r="F30" s="138">
        <v>37</v>
      </c>
      <c r="G30" s="138">
        <v>37</v>
      </c>
      <c r="H30" s="138">
        <v>37</v>
      </c>
      <c r="I30" s="290">
        <v>326.7</v>
      </c>
      <c r="J30" s="290"/>
    </row>
    <row r="31" spans="1:13" ht="29" x14ac:dyDescent="0.35">
      <c r="A31" s="447"/>
      <c r="B31" s="5" t="s">
        <v>23</v>
      </c>
      <c r="C31" s="138"/>
      <c r="D31" s="138"/>
      <c r="E31" s="138"/>
      <c r="F31" s="138"/>
      <c r="G31" s="138"/>
      <c r="H31" s="138"/>
      <c r="I31" s="290"/>
      <c r="J31" s="290"/>
    </row>
    <row r="32" spans="1:13" ht="43.5" x14ac:dyDescent="0.35">
      <c r="A32" s="290" t="s">
        <v>24</v>
      </c>
      <c r="B32" s="5" t="s">
        <v>20</v>
      </c>
      <c r="C32" s="290" t="s">
        <v>462</v>
      </c>
      <c r="D32" s="290"/>
      <c r="E32" s="290"/>
      <c r="F32" s="290"/>
      <c r="G32" s="290"/>
      <c r="H32" s="290"/>
      <c r="I32" s="290"/>
      <c r="J32" s="290"/>
    </row>
    <row r="33" spans="1:10" ht="87" x14ac:dyDescent="0.35">
      <c r="A33" s="290"/>
      <c r="B33" s="5" t="s">
        <v>21</v>
      </c>
      <c r="C33" s="290" t="s">
        <v>463</v>
      </c>
      <c r="D33" s="290"/>
      <c r="E33" s="290"/>
      <c r="F33" s="290"/>
      <c r="G33" s="290"/>
      <c r="H33" s="290"/>
      <c r="I33" s="290"/>
      <c r="J33" s="290"/>
    </row>
    <row r="34" spans="1:10" ht="87" x14ac:dyDescent="0.35">
      <c r="A34" s="290"/>
      <c r="B34" s="7" t="s">
        <v>25</v>
      </c>
      <c r="C34" s="290" t="s">
        <v>464</v>
      </c>
      <c r="D34" s="290"/>
      <c r="E34" s="290"/>
      <c r="F34" s="290"/>
      <c r="G34" s="290"/>
      <c r="H34" s="290"/>
      <c r="I34" s="290"/>
      <c r="J34" s="290"/>
    </row>
    <row r="35" spans="1:10" ht="29" x14ac:dyDescent="0.35">
      <c r="A35" s="290"/>
      <c r="B35" s="5" t="s">
        <v>23</v>
      </c>
      <c r="C35" s="138"/>
      <c r="D35" s="138"/>
      <c r="E35" s="138"/>
      <c r="F35" s="138"/>
      <c r="G35" s="138"/>
      <c r="H35" s="138"/>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38"/>
      <c r="D37" s="138"/>
      <c r="E37" s="138"/>
      <c r="F37" s="138"/>
      <c r="G37" s="138"/>
      <c r="H37" s="138"/>
      <c r="I37" s="290"/>
      <c r="J37" s="290"/>
    </row>
    <row r="38" spans="1:10" ht="43.5" x14ac:dyDescent="0.35">
      <c r="A38" s="138" t="s">
        <v>13</v>
      </c>
      <c r="B38" s="294" t="s">
        <v>465</v>
      </c>
      <c r="C38" s="295"/>
      <c r="D38" s="295"/>
      <c r="E38" s="295"/>
      <c r="F38" s="295"/>
      <c r="G38" s="295"/>
      <c r="H38" s="295"/>
      <c r="I38" s="295"/>
      <c r="J38" s="296"/>
    </row>
  </sheetData>
  <mergeCells count="23">
    <mergeCell ref="A25:J25"/>
    <mergeCell ref="A1:M1"/>
    <mergeCell ref="A2:A3"/>
    <mergeCell ref="B2:M2"/>
    <mergeCell ref="B21:M21"/>
    <mergeCell ref="B22:M22"/>
    <mergeCell ref="A26:J26"/>
    <mergeCell ref="A27:B27"/>
    <mergeCell ref="I27:J27"/>
    <mergeCell ref="I28:J28"/>
    <mergeCell ref="I29:J29"/>
    <mergeCell ref="A36:A37"/>
    <mergeCell ref="C36:J36"/>
    <mergeCell ref="I37:J37"/>
    <mergeCell ref="B38:J38"/>
    <mergeCell ref="A28:A31"/>
    <mergeCell ref="I31:J31"/>
    <mergeCell ref="A32:A35"/>
    <mergeCell ref="C32:J32"/>
    <mergeCell ref="C33:J33"/>
    <mergeCell ref="C34:J34"/>
    <mergeCell ref="I35:J35"/>
    <mergeCell ref="I30:J30"/>
  </mergeCells>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C13" sqref="C13"/>
    </sheetView>
  </sheetViews>
  <sheetFormatPr defaultRowHeight="14.5" x14ac:dyDescent="0.35"/>
  <cols>
    <col min="1" max="1" width="33.7265625" customWidth="1"/>
  </cols>
  <sheetData>
    <row r="1" spans="1:13" x14ac:dyDescent="0.35">
      <c r="A1" s="289"/>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ht="29" x14ac:dyDescent="0.35">
      <c r="A3" s="290"/>
      <c r="B3" s="1">
        <v>0</v>
      </c>
      <c r="C3" s="1">
        <v>1</v>
      </c>
      <c r="D3" s="1">
        <v>2</v>
      </c>
      <c r="E3" s="1">
        <v>3</v>
      </c>
      <c r="F3" s="1">
        <v>4</v>
      </c>
      <c r="G3" s="1">
        <v>5</v>
      </c>
      <c r="H3" s="1">
        <v>6</v>
      </c>
      <c r="I3" s="1">
        <v>7</v>
      </c>
      <c r="J3" s="1">
        <v>8</v>
      </c>
      <c r="K3" s="1">
        <v>9</v>
      </c>
      <c r="L3" s="1">
        <v>10</v>
      </c>
      <c r="M3" s="2" t="s">
        <v>3</v>
      </c>
    </row>
    <row r="4" spans="1:13"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3" x14ac:dyDescent="0.35">
      <c r="A5" s="5" t="s">
        <v>5</v>
      </c>
      <c r="B5" s="63">
        <v>0</v>
      </c>
      <c r="C5" s="63">
        <v>0</v>
      </c>
      <c r="D5" s="63">
        <v>0</v>
      </c>
      <c r="E5" s="63">
        <v>0</v>
      </c>
      <c r="F5" s="63">
        <v>0</v>
      </c>
      <c r="G5" s="63">
        <v>0</v>
      </c>
      <c r="H5" s="63">
        <v>0</v>
      </c>
      <c r="I5" s="63">
        <v>0</v>
      </c>
      <c r="J5" s="63">
        <v>0</v>
      </c>
      <c r="K5" s="63">
        <v>0</v>
      </c>
      <c r="L5" s="63">
        <v>0</v>
      </c>
      <c r="M5" s="63">
        <f t="shared" ref="M5:M20" si="1">SUM(B5:L5)</f>
        <v>0</v>
      </c>
    </row>
    <row r="6" spans="1:13" x14ac:dyDescent="0.35">
      <c r="A6" s="5" t="s">
        <v>6</v>
      </c>
      <c r="B6" s="63">
        <v>0</v>
      </c>
      <c r="C6" s="63">
        <v>0</v>
      </c>
      <c r="D6" s="63">
        <v>0</v>
      </c>
      <c r="E6" s="63">
        <v>0</v>
      </c>
      <c r="F6" s="63">
        <v>0</v>
      </c>
      <c r="G6" s="63">
        <v>0</v>
      </c>
      <c r="H6" s="63">
        <v>0</v>
      </c>
      <c r="I6" s="63">
        <v>0</v>
      </c>
      <c r="J6" s="63">
        <v>0</v>
      </c>
      <c r="K6" s="63">
        <v>0</v>
      </c>
      <c r="L6" s="63">
        <v>0</v>
      </c>
      <c r="M6" s="63">
        <f t="shared" si="1"/>
        <v>0</v>
      </c>
    </row>
    <row r="7" spans="1:13" x14ac:dyDescent="0.35">
      <c r="A7" s="5" t="s">
        <v>7</v>
      </c>
      <c r="B7" s="63">
        <v>0</v>
      </c>
      <c r="C7" s="63">
        <v>0</v>
      </c>
      <c r="D7" s="63">
        <v>0</v>
      </c>
      <c r="E7" s="63">
        <v>0</v>
      </c>
      <c r="F7" s="63">
        <v>0</v>
      </c>
      <c r="G7" s="63">
        <v>0</v>
      </c>
      <c r="H7" s="63">
        <v>0</v>
      </c>
      <c r="I7" s="63">
        <v>0</v>
      </c>
      <c r="J7" s="63">
        <v>0</v>
      </c>
      <c r="K7" s="63">
        <v>0</v>
      </c>
      <c r="L7" s="63">
        <v>0</v>
      </c>
      <c r="M7" s="63">
        <f t="shared" si="1"/>
        <v>0</v>
      </c>
    </row>
    <row r="8" spans="1:13" x14ac:dyDescent="0.35">
      <c r="A8" s="3" t="s">
        <v>8</v>
      </c>
      <c r="B8" s="63">
        <f>SUM(B9:B11)</f>
        <v>0.1</v>
      </c>
      <c r="C8" s="63">
        <f t="shared" ref="C8:L8" si="2">SUM(C9:C11)</f>
        <v>1.0900000000000001</v>
      </c>
      <c r="D8" s="63">
        <f t="shared" si="2"/>
        <v>0.06</v>
      </c>
      <c r="E8" s="63">
        <f t="shared" si="2"/>
        <v>0.06</v>
      </c>
      <c r="F8" s="63">
        <f t="shared" si="2"/>
        <v>0.06</v>
      </c>
      <c r="G8" s="63">
        <f t="shared" si="2"/>
        <v>0.06</v>
      </c>
      <c r="H8" s="63">
        <f t="shared" si="2"/>
        <v>0.06</v>
      </c>
      <c r="I8" s="63">
        <f t="shared" si="2"/>
        <v>0.06</v>
      </c>
      <c r="J8" s="63">
        <f t="shared" si="2"/>
        <v>0.06</v>
      </c>
      <c r="K8" s="63">
        <f t="shared" si="2"/>
        <v>0.06</v>
      </c>
      <c r="L8" s="63">
        <f t="shared" si="2"/>
        <v>0.06</v>
      </c>
      <c r="M8" s="63">
        <f t="shared" si="1"/>
        <v>1.7300000000000006</v>
      </c>
    </row>
    <row r="9" spans="1:13" x14ac:dyDescent="0.35">
      <c r="A9" s="5" t="s">
        <v>5</v>
      </c>
      <c r="B9" s="65">
        <v>0.1</v>
      </c>
      <c r="C9" s="65">
        <v>1.0900000000000001</v>
      </c>
      <c r="D9" s="65">
        <v>0.06</v>
      </c>
      <c r="E9" s="65">
        <v>0.06</v>
      </c>
      <c r="F9" s="65">
        <v>0.06</v>
      </c>
      <c r="G9" s="65">
        <v>0.06</v>
      </c>
      <c r="H9" s="65">
        <v>0.06</v>
      </c>
      <c r="I9" s="65">
        <v>0.06</v>
      </c>
      <c r="J9" s="65">
        <v>0.06</v>
      </c>
      <c r="K9" s="65">
        <v>0.06</v>
      </c>
      <c r="L9" s="65">
        <v>0.06</v>
      </c>
      <c r="M9" s="65">
        <f t="shared" si="1"/>
        <v>1.7300000000000006</v>
      </c>
    </row>
    <row r="10" spans="1:13" x14ac:dyDescent="0.35">
      <c r="A10" s="5" t="s">
        <v>6</v>
      </c>
      <c r="B10" s="65">
        <v>0</v>
      </c>
      <c r="C10" s="65">
        <v>0</v>
      </c>
      <c r="D10" s="65">
        <v>0</v>
      </c>
      <c r="E10" s="65">
        <v>0</v>
      </c>
      <c r="F10" s="65">
        <v>0</v>
      </c>
      <c r="G10" s="65">
        <v>0</v>
      </c>
      <c r="H10" s="65">
        <v>0</v>
      </c>
      <c r="I10" s="65">
        <v>0</v>
      </c>
      <c r="J10" s="65">
        <v>0</v>
      </c>
      <c r="K10" s="65">
        <v>0</v>
      </c>
      <c r="L10" s="65">
        <v>0</v>
      </c>
      <c r="M10" s="65">
        <f t="shared" si="1"/>
        <v>0</v>
      </c>
    </row>
    <row r="11" spans="1:13" x14ac:dyDescent="0.35">
      <c r="A11" s="5" t="s">
        <v>7</v>
      </c>
      <c r="B11" s="65">
        <v>0</v>
      </c>
      <c r="C11" s="65">
        <v>0</v>
      </c>
      <c r="D11" s="65">
        <v>0</v>
      </c>
      <c r="E11" s="65">
        <v>0</v>
      </c>
      <c r="F11" s="65">
        <v>0</v>
      </c>
      <c r="G11" s="65">
        <v>0</v>
      </c>
      <c r="H11" s="65">
        <v>0</v>
      </c>
      <c r="I11" s="65">
        <v>0</v>
      </c>
      <c r="J11" s="65">
        <v>0</v>
      </c>
      <c r="K11" s="65">
        <v>0</v>
      </c>
      <c r="L11" s="65">
        <v>0</v>
      </c>
      <c r="M11" s="65">
        <f t="shared" si="1"/>
        <v>0</v>
      </c>
    </row>
    <row r="12" spans="1:13" x14ac:dyDescent="0.35">
      <c r="A12" s="3" t="s">
        <v>11</v>
      </c>
      <c r="B12" s="65">
        <f>SUM(B13:B15)</f>
        <v>-0.1</v>
      </c>
      <c r="C12" s="65">
        <f>SUM(C13:C15)</f>
        <v>-1.0900000000000001</v>
      </c>
      <c r="D12" s="65">
        <f t="shared" ref="D12:L12" si="3">SUM(D13:D15)</f>
        <v>-0.06</v>
      </c>
      <c r="E12" s="65">
        <f t="shared" si="3"/>
        <v>-0.06</v>
      </c>
      <c r="F12" s="65">
        <f t="shared" si="3"/>
        <v>-0.06</v>
      </c>
      <c r="G12" s="65">
        <f t="shared" si="3"/>
        <v>-0.06</v>
      </c>
      <c r="H12" s="65">
        <f t="shared" si="3"/>
        <v>-0.06</v>
      </c>
      <c r="I12" s="65">
        <f t="shared" si="3"/>
        <v>-0.06</v>
      </c>
      <c r="J12" s="65">
        <f t="shared" si="3"/>
        <v>-0.06</v>
      </c>
      <c r="K12" s="65">
        <f t="shared" si="3"/>
        <v>-0.06</v>
      </c>
      <c r="L12" s="65">
        <f t="shared" si="3"/>
        <v>-0.06</v>
      </c>
      <c r="M12" s="65">
        <f t="shared" si="1"/>
        <v>-1.7300000000000006</v>
      </c>
    </row>
    <row r="13" spans="1:13" x14ac:dyDescent="0.35">
      <c r="A13" s="5" t="s">
        <v>5</v>
      </c>
      <c r="B13" s="65">
        <v>-0.1</v>
      </c>
      <c r="C13" s="65">
        <v>-1.0900000000000001</v>
      </c>
      <c r="D13" s="65">
        <v>-0.06</v>
      </c>
      <c r="E13" s="65">
        <v>-0.06</v>
      </c>
      <c r="F13" s="65">
        <v>-0.06</v>
      </c>
      <c r="G13" s="65">
        <v>-0.06</v>
      </c>
      <c r="H13" s="65">
        <v>-0.06</v>
      </c>
      <c r="I13" s="65">
        <v>-0.06</v>
      </c>
      <c r="J13" s="65">
        <v>-0.06</v>
      </c>
      <c r="K13" s="65">
        <v>-0.06</v>
      </c>
      <c r="L13" s="65">
        <v>-0.06</v>
      </c>
      <c r="M13" s="65">
        <f t="shared" si="1"/>
        <v>-1.7300000000000006</v>
      </c>
    </row>
    <row r="14" spans="1:13" x14ac:dyDescent="0.35">
      <c r="A14" s="5" t="s">
        <v>6</v>
      </c>
      <c r="B14" s="65">
        <v>0</v>
      </c>
      <c r="C14" s="65">
        <v>0</v>
      </c>
      <c r="D14" s="65">
        <v>0</v>
      </c>
      <c r="E14" s="65">
        <v>0</v>
      </c>
      <c r="F14" s="65">
        <v>0</v>
      </c>
      <c r="G14" s="65">
        <v>0</v>
      </c>
      <c r="H14" s="65">
        <v>0</v>
      </c>
      <c r="I14" s="65">
        <v>0</v>
      </c>
      <c r="J14" s="65">
        <v>0</v>
      </c>
      <c r="K14" s="65">
        <v>0</v>
      </c>
      <c r="L14" s="65">
        <v>0</v>
      </c>
      <c r="M14" s="65">
        <f t="shared" si="1"/>
        <v>0</v>
      </c>
    </row>
    <row r="15" spans="1:13" x14ac:dyDescent="0.35">
      <c r="A15" s="5" t="s">
        <v>7</v>
      </c>
      <c r="B15" s="65">
        <v>0</v>
      </c>
      <c r="C15" s="65">
        <v>0</v>
      </c>
      <c r="D15" s="65">
        <v>0</v>
      </c>
      <c r="E15" s="65">
        <v>0</v>
      </c>
      <c r="F15" s="65">
        <v>0</v>
      </c>
      <c r="G15" s="65">
        <v>0</v>
      </c>
      <c r="H15" s="65">
        <v>0</v>
      </c>
      <c r="I15" s="65">
        <v>0</v>
      </c>
      <c r="J15" s="65">
        <v>0</v>
      </c>
      <c r="K15" s="65">
        <v>0</v>
      </c>
      <c r="L15" s="65">
        <v>0</v>
      </c>
      <c r="M15" s="65">
        <f t="shared" si="1"/>
        <v>0</v>
      </c>
    </row>
    <row r="16" spans="1:13" ht="29" x14ac:dyDescent="0.35">
      <c r="A16" s="3" t="s">
        <v>9</v>
      </c>
      <c r="B16" s="63">
        <v>3.5</v>
      </c>
      <c r="C16" s="63">
        <v>0</v>
      </c>
      <c r="D16" s="63">
        <v>0</v>
      </c>
      <c r="E16" s="63">
        <v>0</v>
      </c>
      <c r="F16" s="63">
        <v>0</v>
      </c>
      <c r="G16" s="63">
        <v>0</v>
      </c>
      <c r="H16" s="63">
        <v>0</v>
      </c>
      <c r="I16" s="63">
        <v>0</v>
      </c>
      <c r="J16" s="63">
        <v>0</v>
      </c>
      <c r="K16" s="63">
        <v>0</v>
      </c>
      <c r="L16" s="63">
        <v>0</v>
      </c>
      <c r="M16" s="63">
        <f t="shared" si="1"/>
        <v>3.5</v>
      </c>
    </row>
    <row r="17" spans="1:13" x14ac:dyDescent="0.35">
      <c r="A17" s="3" t="s">
        <v>10</v>
      </c>
      <c r="B17" s="63">
        <v>0</v>
      </c>
      <c r="C17" s="63">
        <v>0</v>
      </c>
      <c r="D17" s="63">
        <v>0</v>
      </c>
      <c r="E17" s="63">
        <v>0</v>
      </c>
      <c r="F17" s="63">
        <v>0</v>
      </c>
      <c r="G17" s="63">
        <v>0</v>
      </c>
      <c r="H17" s="63">
        <v>0</v>
      </c>
      <c r="I17" s="63">
        <v>0</v>
      </c>
      <c r="J17" s="63">
        <v>0</v>
      </c>
      <c r="K17" s="63">
        <v>0</v>
      </c>
      <c r="L17" s="63">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x14ac:dyDescent="0.35">
      <c r="A20" s="5" t="s">
        <v>7</v>
      </c>
      <c r="B20" s="63">
        <v>0</v>
      </c>
      <c r="C20" s="63">
        <v>0</v>
      </c>
      <c r="D20" s="63">
        <v>0</v>
      </c>
      <c r="E20" s="63">
        <v>0</v>
      </c>
      <c r="F20" s="63">
        <v>0</v>
      </c>
      <c r="G20" s="63">
        <v>0</v>
      </c>
      <c r="H20" s="63">
        <v>0</v>
      </c>
      <c r="I20" s="63">
        <v>0</v>
      </c>
      <c r="J20" s="63">
        <v>0</v>
      </c>
      <c r="K20" s="63">
        <v>0</v>
      </c>
      <c r="L20" s="63">
        <v>0</v>
      </c>
      <c r="M20" s="63">
        <f t="shared" si="1"/>
        <v>0</v>
      </c>
    </row>
    <row r="21" spans="1:13" ht="164.25" customHeight="1" x14ac:dyDescent="0.35">
      <c r="A21" s="5" t="s">
        <v>12</v>
      </c>
      <c r="B21" s="290" t="s">
        <v>264</v>
      </c>
      <c r="C21" s="290"/>
      <c r="D21" s="290"/>
      <c r="E21" s="290"/>
      <c r="F21" s="290"/>
      <c r="G21" s="290"/>
      <c r="H21" s="290"/>
      <c r="I21" s="290"/>
      <c r="J21" s="290"/>
      <c r="K21" s="290"/>
      <c r="L21" s="290"/>
      <c r="M21" s="290"/>
    </row>
    <row r="22" spans="1:13" ht="173.25" customHeight="1" x14ac:dyDescent="0.35">
      <c r="A22" s="5" t="s">
        <v>13</v>
      </c>
      <c r="B22" s="290" t="s">
        <v>265</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20" t="s">
        <v>17</v>
      </c>
      <c r="B28" s="5" t="s">
        <v>20</v>
      </c>
      <c r="C28" s="20"/>
      <c r="D28" s="20"/>
      <c r="E28" s="20"/>
      <c r="F28" s="20"/>
      <c r="G28" s="20"/>
      <c r="H28" s="20"/>
      <c r="I28" s="290"/>
      <c r="J28" s="290"/>
    </row>
    <row r="29" spans="1:13" ht="87" x14ac:dyDescent="0.35">
      <c r="A29" s="20" t="s">
        <v>18</v>
      </c>
      <c r="B29" s="5" t="s">
        <v>21</v>
      </c>
      <c r="C29" s="20"/>
      <c r="D29" s="20"/>
      <c r="E29" s="20"/>
      <c r="F29" s="20"/>
      <c r="G29" s="20"/>
      <c r="H29" s="20"/>
      <c r="I29" s="294"/>
      <c r="J29" s="296"/>
    </row>
    <row r="30" spans="1:13" ht="87" x14ac:dyDescent="0.35">
      <c r="A30" s="20" t="s">
        <v>19</v>
      </c>
      <c r="B30" s="7" t="s">
        <v>22</v>
      </c>
      <c r="C30" s="20"/>
      <c r="D30" s="20"/>
      <c r="E30" s="20"/>
      <c r="F30" s="20"/>
      <c r="G30" s="20"/>
      <c r="H30" s="20"/>
      <c r="I30" s="290"/>
      <c r="J30" s="290"/>
    </row>
    <row r="31" spans="1:13" ht="29" x14ac:dyDescent="0.35">
      <c r="A31" s="8"/>
      <c r="B31" s="5" t="s">
        <v>23</v>
      </c>
      <c r="C31" s="20"/>
      <c r="D31" s="20"/>
      <c r="E31" s="20"/>
      <c r="F31" s="20"/>
      <c r="G31" s="20"/>
      <c r="H31" s="20"/>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20"/>
      <c r="D35" s="20"/>
      <c r="E35" s="20"/>
      <c r="F35" s="20"/>
      <c r="G35" s="20"/>
      <c r="H35" s="20"/>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20"/>
      <c r="D37" s="20"/>
      <c r="E37" s="20"/>
      <c r="F37" s="20"/>
      <c r="G37" s="20"/>
      <c r="H37" s="20"/>
      <c r="I37" s="290"/>
      <c r="J37" s="290"/>
    </row>
    <row r="38" spans="1:10" ht="43.5" x14ac:dyDescent="0.35">
      <c r="A38" s="20"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4" zoomScale="85" zoomScaleNormal="85" workbookViewId="0">
      <selection activeCell="Q21" sqref="Q21"/>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72">
        <f>SUM(B5:B7)</f>
        <v>0</v>
      </c>
      <c r="C4" s="172">
        <f t="shared" ref="C4:L4" si="0">SUM(C5:C7)</f>
        <v>0</v>
      </c>
      <c r="D4" s="172">
        <f t="shared" si="0"/>
        <v>0</v>
      </c>
      <c r="E4" s="172">
        <f t="shared" si="0"/>
        <v>0</v>
      </c>
      <c r="F4" s="172">
        <f t="shared" si="0"/>
        <v>0</v>
      </c>
      <c r="G4" s="172">
        <f t="shared" si="0"/>
        <v>0</v>
      </c>
      <c r="H4" s="172">
        <f t="shared" si="0"/>
        <v>0</v>
      </c>
      <c r="I4" s="172">
        <f t="shared" si="0"/>
        <v>0</v>
      </c>
      <c r="J4" s="172">
        <f t="shared" si="0"/>
        <v>0</v>
      </c>
      <c r="K4" s="172">
        <f t="shared" si="0"/>
        <v>0</v>
      </c>
      <c r="L4" s="172">
        <f t="shared" si="0"/>
        <v>0</v>
      </c>
      <c r="M4" s="172">
        <f>SUM(B4:L4)</f>
        <v>0</v>
      </c>
    </row>
    <row r="5" spans="1:16" x14ac:dyDescent="0.35">
      <c r="A5" s="5" t="s">
        <v>5</v>
      </c>
      <c r="B5" s="172">
        <v>0</v>
      </c>
      <c r="C5" s="172">
        <v>0</v>
      </c>
      <c r="D5" s="172">
        <v>0</v>
      </c>
      <c r="E5" s="172">
        <v>0</v>
      </c>
      <c r="F5" s="172">
        <v>0</v>
      </c>
      <c r="G5" s="172">
        <v>0</v>
      </c>
      <c r="H5" s="172">
        <v>0</v>
      </c>
      <c r="I5" s="172">
        <v>0</v>
      </c>
      <c r="J5" s="172">
        <v>0</v>
      </c>
      <c r="K5" s="172">
        <v>0</v>
      </c>
      <c r="L5" s="172">
        <v>0</v>
      </c>
      <c r="M5" s="172">
        <f t="shared" ref="M5:M20" si="1">SUM(B5:L5)</f>
        <v>0</v>
      </c>
    </row>
    <row r="6" spans="1:16" x14ac:dyDescent="0.35">
      <c r="A6" s="5" t="s">
        <v>6</v>
      </c>
      <c r="B6" s="172">
        <v>0</v>
      </c>
      <c r="C6" s="172">
        <v>0</v>
      </c>
      <c r="D6" s="172">
        <v>0</v>
      </c>
      <c r="E6" s="172">
        <v>0</v>
      </c>
      <c r="F6" s="172">
        <v>0</v>
      </c>
      <c r="G6" s="172">
        <v>0</v>
      </c>
      <c r="H6" s="172">
        <v>0</v>
      </c>
      <c r="I6" s="172">
        <v>0</v>
      </c>
      <c r="J6" s="172">
        <v>0</v>
      </c>
      <c r="K6" s="172">
        <v>0</v>
      </c>
      <c r="L6" s="172">
        <v>0</v>
      </c>
      <c r="M6" s="172">
        <f t="shared" si="1"/>
        <v>0</v>
      </c>
    </row>
    <row r="7" spans="1:16" x14ac:dyDescent="0.35">
      <c r="A7" s="5" t="s">
        <v>7</v>
      </c>
      <c r="B7" s="172">
        <v>0</v>
      </c>
      <c r="C7" s="172">
        <v>0</v>
      </c>
      <c r="D7" s="172">
        <v>0</v>
      </c>
      <c r="E7" s="172">
        <v>0</v>
      </c>
      <c r="F7" s="172">
        <v>0</v>
      </c>
      <c r="G7" s="172">
        <v>0</v>
      </c>
      <c r="H7" s="172">
        <v>0</v>
      </c>
      <c r="I7" s="172">
        <v>0</v>
      </c>
      <c r="J7" s="172">
        <v>0</v>
      </c>
      <c r="K7" s="172">
        <v>0</v>
      </c>
      <c r="L7" s="172">
        <v>0</v>
      </c>
      <c r="M7" s="172">
        <f t="shared" si="1"/>
        <v>0</v>
      </c>
    </row>
    <row r="8" spans="1:16" x14ac:dyDescent="0.35">
      <c r="A8" s="3" t="s">
        <v>8</v>
      </c>
      <c r="B8" s="172">
        <f>SUM(B9:B11)</f>
        <v>0</v>
      </c>
      <c r="C8" s="172">
        <f t="shared" ref="C8:L8" si="2">SUM(C9:C11)</f>
        <v>0.2</v>
      </c>
      <c r="D8" s="172">
        <f t="shared" si="2"/>
        <v>1.2</v>
      </c>
      <c r="E8" s="172">
        <f t="shared" si="2"/>
        <v>6</v>
      </c>
      <c r="F8" s="172">
        <f t="shared" si="2"/>
        <v>2.6</v>
      </c>
      <c r="G8" s="172">
        <f t="shared" si="2"/>
        <v>0</v>
      </c>
      <c r="H8" s="172">
        <f t="shared" si="2"/>
        <v>0</v>
      </c>
      <c r="I8" s="172">
        <f t="shared" si="2"/>
        <v>0</v>
      </c>
      <c r="J8" s="172">
        <f t="shared" si="2"/>
        <v>0</v>
      </c>
      <c r="K8" s="172">
        <f t="shared" si="2"/>
        <v>0</v>
      </c>
      <c r="L8" s="172">
        <f t="shared" si="2"/>
        <v>0</v>
      </c>
      <c r="M8" s="172">
        <f t="shared" si="1"/>
        <v>10</v>
      </c>
    </row>
    <row r="9" spans="1:16" x14ac:dyDescent="0.35">
      <c r="A9" s="5" t="s">
        <v>5</v>
      </c>
      <c r="B9" s="172">
        <v>0</v>
      </c>
      <c r="C9" s="172">
        <v>0.2</v>
      </c>
      <c r="D9" s="172">
        <v>1.2</v>
      </c>
      <c r="E9" s="172">
        <v>6</v>
      </c>
      <c r="F9" s="172">
        <v>2.6</v>
      </c>
      <c r="G9" s="172">
        <v>0</v>
      </c>
      <c r="H9" s="172">
        <v>0</v>
      </c>
      <c r="I9" s="172">
        <v>0</v>
      </c>
      <c r="J9" s="172">
        <v>0</v>
      </c>
      <c r="K9" s="172">
        <v>0</v>
      </c>
      <c r="L9" s="172">
        <v>0</v>
      </c>
      <c r="M9" s="172">
        <f t="shared" si="1"/>
        <v>10</v>
      </c>
    </row>
    <row r="10" spans="1:16" x14ac:dyDescent="0.35">
      <c r="A10" s="5" t="s">
        <v>6</v>
      </c>
      <c r="B10" s="172">
        <v>0</v>
      </c>
      <c r="C10" s="172">
        <v>0</v>
      </c>
      <c r="D10" s="172">
        <v>0</v>
      </c>
      <c r="E10" s="172">
        <v>0</v>
      </c>
      <c r="F10" s="172">
        <v>0</v>
      </c>
      <c r="G10" s="172">
        <v>0</v>
      </c>
      <c r="H10" s="172">
        <v>0</v>
      </c>
      <c r="I10" s="172">
        <v>0</v>
      </c>
      <c r="J10" s="172">
        <v>0</v>
      </c>
      <c r="K10" s="172">
        <v>0</v>
      </c>
      <c r="L10" s="172">
        <v>0</v>
      </c>
      <c r="M10" s="172">
        <f t="shared" si="1"/>
        <v>0</v>
      </c>
    </row>
    <row r="11" spans="1:16" x14ac:dyDescent="0.35">
      <c r="A11" s="5" t="s">
        <v>7</v>
      </c>
      <c r="B11" s="172">
        <v>0</v>
      </c>
      <c r="C11" s="172">
        <v>0</v>
      </c>
      <c r="D11" s="172">
        <v>0</v>
      </c>
      <c r="E11" s="172">
        <v>0</v>
      </c>
      <c r="F11" s="172">
        <v>0</v>
      </c>
      <c r="G11" s="172">
        <v>0</v>
      </c>
      <c r="H11" s="172">
        <v>0</v>
      </c>
      <c r="I11" s="172">
        <v>0</v>
      </c>
      <c r="J11" s="172">
        <v>0</v>
      </c>
      <c r="K11" s="172">
        <v>0</v>
      </c>
      <c r="L11" s="172">
        <v>0</v>
      </c>
      <c r="M11" s="172">
        <f t="shared" si="1"/>
        <v>0</v>
      </c>
    </row>
    <row r="12" spans="1:16" x14ac:dyDescent="0.35">
      <c r="A12" s="3" t="s">
        <v>11</v>
      </c>
      <c r="B12" s="172">
        <f>SUM(B13:B15)</f>
        <v>0</v>
      </c>
      <c r="C12" s="172">
        <f t="shared" ref="C12:L12" si="3">SUM(C13:C15)</f>
        <v>-0.2</v>
      </c>
      <c r="D12" s="172">
        <f t="shared" si="3"/>
        <v>-1.2</v>
      </c>
      <c r="E12" s="172">
        <f t="shared" si="3"/>
        <v>-6</v>
      </c>
      <c r="F12" s="172">
        <f t="shared" si="3"/>
        <v>-2.6</v>
      </c>
      <c r="G12" s="172">
        <f t="shared" si="3"/>
        <v>0</v>
      </c>
      <c r="H12" s="172">
        <f t="shared" si="3"/>
        <v>0</v>
      </c>
      <c r="I12" s="172">
        <f t="shared" si="3"/>
        <v>0</v>
      </c>
      <c r="J12" s="172">
        <f t="shared" si="3"/>
        <v>0</v>
      </c>
      <c r="K12" s="172">
        <f t="shared" si="3"/>
        <v>0</v>
      </c>
      <c r="L12" s="172">
        <f t="shared" si="3"/>
        <v>0</v>
      </c>
      <c r="M12" s="172">
        <f t="shared" si="1"/>
        <v>-10</v>
      </c>
    </row>
    <row r="13" spans="1:16" ht="15" thickBot="1" x14ac:dyDescent="0.4">
      <c r="A13" s="5" t="s">
        <v>5</v>
      </c>
      <c r="B13" s="172">
        <v>0</v>
      </c>
      <c r="C13" s="172">
        <v>-0.2</v>
      </c>
      <c r="D13" s="172">
        <v>-1.2</v>
      </c>
      <c r="E13" s="172">
        <v>-6</v>
      </c>
      <c r="F13" s="172">
        <v>-2.6</v>
      </c>
      <c r="G13" s="172">
        <v>0</v>
      </c>
      <c r="H13" s="172">
        <v>0</v>
      </c>
      <c r="I13" s="172">
        <v>0</v>
      </c>
      <c r="J13" s="172">
        <v>0</v>
      </c>
      <c r="K13" s="172">
        <v>0</v>
      </c>
      <c r="L13" s="172">
        <v>0</v>
      </c>
      <c r="M13" s="172">
        <f t="shared" si="1"/>
        <v>-10</v>
      </c>
    </row>
    <row r="14" spans="1:16" ht="15" thickBot="1" x14ac:dyDescent="0.4">
      <c r="A14" s="5" t="s">
        <v>6</v>
      </c>
      <c r="B14" s="172">
        <v>0</v>
      </c>
      <c r="C14" s="172">
        <v>0</v>
      </c>
      <c r="D14" s="172">
        <v>0</v>
      </c>
      <c r="E14" s="172">
        <v>0</v>
      </c>
      <c r="F14" s="172">
        <v>0</v>
      </c>
      <c r="G14" s="172">
        <v>0</v>
      </c>
      <c r="H14" s="172">
        <v>0</v>
      </c>
      <c r="I14" s="172">
        <v>0</v>
      </c>
      <c r="J14" s="172">
        <v>0</v>
      </c>
      <c r="K14" s="172">
        <v>0</v>
      </c>
      <c r="L14" s="172">
        <v>0</v>
      </c>
      <c r="M14" s="172">
        <f t="shared" si="1"/>
        <v>0</v>
      </c>
      <c r="O14" s="67"/>
      <c r="P14" s="74"/>
    </row>
    <row r="15" spans="1:16" ht="15" thickBot="1" x14ac:dyDescent="0.4">
      <c r="A15" s="5" t="s">
        <v>7</v>
      </c>
      <c r="B15" s="172">
        <v>0</v>
      </c>
      <c r="C15" s="172">
        <v>0</v>
      </c>
      <c r="D15" s="172">
        <v>0</v>
      </c>
      <c r="E15" s="172">
        <v>0</v>
      </c>
      <c r="F15" s="172">
        <v>0</v>
      </c>
      <c r="G15" s="172">
        <v>0</v>
      </c>
      <c r="H15" s="172">
        <v>0</v>
      </c>
      <c r="I15" s="172">
        <v>0</v>
      </c>
      <c r="J15" s="172">
        <v>0</v>
      </c>
      <c r="K15" s="172">
        <v>0</v>
      </c>
      <c r="L15" s="172">
        <v>0</v>
      </c>
      <c r="M15" s="172">
        <f t="shared" si="1"/>
        <v>0</v>
      </c>
      <c r="O15" s="67"/>
      <c r="P15" s="74"/>
    </row>
    <row r="16" spans="1:16" ht="29" x14ac:dyDescent="0.35">
      <c r="A16" s="3" t="s">
        <v>9</v>
      </c>
      <c r="B16" s="172">
        <v>0</v>
      </c>
      <c r="C16" s="172">
        <v>0</v>
      </c>
      <c r="D16" s="172">
        <v>0</v>
      </c>
      <c r="E16" s="172">
        <v>0</v>
      </c>
      <c r="F16" s="172">
        <v>0</v>
      </c>
      <c r="G16" s="172">
        <v>0</v>
      </c>
      <c r="H16" s="172">
        <v>0</v>
      </c>
      <c r="I16" s="172">
        <v>0</v>
      </c>
      <c r="J16" s="172">
        <v>0</v>
      </c>
      <c r="K16" s="172">
        <v>0</v>
      </c>
      <c r="L16" s="172">
        <v>0</v>
      </c>
      <c r="M16" s="172">
        <v>8.4280000000000008</v>
      </c>
    </row>
    <row r="17" spans="1:15" x14ac:dyDescent="0.35">
      <c r="A17" s="3" t="s">
        <v>10</v>
      </c>
      <c r="B17" s="172">
        <f>SUM(B18:B20)</f>
        <v>0</v>
      </c>
      <c r="C17" s="172">
        <v>0</v>
      </c>
      <c r="D17" s="172">
        <v>0</v>
      </c>
      <c r="E17" s="172">
        <v>0</v>
      </c>
      <c r="F17" s="172">
        <v>0</v>
      </c>
      <c r="G17" s="172">
        <v>0</v>
      </c>
      <c r="H17" s="172">
        <v>0</v>
      </c>
      <c r="I17" s="172">
        <v>0</v>
      </c>
      <c r="J17" s="172">
        <v>0</v>
      </c>
      <c r="K17" s="172">
        <v>0</v>
      </c>
      <c r="L17" s="172">
        <v>0</v>
      </c>
      <c r="M17" s="172">
        <f t="shared" si="1"/>
        <v>0</v>
      </c>
    </row>
    <row r="18" spans="1:15" x14ac:dyDescent="0.35">
      <c r="A18" s="5" t="s">
        <v>5</v>
      </c>
      <c r="B18" s="172">
        <v>0</v>
      </c>
      <c r="C18" s="172">
        <v>0</v>
      </c>
      <c r="D18" s="172">
        <v>0</v>
      </c>
      <c r="E18" s="172">
        <v>0</v>
      </c>
      <c r="F18" s="172">
        <v>0</v>
      </c>
      <c r="G18" s="172">
        <v>0</v>
      </c>
      <c r="H18" s="172">
        <v>0</v>
      </c>
      <c r="I18" s="172">
        <v>0</v>
      </c>
      <c r="J18" s="172">
        <v>0</v>
      </c>
      <c r="K18" s="172">
        <v>0</v>
      </c>
      <c r="L18" s="172">
        <v>0</v>
      </c>
      <c r="M18" s="172">
        <f t="shared" si="1"/>
        <v>0</v>
      </c>
    </row>
    <row r="19" spans="1:15" x14ac:dyDescent="0.35">
      <c r="A19" s="5" t="s">
        <v>6</v>
      </c>
      <c r="B19" s="172">
        <v>0</v>
      </c>
      <c r="C19" s="172">
        <v>0</v>
      </c>
      <c r="D19" s="172">
        <v>0</v>
      </c>
      <c r="E19" s="172">
        <v>0</v>
      </c>
      <c r="F19" s="172">
        <v>0</v>
      </c>
      <c r="G19" s="172">
        <v>0</v>
      </c>
      <c r="H19" s="172">
        <v>0</v>
      </c>
      <c r="I19" s="172">
        <v>0</v>
      </c>
      <c r="J19" s="172">
        <v>0</v>
      </c>
      <c r="K19" s="172">
        <v>0</v>
      </c>
      <c r="L19" s="172">
        <v>0</v>
      </c>
      <c r="M19" s="172">
        <f t="shared" si="1"/>
        <v>0</v>
      </c>
    </row>
    <row r="20" spans="1:15" x14ac:dyDescent="0.35">
      <c r="A20" s="5" t="s">
        <v>7</v>
      </c>
      <c r="B20" s="172">
        <v>0</v>
      </c>
      <c r="C20" s="172">
        <v>0</v>
      </c>
      <c r="D20" s="172">
        <v>0</v>
      </c>
      <c r="E20" s="172">
        <v>0</v>
      </c>
      <c r="F20" s="172">
        <v>0</v>
      </c>
      <c r="G20" s="172">
        <v>0</v>
      </c>
      <c r="H20" s="172">
        <v>0</v>
      </c>
      <c r="I20" s="172">
        <v>0</v>
      </c>
      <c r="J20" s="172">
        <v>0</v>
      </c>
      <c r="K20" s="172">
        <v>0</v>
      </c>
      <c r="L20" s="172">
        <v>0</v>
      </c>
      <c r="M20" s="172">
        <f t="shared" si="1"/>
        <v>0</v>
      </c>
    </row>
    <row r="21" spans="1:15" x14ac:dyDescent="0.35">
      <c r="A21" s="5" t="s">
        <v>12</v>
      </c>
      <c r="B21" s="290" t="s">
        <v>653</v>
      </c>
      <c r="C21" s="290"/>
      <c r="D21" s="290"/>
      <c r="E21" s="290"/>
      <c r="F21" s="290"/>
      <c r="G21" s="290"/>
      <c r="H21" s="290"/>
      <c r="I21" s="290"/>
      <c r="J21" s="290"/>
      <c r="K21" s="290"/>
      <c r="L21" s="290"/>
      <c r="M21" s="290"/>
    </row>
    <row r="22" spans="1:15" ht="50" customHeight="1" x14ac:dyDescent="0.35">
      <c r="A22" s="5" t="s">
        <v>13</v>
      </c>
      <c r="B22" s="401" t="s">
        <v>654</v>
      </c>
      <c r="C22" s="401"/>
      <c r="D22" s="401"/>
      <c r="E22" s="401"/>
      <c r="F22" s="401"/>
      <c r="G22" s="401"/>
      <c r="H22" s="401"/>
      <c r="I22" s="401"/>
      <c r="J22" s="401"/>
      <c r="K22" s="401"/>
      <c r="L22" s="401"/>
      <c r="M22" s="401"/>
      <c r="O22" s="9"/>
    </row>
    <row r="25" spans="1:15" x14ac:dyDescent="0.35">
      <c r="A25" s="289" t="s">
        <v>14</v>
      </c>
      <c r="B25" s="289"/>
      <c r="C25" s="289"/>
      <c r="D25" s="289"/>
      <c r="E25" s="289"/>
      <c r="F25" s="289"/>
      <c r="G25" s="289"/>
      <c r="H25" s="289"/>
      <c r="I25" s="289"/>
      <c r="J25" s="289"/>
    </row>
    <row r="26" spans="1:15" x14ac:dyDescent="0.35">
      <c r="A26" s="291" t="s">
        <v>15</v>
      </c>
      <c r="B26" s="291"/>
      <c r="C26" s="291"/>
      <c r="D26" s="291"/>
      <c r="E26" s="291"/>
      <c r="F26" s="291"/>
      <c r="G26" s="291"/>
      <c r="H26" s="291"/>
      <c r="I26" s="291"/>
      <c r="J26" s="291"/>
    </row>
    <row r="27" spans="1:15" x14ac:dyDescent="0.35">
      <c r="A27" s="290" t="s">
        <v>16</v>
      </c>
      <c r="B27" s="290"/>
      <c r="C27" s="6">
        <v>0</v>
      </c>
      <c r="D27" s="5">
        <v>1</v>
      </c>
      <c r="E27" s="5">
        <v>2</v>
      </c>
      <c r="F27" s="5">
        <v>3</v>
      </c>
      <c r="G27" s="5">
        <v>5</v>
      </c>
      <c r="H27" s="5">
        <v>10</v>
      </c>
      <c r="I27" s="292" t="s">
        <v>3</v>
      </c>
      <c r="J27" s="292"/>
    </row>
    <row r="28" spans="1:15" ht="43.5" x14ac:dyDescent="0.35">
      <c r="A28" s="171" t="s">
        <v>17</v>
      </c>
      <c r="B28" s="5" t="s">
        <v>20</v>
      </c>
      <c r="C28" s="171"/>
      <c r="D28" s="171"/>
      <c r="E28" s="171"/>
      <c r="F28" s="171"/>
      <c r="G28" s="171"/>
      <c r="H28" s="171"/>
      <c r="I28" s="290"/>
      <c r="J28" s="290"/>
    </row>
    <row r="29" spans="1:15" ht="87" x14ac:dyDescent="0.35">
      <c r="A29" s="171" t="s">
        <v>18</v>
      </c>
      <c r="B29" s="5" t="s">
        <v>21</v>
      </c>
      <c r="C29" s="171"/>
      <c r="D29" s="171"/>
      <c r="E29" s="171"/>
      <c r="F29" s="171"/>
      <c r="G29" s="171"/>
      <c r="H29" s="171"/>
      <c r="I29" s="294"/>
      <c r="J29" s="296"/>
    </row>
    <row r="30" spans="1:15" ht="87" x14ac:dyDescent="0.35">
      <c r="A30" s="171" t="s">
        <v>19</v>
      </c>
      <c r="B30" s="7" t="s">
        <v>22</v>
      </c>
      <c r="C30" s="171"/>
      <c r="D30" s="171"/>
      <c r="E30" s="171"/>
      <c r="F30" s="171"/>
      <c r="G30" s="171"/>
      <c r="H30" s="171"/>
      <c r="I30" s="290"/>
      <c r="J30" s="290"/>
    </row>
    <row r="31" spans="1:15" ht="29" x14ac:dyDescent="0.35">
      <c r="A31" s="8"/>
      <c r="B31" s="5" t="s">
        <v>23</v>
      </c>
      <c r="C31" s="171"/>
      <c r="D31" s="171"/>
      <c r="E31" s="171"/>
      <c r="F31" s="171"/>
      <c r="G31" s="171"/>
      <c r="H31" s="171"/>
      <c r="I31" s="290"/>
      <c r="J31" s="290"/>
    </row>
    <row r="32" spans="1:15" x14ac:dyDescent="0.35">
      <c r="A32" s="290" t="s">
        <v>24</v>
      </c>
      <c r="B32" s="5"/>
      <c r="C32" s="290" t="s">
        <v>655</v>
      </c>
      <c r="D32" s="290"/>
      <c r="E32" s="290"/>
      <c r="F32" s="290"/>
      <c r="G32" s="290"/>
      <c r="H32" s="290"/>
      <c r="I32" s="290"/>
      <c r="J32" s="290"/>
    </row>
    <row r="33" spans="1:10" x14ac:dyDescent="0.35">
      <c r="A33" s="290"/>
      <c r="B33" s="5"/>
      <c r="C33" s="290"/>
      <c r="D33" s="290"/>
      <c r="E33" s="290"/>
      <c r="F33" s="290"/>
      <c r="G33" s="290"/>
      <c r="H33" s="290"/>
      <c r="I33" s="290"/>
      <c r="J33" s="290"/>
    </row>
    <row r="34" spans="1:10" x14ac:dyDescent="0.35">
      <c r="A34" s="290"/>
      <c r="B34" s="7"/>
      <c r="C34" s="290"/>
      <c r="D34" s="290"/>
      <c r="E34" s="290"/>
      <c r="F34" s="290"/>
      <c r="G34" s="290"/>
      <c r="H34" s="290"/>
      <c r="I34" s="290"/>
      <c r="J34" s="290"/>
    </row>
    <row r="35" spans="1:10" ht="29" x14ac:dyDescent="0.35">
      <c r="A35" s="290"/>
      <c r="B35" s="5" t="s">
        <v>23</v>
      </c>
      <c r="C35" s="171"/>
      <c r="D35" s="171"/>
      <c r="E35" s="171"/>
      <c r="F35" s="171"/>
      <c r="G35" s="171"/>
      <c r="H35" s="171"/>
      <c r="I35" s="290"/>
      <c r="J35" s="290"/>
    </row>
    <row r="36" spans="1:10" ht="87" x14ac:dyDescent="0.35">
      <c r="A36" s="290" t="s">
        <v>26</v>
      </c>
      <c r="B36" s="5" t="s">
        <v>22</v>
      </c>
      <c r="C36" s="294" t="s">
        <v>656</v>
      </c>
      <c r="D36" s="295"/>
      <c r="E36" s="295"/>
      <c r="F36" s="295"/>
      <c r="G36" s="295"/>
      <c r="H36" s="295"/>
      <c r="I36" s="295"/>
      <c r="J36" s="296"/>
    </row>
    <row r="37" spans="1:10" ht="29" x14ac:dyDescent="0.35">
      <c r="A37" s="290"/>
      <c r="B37" s="5" t="s">
        <v>23</v>
      </c>
      <c r="C37" s="171"/>
      <c r="D37" s="171"/>
      <c r="E37" s="171"/>
      <c r="F37" s="171"/>
      <c r="G37" s="171"/>
      <c r="H37" s="171"/>
      <c r="I37" s="290"/>
      <c r="J37" s="290"/>
    </row>
    <row r="38" spans="1:10" ht="43.5" x14ac:dyDescent="0.35">
      <c r="A38" s="17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E5" sqref="E5"/>
    </sheetView>
  </sheetViews>
  <sheetFormatPr defaultRowHeight="14.5" x14ac:dyDescent="0.35"/>
  <cols>
    <col min="1" max="1" width="33.7265625" customWidth="1"/>
  </cols>
  <sheetData>
    <row r="1" spans="1:17" x14ac:dyDescent="0.35">
      <c r="A1" s="289"/>
      <c r="B1" s="289"/>
      <c r="C1" s="289"/>
      <c r="D1" s="289"/>
      <c r="E1" s="289"/>
      <c r="F1" s="289"/>
      <c r="G1" s="289"/>
      <c r="H1" s="289"/>
      <c r="I1" s="289"/>
      <c r="J1" s="289"/>
      <c r="K1" s="289"/>
      <c r="L1" s="289"/>
      <c r="M1" s="289"/>
    </row>
    <row r="2" spans="1:17" x14ac:dyDescent="0.35">
      <c r="A2" s="290" t="s">
        <v>1</v>
      </c>
      <c r="B2" s="291" t="s">
        <v>2</v>
      </c>
      <c r="C2" s="291"/>
      <c r="D2" s="291"/>
      <c r="E2" s="291"/>
      <c r="F2" s="291"/>
      <c r="G2" s="291"/>
      <c r="H2" s="291"/>
      <c r="I2" s="291"/>
      <c r="J2" s="291"/>
      <c r="K2" s="291"/>
      <c r="L2" s="291"/>
      <c r="M2" s="291"/>
    </row>
    <row r="3" spans="1:17" ht="29" x14ac:dyDescent="0.35">
      <c r="A3" s="290"/>
      <c r="B3" s="1">
        <v>0</v>
      </c>
      <c r="C3" s="1">
        <v>1</v>
      </c>
      <c r="D3" s="1">
        <v>2</v>
      </c>
      <c r="E3" s="1">
        <v>3</v>
      </c>
      <c r="F3" s="1">
        <v>4</v>
      </c>
      <c r="G3" s="1">
        <v>5</v>
      </c>
      <c r="H3" s="1">
        <v>6</v>
      </c>
      <c r="I3" s="1">
        <v>7</v>
      </c>
      <c r="J3" s="1">
        <v>8</v>
      </c>
      <c r="K3" s="1">
        <v>9</v>
      </c>
      <c r="L3" s="1">
        <v>10</v>
      </c>
      <c r="M3" s="2" t="s">
        <v>3</v>
      </c>
    </row>
    <row r="4" spans="1:17" x14ac:dyDescent="0.35">
      <c r="A4" s="3" t="s">
        <v>4</v>
      </c>
      <c r="B4" s="129">
        <f>SUM(B5:B7)</f>
        <v>0</v>
      </c>
      <c r="C4" s="129">
        <f t="shared" ref="C4:L4" si="0">SUM(C5:C7)</f>
        <v>0</v>
      </c>
      <c r="D4" s="129">
        <f t="shared" si="0"/>
        <v>0</v>
      </c>
      <c r="E4" s="129">
        <f t="shared" si="0"/>
        <v>-0.25</v>
      </c>
      <c r="F4" s="129">
        <f t="shared" si="0"/>
        <v>-3.05</v>
      </c>
      <c r="G4" s="129">
        <f t="shared" si="0"/>
        <v>-2.92</v>
      </c>
      <c r="H4" s="129">
        <f t="shared" si="0"/>
        <v>-2.87</v>
      </c>
      <c r="I4" s="129">
        <f t="shared" si="0"/>
        <v>-2.8200000000000003</v>
      </c>
      <c r="J4" s="129">
        <f t="shared" si="0"/>
        <v>-2.76</v>
      </c>
      <c r="K4" s="129">
        <f t="shared" si="0"/>
        <v>-2.71</v>
      </c>
      <c r="L4" s="129">
        <f t="shared" si="0"/>
        <v>-2.65</v>
      </c>
      <c r="M4" s="129">
        <f>SUM(B4:L4)</f>
        <v>-20.029999999999998</v>
      </c>
    </row>
    <row r="5" spans="1:17" ht="72.5" x14ac:dyDescent="0.35">
      <c r="A5" s="5" t="s">
        <v>438</v>
      </c>
      <c r="B5" s="129">
        <v>0</v>
      </c>
      <c r="C5" s="129">
        <v>0</v>
      </c>
      <c r="D5" s="129">
        <v>0</v>
      </c>
      <c r="E5" s="129">
        <v>-0.33</v>
      </c>
      <c r="F5" s="129">
        <v>-4</v>
      </c>
      <c r="G5" s="129">
        <v>-4</v>
      </c>
      <c r="H5" s="129">
        <v>-4</v>
      </c>
      <c r="I5" s="129">
        <v>-4</v>
      </c>
      <c r="J5" s="129">
        <v>-4</v>
      </c>
      <c r="K5" s="129">
        <v>-4</v>
      </c>
      <c r="L5" s="129">
        <v>-4</v>
      </c>
      <c r="M5" s="129">
        <f t="shared" ref="M5:M20" si="1">SUM(B5:L5)</f>
        <v>-28.33</v>
      </c>
    </row>
    <row r="6" spans="1:17" x14ac:dyDescent="0.35">
      <c r="A6" s="5" t="s">
        <v>6</v>
      </c>
      <c r="B6" s="129">
        <v>0</v>
      </c>
      <c r="C6" s="129">
        <v>0</v>
      </c>
      <c r="D6" s="129">
        <v>0</v>
      </c>
      <c r="E6" s="129">
        <v>0</v>
      </c>
      <c r="F6" s="129">
        <v>0</v>
      </c>
      <c r="G6" s="129">
        <v>0</v>
      </c>
      <c r="H6" s="129">
        <v>0</v>
      </c>
      <c r="I6" s="129">
        <v>0</v>
      </c>
      <c r="J6" s="129">
        <v>0</v>
      </c>
      <c r="K6" s="129">
        <v>0</v>
      </c>
      <c r="L6" s="129">
        <v>0</v>
      </c>
      <c r="M6" s="129">
        <f t="shared" si="1"/>
        <v>0</v>
      </c>
    </row>
    <row r="7" spans="1:17" ht="58" x14ac:dyDescent="0.35">
      <c r="A7" s="5" t="s">
        <v>439</v>
      </c>
      <c r="B7" s="129">
        <v>0</v>
      </c>
      <c r="C7" s="129">
        <v>0</v>
      </c>
      <c r="D7" s="129">
        <v>0</v>
      </c>
      <c r="E7" s="129">
        <v>0.08</v>
      </c>
      <c r="F7" s="129">
        <v>0.95</v>
      </c>
      <c r="G7" s="129">
        <v>1.08</v>
      </c>
      <c r="H7" s="129">
        <v>1.1299999999999999</v>
      </c>
      <c r="I7" s="129">
        <v>1.18</v>
      </c>
      <c r="J7" s="129">
        <v>1.24</v>
      </c>
      <c r="K7" s="129">
        <v>1.29</v>
      </c>
      <c r="L7" s="129">
        <v>1.35</v>
      </c>
      <c r="M7" s="129">
        <f t="shared" si="1"/>
        <v>8.3000000000000007</v>
      </c>
    </row>
    <row r="8" spans="1:17" x14ac:dyDescent="0.35">
      <c r="A8" s="3" t="s">
        <v>8</v>
      </c>
      <c r="B8" s="65">
        <f>SUM(B9:B11)</f>
        <v>0.18</v>
      </c>
      <c r="C8" s="65">
        <f t="shared" ref="C8:L8" si="2">SUM(C9:C11)</f>
        <v>1.66</v>
      </c>
      <c r="D8" s="65">
        <f t="shared" si="2"/>
        <v>0.3</v>
      </c>
      <c r="E8" s="129">
        <f t="shared" si="2"/>
        <v>0.16</v>
      </c>
      <c r="F8" s="129">
        <f t="shared" si="2"/>
        <v>4.7750000000000004</v>
      </c>
      <c r="G8" s="129">
        <f t="shared" si="2"/>
        <v>4.4749999999999996</v>
      </c>
      <c r="H8" s="129">
        <f t="shared" si="2"/>
        <v>4.3550000000000004</v>
      </c>
      <c r="I8" s="129">
        <f t="shared" si="2"/>
        <v>4.2249999999999996</v>
      </c>
      <c r="J8" s="129">
        <f t="shared" si="2"/>
        <v>4.1050000000000004</v>
      </c>
      <c r="K8" s="129">
        <f t="shared" si="2"/>
        <v>3.9750000000000001</v>
      </c>
      <c r="L8" s="129">
        <f t="shared" si="2"/>
        <v>3.8250000000000002</v>
      </c>
      <c r="M8" s="129">
        <f t="shared" si="1"/>
        <v>32.035000000000004</v>
      </c>
    </row>
    <row r="9" spans="1:17" x14ac:dyDescent="0.35">
      <c r="A9" s="5" t="s">
        <v>5</v>
      </c>
      <c r="B9" s="133">
        <v>0.18</v>
      </c>
      <c r="C9" s="133">
        <v>1.66</v>
      </c>
      <c r="D9" s="133">
        <v>0.3</v>
      </c>
      <c r="E9" s="129">
        <v>0.16</v>
      </c>
      <c r="F9" s="129">
        <v>4.7750000000000004</v>
      </c>
      <c r="G9" s="129">
        <v>4.4749999999999996</v>
      </c>
      <c r="H9" s="129">
        <v>4.3550000000000004</v>
      </c>
      <c r="I9" s="129">
        <v>4.2249999999999996</v>
      </c>
      <c r="J9" s="129">
        <v>4.1050000000000004</v>
      </c>
      <c r="K9" s="129">
        <v>3.9750000000000001</v>
      </c>
      <c r="L9" s="129">
        <v>3.8250000000000002</v>
      </c>
      <c r="M9" s="129">
        <f t="shared" si="1"/>
        <v>32.035000000000004</v>
      </c>
    </row>
    <row r="10" spans="1:17" x14ac:dyDescent="0.35">
      <c r="A10" s="5" t="s">
        <v>6</v>
      </c>
      <c r="B10" s="129">
        <v>0</v>
      </c>
      <c r="C10" s="129">
        <v>0</v>
      </c>
      <c r="D10" s="129">
        <v>0</v>
      </c>
      <c r="E10" s="129">
        <v>0</v>
      </c>
      <c r="F10" s="129">
        <v>0</v>
      </c>
      <c r="G10" s="129">
        <v>0</v>
      </c>
      <c r="H10" s="129">
        <v>0</v>
      </c>
      <c r="I10" s="129">
        <v>0</v>
      </c>
      <c r="J10" s="129">
        <v>0</v>
      </c>
      <c r="K10" s="129">
        <v>0</v>
      </c>
      <c r="L10" s="129">
        <v>0</v>
      </c>
      <c r="M10" s="129">
        <f t="shared" si="1"/>
        <v>0</v>
      </c>
    </row>
    <row r="11" spans="1:17" x14ac:dyDescent="0.35">
      <c r="A11" s="5" t="s">
        <v>7</v>
      </c>
      <c r="B11" s="129">
        <v>0</v>
      </c>
      <c r="C11" s="129">
        <v>0</v>
      </c>
      <c r="D11" s="129">
        <v>0</v>
      </c>
      <c r="E11" s="129">
        <v>0</v>
      </c>
      <c r="F11" s="129">
        <v>0</v>
      </c>
      <c r="G11" s="129">
        <v>0</v>
      </c>
      <c r="H11" s="129">
        <v>0</v>
      </c>
      <c r="I11" s="129">
        <v>0</v>
      </c>
      <c r="J11" s="129">
        <v>0</v>
      </c>
      <c r="K11" s="129">
        <v>0</v>
      </c>
      <c r="L11" s="129">
        <v>0</v>
      </c>
      <c r="M11" s="129">
        <f t="shared" si="1"/>
        <v>0</v>
      </c>
    </row>
    <row r="12" spans="1:17" x14ac:dyDescent="0.35">
      <c r="A12" s="3" t="s">
        <v>11</v>
      </c>
      <c r="B12" s="129">
        <f>SUM(B13:B15)</f>
        <v>-0.18</v>
      </c>
      <c r="C12" s="129">
        <f t="shared" ref="C12:L12" si="3">SUM(C13:C15)</f>
        <v>-1.66</v>
      </c>
      <c r="D12" s="129">
        <f t="shared" si="3"/>
        <v>-0.3</v>
      </c>
      <c r="E12" s="129">
        <f t="shared" si="3"/>
        <v>-0.41</v>
      </c>
      <c r="F12" s="129">
        <f t="shared" si="3"/>
        <v>-7.8299999999999992</v>
      </c>
      <c r="G12" s="129">
        <f t="shared" si="3"/>
        <v>-7.4</v>
      </c>
      <c r="H12" s="129">
        <f t="shared" si="3"/>
        <v>-7.2299999999999995</v>
      </c>
      <c r="I12" s="129">
        <f t="shared" si="3"/>
        <v>-7.0500000000000007</v>
      </c>
      <c r="J12" s="129">
        <f t="shared" si="3"/>
        <v>-6.8699999999999992</v>
      </c>
      <c r="K12" s="129">
        <f t="shared" si="3"/>
        <v>-6.69</v>
      </c>
      <c r="L12" s="129">
        <f t="shared" si="3"/>
        <v>-6.48</v>
      </c>
      <c r="M12" s="129">
        <f t="shared" si="1"/>
        <v>-52.099999999999994</v>
      </c>
      <c r="Q12" s="23"/>
    </row>
    <row r="13" spans="1:17" ht="15" thickBot="1" x14ac:dyDescent="0.4">
      <c r="A13" s="5" t="s">
        <v>5</v>
      </c>
      <c r="B13" s="129">
        <v>-0.18</v>
      </c>
      <c r="C13" s="129">
        <v>-1.66</v>
      </c>
      <c r="D13" s="129">
        <v>-0.3</v>
      </c>
      <c r="E13" s="129">
        <v>-0.49</v>
      </c>
      <c r="F13" s="129">
        <v>-8.7799999999999994</v>
      </c>
      <c r="G13" s="129">
        <v>-8.48</v>
      </c>
      <c r="H13" s="129">
        <v>-8.36</v>
      </c>
      <c r="I13" s="129">
        <v>-8.23</v>
      </c>
      <c r="J13" s="129">
        <v>-8.11</v>
      </c>
      <c r="K13" s="129">
        <v>-7.98</v>
      </c>
      <c r="L13" s="129">
        <v>-7.83</v>
      </c>
      <c r="M13" s="129">
        <f t="shared" si="1"/>
        <v>-60.400000000000006</v>
      </c>
    </row>
    <row r="14" spans="1:17" ht="15" thickBot="1" x14ac:dyDescent="0.4">
      <c r="A14" s="5" t="s">
        <v>6</v>
      </c>
      <c r="B14" s="129">
        <v>0</v>
      </c>
      <c r="C14" s="129">
        <v>0</v>
      </c>
      <c r="D14" s="129">
        <v>0</v>
      </c>
      <c r="E14" s="129">
        <v>0</v>
      </c>
      <c r="F14" s="129">
        <v>0</v>
      </c>
      <c r="G14" s="129">
        <v>0</v>
      </c>
      <c r="H14" s="129">
        <v>0</v>
      </c>
      <c r="I14" s="129">
        <v>0</v>
      </c>
      <c r="J14" s="129">
        <v>0</v>
      </c>
      <c r="K14" s="129">
        <v>0</v>
      </c>
      <c r="L14" s="129">
        <v>0</v>
      </c>
      <c r="M14" s="129">
        <f t="shared" si="1"/>
        <v>0</v>
      </c>
      <c r="O14" s="67"/>
      <c r="P14" s="74"/>
    </row>
    <row r="15" spans="1:17" ht="15" thickBot="1" x14ac:dyDescent="0.4">
      <c r="A15" s="5" t="s">
        <v>7</v>
      </c>
      <c r="B15" s="129">
        <v>0</v>
      </c>
      <c r="C15" s="129">
        <v>0</v>
      </c>
      <c r="D15" s="129">
        <v>0</v>
      </c>
      <c r="E15" s="129">
        <v>0.08</v>
      </c>
      <c r="F15" s="129">
        <v>0.95</v>
      </c>
      <c r="G15" s="129">
        <v>1.08</v>
      </c>
      <c r="H15" s="129">
        <v>1.1299999999999999</v>
      </c>
      <c r="I15" s="129">
        <v>1.18</v>
      </c>
      <c r="J15" s="129">
        <v>1.24</v>
      </c>
      <c r="K15" s="129">
        <v>1.29</v>
      </c>
      <c r="L15" s="129">
        <v>1.35</v>
      </c>
      <c r="M15" s="129">
        <f t="shared" si="1"/>
        <v>8.3000000000000007</v>
      </c>
      <c r="O15" s="67"/>
      <c r="P15" s="74"/>
    </row>
    <row r="16" spans="1:17" ht="29" x14ac:dyDescent="0.35">
      <c r="A16" s="3" t="s">
        <v>9</v>
      </c>
      <c r="B16" s="129">
        <v>1.1599999999999999</v>
      </c>
      <c r="C16" s="129">
        <v>10.53</v>
      </c>
      <c r="D16" s="129">
        <v>1.9</v>
      </c>
      <c r="E16" s="129">
        <v>0</v>
      </c>
      <c r="F16" s="129">
        <v>0</v>
      </c>
      <c r="G16" s="129">
        <v>0</v>
      </c>
      <c r="H16" s="129">
        <v>0</v>
      </c>
      <c r="I16" s="129">
        <v>0</v>
      </c>
      <c r="J16" s="129">
        <v>0</v>
      </c>
      <c r="K16" s="129">
        <v>0</v>
      </c>
      <c r="L16" s="129">
        <v>0</v>
      </c>
      <c r="M16" s="129">
        <f t="shared" si="1"/>
        <v>13.59</v>
      </c>
    </row>
    <row r="17" spans="1:13" x14ac:dyDescent="0.35">
      <c r="A17" s="3" t="s">
        <v>10</v>
      </c>
      <c r="B17" s="129">
        <f>SUM(B18:B20)</f>
        <v>0</v>
      </c>
      <c r="C17" s="129">
        <v>0</v>
      </c>
      <c r="D17" s="129">
        <v>0</v>
      </c>
      <c r="E17" s="129">
        <v>0</v>
      </c>
      <c r="F17" s="129">
        <v>0</v>
      </c>
      <c r="G17" s="129">
        <v>0</v>
      </c>
      <c r="H17" s="129">
        <v>0</v>
      </c>
      <c r="I17" s="129">
        <v>0</v>
      </c>
      <c r="J17" s="129">
        <v>0</v>
      </c>
      <c r="K17" s="129">
        <v>0</v>
      </c>
      <c r="L17" s="129">
        <v>0</v>
      </c>
      <c r="M17" s="129">
        <f t="shared" si="1"/>
        <v>0</v>
      </c>
    </row>
    <row r="18" spans="1:13" x14ac:dyDescent="0.35">
      <c r="A18" s="5" t="s">
        <v>5</v>
      </c>
      <c r="B18" s="129">
        <v>0</v>
      </c>
      <c r="C18" s="129">
        <v>0</v>
      </c>
      <c r="D18" s="129">
        <v>0</v>
      </c>
      <c r="E18" s="129">
        <v>0</v>
      </c>
      <c r="F18" s="129">
        <v>0</v>
      </c>
      <c r="G18" s="129">
        <v>0</v>
      </c>
      <c r="H18" s="129">
        <v>0</v>
      </c>
      <c r="I18" s="129">
        <v>0</v>
      </c>
      <c r="J18" s="129">
        <v>0</v>
      </c>
      <c r="K18" s="129">
        <v>0</v>
      </c>
      <c r="L18" s="129">
        <v>0</v>
      </c>
      <c r="M18" s="129">
        <f t="shared" si="1"/>
        <v>0</v>
      </c>
    </row>
    <row r="19" spans="1:13" x14ac:dyDescent="0.35">
      <c r="A19" s="5" t="s">
        <v>6</v>
      </c>
      <c r="B19" s="129">
        <v>0</v>
      </c>
      <c r="C19" s="129">
        <v>0</v>
      </c>
      <c r="D19" s="129">
        <v>0</v>
      </c>
      <c r="E19" s="129">
        <v>0</v>
      </c>
      <c r="F19" s="129">
        <v>0</v>
      </c>
      <c r="G19" s="129">
        <v>0</v>
      </c>
      <c r="H19" s="129">
        <v>0</v>
      </c>
      <c r="I19" s="129">
        <v>0</v>
      </c>
      <c r="J19" s="129">
        <v>0</v>
      </c>
      <c r="K19" s="129">
        <v>0</v>
      </c>
      <c r="L19" s="129">
        <v>0</v>
      </c>
      <c r="M19" s="129">
        <f t="shared" si="1"/>
        <v>0</v>
      </c>
    </row>
    <row r="20" spans="1:13" x14ac:dyDescent="0.35">
      <c r="A20" s="5" t="s">
        <v>7</v>
      </c>
      <c r="B20" s="129">
        <v>0</v>
      </c>
      <c r="C20" s="129">
        <v>0</v>
      </c>
      <c r="D20" s="129">
        <v>0</v>
      </c>
      <c r="E20" s="129">
        <v>0</v>
      </c>
      <c r="F20" s="129">
        <v>0</v>
      </c>
      <c r="G20" s="129">
        <v>0</v>
      </c>
      <c r="H20" s="129">
        <v>0</v>
      </c>
      <c r="I20" s="129">
        <v>0</v>
      </c>
      <c r="J20" s="129">
        <v>0</v>
      </c>
      <c r="K20" s="129">
        <v>0</v>
      </c>
      <c r="L20" s="129">
        <v>0</v>
      </c>
      <c r="M20" s="129">
        <f t="shared" si="1"/>
        <v>0</v>
      </c>
    </row>
    <row r="21" spans="1:13" ht="168.75" customHeight="1" x14ac:dyDescent="0.35">
      <c r="A21" s="5" t="s">
        <v>12</v>
      </c>
      <c r="B21" s="290" t="s">
        <v>440</v>
      </c>
      <c r="C21" s="290"/>
      <c r="D21" s="290"/>
      <c r="E21" s="290"/>
      <c r="F21" s="290"/>
      <c r="G21" s="290"/>
      <c r="H21" s="290"/>
      <c r="I21" s="290"/>
      <c r="J21" s="290"/>
      <c r="K21" s="290"/>
      <c r="L21" s="290"/>
      <c r="M21" s="290"/>
    </row>
    <row r="22" spans="1:13" ht="43.5" x14ac:dyDescent="0.35">
      <c r="A22" s="5" t="s">
        <v>13</v>
      </c>
      <c r="B22" s="290" t="s">
        <v>441</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28" t="s">
        <v>17</v>
      </c>
      <c r="B28" s="5" t="s">
        <v>20</v>
      </c>
      <c r="C28" s="128"/>
      <c r="D28" s="128"/>
      <c r="E28" s="128"/>
      <c r="F28" s="128"/>
      <c r="G28" s="128"/>
      <c r="H28" s="128"/>
      <c r="I28" s="290"/>
      <c r="J28" s="290"/>
    </row>
    <row r="29" spans="1:13" ht="87" x14ac:dyDescent="0.35">
      <c r="A29" s="128" t="s">
        <v>18</v>
      </c>
      <c r="B29" s="5" t="s">
        <v>21</v>
      </c>
      <c r="C29" s="128"/>
      <c r="D29" s="128"/>
      <c r="E29" s="128"/>
      <c r="F29" s="128"/>
      <c r="G29" s="128"/>
      <c r="H29" s="128"/>
      <c r="I29" s="294"/>
      <c r="J29" s="296"/>
    </row>
    <row r="30" spans="1:13" ht="87" x14ac:dyDescent="0.35">
      <c r="A30" s="128" t="s">
        <v>19</v>
      </c>
      <c r="B30" s="7" t="s">
        <v>22</v>
      </c>
      <c r="C30" s="128"/>
      <c r="D30" s="128"/>
      <c r="E30" s="128"/>
      <c r="F30" s="128"/>
      <c r="G30" s="128"/>
      <c r="H30" s="128"/>
      <c r="I30" s="290"/>
      <c r="J30" s="290"/>
    </row>
    <row r="31" spans="1:13" ht="29" x14ac:dyDescent="0.35">
      <c r="A31" s="8"/>
      <c r="B31" s="5" t="s">
        <v>23</v>
      </c>
      <c r="C31" s="128"/>
      <c r="D31" s="128"/>
      <c r="E31" s="128"/>
      <c r="F31" s="128"/>
      <c r="G31" s="128"/>
      <c r="H31" s="128"/>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28"/>
      <c r="D35" s="128"/>
      <c r="E35" s="128"/>
      <c r="F35" s="128"/>
      <c r="G35" s="128"/>
      <c r="H35" s="128"/>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28"/>
      <c r="D37" s="128"/>
      <c r="E37" s="128"/>
      <c r="F37" s="128"/>
      <c r="G37" s="128"/>
      <c r="H37" s="128"/>
      <c r="I37" s="290"/>
      <c r="J37" s="290"/>
    </row>
    <row r="38" spans="1:10" ht="43.5" x14ac:dyDescent="0.35">
      <c r="A38" s="128"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topLeftCell="A4" zoomScale="85" zoomScaleNormal="85" workbookViewId="0">
      <selection activeCell="D16" sqref="D16"/>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72">
        <f>SUM(B5:B7)</f>
        <v>0</v>
      </c>
      <c r="C4" s="172">
        <f t="shared" ref="C4:L4" si="0">SUM(C5:C7)</f>
        <v>0</v>
      </c>
      <c r="D4" s="172">
        <f t="shared" si="0"/>
        <v>0</v>
      </c>
      <c r="E4" s="172">
        <f t="shared" si="0"/>
        <v>0</v>
      </c>
      <c r="F4" s="172">
        <f t="shared" si="0"/>
        <v>0</v>
      </c>
      <c r="G4" s="172">
        <f t="shared" si="0"/>
        <v>0</v>
      </c>
      <c r="H4" s="172">
        <f t="shared" si="0"/>
        <v>0</v>
      </c>
      <c r="I4" s="172">
        <f t="shared" si="0"/>
        <v>0</v>
      </c>
      <c r="J4" s="172">
        <f t="shared" si="0"/>
        <v>0</v>
      </c>
      <c r="K4" s="172">
        <f t="shared" si="0"/>
        <v>0</v>
      </c>
      <c r="L4" s="172">
        <f t="shared" si="0"/>
        <v>0</v>
      </c>
      <c r="M4" s="172">
        <f>SUM(B4:L4)</f>
        <v>0</v>
      </c>
    </row>
    <row r="5" spans="1:16" x14ac:dyDescent="0.35">
      <c r="A5" s="5" t="s">
        <v>5</v>
      </c>
      <c r="B5" s="172">
        <v>0</v>
      </c>
      <c r="C5" s="172">
        <v>0</v>
      </c>
      <c r="D5" s="172">
        <v>0</v>
      </c>
      <c r="E5" s="172">
        <v>0</v>
      </c>
      <c r="F5" s="172">
        <v>0</v>
      </c>
      <c r="G5" s="172">
        <v>0</v>
      </c>
      <c r="H5" s="172">
        <v>0</v>
      </c>
      <c r="I5" s="172">
        <v>0</v>
      </c>
      <c r="J5" s="172">
        <v>0</v>
      </c>
      <c r="K5" s="172">
        <v>0</v>
      </c>
      <c r="L5" s="172">
        <v>0</v>
      </c>
      <c r="M5" s="172">
        <f t="shared" ref="M5:M20" si="1">SUM(B5:L5)</f>
        <v>0</v>
      </c>
    </row>
    <row r="6" spans="1:16" x14ac:dyDescent="0.35">
      <c r="A6" s="5" t="s">
        <v>6</v>
      </c>
      <c r="B6" s="172">
        <v>0</v>
      </c>
      <c r="C6" s="172">
        <v>0</v>
      </c>
      <c r="D6" s="172">
        <v>0</v>
      </c>
      <c r="E6" s="172">
        <v>0</v>
      </c>
      <c r="F6" s="172">
        <v>0</v>
      </c>
      <c r="G6" s="172">
        <v>0</v>
      </c>
      <c r="H6" s="172">
        <v>0</v>
      </c>
      <c r="I6" s="172">
        <v>0</v>
      </c>
      <c r="J6" s="172">
        <v>0</v>
      </c>
      <c r="K6" s="172">
        <v>0</v>
      </c>
      <c r="L6" s="172">
        <v>0</v>
      </c>
      <c r="M6" s="172">
        <f t="shared" si="1"/>
        <v>0</v>
      </c>
    </row>
    <row r="7" spans="1:16" x14ac:dyDescent="0.35">
      <c r="A7" s="5" t="s">
        <v>7</v>
      </c>
      <c r="B7" s="172">
        <v>0</v>
      </c>
      <c r="C7" s="172">
        <v>0</v>
      </c>
      <c r="D7" s="172">
        <v>0</v>
      </c>
      <c r="E7" s="172">
        <v>0</v>
      </c>
      <c r="F7" s="172">
        <v>0</v>
      </c>
      <c r="G7" s="172">
        <v>0</v>
      </c>
      <c r="H7" s="172">
        <v>0</v>
      </c>
      <c r="I7" s="172">
        <v>0</v>
      </c>
      <c r="J7" s="172">
        <v>0</v>
      </c>
      <c r="K7" s="172">
        <v>0</v>
      </c>
      <c r="L7" s="172">
        <v>0</v>
      </c>
      <c r="M7" s="172">
        <f t="shared" si="1"/>
        <v>0</v>
      </c>
    </row>
    <row r="8" spans="1:16" x14ac:dyDescent="0.35">
      <c r="A8" s="3" t="s">
        <v>8</v>
      </c>
      <c r="B8" s="172">
        <f>SUM(B9:B11)</f>
        <v>21.6</v>
      </c>
      <c r="C8" s="172">
        <f t="shared" ref="C8:L8" si="2">SUM(C9:C11)</f>
        <v>21.6</v>
      </c>
      <c r="D8" s="172">
        <f t="shared" si="2"/>
        <v>21.6</v>
      </c>
      <c r="E8" s="172">
        <f t="shared" si="2"/>
        <v>21.6</v>
      </c>
      <c r="F8" s="172">
        <f t="shared" si="2"/>
        <v>21.6</v>
      </c>
      <c r="G8" s="172">
        <f t="shared" si="2"/>
        <v>21.6</v>
      </c>
      <c r="H8" s="172">
        <f t="shared" si="2"/>
        <v>21.6</v>
      </c>
      <c r="I8" s="172">
        <f t="shared" si="2"/>
        <v>21.6</v>
      </c>
      <c r="J8" s="172">
        <f t="shared" si="2"/>
        <v>21.6</v>
      </c>
      <c r="K8" s="172">
        <f t="shared" si="2"/>
        <v>21.6</v>
      </c>
      <c r="L8" s="172">
        <f t="shared" si="2"/>
        <v>21.6</v>
      </c>
      <c r="M8" s="172">
        <f t="shared" si="1"/>
        <v>237.59999999999997</v>
      </c>
    </row>
    <row r="9" spans="1:16" x14ac:dyDescent="0.35">
      <c r="A9" s="5" t="s">
        <v>5</v>
      </c>
      <c r="B9" s="172">
        <v>21.6</v>
      </c>
      <c r="C9" s="172">
        <v>21.6</v>
      </c>
      <c r="D9" s="172">
        <v>21.6</v>
      </c>
      <c r="E9" s="172">
        <v>21.6</v>
      </c>
      <c r="F9" s="172">
        <v>21.6</v>
      </c>
      <c r="G9" s="172">
        <v>21.6</v>
      </c>
      <c r="H9" s="172">
        <v>21.6</v>
      </c>
      <c r="I9" s="172">
        <v>21.6</v>
      </c>
      <c r="J9" s="172">
        <v>21.6</v>
      </c>
      <c r="K9" s="172">
        <v>21.6</v>
      </c>
      <c r="L9" s="172">
        <v>21.6</v>
      </c>
      <c r="M9" s="172">
        <f t="shared" si="1"/>
        <v>237.59999999999997</v>
      </c>
    </row>
    <row r="10" spans="1:16" x14ac:dyDescent="0.35">
      <c r="A10" s="5" t="s">
        <v>6</v>
      </c>
      <c r="B10" s="172">
        <v>0</v>
      </c>
      <c r="C10" s="172">
        <v>0</v>
      </c>
      <c r="D10" s="172">
        <v>0</v>
      </c>
      <c r="E10" s="172">
        <v>0</v>
      </c>
      <c r="F10" s="172">
        <v>0</v>
      </c>
      <c r="G10" s="172">
        <v>0</v>
      </c>
      <c r="H10" s="172">
        <v>0</v>
      </c>
      <c r="I10" s="172">
        <v>0</v>
      </c>
      <c r="J10" s="172">
        <v>0</v>
      </c>
      <c r="K10" s="172">
        <v>0</v>
      </c>
      <c r="L10" s="172">
        <v>0</v>
      </c>
      <c r="M10" s="172">
        <f t="shared" si="1"/>
        <v>0</v>
      </c>
    </row>
    <row r="11" spans="1:16" x14ac:dyDescent="0.35">
      <c r="A11" s="5" t="s">
        <v>7</v>
      </c>
      <c r="B11" s="172">
        <v>0</v>
      </c>
      <c r="C11" s="172">
        <v>0</v>
      </c>
      <c r="D11" s="172">
        <v>0</v>
      </c>
      <c r="E11" s="172">
        <v>0</v>
      </c>
      <c r="F11" s="172">
        <v>0</v>
      </c>
      <c r="G11" s="172">
        <v>0</v>
      </c>
      <c r="H11" s="172">
        <v>0</v>
      </c>
      <c r="I11" s="172">
        <v>0</v>
      </c>
      <c r="J11" s="172">
        <v>0</v>
      </c>
      <c r="K11" s="172">
        <v>0</v>
      </c>
      <c r="L11" s="172">
        <v>0</v>
      </c>
      <c r="M11" s="172">
        <f t="shared" si="1"/>
        <v>0</v>
      </c>
    </row>
    <row r="12" spans="1:16" x14ac:dyDescent="0.35">
      <c r="A12" s="3" t="s">
        <v>11</v>
      </c>
      <c r="B12" s="172">
        <f>SUM(B13:B15)</f>
        <v>-21.6</v>
      </c>
      <c r="C12" s="172">
        <f t="shared" ref="C12:L12" si="3">SUM(C13:C15)</f>
        <v>-21.6</v>
      </c>
      <c r="D12" s="172">
        <f t="shared" si="3"/>
        <v>-21.6</v>
      </c>
      <c r="E12" s="172">
        <f t="shared" si="3"/>
        <v>-21.6</v>
      </c>
      <c r="F12" s="172">
        <f t="shared" si="3"/>
        <v>-21.6</v>
      </c>
      <c r="G12" s="172">
        <f t="shared" si="3"/>
        <v>-21.6</v>
      </c>
      <c r="H12" s="172">
        <f t="shared" si="3"/>
        <v>-21.6</v>
      </c>
      <c r="I12" s="172">
        <f t="shared" si="3"/>
        <v>-21.6</v>
      </c>
      <c r="J12" s="172">
        <f t="shared" si="3"/>
        <v>-21.6</v>
      </c>
      <c r="K12" s="172">
        <f t="shared" si="3"/>
        <v>-21.6</v>
      </c>
      <c r="L12" s="172">
        <f t="shared" si="3"/>
        <v>-21.6</v>
      </c>
      <c r="M12" s="172">
        <f t="shared" si="1"/>
        <v>-237.59999999999997</v>
      </c>
    </row>
    <row r="13" spans="1:16" ht="15" thickBot="1" x14ac:dyDescent="0.4">
      <c r="A13" s="5" t="s">
        <v>5</v>
      </c>
      <c r="B13" s="172">
        <v>-21.6</v>
      </c>
      <c r="C13" s="172">
        <v>-21.6</v>
      </c>
      <c r="D13" s="172">
        <v>-21.6</v>
      </c>
      <c r="E13" s="172">
        <v>-21.6</v>
      </c>
      <c r="F13" s="172">
        <v>-21.6</v>
      </c>
      <c r="G13" s="172">
        <v>-21.6</v>
      </c>
      <c r="H13" s="172">
        <v>-21.6</v>
      </c>
      <c r="I13" s="172">
        <v>-21.6</v>
      </c>
      <c r="J13" s="172">
        <v>-21.6</v>
      </c>
      <c r="K13" s="172">
        <v>-21.6</v>
      </c>
      <c r="L13" s="172">
        <v>-21.6</v>
      </c>
      <c r="M13" s="172">
        <f t="shared" si="1"/>
        <v>-237.59999999999997</v>
      </c>
    </row>
    <row r="14" spans="1:16" ht="15" thickBot="1" x14ac:dyDescent="0.4">
      <c r="A14" s="5" t="s">
        <v>6</v>
      </c>
      <c r="B14" s="172">
        <v>0</v>
      </c>
      <c r="C14" s="172">
        <v>0</v>
      </c>
      <c r="D14" s="172">
        <v>0</v>
      </c>
      <c r="E14" s="172">
        <v>0</v>
      </c>
      <c r="F14" s="172">
        <v>0</v>
      </c>
      <c r="G14" s="172">
        <v>0</v>
      </c>
      <c r="H14" s="172">
        <v>0</v>
      </c>
      <c r="I14" s="172">
        <v>0</v>
      </c>
      <c r="J14" s="172">
        <v>0</v>
      </c>
      <c r="K14" s="172">
        <v>0</v>
      </c>
      <c r="L14" s="172">
        <v>0</v>
      </c>
      <c r="M14" s="172">
        <f t="shared" si="1"/>
        <v>0</v>
      </c>
      <c r="O14" s="67"/>
      <c r="P14" s="74"/>
    </row>
    <row r="15" spans="1:16" ht="15" thickBot="1" x14ac:dyDescent="0.4">
      <c r="A15" s="5" t="s">
        <v>7</v>
      </c>
      <c r="B15" s="172">
        <v>0</v>
      </c>
      <c r="C15" s="172">
        <v>0</v>
      </c>
      <c r="D15" s="172">
        <v>0</v>
      </c>
      <c r="E15" s="172">
        <v>0</v>
      </c>
      <c r="F15" s="172">
        <v>0</v>
      </c>
      <c r="G15" s="172">
        <v>0</v>
      </c>
      <c r="H15" s="172">
        <v>0</v>
      </c>
      <c r="I15" s="172">
        <v>0</v>
      </c>
      <c r="J15" s="172">
        <v>0</v>
      </c>
      <c r="K15" s="172">
        <v>0</v>
      </c>
      <c r="L15" s="172">
        <v>0</v>
      </c>
      <c r="M15" s="172">
        <f t="shared" si="1"/>
        <v>0</v>
      </c>
      <c r="O15" s="67"/>
      <c r="P15" s="74"/>
    </row>
    <row r="16" spans="1:16" ht="29" x14ac:dyDescent="0.35">
      <c r="A16" s="3" t="s">
        <v>9</v>
      </c>
      <c r="B16" s="172">
        <v>0</v>
      </c>
      <c r="C16" s="172">
        <v>0</v>
      </c>
      <c r="D16" s="172">
        <v>0</v>
      </c>
      <c r="E16" s="172">
        <v>0</v>
      </c>
      <c r="F16" s="172">
        <v>0</v>
      </c>
      <c r="G16" s="172">
        <v>0</v>
      </c>
      <c r="H16" s="172">
        <v>0</v>
      </c>
      <c r="I16" s="172">
        <v>0</v>
      </c>
      <c r="J16" s="172">
        <v>0</v>
      </c>
      <c r="K16" s="172">
        <v>0</v>
      </c>
      <c r="L16" s="172">
        <v>0</v>
      </c>
      <c r="M16" s="172">
        <f t="shared" si="1"/>
        <v>0</v>
      </c>
    </row>
    <row r="17" spans="1:13" x14ac:dyDescent="0.35">
      <c r="A17" s="3" t="s">
        <v>10</v>
      </c>
      <c r="B17" s="172">
        <f>SUM(B18:B20)</f>
        <v>0</v>
      </c>
      <c r="C17" s="172">
        <v>0</v>
      </c>
      <c r="D17" s="172">
        <v>0</v>
      </c>
      <c r="E17" s="172">
        <v>0</v>
      </c>
      <c r="F17" s="172">
        <v>0</v>
      </c>
      <c r="G17" s="172">
        <v>0</v>
      </c>
      <c r="H17" s="172">
        <v>0</v>
      </c>
      <c r="I17" s="172">
        <v>0</v>
      </c>
      <c r="J17" s="172">
        <v>0</v>
      </c>
      <c r="K17" s="172">
        <v>0</v>
      </c>
      <c r="L17" s="172">
        <v>0</v>
      </c>
      <c r="M17" s="172">
        <f t="shared" si="1"/>
        <v>0</v>
      </c>
    </row>
    <row r="18" spans="1:13" x14ac:dyDescent="0.35">
      <c r="A18" s="5" t="s">
        <v>5</v>
      </c>
      <c r="B18" s="172">
        <v>0</v>
      </c>
      <c r="C18" s="172">
        <v>0</v>
      </c>
      <c r="D18" s="172">
        <v>0</v>
      </c>
      <c r="E18" s="172">
        <v>0</v>
      </c>
      <c r="F18" s="172">
        <v>0</v>
      </c>
      <c r="G18" s="172">
        <v>0</v>
      </c>
      <c r="H18" s="172">
        <v>0</v>
      </c>
      <c r="I18" s="172">
        <v>0</v>
      </c>
      <c r="J18" s="172">
        <v>0</v>
      </c>
      <c r="K18" s="172">
        <v>0</v>
      </c>
      <c r="L18" s="172">
        <v>0</v>
      </c>
      <c r="M18" s="172">
        <f t="shared" si="1"/>
        <v>0</v>
      </c>
    </row>
    <row r="19" spans="1:13" x14ac:dyDescent="0.35">
      <c r="A19" s="5" t="s">
        <v>6</v>
      </c>
      <c r="B19" s="172">
        <v>0</v>
      </c>
      <c r="C19" s="172">
        <v>0</v>
      </c>
      <c r="D19" s="172">
        <v>0</v>
      </c>
      <c r="E19" s="172">
        <v>0</v>
      </c>
      <c r="F19" s="172">
        <v>0</v>
      </c>
      <c r="G19" s="172">
        <v>0</v>
      </c>
      <c r="H19" s="172">
        <v>0</v>
      </c>
      <c r="I19" s="172">
        <v>0</v>
      </c>
      <c r="J19" s="172">
        <v>0</v>
      </c>
      <c r="K19" s="172">
        <v>0</v>
      </c>
      <c r="L19" s="172">
        <v>0</v>
      </c>
      <c r="M19" s="172">
        <f t="shared" si="1"/>
        <v>0</v>
      </c>
    </row>
    <row r="20" spans="1:13" x14ac:dyDescent="0.35">
      <c r="A20" s="5" t="s">
        <v>7</v>
      </c>
      <c r="B20" s="172">
        <v>0</v>
      </c>
      <c r="C20" s="172">
        <v>0</v>
      </c>
      <c r="D20" s="172">
        <v>0</v>
      </c>
      <c r="E20" s="172">
        <v>0</v>
      </c>
      <c r="F20" s="172">
        <v>0</v>
      </c>
      <c r="G20" s="172">
        <v>0</v>
      </c>
      <c r="H20" s="172">
        <v>0</v>
      </c>
      <c r="I20" s="172">
        <v>0</v>
      </c>
      <c r="J20" s="172">
        <v>0</v>
      </c>
      <c r="K20" s="172">
        <v>0</v>
      </c>
      <c r="L20" s="172">
        <v>0</v>
      </c>
      <c r="M20" s="172">
        <f t="shared" si="1"/>
        <v>0</v>
      </c>
    </row>
    <row r="21" spans="1:13" x14ac:dyDescent="0.35">
      <c r="A21" s="5" t="s">
        <v>12</v>
      </c>
      <c r="B21" s="290" t="s">
        <v>643</v>
      </c>
      <c r="C21" s="290"/>
      <c r="D21" s="290"/>
      <c r="E21" s="290"/>
      <c r="F21" s="290"/>
      <c r="G21" s="290"/>
      <c r="H21" s="290"/>
      <c r="I21" s="290"/>
      <c r="J21" s="290"/>
      <c r="K21" s="290"/>
      <c r="L21" s="290"/>
      <c r="M21" s="290"/>
    </row>
    <row r="22" spans="1:13" ht="43.5" x14ac:dyDescent="0.35">
      <c r="A22" s="5" t="s">
        <v>13</v>
      </c>
      <c r="B22" s="290" t="s">
        <v>644</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1" t="s">
        <v>17</v>
      </c>
      <c r="B28" s="5" t="s">
        <v>20</v>
      </c>
      <c r="C28" s="171"/>
      <c r="D28" s="171"/>
      <c r="E28" s="171"/>
      <c r="F28" s="171"/>
      <c r="G28" s="171"/>
      <c r="H28" s="171"/>
      <c r="I28" s="290"/>
      <c r="J28" s="290"/>
    </row>
    <row r="29" spans="1:13" ht="87" x14ac:dyDescent="0.35">
      <c r="A29" s="171" t="s">
        <v>18</v>
      </c>
      <c r="B29" s="5" t="s">
        <v>21</v>
      </c>
      <c r="C29" s="171"/>
      <c r="D29" s="171"/>
      <c r="E29" s="171"/>
      <c r="F29" s="171"/>
      <c r="G29" s="171"/>
      <c r="H29" s="171"/>
      <c r="I29" s="294"/>
      <c r="J29" s="296"/>
    </row>
    <row r="30" spans="1:13" ht="87" x14ac:dyDescent="0.35">
      <c r="A30" s="171" t="s">
        <v>19</v>
      </c>
      <c r="B30" s="7" t="s">
        <v>22</v>
      </c>
      <c r="C30" s="171"/>
      <c r="D30" s="171"/>
      <c r="E30" s="171"/>
      <c r="F30" s="171"/>
      <c r="G30" s="171"/>
      <c r="H30" s="171"/>
      <c r="I30" s="290"/>
      <c r="J30" s="290"/>
    </row>
    <row r="31" spans="1:13" ht="29" x14ac:dyDescent="0.35">
      <c r="A31" s="8"/>
      <c r="B31" s="5" t="s">
        <v>23</v>
      </c>
      <c r="C31" s="171"/>
      <c r="D31" s="171"/>
      <c r="E31" s="171"/>
      <c r="F31" s="171"/>
      <c r="G31" s="171"/>
      <c r="H31" s="171"/>
      <c r="I31" s="290"/>
      <c r="J31" s="290"/>
    </row>
    <row r="32" spans="1:13" ht="101.5" x14ac:dyDescent="0.35">
      <c r="A32" s="290" t="s">
        <v>24</v>
      </c>
      <c r="B32" s="5" t="s">
        <v>646</v>
      </c>
      <c r="C32" s="290" t="s">
        <v>645</v>
      </c>
      <c r="D32" s="290"/>
      <c r="E32" s="290"/>
      <c r="F32" s="290"/>
      <c r="G32" s="290"/>
      <c r="H32" s="290"/>
      <c r="I32" s="290"/>
      <c r="J32" s="290"/>
    </row>
    <row r="33" spans="1:10" x14ac:dyDescent="0.35">
      <c r="A33" s="290"/>
      <c r="B33" s="5"/>
      <c r="C33" s="290"/>
      <c r="D33" s="290"/>
      <c r="E33" s="290"/>
      <c r="F33" s="290"/>
      <c r="G33" s="290"/>
      <c r="H33" s="290"/>
      <c r="I33" s="290"/>
      <c r="J33" s="290"/>
    </row>
    <row r="34" spans="1:10" x14ac:dyDescent="0.35">
      <c r="A34" s="290"/>
      <c r="B34" s="7"/>
      <c r="C34" s="290"/>
      <c r="D34" s="290"/>
      <c r="E34" s="290"/>
      <c r="F34" s="290"/>
      <c r="G34" s="290"/>
      <c r="H34" s="290"/>
      <c r="I34" s="290"/>
      <c r="J34" s="290"/>
    </row>
    <row r="35" spans="1:10" ht="29" x14ac:dyDescent="0.35">
      <c r="A35" s="290"/>
      <c r="B35" s="5" t="s">
        <v>23</v>
      </c>
      <c r="C35" s="171"/>
      <c r="D35" s="171"/>
      <c r="E35" s="171"/>
      <c r="F35" s="171"/>
      <c r="G35" s="171"/>
      <c r="H35" s="171"/>
      <c r="I35" s="290"/>
      <c r="J35" s="290"/>
    </row>
    <row r="36" spans="1:10" ht="87" x14ac:dyDescent="0.35">
      <c r="A36" s="290" t="s">
        <v>26</v>
      </c>
      <c r="B36" s="5" t="s">
        <v>22</v>
      </c>
      <c r="C36" s="294" t="s">
        <v>647</v>
      </c>
      <c r="D36" s="295"/>
      <c r="E36" s="295"/>
      <c r="F36" s="295"/>
      <c r="G36" s="295"/>
      <c r="H36" s="295"/>
      <c r="I36" s="295"/>
      <c r="J36" s="296"/>
    </row>
    <row r="37" spans="1:10" ht="29" x14ac:dyDescent="0.35">
      <c r="A37" s="290"/>
      <c r="B37" s="5" t="s">
        <v>23</v>
      </c>
      <c r="C37" s="171"/>
      <c r="D37" s="171"/>
      <c r="E37" s="171"/>
      <c r="F37" s="171"/>
      <c r="G37" s="171"/>
      <c r="H37" s="171"/>
      <c r="I37" s="290"/>
      <c r="J37" s="290"/>
    </row>
    <row r="38" spans="1:10" ht="43.5" x14ac:dyDescent="0.35">
      <c r="A38" s="17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85" zoomScaleNormal="85" workbookViewId="0">
      <selection activeCell="C35" sqref="C35:J35"/>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72">
        <f>SUM(B5:B7)</f>
        <v>0</v>
      </c>
      <c r="C4" s="172">
        <f t="shared" ref="C4:L4" si="0">SUM(C5:C7)</f>
        <v>0</v>
      </c>
      <c r="D4" s="172">
        <f t="shared" si="0"/>
        <v>0</v>
      </c>
      <c r="E4" s="172">
        <f t="shared" si="0"/>
        <v>0</v>
      </c>
      <c r="F4" s="172">
        <f t="shared" si="0"/>
        <v>0</v>
      </c>
      <c r="G4" s="172">
        <f t="shared" si="0"/>
        <v>0</v>
      </c>
      <c r="H4" s="172">
        <f t="shared" si="0"/>
        <v>0</v>
      </c>
      <c r="I4" s="172">
        <f t="shared" si="0"/>
        <v>0</v>
      </c>
      <c r="J4" s="172">
        <f t="shared" si="0"/>
        <v>0</v>
      </c>
      <c r="K4" s="172">
        <f t="shared" si="0"/>
        <v>0</v>
      </c>
      <c r="L4" s="172">
        <f t="shared" si="0"/>
        <v>0</v>
      </c>
      <c r="M4" s="172">
        <f>SUM(B4:L4)</f>
        <v>0</v>
      </c>
    </row>
    <row r="5" spans="1:16" x14ac:dyDescent="0.35">
      <c r="A5" s="5" t="s">
        <v>5</v>
      </c>
      <c r="B5" s="172">
        <v>0</v>
      </c>
      <c r="C5" s="172">
        <v>0</v>
      </c>
      <c r="D5" s="172">
        <v>0</v>
      </c>
      <c r="E5" s="172">
        <v>0</v>
      </c>
      <c r="F5" s="172">
        <v>0</v>
      </c>
      <c r="G5" s="172">
        <v>0</v>
      </c>
      <c r="H5" s="172">
        <v>0</v>
      </c>
      <c r="I5" s="172">
        <v>0</v>
      </c>
      <c r="J5" s="172">
        <v>0</v>
      </c>
      <c r="K5" s="172">
        <v>0</v>
      </c>
      <c r="L5" s="172">
        <v>0</v>
      </c>
      <c r="M5" s="172">
        <f t="shared" ref="M5:M20" si="1">SUM(B5:L5)</f>
        <v>0</v>
      </c>
    </row>
    <row r="6" spans="1:16" x14ac:dyDescent="0.35">
      <c r="A6" s="5" t="s">
        <v>6</v>
      </c>
      <c r="B6" s="172">
        <v>0</v>
      </c>
      <c r="C6" s="172">
        <v>0</v>
      </c>
      <c r="D6" s="172">
        <v>0</v>
      </c>
      <c r="E6" s="172">
        <v>0</v>
      </c>
      <c r="F6" s="172">
        <v>0</v>
      </c>
      <c r="G6" s="172">
        <v>0</v>
      </c>
      <c r="H6" s="172">
        <v>0</v>
      </c>
      <c r="I6" s="172">
        <v>0</v>
      </c>
      <c r="J6" s="172">
        <v>0</v>
      </c>
      <c r="K6" s="172">
        <v>0</v>
      </c>
      <c r="L6" s="172">
        <v>0</v>
      </c>
      <c r="M6" s="172">
        <f t="shared" si="1"/>
        <v>0</v>
      </c>
    </row>
    <row r="7" spans="1:16" x14ac:dyDescent="0.35">
      <c r="A7" s="5" t="s">
        <v>7</v>
      </c>
      <c r="B7" s="172">
        <v>0</v>
      </c>
      <c r="C7" s="172">
        <v>0</v>
      </c>
      <c r="D7" s="172">
        <v>0</v>
      </c>
      <c r="E7" s="172">
        <v>0</v>
      </c>
      <c r="F7" s="172">
        <v>0</v>
      </c>
      <c r="G7" s="172">
        <v>0</v>
      </c>
      <c r="H7" s="172">
        <v>0</v>
      </c>
      <c r="I7" s="172">
        <v>0</v>
      </c>
      <c r="J7" s="172">
        <v>0</v>
      </c>
      <c r="K7" s="172">
        <v>0</v>
      </c>
      <c r="L7" s="172">
        <v>0</v>
      </c>
      <c r="M7" s="172">
        <f t="shared" si="1"/>
        <v>0</v>
      </c>
    </row>
    <row r="8" spans="1:16" x14ac:dyDescent="0.35">
      <c r="A8" s="3" t="s">
        <v>8</v>
      </c>
      <c r="B8" s="172">
        <f>SUM(B9:B11)</f>
        <v>1.028</v>
      </c>
      <c r="C8" s="172">
        <f t="shared" ref="C8:L8" si="2">SUM(C9:C11)</f>
        <v>1.4079999999999999</v>
      </c>
      <c r="D8" s="172">
        <f t="shared" si="2"/>
        <v>0.20399999999999999</v>
      </c>
      <c r="E8" s="172">
        <f t="shared" si="2"/>
        <v>0.20399999999999999</v>
      </c>
      <c r="F8" s="172">
        <f t="shared" si="2"/>
        <v>0.20399999999999999</v>
      </c>
      <c r="G8" s="172">
        <f t="shared" si="2"/>
        <v>0.10199999999999999</v>
      </c>
      <c r="H8" s="172">
        <f t="shared" si="2"/>
        <v>0</v>
      </c>
      <c r="I8" s="172">
        <f t="shared" si="2"/>
        <v>0</v>
      </c>
      <c r="J8" s="172">
        <f t="shared" si="2"/>
        <v>0</v>
      </c>
      <c r="K8" s="172">
        <f t="shared" si="2"/>
        <v>0</v>
      </c>
      <c r="L8" s="172">
        <f t="shared" si="2"/>
        <v>0</v>
      </c>
      <c r="M8" s="172">
        <f t="shared" si="1"/>
        <v>3.1500000000000004</v>
      </c>
    </row>
    <row r="9" spans="1:16" x14ac:dyDescent="0.35">
      <c r="A9" s="5" t="s">
        <v>5</v>
      </c>
      <c r="B9" s="172">
        <v>1.028</v>
      </c>
      <c r="C9" s="172">
        <v>1.4079999999999999</v>
      </c>
      <c r="D9" s="172">
        <v>0.20399999999999999</v>
      </c>
      <c r="E9" s="172">
        <v>0.20399999999999999</v>
      </c>
      <c r="F9" s="172">
        <v>0.20399999999999999</v>
      </c>
      <c r="G9" s="172">
        <v>0.10199999999999999</v>
      </c>
      <c r="H9" s="172">
        <v>0</v>
      </c>
      <c r="I9" s="172">
        <v>0</v>
      </c>
      <c r="J9" s="172">
        <v>0</v>
      </c>
      <c r="K9" s="172">
        <v>0</v>
      </c>
      <c r="L9" s="172">
        <v>0</v>
      </c>
      <c r="M9" s="172">
        <f t="shared" si="1"/>
        <v>3.1500000000000004</v>
      </c>
    </row>
    <row r="10" spans="1:16" x14ac:dyDescent="0.35">
      <c r="A10" s="5" t="s">
        <v>6</v>
      </c>
      <c r="B10" s="172">
        <v>0</v>
      </c>
      <c r="C10" s="172">
        <v>0</v>
      </c>
      <c r="D10" s="172">
        <v>0</v>
      </c>
      <c r="E10" s="172">
        <v>0</v>
      </c>
      <c r="F10" s="172">
        <v>0</v>
      </c>
      <c r="G10" s="172">
        <v>0</v>
      </c>
      <c r="H10" s="172">
        <v>0</v>
      </c>
      <c r="I10" s="172">
        <v>0</v>
      </c>
      <c r="J10" s="172">
        <v>0</v>
      </c>
      <c r="K10" s="172">
        <v>0</v>
      </c>
      <c r="L10" s="172">
        <v>0</v>
      </c>
      <c r="M10" s="172">
        <f t="shared" si="1"/>
        <v>0</v>
      </c>
    </row>
    <row r="11" spans="1:16" x14ac:dyDescent="0.35">
      <c r="A11" s="5" t="s">
        <v>7</v>
      </c>
      <c r="B11" s="172">
        <v>0</v>
      </c>
      <c r="C11" s="172">
        <v>0</v>
      </c>
      <c r="D11" s="172">
        <v>0</v>
      </c>
      <c r="E11" s="172">
        <v>0</v>
      </c>
      <c r="F11" s="172">
        <v>0</v>
      </c>
      <c r="G11" s="172">
        <v>0</v>
      </c>
      <c r="H11" s="172">
        <v>0</v>
      </c>
      <c r="I11" s="172">
        <v>0</v>
      </c>
      <c r="J11" s="172">
        <v>0</v>
      </c>
      <c r="K11" s="172">
        <v>0</v>
      </c>
      <c r="L11" s="172">
        <v>0</v>
      </c>
      <c r="M11" s="172">
        <f t="shared" si="1"/>
        <v>0</v>
      </c>
    </row>
    <row r="12" spans="1:16" x14ac:dyDescent="0.35">
      <c r="A12" s="3" t="s">
        <v>11</v>
      </c>
      <c r="B12" s="172">
        <f>SUM(B13:B15)</f>
        <v>-1.028</v>
      </c>
      <c r="C12" s="172">
        <f t="shared" ref="C12:L12" si="3">SUM(C13:C15)</f>
        <v>-1.4079999999999999</v>
      </c>
      <c r="D12" s="172">
        <f t="shared" si="3"/>
        <v>-0.20399999999999999</v>
      </c>
      <c r="E12" s="172">
        <f t="shared" si="3"/>
        <v>-0.20399999999999999</v>
      </c>
      <c r="F12" s="172">
        <f t="shared" si="3"/>
        <v>-0.20399999999999999</v>
      </c>
      <c r="G12" s="172">
        <f t="shared" si="3"/>
        <v>-0.10199999999999999</v>
      </c>
      <c r="H12" s="172">
        <f t="shared" si="3"/>
        <v>0</v>
      </c>
      <c r="I12" s="172">
        <f t="shared" si="3"/>
        <v>0</v>
      </c>
      <c r="J12" s="172">
        <f t="shared" si="3"/>
        <v>0</v>
      </c>
      <c r="K12" s="172">
        <f t="shared" si="3"/>
        <v>0</v>
      </c>
      <c r="L12" s="172">
        <f t="shared" si="3"/>
        <v>0</v>
      </c>
      <c r="M12" s="172">
        <f t="shared" si="1"/>
        <v>-3.1500000000000004</v>
      </c>
    </row>
    <row r="13" spans="1:16" ht="15" thickBot="1" x14ac:dyDescent="0.4">
      <c r="A13" s="5" t="s">
        <v>5</v>
      </c>
      <c r="B13" s="172">
        <v>-1.028</v>
      </c>
      <c r="C13" s="172">
        <v>-1.4079999999999999</v>
      </c>
      <c r="D13" s="172">
        <v>-0.20399999999999999</v>
      </c>
      <c r="E13" s="172">
        <v>-0.20399999999999999</v>
      </c>
      <c r="F13" s="172">
        <v>-0.20399999999999999</v>
      </c>
      <c r="G13" s="172">
        <v>-0.10199999999999999</v>
      </c>
      <c r="H13" s="172">
        <v>0</v>
      </c>
      <c r="I13" s="172">
        <v>0</v>
      </c>
      <c r="J13" s="172">
        <v>0</v>
      </c>
      <c r="K13" s="172">
        <v>0</v>
      </c>
      <c r="L13" s="172">
        <v>0</v>
      </c>
      <c r="M13" s="172">
        <f t="shared" si="1"/>
        <v>-3.1500000000000004</v>
      </c>
    </row>
    <row r="14" spans="1:16" ht="15" thickBot="1" x14ac:dyDescent="0.4">
      <c r="A14" s="5" t="s">
        <v>6</v>
      </c>
      <c r="B14" s="172">
        <v>0</v>
      </c>
      <c r="C14" s="172">
        <v>0</v>
      </c>
      <c r="D14" s="172">
        <v>0</v>
      </c>
      <c r="E14" s="172">
        <v>0</v>
      </c>
      <c r="F14" s="172">
        <v>0</v>
      </c>
      <c r="G14" s="172">
        <v>0</v>
      </c>
      <c r="H14" s="172">
        <v>0</v>
      </c>
      <c r="I14" s="172">
        <v>0</v>
      </c>
      <c r="J14" s="172">
        <v>0</v>
      </c>
      <c r="K14" s="172">
        <v>0</v>
      </c>
      <c r="L14" s="172">
        <v>0</v>
      </c>
      <c r="M14" s="172">
        <f t="shared" si="1"/>
        <v>0</v>
      </c>
      <c r="O14" s="67"/>
      <c r="P14" s="74"/>
    </row>
    <row r="15" spans="1:16" ht="15" thickBot="1" x14ac:dyDescent="0.4">
      <c r="A15" s="5" t="s">
        <v>7</v>
      </c>
      <c r="B15" s="172">
        <v>0</v>
      </c>
      <c r="C15" s="172">
        <v>0</v>
      </c>
      <c r="D15" s="172">
        <v>0</v>
      </c>
      <c r="E15" s="172">
        <v>0</v>
      </c>
      <c r="F15" s="172">
        <v>0</v>
      </c>
      <c r="G15" s="172">
        <v>0</v>
      </c>
      <c r="H15" s="172">
        <v>0</v>
      </c>
      <c r="I15" s="172">
        <v>0</v>
      </c>
      <c r="J15" s="172">
        <v>0</v>
      </c>
      <c r="K15" s="172">
        <v>0</v>
      </c>
      <c r="L15" s="172">
        <v>0</v>
      </c>
      <c r="M15" s="172">
        <f t="shared" si="1"/>
        <v>0</v>
      </c>
      <c r="O15" s="67"/>
      <c r="P15" s="74"/>
    </row>
    <row r="16" spans="1:16" ht="29" x14ac:dyDescent="0.35">
      <c r="A16" s="3" t="s">
        <v>9</v>
      </c>
      <c r="B16" s="172">
        <v>0</v>
      </c>
      <c r="C16" s="172">
        <v>0</v>
      </c>
      <c r="D16" s="172">
        <v>0</v>
      </c>
      <c r="E16" s="172">
        <v>0</v>
      </c>
      <c r="F16" s="172">
        <v>0</v>
      </c>
      <c r="G16" s="172">
        <v>0</v>
      </c>
      <c r="H16" s="172">
        <v>0</v>
      </c>
      <c r="I16" s="172">
        <v>0</v>
      </c>
      <c r="J16" s="172">
        <v>0</v>
      </c>
      <c r="K16" s="172">
        <v>0</v>
      </c>
      <c r="L16" s="172">
        <v>0</v>
      </c>
      <c r="M16" s="172">
        <f t="shared" si="1"/>
        <v>0</v>
      </c>
    </row>
    <row r="17" spans="1:13" x14ac:dyDescent="0.35">
      <c r="A17" s="3" t="s">
        <v>10</v>
      </c>
      <c r="B17" s="172">
        <f>SUM(B18:B20)</f>
        <v>0.48</v>
      </c>
      <c r="C17" s="172">
        <f t="shared" ref="C17:L17" si="4">SUM(C18:C20)</f>
        <v>0.96</v>
      </c>
      <c r="D17" s="172">
        <f t="shared" si="4"/>
        <v>0.96</v>
      </c>
      <c r="E17" s="172">
        <f t="shared" si="4"/>
        <v>0.96</v>
      </c>
      <c r="F17" s="172">
        <f t="shared" si="4"/>
        <v>0.96</v>
      </c>
      <c r="G17" s="172">
        <f t="shared" si="4"/>
        <v>0.96</v>
      </c>
      <c r="H17" s="172">
        <f t="shared" si="4"/>
        <v>0.96</v>
      </c>
      <c r="I17" s="172">
        <f t="shared" si="4"/>
        <v>0.96</v>
      </c>
      <c r="J17" s="172">
        <f t="shared" si="4"/>
        <v>0.96</v>
      </c>
      <c r="K17" s="172">
        <f t="shared" si="4"/>
        <v>0.96</v>
      </c>
      <c r="L17" s="172">
        <f t="shared" si="4"/>
        <v>0.96</v>
      </c>
      <c r="M17" s="172">
        <f t="shared" si="1"/>
        <v>10.080000000000002</v>
      </c>
    </row>
    <row r="18" spans="1:13" x14ac:dyDescent="0.35">
      <c r="A18" s="5" t="s">
        <v>5</v>
      </c>
      <c r="B18" s="172">
        <v>0.48</v>
      </c>
      <c r="C18" s="172">
        <v>0.96</v>
      </c>
      <c r="D18" s="172">
        <v>0.96</v>
      </c>
      <c r="E18" s="172">
        <v>0.96</v>
      </c>
      <c r="F18" s="172">
        <v>0.96</v>
      </c>
      <c r="G18" s="172">
        <v>0.96</v>
      </c>
      <c r="H18" s="172">
        <v>0.96</v>
      </c>
      <c r="I18" s="172">
        <v>0.96</v>
      </c>
      <c r="J18" s="172">
        <v>0.96</v>
      </c>
      <c r="K18" s="172">
        <v>0.96</v>
      </c>
      <c r="L18" s="172">
        <v>0.96</v>
      </c>
      <c r="M18" s="172">
        <f t="shared" si="1"/>
        <v>10.080000000000002</v>
      </c>
    </row>
    <row r="19" spans="1:13" x14ac:dyDescent="0.35">
      <c r="A19" s="5" t="s">
        <v>6</v>
      </c>
      <c r="B19" s="172">
        <v>0</v>
      </c>
      <c r="C19" s="172">
        <v>0</v>
      </c>
      <c r="D19" s="172">
        <v>0</v>
      </c>
      <c r="E19" s="172">
        <v>0</v>
      </c>
      <c r="F19" s="172">
        <v>0</v>
      </c>
      <c r="G19" s="172">
        <v>0</v>
      </c>
      <c r="H19" s="172">
        <v>0</v>
      </c>
      <c r="I19" s="172">
        <v>0</v>
      </c>
      <c r="J19" s="172">
        <v>0</v>
      </c>
      <c r="K19" s="172">
        <v>0</v>
      </c>
      <c r="L19" s="172">
        <v>0</v>
      </c>
      <c r="M19" s="172">
        <f t="shared" si="1"/>
        <v>0</v>
      </c>
    </row>
    <row r="20" spans="1:13" x14ac:dyDescent="0.35">
      <c r="A20" s="5" t="s">
        <v>7</v>
      </c>
      <c r="B20" s="172">
        <v>0</v>
      </c>
      <c r="C20" s="172">
        <v>0</v>
      </c>
      <c r="D20" s="172">
        <v>0</v>
      </c>
      <c r="E20" s="172">
        <v>0</v>
      </c>
      <c r="F20" s="172">
        <v>0</v>
      </c>
      <c r="G20" s="172">
        <v>0</v>
      </c>
      <c r="H20" s="172">
        <v>0</v>
      </c>
      <c r="I20" s="172">
        <v>0</v>
      </c>
      <c r="J20" s="172">
        <v>0</v>
      </c>
      <c r="K20" s="172">
        <v>0</v>
      </c>
      <c r="L20" s="172">
        <v>0</v>
      </c>
      <c r="M20" s="172">
        <f t="shared" si="1"/>
        <v>0</v>
      </c>
    </row>
    <row r="21" spans="1:13" x14ac:dyDescent="0.35">
      <c r="A21" s="5" t="s">
        <v>12</v>
      </c>
      <c r="B21" s="290" t="s">
        <v>648</v>
      </c>
      <c r="C21" s="290"/>
      <c r="D21" s="290"/>
      <c r="E21" s="290"/>
      <c r="F21" s="290"/>
      <c r="G21" s="290"/>
      <c r="H21" s="290"/>
      <c r="I21" s="290"/>
      <c r="J21" s="290"/>
      <c r="K21" s="290"/>
      <c r="L21" s="290"/>
      <c r="M21" s="290"/>
    </row>
    <row r="22" spans="1:13" ht="43.5" x14ac:dyDescent="0.35">
      <c r="A22" s="5" t="s">
        <v>13</v>
      </c>
      <c r="B22" s="290" t="s">
        <v>649</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1" t="s">
        <v>17</v>
      </c>
      <c r="B28" s="5" t="s">
        <v>20</v>
      </c>
      <c r="C28" s="171"/>
      <c r="D28" s="171"/>
      <c r="E28" s="171"/>
      <c r="F28" s="171"/>
      <c r="G28" s="171"/>
      <c r="H28" s="171"/>
      <c r="I28" s="290"/>
      <c r="J28" s="290"/>
    </row>
    <row r="29" spans="1:13" ht="87" x14ac:dyDescent="0.35">
      <c r="A29" s="171" t="s">
        <v>18</v>
      </c>
      <c r="B29" s="5" t="s">
        <v>21</v>
      </c>
      <c r="C29" s="171"/>
      <c r="D29" s="171"/>
      <c r="E29" s="171"/>
      <c r="F29" s="171"/>
      <c r="G29" s="171"/>
      <c r="H29" s="171"/>
      <c r="I29" s="294"/>
      <c r="J29" s="296"/>
    </row>
    <row r="30" spans="1:13" ht="87" x14ac:dyDescent="0.35">
      <c r="A30" s="171" t="s">
        <v>19</v>
      </c>
      <c r="B30" s="7" t="s">
        <v>22</v>
      </c>
      <c r="C30" s="171"/>
      <c r="D30" s="171"/>
      <c r="E30" s="171"/>
      <c r="F30" s="171"/>
      <c r="G30" s="171"/>
      <c r="H30" s="171"/>
      <c r="I30" s="290"/>
      <c r="J30" s="290"/>
    </row>
    <row r="31" spans="1:13" ht="29" x14ac:dyDescent="0.35">
      <c r="A31" s="8"/>
      <c r="B31" s="5" t="s">
        <v>23</v>
      </c>
      <c r="C31" s="171"/>
      <c r="D31" s="171"/>
      <c r="E31" s="171"/>
      <c r="F31" s="171"/>
      <c r="G31" s="171"/>
      <c r="H31" s="17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t="s">
        <v>650</v>
      </c>
      <c r="D33" s="290"/>
      <c r="E33" s="290"/>
      <c r="F33" s="290"/>
      <c r="G33" s="290"/>
      <c r="H33" s="290"/>
      <c r="I33" s="290"/>
      <c r="J33" s="290"/>
    </row>
    <row r="34" spans="1:10" ht="87" x14ac:dyDescent="0.35">
      <c r="A34" s="290"/>
      <c r="B34" s="7" t="s">
        <v>25</v>
      </c>
      <c r="C34" s="290" t="s">
        <v>598</v>
      </c>
      <c r="D34" s="290"/>
      <c r="E34" s="290"/>
      <c r="F34" s="290"/>
      <c r="G34" s="290"/>
      <c r="H34" s="290"/>
      <c r="I34" s="290"/>
      <c r="J34" s="290"/>
    </row>
    <row r="35" spans="1:10" ht="145" x14ac:dyDescent="0.35">
      <c r="A35" s="290"/>
      <c r="B35" s="5" t="s">
        <v>651</v>
      </c>
      <c r="C35" s="307" t="s">
        <v>652</v>
      </c>
      <c r="D35" s="308"/>
      <c r="E35" s="308"/>
      <c r="F35" s="308"/>
      <c r="G35" s="308"/>
      <c r="H35" s="308"/>
      <c r="I35" s="308"/>
      <c r="J35" s="309"/>
    </row>
    <row r="36" spans="1:10" ht="87" x14ac:dyDescent="0.35">
      <c r="A36" s="290" t="s">
        <v>26</v>
      </c>
      <c r="B36" s="5" t="s">
        <v>22</v>
      </c>
      <c r="C36" s="294"/>
      <c r="D36" s="295"/>
      <c r="E36" s="295"/>
      <c r="F36" s="295"/>
      <c r="G36" s="295"/>
      <c r="H36" s="295"/>
      <c r="I36" s="295"/>
      <c r="J36" s="296"/>
    </row>
    <row r="37" spans="1:10" ht="29" x14ac:dyDescent="0.35">
      <c r="A37" s="290"/>
      <c r="B37" s="5" t="s">
        <v>23</v>
      </c>
      <c r="C37" s="171"/>
      <c r="D37" s="171"/>
      <c r="E37" s="171"/>
      <c r="F37" s="171"/>
      <c r="G37" s="171"/>
      <c r="H37" s="171"/>
      <c r="I37" s="290"/>
      <c r="J37" s="290"/>
    </row>
    <row r="38" spans="1:10" ht="43.5" x14ac:dyDescent="0.35">
      <c r="A38" s="17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I31:J31"/>
    <mergeCell ref="A32:A35"/>
    <mergeCell ref="C32:J32"/>
    <mergeCell ref="C33:J33"/>
    <mergeCell ref="C34:J34"/>
    <mergeCell ref="A36:A37"/>
    <mergeCell ref="C36:J36"/>
    <mergeCell ref="I37:J37"/>
    <mergeCell ref="B38:J38"/>
    <mergeCell ref="C35:J35"/>
  </mergeCell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85" zoomScaleNormal="85" workbookViewId="0">
      <selection activeCell="P20" sqref="P20"/>
    </sheetView>
  </sheetViews>
  <sheetFormatPr defaultRowHeight="14.5" x14ac:dyDescent="0.35"/>
  <cols>
    <col min="1" max="1" width="28.54296875" customWidth="1"/>
  </cols>
  <sheetData>
    <row r="1" spans="1:13" x14ac:dyDescent="0.35">
      <c r="A1" s="289" t="s">
        <v>0</v>
      </c>
      <c r="B1" s="289"/>
      <c r="C1" s="289"/>
      <c r="D1" s="289"/>
      <c r="E1" s="289"/>
      <c r="F1" s="289"/>
      <c r="G1" s="289"/>
      <c r="H1" s="289"/>
      <c r="I1" s="289"/>
      <c r="J1" s="289"/>
      <c r="K1" s="289"/>
      <c r="L1" s="289"/>
      <c r="M1" s="289"/>
    </row>
    <row r="2" spans="1:13" x14ac:dyDescent="0.35">
      <c r="A2" s="290" t="s">
        <v>1</v>
      </c>
      <c r="B2" s="291" t="s">
        <v>2</v>
      </c>
      <c r="C2" s="291"/>
      <c r="D2" s="291"/>
      <c r="E2" s="291"/>
      <c r="F2" s="291"/>
      <c r="G2" s="291"/>
      <c r="H2" s="291"/>
      <c r="I2" s="291"/>
      <c r="J2" s="291"/>
      <c r="K2" s="291"/>
      <c r="L2" s="291"/>
      <c r="M2" s="291"/>
    </row>
    <row r="3" spans="1:13" ht="29" x14ac:dyDescent="0.35">
      <c r="A3" s="290"/>
      <c r="B3" s="1">
        <v>0</v>
      </c>
      <c r="C3" s="1">
        <v>1</v>
      </c>
      <c r="D3" s="1">
        <v>2</v>
      </c>
      <c r="E3" s="1">
        <v>3</v>
      </c>
      <c r="F3" s="1">
        <v>4</v>
      </c>
      <c r="G3" s="1">
        <v>5</v>
      </c>
      <c r="H3" s="1">
        <v>6</v>
      </c>
      <c r="I3" s="1">
        <v>7</v>
      </c>
      <c r="J3" s="1">
        <v>8</v>
      </c>
      <c r="K3" s="1">
        <v>9</v>
      </c>
      <c r="L3" s="1">
        <v>10</v>
      </c>
      <c r="M3" s="2" t="s">
        <v>3</v>
      </c>
    </row>
    <row r="4" spans="1:13" x14ac:dyDescent="0.35">
      <c r="A4" s="3" t="s">
        <v>4</v>
      </c>
      <c r="B4" s="72">
        <f>SUM(B5:B7)</f>
        <v>0</v>
      </c>
      <c r="C4" s="72">
        <f t="shared" ref="C4:L4" si="0">SUM(C5:C7)</f>
        <v>0</v>
      </c>
      <c r="D4" s="72">
        <f t="shared" si="0"/>
        <v>0</v>
      </c>
      <c r="E4" s="72">
        <f t="shared" si="0"/>
        <v>0</v>
      </c>
      <c r="F4" s="72">
        <f t="shared" si="0"/>
        <v>0</v>
      </c>
      <c r="G4" s="72">
        <f t="shared" si="0"/>
        <v>0</v>
      </c>
      <c r="H4" s="72">
        <f t="shared" si="0"/>
        <v>0</v>
      </c>
      <c r="I4" s="72">
        <f t="shared" si="0"/>
        <v>0</v>
      </c>
      <c r="J4" s="72">
        <f t="shared" si="0"/>
        <v>0</v>
      </c>
      <c r="K4" s="72">
        <f t="shared" si="0"/>
        <v>0</v>
      </c>
      <c r="L4" s="72">
        <f t="shared" si="0"/>
        <v>0</v>
      </c>
      <c r="M4" s="72">
        <f>SUM(B4:L4)</f>
        <v>0</v>
      </c>
    </row>
    <row r="5" spans="1:13" x14ac:dyDescent="0.35">
      <c r="A5" s="5" t="s">
        <v>5</v>
      </c>
      <c r="B5" s="72">
        <v>0</v>
      </c>
      <c r="C5" s="72">
        <v>0</v>
      </c>
      <c r="D5" s="72">
        <v>0</v>
      </c>
      <c r="E5" s="72">
        <v>0</v>
      </c>
      <c r="F5" s="72">
        <v>0</v>
      </c>
      <c r="G5" s="72">
        <v>0</v>
      </c>
      <c r="H5" s="72">
        <v>0</v>
      </c>
      <c r="I5" s="72">
        <v>0</v>
      </c>
      <c r="J5" s="72">
        <v>0</v>
      </c>
      <c r="K5" s="72">
        <v>0</v>
      </c>
      <c r="L5" s="72">
        <v>0</v>
      </c>
      <c r="M5" s="72">
        <f t="shared" ref="M5:M20" si="1">SUM(B5:L5)</f>
        <v>0</v>
      </c>
    </row>
    <row r="6" spans="1:13" x14ac:dyDescent="0.35">
      <c r="A6" s="5" t="s">
        <v>6</v>
      </c>
      <c r="B6" s="72">
        <v>0</v>
      </c>
      <c r="C6" s="72">
        <v>0</v>
      </c>
      <c r="D6" s="72">
        <v>0</v>
      </c>
      <c r="E6" s="72">
        <v>0</v>
      </c>
      <c r="F6" s="72">
        <v>0</v>
      </c>
      <c r="G6" s="72">
        <v>0</v>
      </c>
      <c r="H6" s="72">
        <v>0</v>
      </c>
      <c r="I6" s="72">
        <v>0</v>
      </c>
      <c r="J6" s="72">
        <v>0</v>
      </c>
      <c r="K6" s="72">
        <v>0</v>
      </c>
      <c r="L6" s="72">
        <v>0</v>
      </c>
      <c r="M6" s="72">
        <f t="shared" si="1"/>
        <v>0</v>
      </c>
    </row>
    <row r="7" spans="1:13" x14ac:dyDescent="0.35">
      <c r="A7" s="5" t="s">
        <v>7</v>
      </c>
      <c r="B7" s="72">
        <v>0</v>
      </c>
      <c r="C7" s="72">
        <v>0</v>
      </c>
      <c r="D7" s="72">
        <v>0</v>
      </c>
      <c r="E7" s="72">
        <v>0</v>
      </c>
      <c r="F7" s="72">
        <v>0</v>
      </c>
      <c r="G7" s="72">
        <v>0</v>
      </c>
      <c r="H7" s="72">
        <v>0</v>
      </c>
      <c r="I7" s="72">
        <v>0</v>
      </c>
      <c r="J7" s="72">
        <v>0</v>
      </c>
      <c r="K7" s="72">
        <v>0</v>
      </c>
      <c r="L7" s="72">
        <v>0</v>
      </c>
      <c r="M7" s="72">
        <f t="shared" si="1"/>
        <v>0</v>
      </c>
    </row>
    <row r="8" spans="1:13" x14ac:dyDescent="0.35">
      <c r="A8" s="3" t="s">
        <v>8</v>
      </c>
      <c r="B8" s="72">
        <f>SUM(B9:B11)</f>
        <v>0</v>
      </c>
      <c r="C8" s="72">
        <f t="shared" ref="C8:L8" si="2">SUM(C9:C11)</f>
        <v>15</v>
      </c>
      <c r="D8" s="72">
        <f t="shared" si="2"/>
        <v>15</v>
      </c>
      <c r="E8" s="72">
        <f t="shared" si="2"/>
        <v>15</v>
      </c>
      <c r="F8" s="72">
        <f t="shared" si="2"/>
        <v>15</v>
      </c>
      <c r="G8" s="72">
        <f t="shared" si="2"/>
        <v>15</v>
      </c>
      <c r="H8" s="72">
        <f t="shared" si="2"/>
        <v>15</v>
      </c>
      <c r="I8" s="72">
        <f t="shared" si="2"/>
        <v>15</v>
      </c>
      <c r="J8" s="72">
        <f t="shared" si="2"/>
        <v>15</v>
      </c>
      <c r="K8" s="72">
        <f t="shared" si="2"/>
        <v>15</v>
      </c>
      <c r="L8" s="72">
        <f t="shared" si="2"/>
        <v>15</v>
      </c>
      <c r="M8" s="72">
        <f t="shared" si="1"/>
        <v>150</v>
      </c>
    </row>
    <row r="9" spans="1:13" x14ac:dyDescent="0.35">
      <c r="A9" s="5" t="s">
        <v>5</v>
      </c>
      <c r="B9" s="72">
        <v>0</v>
      </c>
      <c r="C9" s="72">
        <v>15</v>
      </c>
      <c r="D9" s="72">
        <v>15</v>
      </c>
      <c r="E9" s="72">
        <v>15</v>
      </c>
      <c r="F9" s="72">
        <v>15</v>
      </c>
      <c r="G9" s="72">
        <v>15</v>
      </c>
      <c r="H9" s="72">
        <v>15</v>
      </c>
      <c r="I9" s="72">
        <v>15</v>
      </c>
      <c r="J9" s="72">
        <v>15</v>
      </c>
      <c r="K9" s="72">
        <v>15</v>
      </c>
      <c r="L9" s="72">
        <v>15</v>
      </c>
      <c r="M9" s="72">
        <f t="shared" si="1"/>
        <v>150</v>
      </c>
    </row>
    <row r="10" spans="1:13" x14ac:dyDescent="0.35">
      <c r="A10" s="5" t="s">
        <v>6</v>
      </c>
      <c r="B10" s="72">
        <v>0</v>
      </c>
      <c r="C10" s="72">
        <v>0</v>
      </c>
      <c r="D10" s="72">
        <v>0</v>
      </c>
      <c r="E10" s="72">
        <v>0</v>
      </c>
      <c r="F10" s="72">
        <v>0</v>
      </c>
      <c r="G10" s="72">
        <v>0</v>
      </c>
      <c r="H10" s="72">
        <v>0</v>
      </c>
      <c r="I10" s="72">
        <v>0</v>
      </c>
      <c r="J10" s="72">
        <v>0</v>
      </c>
      <c r="K10" s="72">
        <v>0</v>
      </c>
      <c r="L10" s="72">
        <v>0</v>
      </c>
      <c r="M10" s="72">
        <f t="shared" si="1"/>
        <v>0</v>
      </c>
    </row>
    <row r="11" spans="1:13" x14ac:dyDescent="0.35">
      <c r="A11" s="5" t="s">
        <v>7</v>
      </c>
      <c r="B11" s="72">
        <v>0</v>
      </c>
      <c r="C11" s="72">
        <v>0</v>
      </c>
      <c r="D11" s="72">
        <v>0</v>
      </c>
      <c r="E11" s="72">
        <v>0</v>
      </c>
      <c r="F11" s="72">
        <v>0</v>
      </c>
      <c r="G11" s="72">
        <v>0</v>
      </c>
      <c r="H11" s="72">
        <v>0</v>
      </c>
      <c r="I11" s="72">
        <v>0</v>
      </c>
      <c r="J11" s="72">
        <v>0</v>
      </c>
      <c r="K11" s="72">
        <v>0</v>
      </c>
      <c r="L11" s="72">
        <v>0</v>
      </c>
      <c r="M11" s="72">
        <f t="shared" si="1"/>
        <v>0</v>
      </c>
    </row>
    <row r="12" spans="1:13" x14ac:dyDescent="0.35">
      <c r="A12" s="3" t="s">
        <v>11</v>
      </c>
      <c r="B12" s="72">
        <f>SUM(B13:B15)</f>
        <v>0</v>
      </c>
      <c r="C12" s="72">
        <f t="shared" ref="C12:L12" si="3">SUM(C13:C15)</f>
        <v>-15</v>
      </c>
      <c r="D12" s="72">
        <f t="shared" si="3"/>
        <v>-15</v>
      </c>
      <c r="E12" s="72">
        <f t="shared" si="3"/>
        <v>-15</v>
      </c>
      <c r="F12" s="72">
        <f t="shared" si="3"/>
        <v>-15</v>
      </c>
      <c r="G12" s="72">
        <f t="shared" si="3"/>
        <v>-15</v>
      </c>
      <c r="H12" s="72">
        <f t="shared" si="3"/>
        <v>-15</v>
      </c>
      <c r="I12" s="72">
        <f t="shared" si="3"/>
        <v>-15</v>
      </c>
      <c r="J12" s="72">
        <f t="shared" si="3"/>
        <v>-15</v>
      </c>
      <c r="K12" s="72">
        <f t="shared" si="3"/>
        <v>-15</v>
      </c>
      <c r="L12" s="72">
        <f t="shared" si="3"/>
        <v>-15</v>
      </c>
      <c r="M12" s="72">
        <f t="shared" si="1"/>
        <v>-150</v>
      </c>
    </row>
    <row r="13" spans="1:13" x14ac:dyDescent="0.35">
      <c r="A13" s="5" t="s">
        <v>5</v>
      </c>
      <c r="B13" s="72">
        <v>0</v>
      </c>
      <c r="C13" s="72">
        <v>-15</v>
      </c>
      <c r="D13" s="72">
        <v>-15</v>
      </c>
      <c r="E13" s="72">
        <v>-15</v>
      </c>
      <c r="F13" s="72">
        <v>-15</v>
      </c>
      <c r="G13" s="72">
        <v>-15</v>
      </c>
      <c r="H13" s="72">
        <v>-15</v>
      </c>
      <c r="I13" s="72">
        <v>-15</v>
      </c>
      <c r="J13" s="72">
        <v>-15</v>
      </c>
      <c r="K13" s="72">
        <v>-15</v>
      </c>
      <c r="L13" s="72">
        <v>-15</v>
      </c>
      <c r="M13" s="72">
        <f t="shared" si="1"/>
        <v>-150</v>
      </c>
    </row>
    <row r="14" spans="1:13" x14ac:dyDescent="0.35">
      <c r="A14" s="5" t="s">
        <v>6</v>
      </c>
      <c r="B14" s="72">
        <v>0</v>
      </c>
      <c r="C14" s="72">
        <v>0</v>
      </c>
      <c r="D14" s="72">
        <v>0</v>
      </c>
      <c r="E14" s="72">
        <v>0</v>
      </c>
      <c r="F14" s="72">
        <v>0</v>
      </c>
      <c r="G14" s="72">
        <v>0</v>
      </c>
      <c r="H14" s="72">
        <v>0</v>
      </c>
      <c r="I14" s="72">
        <v>0</v>
      </c>
      <c r="J14" s="72">
        <v>0</v>
      </c>
      <c r="K14" s="72">
        <v>0</v>
      </c>
      <c r="L14" s="72">
        <v>0</v>
      </c>
      <c r="M14" s="72">
        <f t="shared" si="1"/>
        <v>0</v>
      </c>
    </row>
    <row r="15" spans="1:13" x14ac:dyDescent="0.35">
      <c r="A15" s="5" t="s">
        <v>7</v>
      </c>
      <c r="B15" s="72">
        <v>0</v>
      </c>
      <c r="C15" s="72">
        <v>0</v>
      </c>
      <c r="D15" s="72">
        <v>0</v>
      </c>
      <c r="E15" s="72">
        <v>0</v>
      </c>
      <c r="F15" s="72">
        <v>0</v>
      </c>
      <c r="G15" s="72">
        <v>0</v>
      </c>
      <c r="H15" s="72">
        <v>0</v>
      </c>
      <c r="I15" s="72">
        <v>0</v>
      </c>
      <c r="J15" s="72">
        <v>0</v>
      </c>
      <c r="K15" s="72">
        <v>0</v>
      </c>
      <c r="L15" s="72">
        <v>0</v>
      </c>
      <c r="M15" s="72">
        <f t="shared" si="1"/>
        <v>0</v>
      </c>
    </row>
    <row r="16" spans="1:13" ht="29" x14ac:dyDescent="0.35">
      <c r="A16" s="3" t="s">
        <v>9</v>
      </c>
      <c r="B16" s="72">
        <v>0</v>
      </c>
      <c r="C16" s="72">
        <v>0</v>
      </c>
      <c r="D16" s="72">
        <v>0</v>
      </c>
      <c r="E16" s="72">
        <v>0</v>
      </c>
      <c r="F16" s="72">
        <v>0</v>
      </c>
      <c r="G16" s="72">
        <v>0</v>
      </c>
      <c r="H16" s="72">
        <v>0</v>
      </c>
      <c r="I16" s="72">
        <v>0</v>
      </c>
      <c r="J16" s="72">
        <v>0</v>
      </c>
      <c r="K16" s="72">
        <v>0</v>
      </c>
      <c r="L16" s="72">
        <v>0</v>
      </c>
      <c r="M16" s="72">
        <f t="shared" si="1"/>
        <v>0</v>
      </c>
    </row>
    <row r="17" spans="1:16" ht="15" thickBot="1" x14ac:dyDescent="0.4">
      <c r="A17" s="3" t="s">
        <v>10</v>
      </c>
      <c r="B17" s="72">
        <f>SUM(B18:B20)</f>
        <v>0</v>
      </c>
      <c r="C17" s="72">
        <v>0</v>
      </c>
      <c r="D17" s="72">
        <v>0</v>
      </c>
      <c r="E17" s="72">
        <v>0</v>
      </c>
      <c r="F17" s="72">
        <v>0</v>
      </c>
      <c r="G17" s="72">
        <v>0</v>
      </c>
      <c r="H17" s="72">
        <v>0</v>
      </c>
      <c r="I17" s="72">
        <v>0</v>
      </c>
      <c r="J17" s="72">
        <v>0</v>
      </c>
      <c r="K17" s="72">
        <v>0</v>
      </c>
      <c r="L17" s="72">
        <v>0</v>
      </c>
      <c r="M17" s="72">
        <f t="shared" si="1"/>
        <v>0</v>
      </c>
    </row>
    <row r="18" spans="1:16" ht="15" thickBot="1" x14ac:dyDescent="0.4">
      <c r="A18" s="5" t="s">
        <v>5</v>
      </c>
      <c r="B18" s="72">
        <v>0</v>
      </c>
      <c r="C18" s="72">
        <v>0</v>
      </c>
      <c r="D18" s="72">
        <v>0</v>
      </c>
      <c r="E18" s="72">
        <v>0</v>
      </c>
      <c r="F18" s="72">
        <v>0</v>
      </c>
      <c r="G18" s="72">
        <v>0</v>
      </c>
      <c r="H18" s="72">
        <v>0</v>
      </c>
      <c r="I18" s="72">
        <v>0</v>
      </c>
      <c r="J18" s="72">
        <v>0</v>
      </c>
      <c r="K18" s="72">
        <v>0</v>
      </c>
      <c r="L18" s="72">
        <v>0</v>
      </c>
      <c r="M18" s="72">
        <f t="shared" si="1"/>
        <v>0</v>
      </c>
      <c r="O18" s="67" t="s">
        <v>262</v>
      </c>
      <c r="P18" s="74">
        <f>13*10</f>
        <v>130</v>
      </c>
    </row>
    <row r="19" spans="1:16" ht="15" thickBot="1" x14ac:dyDescent="0.4">
      <c r="A19" s="5" t="s">
        <v>6</v>
      </c>
      <c r="B19" s="72">
        <v>0</v>
      </c>
      <c r="C19" s="72">
        <v>0</v>
      </c>
      <c r="D19" s="72">
        <v>0</v>
      </c>
      <c r="E19" s="72">
        <v>0</v>
      </c>
      <c r="F19" s="72">
        <v>0</v>
      </c>
      <c r="G19" s="72">
        <v>0</v>
      </c>
      <c r="H19" s="72">
        <v>0</v>
      </c>
      <c r="I19" s="72">
        <v>0</v>
      </c>
      <c r="J19" s="72">
        <v>0</v>
      </c>
      <c r="K19" s="72">
        <v>0</v>
      </c>
      <c r="L19" s="72">
        <v>0</v>
      </c>
      <c r="M19" s="72">
        <f t="shared" si="1"/>
        <v>0</v>
      </c>
      <c r="O19" s="67" t="s">
        <v>263</v>
      </c>
      <c r="P19" s="74">
        <f>2*10</f>
        <v>20</v>
      </c>
    </row>
    <row r="20" spans="1:16" x14ac:dyDescent="0.35">
      <c r="A20" s="5" t="s">
        <v>7</v>
      </c>
      <c r="B20" s="72">
        <v>0</v>
      </c>
      <c r="C20" s="72">
        <v>0</v>
      </c>
      <c r="D20" s="72">
        <v>0</v>
      </c>
      <c r="E20" s="72">
        <v>0</v>
      </c>
      <c r="F20" s="72">
        <v>0</v>
      </c>
      <c r="G20" s="72">
        <v>0</v>
      </c>
      <c r="H20" s="72">
        <v>0</v>
      </c>
      <c r="I20" s="72">
        <v>0</v>
      </c>
      <c r="J20" s="72">
        <v>0</v>
      </c>
      <c r="K20" s="72">
        <v>0</v>
      </c>
      <c r="L20" s="72">
        <v>0</v>
      </c>
      <c r="M20" s="72">
        <f t="shared" si="1"/>
        <v>0</v>
      </c>
    </row>
    <row r="21" spans="1:16" ht="72.75" customHeight="1" x14ac:dyDescent="0.35">
      <c r="A21" s="5" t="s">
        <v>12</v>
      </c>
      <c r="B21" s="290" t="s">
        <v>266</v>
      </c>
      <c r="C21" s="290"/>
      <c r="D21" s="290"/>
      <c r="E21" s="290"/>
      <c r="F21" s="290"/>
      <c r="G21" s="290"/>
      <c r="H21" s="290"/>
      <c r="I21" s="290"/>
      <c r="J21" s="290"/>
      <c r="K21" s="290"/>
      <c r="L21" s="290"/>
      <c r="M21" s="290"/>
    </row>
    <row r="22" spans="1:16" ht="43.5" x14ac:dyDescent="0.35">
      <c r="A22" s="5" t="s">
        <v>13</v>
      </c>
      <c r="B22" s="290"/>
      <c r="C22" s="290"/>
      <c r="D22" s="290"/>
      <c r="E22" s="290"/>
      <c r="F22" s="290"/>
      <c r="G22" s="290"/>
      <c r="H22" s="290"/>
      <c r="I22" s="290"/>
      <c r="J22" s="290"/>
      <c r="K22" s="290"/>
      <c r="L22" s="290"/>
      <c r="M22" s="290"/>
    </row>
    <row r="25" spans="1:16" x14ac:dyDescent="0.35">
      <c r="A25" s="289" t="s">
        <v>14</v>
      </c>
      <c r="B25" s="289"/>
      <c r="C25" s="289"/>
      <c r="D25" s="289"/>
      <c r="E25" s="289"/>
      <c r="F25" s="289"/>
      <c r="G25" s="289"/>
      <c r="H25" s="289"/>
      <c r="I25" s="289"/>
      <c r="J25" s="289"/>
    </row>
    <row r="26" spans="1:16" x14ac:dyDescent="0.35">
      <c r="A26" s="291" t="s">
        <v>15</v>
      </c>
      <c r="B26" s="291"/>
      <c r="C26" s="291"/>
      <c r="D26" s="291"/>
      <c r="E26" s="291"/>
      <c r="F26" s="291"/>
      <c r="G26" s="291"/>
      <c r="H26" s="291"/>
      <c r="I26" s="291"/>
      <c r="J26" s="291"/>
    </row>
    <row r="27" spans="1:16" x14ac:dyDescent="0.35">
      <c r="A27" s="290" t="s">
        <v>16</v>
      </c>
      <c r="B27" s="290"/>
      <c r="C27" s="6">
        <v>0</v>
      </c>
      <c r="D27" s="5">
        <v>1</v>
      </c>
      <c r="E27" s="5">
        <v>2</v>
      </c>
      <c r="F27" s="5">
        <v>3</v>
      </c>
      <c r="G27" s="5">
        <v>5</v>
      </c>
      <c r="H27" s="5">
        <v>10</v>
      </c>
      <c r="I27" s="292" t="s">
        <v>3</v>
      </c>
      <c r="J27" s="292"/>
    </row>
    <row r="28" spans="1:16" ht="43.5" x14ac:dyDescent="0.35">
      <c r="A28" s="73" t="s">
        <v>17</v>
      </c>
      <c r="B28" s="5" t="s">
        <v>20</v>
      </c>
      <c r="C28" s="73"/>
      <c r="D28" s="73"/>
      <c r="E28" s="73"/>
      <c r="F28" s="73"/>
      <c r="G28" s="73"/>
      <c r="H28" s="73"/>
      <c r="I28" s="290"/>
      <c r="J28" s="290"/>
    </row>
    <row r="29" spans="1:16" ht="87" x14ac:dyDescent="0.35">
      <c r="A29" s="73" t="s">
        <v>18</v>
      </c>
      <c r="B29" s="5" t="s">
        <v>21</v>
      </c>
      <c r="C29" s="73"/>
      <c r="D29" s="73"/>
      <c r="E29" s="73"/>
      <c r="F29" s="73"/>
      <c r="G29" s="73"/>
      <c r="H29" s="73"/>
      <c r="I29" s="294"/>
      <c r="J29" s="296"/>
    </row>
    <row r="30" spans="1:16" ht="87" x14ac:dyDescent="0.35">
      <c r="A30" s="73" t="s">
        <v>19</v>
      </c>
      <c r="B30" s="7" t="s">
        <v>22</v>
      </c>
      <c r="C30" s="73"/>
      <c r="D30" s="73"/>
      <c r="E30" s="73"/>
      <c r="F30" s="73"/>
      <c r="G30" s="73"/>
      <c r="H30" s="73"/>
      <c r="I30" s="290"/>
      <c r="J30" s="290"/>
    </row>
    <row r="31" spans="1:16" ht="29" x14ac:dyDescent="0.35">
      <c r="A31" s="8"/>
      <c r="B31" s="5" t="s">
        <v>23</v>
      </c>
      <c r="C31" s="73"/>
      <c r="D31" s="73"/>
      <c r="E31" s="73"/>
      <c r="F31" s="73"/>
      <c r="G31" s="73"/>
      <c r="H31" s="73"/>
      <c r="I31" s="290"/>
      <c r="J31" s="290"/>
    </row>
    <row r="32" spans="1:16"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73"/>
      <c r="D35" s="73"/>
      <c r="E35" s="73"/>
      <c r="F35" s="73"/>
      <c r="G35" s="73"/>
      <c r="H35" s="73"/>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73"/>
      <c r="D37" s="73"/>
      <c r="E37" s="73"/>
      <c r="F37" s="73"/>
      <c r="G37" s="73"/>
      <c r="H37" s="73"/>
      <c r="I37" s="290"/>
      <c r="J37" s="290"/>
    </row>
    <row r="38" spans="1:10" ht="43.5" x14ac:dyDescent="0.35">
      <c r="A38" s="73"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workbookViewId="0">
      <selection activeCell="B23" sqref="B23"/>
    </sheetView>
  </sheetViews>
  <sheetFormatPr defaultRowHeight="14.5" x14ac:dyDescent="0.35"/>
  <cols>
    <col min="1" max="1" width="33.7265625" customWidth="1"/>
    <col min="3" max="3" width="9.1796875" customWidth="1"/>
    <col min="13" max="13" width="9.179687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72">
        <f>SUM(B5:B7)</f>
        <v>0</v>
      </c>
      <c r="C4" s="172">
        <f t="shared" ref="C4:L4" si="0">SUM(C5:C7)</f>
        <v>0</v>
      </c>
      <c r="D4" s="172">
        <f t="shared" si="0"/>
        <v>0</v>
      </c>
      <c r="E4" s="172">
        <f t="shared" si="0"/>
        <v>0</v>
      </c>
      <c r="F4" s="172">
        <f t="shared" si="0"/>
        <v>0</v>
      </c>
      <c r="G4" s="172">
        <f t="shared" si="0"/>
        <v>0</v>
      </c>
      <c r="H4" s="172">
        <f t="shared" si="0"/>
        <v>0</v>
      </c>
      <c r="I4" s="172">
        <f t="shared" si="0"/>
        <v>0</v>
      </c>
      <c r="J4" s="172">
        <f t="shared" si="0"/>
        <v>0</v>
      </c>
      <c r="K4" s="172">
        <f t="shared" si="0"/>
        <v>0</v>
      </c>
      <c r="L4" s="172">
        <f t="shared" si="0"/>
        <v>0</v>
      </c>
      <c r="M4" s="172">
        <f>SUM(B4:L4)</f>
        <v>0</v>
      </c>
    </row>
    <row r="5" spans="1:16" x14ac:dyDescent="0.35">
      <c r="A5" s="5" t="s">
        <v>5</v>
      </c>
      <c r="B5" s="172">
        <v>0</v>
      </c>
      <c r="C5" s="172">
        <v>0</v>
      </c>
      <c r="D5" s="172">
        <v>0</v>
      </c>
      <c r="E5" s="172">
        <v>0</v>
      </c>
      <c r="F5" s="172">
        <v>0</v>
      </c>
      <c r="G5" s="172">
        <v>0</v>
      </c>
      <c r="H5" s="172">
        <v>0</v>
      </c>
      <c r="I5" s="172">
        <v>0</v>
      </c>
      <c r="J5" s="172">
        <v>0</v>
      </c>
      <c r="K5" s="172">
        <v>0</v>
      </c>
      <c r="L5" s="172">
        <v>0</v>
      </c>
      <c r="M5" s="172">
        <f t="shared" ref="M5:M20" si="1">SUM(B5:L5)</f>
        <v>0</v>
      </c>
    </row>
    <row r="6" spans="1:16" x14ac:dyDescent="0.35">
      <c r="A6" s="5" t="s">
        <v>6</v>
      </c>
      <c r="B6" s="172">
        <v>0</v>
      </c>
      <c r="C6" s="172">
        <v>0</v>
      </c>
      <c r="D6" s="172">
        <v>0</v>
      </c>
      <c r="E6" s="172">
        <v>0</v>
      </c>
      <c r="F6" s="172">
        <v>0</v>
      </c>
      <c r="G6" s="172">
        <v>0</v>
      </c>
      <c r="H6" s="172">
        <v>0</v>
      </c>
      <c r="I6" s="172">
        <v>0</v>
      </c>
      <c r="J6" s="172">
        <v>0</v>
      </c>
      <c r="K6" s="172">
        <v>0</v>
      </c>
      <c r="L6" s="172">
        <v>0</v>
      </c>
      <c r="M6" s="172">
        <f t="shared" si="1"/>
        <v>0</v>
      </c>
    </row>
    <row r="7" spans="1:16" x14ac:dyDescent="0.35">
      <c r="A7" s="5" t="s">
        <v>7</v>
      </c>
      <c r="B7" s="172">
        <v>0</v>
      </c>
      <c r="C7" s="172">
        <v>0</v>
      </c>
      <c r="D7" s="172">
        <v>0</v>
      </c>
      <c r="E7" s="172">
        <v>0</v>
      </c>
      <c r="F7" s="172">
        <v>0</v>
      </c>
      <c r="G7" s="172">
        <v>0</v>
      </c>
      <c r="H7" s="172">
        <v>0</v>
      </c>
      <c r="I7" s="172">
        <v>0</v>
      </c>
      <c r="J7" s="172">
        <v>0</v>
      </c>
      <c r="K7" s="172">
        <v>0</v>
      </c>
      <c r="L7" s="172">
        <v>0</v>
      </c>
      <c r="M7" s="172">
        <f t="shared" si="1"/>
        <v>0</v>
      </c>
    </row>
    <row r="8" spans="1:16" x14ac:dyDescent="0.35">
      <c r="A8" s="3" t="s">
        <v>8</v>
      </c>
      <c r="B8" s="172">
        <f>SUM(B9:B11)</f>
        <v>0</v>
      </c>
      <c r="C8" s="172">
        <f t="shared" ref="C8:L8" si="2">SUM(C9:C11)</f>
        <v>0.15</v>
      </c>
      <c r="D8" s="172">
        <f t="shared" si="2"/>
        <v>0</v>
      </c>
      <c r="E8" s="172">
        <f t="shared" si="2"/>
        <v>0</v>
      </c>
      <c r="F8" s="172">
        <f t="shared" si="2"/>
        <v>0</v>
      </c>
      <c r="G8" s="172">
        <f t="shared" si="2"/>
        <v>0</v>
      </c>
      <c r="H8" s="172">
        <f t="shared" si="2"/>
        <v>0</v>
      </c>
      <c r="I8" s="172">
        <f t="shared" si="2"/>
        <v>0</v>
      </c>
      <c r="J8" s="172">
        <f t="shared" si="2"/>
        <v>0</v>
      </c>
      <c r="K8" s="172">
        <f t="shared" si="2"/>
        <v>0</v>
      </c>
      <c r="L8" s="172">
        <f t="shared" si="2"/>
        <v>0</v>
      </c>
      <c r="M8" s="172">
        <f t="shared" si="1"/>
        <v>0.15</v>
      </c>
    </row>
    <row r="9" spans="1:16" x14ac:dyDescent="0.35">
      <c r="A9" s="5" t="s">
        <v>5</v>
      </c>
      <c r="B9" s="172">
        <v>0</v>
      </c>
      <c r="C9" s="172">
        <v>0.15</v>
      </c>
      <c r="D9" s="172">
        <v>0</v>
      </c>
      <c r="E9" s="172">
        <v>0</v>
      </c>
      <c r="F9" s="172">
        <v>0</v>
      </c>
      <c r="G9" s="172">
        <v>0</v>
      </c>
      <c r="H9" s="172">
        <v>0</v>
      </c>
      <c r="I9" s="172">
        <v>0</v>
      </c>
      <c r="J9" s="172">
        <v>0</v>
      </c>
      <c r="K9" s="172">
        <v>0</v>
      </c>
      <c r="L9" s="172">
        <v>0</v>
      </c>
      <c r="M9" s="172">
        <f t="shared" si="1"/>
        <v>0.15</v>
      </c>
    </row>
    <row r="10" spans="1:16" x14ac:dyDescent="0.35">
      <c r="A10" s="5" t="s">
        <v>6</v>
      </c>
      <c r="B10" s="172">
        <v>0</v>
      </c>
      <c r="C10" s="172">
        <v>0</v>
      </c>
      <c r="D10" s="172">
        <v>0</v>
      </c>
      <c r="E10" s="172">
        <v>0</v>
      </c>
      <c r="F10" s="172">
        <v>0</v>
      </c>
      <c r="G10" s="172">
        <v>0</v>
      </c>
      <c r="H10" s="172">
        <v>0</v>
      </c>
      <c r="I10" s="172">
        <v>0</v>
      </c>
      <c r="J10" s="172">
        <v>0</v>
      </c>
      <c r="K10" s="172">
        <v>0</v>
      </c>
      <c r="L10" s="172">
        <v>0</v>
      </c>
      <c r="M10" s="172">
        <f t="shared" si="1"/>
        <v>0</v>
      </c>
    </row>
    <row r="11" spans="1:16" x14ac:dyDescent="0.35">
      <c r="A11" s="5" t="s">
        <v>7</v>
      </c>
      <c r="B11" s="172">
        <v>0</v>
      </c>
      <c r="C11" s="172">
        <v>0</v>
      </c>
      <c r="D11" s="172">
        <v>0</v>
      </c>
      <c r="E11" s="172">
        <v>0</v>
      </c>
      <c r="F11" s="172">
        <v>0</v>
      </c>
      <c r="G11" s="172">
        <v>0</v>
      </c>
      <c r="H11" s="172">
        <v>0</v>
      </c>
      <c r="I11" s="172">
        <v>0</v>
      </c>
      <c r="J11" s="172">
        <v>0</v>
      </c>
      <c r="K11" s="172">
        <v>0</v>
      </c>
      <c r="L11" s="172">
        <v>0</v>
      </c>
      <c r="M11" s="172">
        <f t="shared" si="1"/>
        <v>0</v>
      </c>
    </row>
    <row r="12" spans="1:16" x14ac:dyDescent="0.35">
      <c r="A12" s="3" t="s">
        <v>11</v>
      </c>
      <c r="B12" s="172">
        <f>SUM(B13:B15)</f>
        <v>0</v>
      </c>
      <c r="C12" s="172">
        <f t="shared" ref="C12:L12" si="3">SUM(C13:C15)</f>
        <v>-0.15</v>
      </c>
      <c r="D12" s="172">
        <f t="shared" si="3"/>
        <v>0</v>
      </c>
      <c r="E12" s="172">
        <f t="shared" si="3"/>
        <v>0</v>
      </c>
      <c r="F12" s="172">
        <f t="shared" si="3"/>
        <v>0</v>
      </c>
      <c r="G12" s="172">
        <f t="shared" si="3"/>
        <v>0</v>
      </c>
      <c r="H12" s="172">
        <f t="shared" si="3"/>
        <v>0</v>
      </c>
      <c r="I12" s="172">
        <f t="shared" si="3"/>
        <v>0</v>
      </c>
      <c r="J12" s="172">
        <f t="shared" si="3"/>
        <v>0</v>
      </c>
      <c r="K12" s="172">
        <f t="shared" si="3"/>
        <v>0</v>
      </c>
      <c r="L12" s="172">
        <f t="shared" si="3"/>
        <v>0</v>
      </c>
      <c r="M12" s="172">
        <f t="shared" si="1"/>
        <v>-0.15</v>
      </c>
    </row>
    <row r="13" spans="1:16" ht="15" thickBot="1" x14ac:dyDescent="0.4">
      <c r="A13" s="5" t="s">
        <v>5</v>
      </c>
      <c r="B13" s="172">
        <v>0</v>
      </c>
      <c r="C13" s="172">
        <v>-0.15</v>
      </c>
      <c r="D13" s="172">
        <v>0</v>
      </c>
      <c r="E13" s="172">
        <v>0</v>
      </c>
      <c r="F13" s="172">
        <v>0</v>
      </c>
      <c r="G13" s="172">
        <v>0</v>
      </c>
      <c r="H13" s="172">
        <v>0</v>
      </c>
      <c r="I13" s="172">
        <v>0</v>
      </c>
      <c r="J13" s="172">
        <v>0</v>
      </c>
      <c r="K13" s="172">
        <v>0</v>
      </c>
      <c r="L13" s="172">
        <v>0</v>
      </c>
      <c r="M13" s="172">
        <f t="shared" si="1"/>
        <v>-0.15</v>
      </c>
    </row>
    <row r="14" spans="1:16" ht="15" thickBot="1" x14ac:dyDescent="0.4">
      <c r="A14" s="5" t="s">
        <v>6</v>
      </c>
      <c r="B14" s="172">
        <v>0</v>
      </c>
      <c r="C14" s="172">
        <v>0</v>
      </c>
      <c r="D14" s="172">
        <v>0</v>
      </c>
      <c r="E14" s="172">
        <v>0</v>
      </c>
      <c r="F14" s="172">
        <v>0</v>
      </c>
      <c r="G14" s="172">
        <v>0</v>
      </c>
      <c r="H14" s="172">
        <v>0</v>
      </c>
      <c r="I14" s="172">
        <v>0</v>
      </c>
      <c r="J14" s="172">
        <v>0</v>
      </c>
      <c r="K14" s="172">
        <v>0</v>
      </c>
      <c r="L14" s="172">
        <v>0</v>
      </c>
      <c r="M14" s="172">
        <f t="shared" si="1"/>
        <v>0</v>
      </c>
      <c r="O14" s="67"/>
      <c r="P14" s="74"/>
    </row>
    <row r="15" spans="1:16" ht="15" thickBot="1" x14ac:dyDescent="0.4">
      <c r="A15" s="5" t="s">
        <v>7</v>
      </c>
      <c r="B15" s="172">
        <v>0</v>
      </c>
      <c r="C15" s="172">
        <v>0</v>
      </c>
      <c r="D15" s="172">
        <v>0</v>
      </c>
      <c r="E15" s="172">
        <v>0</v>
      </c>
      <c r="F15" s="172">
        <v>0</v>
      </c>
      <c r="G15" s="172">
        <v>0</v>
      </c>
      <c r="H15" s="172">
        <v>0</v>
      </c>
      <c r="I15" s="172">
        <v>0</v>
      </c>
      <c r="J15" s="172">
        <v>0</v>
      </c>
      <c r="K15" s="172">
        <v>0</v>
      </c>
      <c r="L15" s="172">
        <v>0</v>
      </c>
      <c r="M15" s="172">
        <f t="shared" si="1"/>
        <v>0</v>
      </c>
      <c r="O15" s="67"/>
      <c r="P15" s="74"/>
    </row>
    <row r="16" spans="1:16" ht="29" x14ac:dyDescent="0.35">
      <c r="A16" s="3" t="s">
        <v>9</v>
      </c>
      <c r="B16" s="172">
        <v>0</v>
      </c>
      <c r="C16" s="172">
        <v>0</v>
      </c>
      <c r="D16" s="172">
        <v>0</v>
      </c>
      <c r="E16" s="172">
        <v>0</v>
      </c>
      <c r="F16" s="172">
        <v>0</v>
      </c>
      <c r="G16" s="172">
        <v>0</v>
      </c>
      <c r="H16" s="172">
        <v>0</v>
      </c>
      <c r="I16" s="172">
        <v>0</v>
      </c>
      <c r="J16" s="172">
        <v>0</v>
      </c>
      <c r="K16" s="172">
        <v>0</v>
      </c>
      <c r="L16" s="172">
        <v>0</v>
      </c>
      <c r="M16" s="172">
        <f t="shared" si="1"/>
        <v>0</v>
      </c>
    </row>
    <row r="17" spans="1:13" x14ac:dyDescent="0.35">
      <c r="A17" s="3" t="s">
        <v>10</v>
      </c>
      <c r="B17" s="172">
        <f>SUM(B18:B20)</f>
        <v>0</v>
      </c>
      <c r="C17" s="172">
        <v>0</v>
      </c>
      <c r="D17" s="172">
        <v>0</v>
      </c>
      <c r="E17" s="172">
        <v>0</v>
      </c>
      <c r="F17" s="172">
        <v>0</v>
      </c>
      <c r="G17" s="172">
        <v>0</v>
      </c>
      <c r="H17" s="172">
        <v>0</v>
      </c>
      <c r="I17" s="172">
        <v>0</v>
      </c>
      <c r="J17" s="172">
        <v>0</v>
      </c>
      <c r="K17" s="172">
        <v>0</v>
      </c>
      <c r="L17" s="172">
        <v>0</v>
      </c>
      <c r="M17" s="172">
        <f t="shared" si="1"/>
        <v>0</v>
      </c>
    </row>
    <row r="18" spans="1:13" x14ac:dyDescent="0.35">
      <c r="A18" s="5" t="s">
        <v>5</v>
      </c>
      <c r="B18" s="172">
        <v>0</v>
      </c>
      <c r="C18" s="172">
        <v>0</v>
      </c>
      <c r="D18" s="172">
        <v>0</v>
      </c>
      <c r="E18" s="172">
        <v>0</v>
      </c>
      <c r="F18" s="172">
        <v>0</v>
      </c>
      <c r="G18" s="172">
        <v>0</v>
      </c>
      <c r="H18" s="172">
        <v>0</v>
      </c>
      <c r="I18" s="172">
        <v>0</v>
      </c>
      <c r="J18" s="172">
        <v>0</v>
      </c>
      <c r="K18" s="172">
        <v>0</v>
      </c>
      <c r="L18" s="172">
        <v>0</v>
      </c>
      <c r="M18" s="172">
        <f t="shared" si="1"/>
        <v>0</v>
      </c>
    </row>
    <row r="19" spans="1:13" x14ac:dyDescent="0.35">
      <c r="A19" s="5" t="s">
        <v>6</v>
      </c>
      <c r="B19" s="172">
        <v>0</v>
      </c>
      <c r="C19" s="172">
        <v>0</v>
      </c>
      <c r="D19" s="172">
        <v>0</v>
      </c>
      <c r="E19" s="172">
        <v>0</v>
      </c>
      <c r="F19" s="172">
        <v>0</v>
      </c>
      <c r="G19" s="172">
        <v>0</v>
      </c>
      <c r="H19" s="172">
        <v>0</v>
      </c>
      <c r="I19" s="172">
        <v>0</v>
      </c>
      <c r="J19" s="172">
        <v>0</v>
      </c>
      <c r="K19" s="172">
        <v>0</v>
      </c>
      <c r="L19" s="172">
        <v>0</v>
      </c>
      <c r="M19" s="172">
        <f t="shared" si="1"/>
        <v>0</v>
      </c>
    </row>
    <row r="20" spans="1:13" x14ac:dyDescent="0.35">
      <c r="A20" s="5" t="s">
        <v>7</v>
      </c>
      <c r="B20" s="172">
        <v>0</v>
      </c>
      <c r="C20" s="172">
        <v>0</v>
      </c>
      <c r="D20" s="172">
        <v>0</v>
      </c>
      <c r="E20" s="172">
        <v>0</v>
      </c>
      <c r="F20" s="172">
        <v>0</v>
      </c>
      <c r="G20" s="172">
        <v>0</v>
      </c>
      <c r="H20" s="172">
        <v>0</v>
      </c>
      <c r="I20" s="172">
        <v>0</v>
      </c>
      <c r="J20" s="172">
        <v>0</v>
      </c>
      <c r="K20" s="172">
        <v>0</v>
      </c>
      <c r="L20" s="172">
        <v>0</v>
      </c>
      <c r="M20" s="172">
        <f t="shared" si="1"/>
        <v>0</v>
      </c>
    </row>
    <row r="21" spans="1:13" ht="82.5" customHeight="1" x14ac:dyDescent="0.35">
      <c r="A21" s="5" t="s">
        <v>12</v>
      </c>
      <c r="B21" s="290" t="s">
        <v>660</v>
      </c>
      <c r="C21" s="290"/>
      <c r="D21" s="290"/>
      <c r="E21" s="290"/>
      <c r="F21" s="290"/>
      <c r="G21" s="290"/>
      <c r="H21" s="290"/>
      <c r="I21" s="290"/>
      <c r="J21" s="290"/>
      <c r="K21" s="290"/>
      <c r="L21" s="290"/>
      <c r="M21" s="290"/>
    </row>
    <row r="22" spans="1:13" ht="43.5" x14ac:dyDescent="0.35">
      <c r="A22" s="5" t="s">
        <v>13</v>
      </c>
      <c r="B22" s="290" t="s">
        <v>661</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1" t="s">
        <v>17</v>
      </c>
      <c r="B28" s="5" t="s">
        <v>20</v>
      </c>
      <c r="C28" s="171"/>
      <c r="D28" s="171"/>
      <c r="E28" s="171"/>
      <c r="F28" s="171"/>
      <c r="G28" s="171"/>
      <c r="H28" s="171"/>
      <c r="I28" s="290"/>
      <c r="J28" s="290"/>
    </row>
    <row r="29" spans="1:13" ht="87" x14ac:dyDescent="0.35">
      <c r="A29" s="171" t="s">
        <v>18</v>
      </c>
      <c r="B29" s="5" t="s">
        <v>21</v>
      </c>
      <c r="C29" s="171"/>
      <c r="D29" s="171"/>
      <c r="E29" s="171"/>
      <c r="F29" s="171"/>
      <c r="G29" s="171"/>
      <c r="H29" s="171"/>
      <c r="I29" s="294"/>
      <c r="J29" s="296"/>
    </row>
    <row r="30" spans="1:13" ht="87" x14ac:dyDescent="0.35">
      <c r="A30" s="171" t="s">
        <v>19</v>
      </c>
      <c r="B30" s="7" t="s">
        <v>22</v>
      </c>
      <c r="C30" s="171"/>
      <c r="D30" s="171"/>
      <c r="E30" s="171"/>
      <c r="F30" s="171"/>
      <c r="G30" s="171"/>
      <c r="H30" s="171"/>
      <c r="I30" s="290"/>
      <c r="J30" s="290"/>
    </row>
    <row r="31" spans="1:13" ht="29" x14ac:dyDescent="0.35">
      <c r="A31" s="8"/>
      <c r="B31" s="5" t="s">
        <v>23</v>
      </c>
      <c r="C31" s="171"/>
      <c r="D31" s="171"/>
      <c r="E31" s="171"/>
      <c r="F31" s="171"/>
      <c r="G31" s="171"/>
      <c r="H31" s="17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71"/>
      <c r="D35" s="171"/>
      <c r="E35" s="171"/>
      <c r="F35" s="171"/>
      <c r="G35" s="171"/>
      <c r="H35" s="17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71"/>
      <c r="D37" s="171"/>
      <c r="E37" s="171"/>
      <c r="F37" s="171"/>
      <c r="G37" s="171"/>
      <c r="H37" s="171"/>
      <c r="I37" s="290"/>
      <c r="J37" s="290"/>
    </row>
    <row r="38" spans="1:10" ht="43.5" x14ac:dyDescent="0.35">
      <c r="A38" s="17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P8" sqref="P8"/>
    </sheetView>
  </sheetViews>
  <sheetFormatPr defaultRowHeight="14.5" x14ac:dyDescent="0.35"/>
  <cols>
    <col min="1" max="1" width="33.7265625" customWidth="1"/>
    <col min="3" max="3" width="9.1796875" customWidth="1"/>
    <col min="13" max="13" width="9.179687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12">
        <f>SUM(B5:B7)</f>
        <v>0</v>
      </c>
      <c r="C4" s="112">
        <f t="shared" ref="C4:L4" si="0">SUM(C5:C7)</f>
        <v>0</v>
      </c>
      <c r="D4" s="112">
        <f t="shared" si="0"/>
        <v>0</v>
      </c>
      <c r="E4" s="112">
        <f t="shared" si="0"/>
        <v>0</v>
      </c>
      <c r="F4" s="112">
        <f t="shared" si="0"/>
        <v>0</v>
      </c>
      <c r="G4" s="112">
        <f t="shared" si="0"/>
        <v>0</v>
      </c>
      <c r="H4" s="112">
        <f t="shared" si="0"/>
        <v>0</v>
      </c>
      <c r="I4" s="112">
        <f t="shared" si="0"/>
        <v>0</v>
      </c>
      <c r="J4" s="112">
        <f t="shared" si="0"/>
        <v>0</v>
      </c>
      <c r="K4" s="112">
        <f t="shared" si="0"/>
        <v>0</v>
      </c>
      <c r="L4" s="112">
        <f t="shared" si="0"/>
        <v>0</v>
      </c>
      <c r="M4" s="112">
        <f>SUM(B4:L4)</f>
        <v>0</v>
      </c>
    </row>
    <row r="5" spans="1:16" x14ac:dyDescent="0.35">
      <c r="A5" s="5" t="s">
        <v>5</v>
      </c>
      <c r="B5" s="112">
        <v>0</v>
      </c>
      <c r="C5" s="112">
        <v>0</v>
      </c>
      <c r="D5" s="112">
        <v>0</v>
      </c>
      <c r="E5" s="112">
        <v>0</v>
      </c>
      <c r="F5" s="112">
        <v>0</v>
      </c>
      <c r="G5" s="112">
        <v>0</v>
      </c>
      <c r="H5" s="112">
        <v>0</v>
      </c>
      <c r="I5" s="112">
        <v>0</v>
      </c>
      <c r="J5" s="112">
        <v>0</v>
      </c>
      <c r="K5" s="112">
        <v>0</v>
      </c>
      <c r="L5" s="112">
        <v>0</v>
      </c>
      <c r="M5" s="112">
        <f t="shared" ref="M5:M20" si="1">SUM(B5:L5)</f>
        <v>0</v>
      </c>
    </row>
    <row r="6" spans="1:16" x14ac:dyDescent="0.35">
      <c r="A6" s="5" t="s">
        <v>6</v>
      </c>
      <c r="B6" s="112">
        <v>0</v>
      </c>
      <c r="C6" s="112">
        <v>0</v>
      </c>
      <c r="D6" s="112">
        <v>0</v>
      </c>
      <c r="E6" s="112">
        <v>0</v>
      </c>
      <c r="F6" s="112">
        <v>0</v>
      </c>
      <c r="G6" s="112">
        <v>0</v>
      </c>
      <c r="H6" s="112">
        <v>0</v>
      </c>
      <c r="I6" s="112">
        <v>0</v>
      </c>
      <c r="J6" s="112">
        <v>0</v>
      </c>
      <c r="K6" s="112">
        <v>0</v>
      </c>
      <c r="L6" s="112">
        <v>0</v>
      </c>
      <c r="M6" s="112">
        <f t="shared" si="1"/>
        <v>0</v>
      </c>
    </row>
    <row r="7" spans="1:16" x14ac:dyDescent="0.35">
      <c r="A7" s="5" t="s">
        <v>7</v>
      </c>
      <c r="B7" s="112">
        <v>0</v>
      </c>
      <c r="C7" s="112">
        <v>0</v>
      </c>
      <c r="D7" s="112">
        <v>0</v>
      </c>
      <c r="E7" s="112">
        <v>0</v>
      </c>
      <c r="F7" s="112">
        <v>0</v>
      </c>
      <c r="G7" s="112">
        <v>0</v>
      </c>
      <c r="H7" s="112">
        <v>0</v>
      </c>
      <c r="I7" s="112">
        <v>0</v>
      </c>
      <c r="J7" s="112">
        <v>0</v>
      </c>
      <c r="K7" s="112">
        <v>0</v>
      </c>
      <c r="L7" s="112">
        <v>0</v>
      </c>
      <c r="M7" s="112">
        <f t="shared" si="1"/>
        <v>0</v>
      </c>
    </row>
    <row r="8" spans="1:16" x14ac:dyDescent="0.35">
      <c r="A8" s="3" t="s">
        <v>8</v>
      </c>
      <c r="B8" s="112">
        <f>SUM(B9:B11)</f>
        <v>0</v>
      </c>
      <c r="C8" s="112">
        <f t="shared" ref="C8:L8" si="2">SUM(C9:C11)</f>
        <v>0.6</v>
      </c>
      <c r="D8" s="112">
        <f t="shared" si="2"/>
        <v>4.8</v>
      </c>
      <c r="E8" s="112">
        <f t="shared" si="2"/>
        <v>0.6</v>
      </c>
      <c r="F8" s="112">
        <f t="shared" si="2"/>
        <v>0</v>
      </c>
      <c r="G8" s="112">
        <f t="shared" si="2"/>
        <v>0</v>
      </c>
      <c r="H8" s="112">
        <f t="shared" si="2"/>
        <v>0</v>
      </c>
      <c r="I8" s="112">
        <f t="shared" si="2"/>
        <v>0</v>
      </c>
      <c r="J8" s="112">
        <f t="shared" si="2"/>
        <v>0</v>
      </c>
      <c r="K8" s="112">
        <f t="shared" si="2"/>
        <v>0</v>
      </c>
      <c r="L8" s="112">
        <f t="shared" si="2"/>
        <v>0</v>
      </c>
      <c r="M8" s="112">
        <f t="shared" si="1"/>
        <v>5.9999999999999991</v>
      </c>
    </row>
    <row r="9" spans="1:16" x14ac:dyDescent="0.35">
      <c r="A9" s="5" t="s">
        <v>5</v>
      </c>
      <c r="B9" s="112">
        <v>0</v>
      </c>
      <c r="C9" s="112">
        <v>0.6</v>
      </c>
      <c r="D9" s="112">
        <v>4.8</v>
      </c>
      <c r="E9" s="112">
        <v>0.6</v>
      </c>
      <c r="F9" s="112">
        <v>0</v>
      </c>
      <c r="G9" s="112">
        <v>0</v>
      </c>
      <c r="H9" s="112">
        <v>0</v>
      </c>
      <c r="I9" s="112">
        <v>0</v>
      </c>
      <c r="J9" s="112">
        <v>0</v>
      </c>
      <c r="K9" s="112">
        <v>0</v>
      </c>
      <c r="L9" s="112">
        <v>0</v>
      </c>
      <c r="M9" s="112">
        <f t="shared" si="1"/>
        <v>5.9999999999999991</v>
      </c>
    </row>
    <row r="10" spans="1:16" x14ac:dyDescent="0.35">
      <c r="A10" s="5" t="s">
        <v>6</v>
      </c>
      <c r="B10" s="112">
        <v>0</v>
      </c>
      <c r="C10" s="112">
        <v>0</v>
      </c>
      <c r="D10" s="112">
        <v>0</v>
      </c>
      <c r="E10" s="112">
        <v>0</v>
      </c>
      <c r="F10" s="112">
        <v>0</v>
      </c>
      <c r="G10" s="112">
        <v>0</v>
      </c>
      <c r="H10" s="112">
        <v>0</v>
      </c>
      <c r="I10" s="112">
        <v>0</v>
      </c>
      <c r="J10" s="112">
        <v>0</v>
      </c>
      <c r="K10" s="112">
        <v>0</v>
      </c>
      <c r="L10" s="112">
        <v>0</v>
      </c>
      <c r="M10" s="112">
        <f t="shared" si="1"/>
        <v>0</v>
      </c>
    </row>
    <row r="11" spans="1:16" x14ac:dyDescent="0.35">
      <c r="A11" s="5" t="s">
        <v>7</v>
      </c>
      <c r="B11" s="112">
        <v>0</v>
      </c>
      <c r="C11" s="112">
        <v>0</v>
      </c>
      <c r="D11" s="112">
        <v>0</v>
      </c>
      <c r="E11" s="112">
        <v>0</v>
      </c>
      <c r="F11" s="112">
        <v>0</v>
      </c>
      <c r="G11" s="112">
        <v>0</v>
      </c>
      <c r="H11" s="112">
        <v>0</v>
      </c>
      <c r="I11" s="112">
        <v>0</v>
      </c>
      <c r="J11" s="112">
        <v>0</v>
      </c>
      <c r="K11" s="112">
        <v>0</v>
      </c>
      <c r="L11" s="112">
        <v>0</v>
      </c>
      <c r="M11" s="112">
        <f t="shared" si="1"/>
        <v>0</v>
      </c>
    </row>
    <row r="12" spans="1:16" x14ac:dyDescent="0.35">
      <c r="A12" s="3" t="s">
        <v>11</v>
      </c>
      <c r="B12" s="112">
        <f>SUM(B13:B15)</f>
        <v>0</v>
      </c>
      <c r="C12" s="112">
        <f t="shared" ref="C12:L12" si="3">SUM(C13:C15)</f>
        <v>-0.6</v>
      </c>
      <c r="D12" s="112">
        <f t="shared" si="3"/>
        <v>-4.8</v>
      </c>
      <c r="E12" s="112">
        <f t="shared" si="3"/>
        <v>-0.6</v>
      </c>
      <c r="F12" s="112">
        <f t="shared" si="3"/>
        <v>0</v>
      </c>
      <c r="G12" s="112">
        <f t="shared" si="3"/>
        <v>0</v>
      </c>
      <c r="H12" s="112">
        <f t="shared" si="3"/>
        <v>0</v>
      </c>
      <c r="I12" s="112">
        <f t="shared" si="3"/>
        <v>0</v>
      </c>
      <c r="J12" s="112">
        <f t="shared" si="3"/>
        <v>0</v>
      </c>
      <c r="K12" s="112">
        <f t="shared" si="3"/>
        <v>0</v>
      </c>
      <c r="L12" s="112">
        <f t="shared" si="3"/>
        <v>0</v>
      </c>
      <c r="M12" s="112">
        <f t="shared" si="1"/>
        <v>-5.9999999999999991</v>
      </c>
    </row>
    <row r="13" spans="1:16" ht="15" thickBot="1" x14ac:dyDescent="0.4">
      <c r="A13" s="5" t="s">
        <v>5</v>
      </c>
      <c r="B13" s="112">
        <v>0</v>
      </c>
      <c r="C13" s="112">
        <v>-0.6</v>
      </c>
      <c r="D13" s="112">
        <v>-4.8</v>
      </c>
      <c r="E13" s="112">
        <v>-0.6</v>
      </c>
      <c r="F13" s="112">
        <v>0</v>
      </c>
      <c r="G13" s="112">
        <v>0</v>
      </c>
      <c r="H13" s="112">
        <v>0</v>
      </c>
      <c r="I13" s="112">
        <v>0</v>
      </c>
      <c r="J13" s="112">
        <v>0</v>
      </c>
      <c r="K13" s="112">
        <v>0</v>
      </c>
      <c r="L13" s="112">
        <v>0</v>
      </c>
      <c r="M13" s="112">
        <f t="shared" si="1"/>
        <v>-5.9999999999999991</v>
      </c>
    </row>
    <row r="14" spans="1:16" ht="15" thickBot="1" x14ac:dyDescent="0.4">
      <c r="A14" s="5" t="s">
        <v>6</v>
      </c>
      <c r="B14" s="112">
        <v>0</v>
      </c>
      <c r="C14" s="112">
        <v>0</v>
      </c>
      <c r="D14" s="112">
        <v>0</v>
      </c>
      <c r="E14" s="112">
        <v>0</v>
      </c>
      <c r="F14" s="112">
        <v>0</v>
      </c>
      <c r="G14" s="112">
        <v>0</v>
      </c>
      <c r="H14" s="112">
        <v>0</v>
      </c>
      <c r="I14" s="112">
        <v>0</v>
      </c>
      <c r="J14" s="112">
        <v>0</v>
      </c>
      <c r="K14" s="112">
        <v>0</v>
      </c>
      <c r="L14" s="112">
        <v>0</v>
      </c>
      <c r="M14" s="112">
        <f t="shared" si="1"/>
        <v>0</v>
      </c>
      <c r="O14" s="67"/>
      <c r="P14" s="74"/>
    </row>
    <row r="15" spans="1:16" ht="15" thickBot="1" x14ac:dyDescent="0.4">
      <c r="A15" s="5" t="s">
        <v>7</v>
      </c>
      <c r="B15" s="112">
        <v>0</v>
      </c>
      <c r="C15" s="112">
        <v>0</v>
      </c>
      <c r="D15" s="112">
        <v>0</v>
      </c>
      <c r="E15" s="112">
        <v>0</v>
      </c>
      <c r="F15" s="112">
        <v>0</v>
      </c>
      <c r="G15" s="112">
        <v>0</v>
      </c>
      <c r="H15" s="112">
        <v>0</v>
      </c>
      <c r="I15" s="112">
        <v>0</v>
      </c>
      <c r="J15" s="112">
        <v>0</v>
      </c>
      <c r="K15" s="112">
        <v>0</v>
      </c>
      <c r="L15" s="112">
        <v>0</v>
      </c>
      <c r="M15" s="112">
        <f t="shared" si="1"/>
        <v>0</v>
      </c>
      <c r="O15" s="67"/>
      <c r="P15" s="74"/>
    </row>
    <row r="16" spans="1:16" ht="29" x14ac:dyDescent="0.35">
      <c r="A16" s="3" t="s">
        <v>9</v>
      </c>
      <c r="B16" s="112">
        <v>0</v>
      </c>
      <c r="C16" s="112">
        <v>3.4</v>
      </c>
      <c r="D16" s="112">
        <v>27</v>
      </c>
      <c r="E16" s="112">
        <v>3.6</v>
      </c>
      <c r="F16" s="112">
        <v>0</v>
      </c>
      <c r="G16" s="112">
        <v>0</v>
      </c>
      <c r="H16" s="112">
        <v>0</v>
      </c>
      <c r="I16" s="112">
        <v>0</v>
      </c>
      <c r="J16" s="112">
        <v>0</v>
      </c>
      <c r="K16" s="112">
        <v>0</v>
      </c>
      <c r="L16" s="112">
        <v>0</v>
      </c>
      <c r="M16" s="112">
        <f t="shared" si="1"/>
        <v>34</v>
      </c>
    </row>
    <row r="17" spans="1:13" x14ac:dyDescent="0.35">
      <c r="A17" s="3" t="s">
        <v>10</v>
      </c>
      <c r="B17" s="112">
        <f>SUM(B18:B20)</f>
        <v>0</v>
      </c>
      <c r="C17" s="112">
        <v>0</v>
      </c>
      <c r="D17" s="112">
        <v>0</v>
      </c>
      <c r="E17" s="112">
        <v>0</v>
      </c>
      <c r="F17" s="112">
        <v>0</v>
      </c>
      <c r="G17" s="112">
        <v>0</v>
      </c>
      <c r="H17" s="112">
        <v>0</v>
      </c>
      <c r="I17" s="112">
        <v>0</v>
      </c>
      <c r="J17" s="112">
        <v>0</v>
      </c>
      <c r="K17" s="112">
        <v>0</v>
      </c>
      <c r="L17" s="112">
        <v>0</v>
      </c>
      <c r="M17" s="112">
        <f t="shared" si="1"/>
        <v>0</v>
      </c>
    </row>
    <row r="18" spans="1:13" x14ac:dyDescent="0.35">
      <c r="A18" s="5" t="s">
        <v>5</v>
      </c>
      <c r="B18" s="112">
        <v>0</v>
      </c>
      <c r="C18" s="112">
        <v>0</v>
      </c>
      <c r="D18" s="112">
        <v>0</v>
      </c>
      <c r="E18" s="112">
        <v>0</v>
      </c>
      <c r="F18" s="112">
        <v>0</v>
      </c>
      <c r="G18" s="112">
        <v>0</v>
      </c>
      <c r="H18" s="112">
        <v>0</v>
      </c>
      <c r="I18" s="112">
        <v>0</v>
      </c>
      <c r="J18" s="112">
        <v>0</v>
      </c>
      <c r="K18" s="112">
        <v>0</v>
      </c>
      <c r="L18" s="112">
        <v>0</v>
      </c>
      <c r="M18" s="112">
        <f t="shared" si="1"/>
        <v>0</v>
      </c>
    </row>
    <row r="19" spans="1:13" x14ac:dyDescent="0.35">
      <c r="A19" s="5" t="s">
        <v>6</v>
      </c>
      <c r="B19" s="112">
        <v>0</v>
      </c>
      <c r="C19" s="112">
        <v>0</v>
      </c>
      <c r="D19" s="112">
        <v>0</v>
      </c>
      <c r="E19" s="112">
        <v>0</v>
      </c>
      <c r="F19" s="112">
        <v>0</v>
      </c>
      <c r="G19" s="112">
        <v>0</v>
      </c>
      <c r="H19" s="112">
        <v>0</v>
      </c>
      <c r="I19" s="112">
        <v>0</v>
      </c>
      <c r="J19" s="112">
        <v>0</v>
      </c>
      <c r="K19" s="112">
        <v>0</v>
      </c>
      <c r="L19" s="112">
        <v>0</v>
      </c>
      <c r="M19" s="112">
        <f t="shared" si="1"/>
        <v>0</v>
      </c>
    </row>
    <row r="20" spans="1:13" x14ac:dyDescent="0.35">
      <c r="A20" s="5" t="s">
        <v>7</v>
      </c>
      <c r="B20" s="112">
        <v>0</v>
      </c>
      <c r="C20" s="112">
        <v>0</v>
      </c>
      <c r="D20" s="112">
        <v>0</v>
      </c>
      <c r="E20" s="112">
        <v>0</v>
      </c>
      <c r="F20" s="112">
        <v>0</v>
      </c>
      <c r="G20" s="112">
        <v>0</v>
      </c>
      <c r="H20" s="112">
        <v>0</v>
      </c>
      <c r="I20" s="112">
        <v>0</v>
      </c>
      <c r="J20" s="112">
        <v>0</v>
      </c>
      <c r="K20" s="112">
        <v>0</v>
      </c>
      <c r="L20" s="112">
        <v>0</v>
      </c>
      <c r="M20" s="112">
        <f t="shared" si="1"/>
        <v>0</v>
      </c>
    </row>
    <row r="21" spans="1:13" ht="82.5" customHeight="1" x14ac:dyDescent="0.35">
      <c r="A21" s="5" t="s">
        <v>12</v>
      </c>
      <c r="B21" s="290" t="s">
        <v>401</v>
      </c>
      <c r="C21" s="290"/>
      <c r="D21" s="290"/>
      <c r="E21" s="290"/>
      <c r="F21" s="290"/>
      <c r="G21" s="290"/>
      <c r="H21" s="290"/>
      <c r="I21" s="290"/>
      <c r="J21" s="290"/>
      <c r="K21" s="290"/>
      <c r="L21" s="290"/>
      <c r="M21" s="290"/>
    </row>
    <row r="22" spans="1:13" ht="43.5" x14ac:dyDescent="0.35">
      <c r="A22" s="5" t="s">
        <v>13</v>
      </c>
      <c r="B22" s="290" t="s">
        <v>402</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11" t="s">
        <v>17</v>
      </c>
      <c r="B28" s="5" t="s">
        <v>20</v>
      </c>
      <c r="C28" s="111"/>
      <c r="D28" s="111"/>
      <c r="E28" s="111"/>
      <c r="F28" s="111"/>
      <c r="G28" s="111"/>
      <c r="H28" s="111"/>
      <c r="I28" s="290"/>
      <c r="J28" s="290"/>
    </row>
    <row r="29" spans="1:13" ht="87" x14ac:dyDescent="0.35">
      <c r="A29" s="111" t="s">
        <v>18</v>
      </c>
      <c r="B29" s="5" t="s">
        <v>21</v>
      </c>
      <c r="C29" s="111"/>
      <c r="D29" s="111"/>
      <c r="E29" s="111"/>
      <c r="F29" s="111"/>
      <c r="G29" s="111"/>
      <c r="H29" s="111"/>
      <c r="I29" s="294"/>
      <c r="J29" s="296"/>
    </row>
    <row r="30" spans="1:13" ht="87" x14ac:dyDescent="0.35">
      <c r="A30" s="111" t="s">
        <v>19</v>
      </c>
      <c r="B30" s="7" t="s">
        <v>22</v>
      </c>
      <c r="C30" s="111"/>
      <c r="D30" s="111"/>
      <c r="E30" s="111"/>
      <c r="F30" s="111"/>
      <c r="G30" s="111"/>
      <c r="H30" s="111"/>
      <c r="I30" s="290"/>
      <c r="J30" s="290"/>
    </row>
    <row r="31" spans="1:13" ht="29" x14ac:dyDescent="0.35">
      <c r="A31" s="8"/>
      <c r="B31" s="5" t="s">
        <v>23</v>
      </c>
      <c r="C31" s="111"/>
      <c r="D31" s="111"/>
      <c r="E31" s="111"/>
      <c r="F31" s="111"/>
      <c r="G31" s="111"/>
      <c r="H31" s="11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11"/>
      <c r="D35" s="111"/>
      <c r="E35" s="111"/>
      <c r="F35" s="111"/>
      <c r="G35" s="111"/>
      <c r="H35" s="11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11"/>
      <c r="D37" s="111"/>
      <c r="E37" s="111"/>
      <c r="F37" s="111"/>
      <c r="G37" s="111"/>
      <c r="H37" s="111"/>
      <c r="I37" s="290"/>
      <c r="J37" s="290"/>
    </row>
    <row r="38" spans="1:10" ht="43.5" x14ac:dyDescent="0.35">
      <c r="A38" s="11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P25" sqref="P25"/>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12">
        <f>SUM(B5:B7)</f>
        <v>0</v>
      </c>
      <c r="C4" s="112">
        <f t="shared" ref="C4:L4" si="0">SUM(C5:C7)</f>
        <v>0</v>
      </c>
      <c r="D4" s="112">
        <f t="shared" si="0"/>
        <v>0</v>
      </c>
      <c r="E4" s="112">
        <f t="shared" si="0"/>
        <v>0</v>
      </c>
      <c r="F4" s="112">
        <f t="shared" si="0"/>
        <v>0</v>
      </c>
      <c r="G4" s="112">
        <f t="shared" si="0"/>
        <v>0</v>
      </c>
      <c r="H4" s="112">
        <f t="shared" si="0"/>
        <v>0</v>
      </c>
      <c r="I4" s="112">
        <f t="shared" si="0"/>
        <v>0</v>
      </c>
      <c r="J4" s="112">
        <f t="shared" si="0"/>
        <v>0</v>
      </c>
      <c r="K4" s="112">
        <f t="shared" si="0"/>
        <v>0</v>
      </c>
      <c r="L4" s="112">
        <f t="shared" si="0"/>
        <v>0</v>
      </c>
      <c r="M4" s="112">
        <f>SUM(B4:L4)</f>
        <v>0</v>
      </c>
    </row>
    <row r="5" spans="1:16" x14ac:dyDescent="0.35">
      <c r="A5" s="5" t="s">
        <v>5</v>
      </c>
      <c r="B5" s="112">
        <v>0</v>
      </c>
      <c r="C5" s="112">
        <v>0</v>
      </c>
      <c r="D5" s="112">
        <v>0</v>
      </c>
      <c r="E5" s="112">
        <v>0</v>
      </c>
      <c r="F5" s="112">
        <v>0</v>
      </c>
      <c r="G5" s="112">
        <v>0</v>
      </c>
      <c r="H5" s="112">
        <v>0</v>
      </c>
      <c r="I5" s="112">
        <v>0</v>
      </c>
      <c r="J5" s="112">
        <v>0</v>
      </c>
      <c r="K5" s="112">
        <v>0</v>
      </c>
      <c r="L5" s="112">
        <v>0</v>
      </c>
      <c r="M5" s="112">
        <f t="shared" ref="M5:M20" si="1">SUM(B5:L5)</f>
        <v>0</v>
      </c>
    </row>
    <row r="6" spans="1:16" x14ac:dyDescent="0.35">
      <c r="A6" s="5" t="s">
        <v>6</v>
      </c>
      <c r="B6" s="112">
        <v>0</v>
      </c>
      <c r="C6" s="112">
        <v>0</v>
      </c>
      <c r="D6" s="112">
        <v>0</v>
      </c>
      <c r="E6" s="112">
        <v>0</v>
      </c>
      <c r="F6" s="112">
        <v>0</v>
      </c>
      <c r="G6" s="112">
        <v>0</v>
      </c>
      <c r="H6" s="112">
        <v>0</v>
      </c>
      <c r="I6" s="112">
        <v>0</v>
      </c>
      <c r="J6" s="112">
        <v>0</v>
      </c>
      <c r="K6" s="112">
        <v>0</v>
      </c>
      <c r="L6" s="112">
        <v>0</v>
      </c>
      <c r="M6" s="112">
        <f t="shared" si="1"/>
        <v>0</v>
      </c>
    </row>
    <row r="7" spans="1:16" x14ac:dyDescent="0.35">
      <c r="A7" s="5" t="s">
        <v>7</v>
      </c>
      <c r="B7" s="112">
        <v>0</v>
      </c>
      <c r="C7" s="112">
        <v>0</v>
      </c>
      <c r="D7" s="112">
        <v>0</v>
      </c>
      <c r="E7" s="112">
        <v>0</v>
      </c>
      <c r="F7" s="112">
        <v>0</v>
      </c>
      <c r="G7" s="112">
        <v>0</v>
      </c>
      <c r="H7" s="112">
        <v>0</v>
      </c>
      <c r="I7" s="112">
        <v>0</v>
      </c>
      <c r="J7" s="112">
        <v>0</v>
      </c>
      <c r="K7" s="112">
        <v>0</v>
      </c>
      <c r="L7" s="112">
        <v>0</v>
      </c>
      <c r="M7" s="112">
        <f t="shared" si="1"/>
        <v>0</v>
      </c>
    </row>
    <row r="8" spans="1:16" x14ac:dyDescent="0.35">
      <c r="A8" s="3" t="s">
        <v>8</v>
      </c>
      <c r="B8" s="112">
        <f>SUM(B9:B11)</f>
        <v>4</v>
      </c>
      <c r="C8" s="112">
        <f t="shared" ref="C8:L8" si="2">SUM(C9:C11)</f>
        <v>3</v>
      </c>
      <c r="D8" s="112">
        <f t="shared" si="2"/>
        <v>0</v>
      </c>
      <c r="E8" s="112">
        <f t="shared" si="2"/>
        <v>0</v>
      </c>
      <c r="F8" s="112">
        <f t="shared" si="2"/>
        <v>0</v>
      </c>
      <c r="G8" s="112">
        <f t="shared" si="2"/>
        <v>0</v>
      </c>
      <c r="H8" s="112">
        <f t="shared" si="2"/>
        <v>0</v>
      </c>
      <c r="I8" s="112">
        <f t="shared" si="2"/>
        <v>0</v>
      </c>
      <c r="J8" s="112">
        <f t="shared" si="2"/>
        <v>0</v>
      </c>
      <c r="K8" s="112">
        <f t="shared" si="2"/>
        <v>0</v>
      </c>
      <c r="L8" s="112">
        <f t="shared" si="2"/>
        <v>0</v>
      </c>
      <c r="M8" s="112">
        <f t="shared" si="1"/>
        <v>7</v>
      </c>
    </row>
    <row r="9" spans="1:16" x14ac:dyDescent="0.35">
      <c r="A9" s="5" t="s">
        <v>5</v>
      </c>
      <c r="B9" s="112">
        <v>4</v>
      </c>
      <c r="C9" s="112">
        <v>3</v>
      </c>
      <c r="D9" s="112">
        <v>0</v>
      </c>
      <c r="E9" s="112">
        <v>0</v>
      </c>
      <c r="F9" s="112">
        <v>0</v>
      </c>
      <c r="G9" s="112">
        <v>0</v>
      </c>
      <c r="H9" s="112">
        <v>0</v>
      </c>
      <c r="I9" s="112">
        <v>0</v>
      </c>
      <c r="J9" s="112">
        <v>0</v>
      </c>
      <c r="K9" s="112">
        <v>0</v>
      </c>
      <c r="L9" s="112">
        <v>0</v>
      </c>
      <c r="M9" s="112">
        <f t="shared" si="1"/>
        <v>7</v>
      </c>
    </row>
    <row r="10" spans="1:16" x14ac:dyDescent="0.35">
      <c r="A10" s="5" t="s">
        <v>6</v>
      </c>
      <c r="B10" s="112">
        <v>0</v>
      </c>
      <c r="C10" s="112">
        <v>0</v>
      </c>
      <c r="D10" s="112">
        <v>0</v>
      </c>
      <c r="E10" s="112">
        <v>0</v>
      </c>
      <c r="F10" s="112">
        <v>0</v>
      </c>
      <c r="G10" s="112">
        <v>0</v>
      </c>
      <c r="H10" s="112">
        <v>0</v>
      </c>
      <c r="I10" s="112">
        <v>0</v>
      </c>
      <c r="J10" s="112">
        <v>0</v>
      </c>
      <c r="K10" s="112">
        <v>0</v>
      </c>
      <c r="L10" s="112">
        <v>0</v>
      </c>
      <c r="M10" s="112">
        <f t="shared" si="1"/>
        <v>0</v>
      </c>
    </row>
    <row r="11" spans="1:16" x14ac:dyDescent="0.35">
      <c r="A11" s="5" t="s">
        <v>7</v>
      </c>
      <c r="B11" s="112">
        <v>0</v>
      </c>
      <c r="C11" s="112">
        <v>0</v>
      </c>
      <c r="D11" s="112">
        <v>0</v>
      </c>
      <c r="E11" s="112">
        <v>0</v>
      </c>
      <c r="F11" s="112">
        <v>0</v>
      </c>
      <c r="G11" s="112">
        <v>0</v>
      </c>
      <c r="H11" s="112">
        <v>0</v>
      </c>
      <c r="I11" s="112">
        <v>0</v>
      </c>
      <c r="J11" s="112">
        <v>0</v>
      </c>
      <c r="K11" s="112">
        <v>0</v>
      </c>
      <c r="L11" s="112">
        <v>0</v>
      </c>
      <c r="M11" s="112">
        <f t="shared" si="1"/>
        <v>0</v>
      </c>
    </row>
    <row r="12" spans="1:16" x14ac:dyDescent="0.35">
      <c r="A12" s="3" t="s">
        <v>11</v>
      </c>
      <c r="B12" s="112">
        <f>SUM(B13:B15)</f>
        <v>-4</v>
      </c>
      <c r="C12" s="112">
        <f t="shared" ref="C12:L12" si="3">SUM(C13:C15)</f>
        <v>-3</v>
      </c>
      <c r="D12" s="112">
        <f t="shared" si="3"/>
        <v>0</v>
      </c>
      <c r="E12" s="112">
        <f t="shared" si="3"/>
        <v>0</v>
      </c>
      <c r="F12" s="112">
        <f t="shared" si="3"/>
        <v>0</v>
      </c>
      <c r="G12" s="112">
        <f t="shared" si="3"/>
        <v>0</v>
      </c>
      <c r="H12" s="112">
        <f t="shared" si="3"/>
        <v>0</v>
      </c>
      <c r="I12" s="112">
        <f t="shared" si="3"/>
        <v>0</v>
      </c>
      <c r="J12" s="112">
        <f t="shared" si="3"/>
        <v>0</v>
      </c>
      <c r="K12" s="112">
        <f t="shared" si="3"/>
        <v>0</v>
      </c>
      <c r="L12" s="112">
        <f t="shared" si="3"/>
        <v>0</v>
      </c>
      <c r="M12" s="112">
        <f t="shared" si="1"/>
        <v>-7</v>
      </c>
    </row>
    <row r="13" spans="1:16" ht="15" thickBot="1" x14ac:dyDescent="0.4">
      <c r="A13" s="5" t="s">
        <v>5</v>
      </c>
      <c r="B13" s="112">
        <v>-4</v>
      </c>
      <c r="C13" s="112">
        <v>-3</v>
      </c>
      <c r="D13" s="112">
        <v>0</v>
      </c>
      <c r="E13" s="112">
        <v>0</v>
      </c>
      <c r="F13" s="112">
        <v>0</v>
      </c>
      <c r="G13" s="112">
        <v>0</v>
      </c>
      <c r="H13" s="112">
        <v>0</v>
      </c>
      <c r="I13" s="112">
        <v>0</v>
      </c>
      <c r="J13" s="112">
        <v>0</v>
      </c>
      <c r="K13" s="112">
        <v>0</v>
      </c>
      <c r="L13" s="112">
        <v>0</v>
      </c>
      <c r="M13" s="112">
        <f t="shared" si="1"/>
        <v>-7</v>
      </c>
    </row>
    <row r="14" spans="1:16" ht="15" thickBot="1" x14ac:dyDescent="0.4">
      <c r="A14" s="5" t="s">
        <v>6</v>
      </c>
      <c r="B14" s="112">
        <v>0</v>
      </c>
      <c r="C14" s="112">
        <v>0</v>
      </c>
      <c r="D14" s="112">
        <v>0</v>
      </c>
      <c r="E14" s="112">
        <v>0</v>
      </c>
      <c r="F14" s="112">
        <v>0</v>
      </c>
      <c r="G14" s="112">
        <v>0</v>
      </c>
      <c r="H14" s="112">
        <v>0</v>
      </c>
      <c r="I14" s="112">
        <v>0</v>
      </c>
      <c r="J14" s="112">
        <v>0</v>
      </c>
      <c r="K14" s="112">
        <v>0</v>
      </c>
      <c r="L14" s="112">
        <v>0</v>
      </c>
      <c r="M14" s="112">
        <f t="shared" si="1"/>
        <v>0</v>
      </c>
      <c r="O14" s="67" t="s">
        <v>384</v>
      </c>
      <c r="P14" s="74"/>
    </row>
    <row r="15" spans="1:16" ht="15" thickBot="1" x14ac:dyDescent="0.4">
      <c r="A15" s="5" t="s">
        <v>7</v>
      </c>
      <c r="B15" s="112">
        <v>0</v>
      </c>
      <c r="C15" s="112">
        <v>0</v>
      </c>
      <c r="D15" s="112">
        <v>0</v>
      </c>
      <c r="E15" s="112">
        <v>0</v>
      </c>
      <c r="F15" s="112">
        <v>0</v>
      </c>
      <c r="G15" s="112">
        <v>0</v>
      </c>
      <c r="H15" s="112">
        <v>0</v>
      </c>
      <c r="I15" s="112">
        <v>0</v>
      </c>
      <c r="J15" s="112">
        <v>0</v>
      </c>
      <c r="K15" s="112">
        <v>0</v>
      </c>
      <c r="L15" s="112">
        <v>0</v>
      </c>
      <c r="M15" s="112">
        <f t="shared" si="1"/>
        <v>0</v>
      </c>
      <c r="O15" s="67" t="s">
        <v>271</v>
      </c>
      <c r="P15" s="74"/>
    </row>
    <row r="16" spans="1:16" ht="29" x14ac:dyDescent="0.35">
      <c r="A16" s="3" t="s">
        <v>9</v>
      </c>
      <c r="B16" s="112">
        <v>0</v>
      </c>
      <c r="C16" s="112">
        <v>0</v>
      </c>
      <c r="D16" s="112">
        <v>0</v>
      </c>
      <c r="E16" s="112">
        <v>0</v>
      </c>
      <c r="F16" s="112">
        <v>0</v>
      </c>
      <c r="G16" s="112">
        <v>0</v>
      </c>
      <c r="H16" s="112">
        <v>0</v>
      </c>
      <c r="I16" s="112">
        <v>0</v>
      </c>
      <c r="J16" s="112">
        <v>0</v>
      </c>
      <c r="K16" s="112">
        <v>0</v>
      </c>
      <c r="L16" s="112">
        <v>0</v>
      </c>
      <c r="M16" s="112">
        <f t="shared" si="1"/>
        <v>0</v>
      </c>
    </row>
    <row r="17" spans="1:13" x14ac:dyDescent="0.35">
      <c r="A17" s="3" t="s">
        <v>10</v>
      </c>
      <c r="B17" s="112">
        <f>SUM(B18:B20)</f>
        <v>0</v>
      </c>
      <c r="C17" s="112">
        <v>0</v>
      </c>
      <c r="D17" s="112">
        <v>0</v>
      </c>
      <c r="E17" s="112">
        <v>0</v>
      </c>
      <c r="F17" s="112">
        <v>0</v>
      </c>
      <c r="G17" s="112">
        <v>0</v>
      </c>
      <c r="H17" s="112">
        <v>0</v>
      </c>
      <c r="I17" s="112">
        <v>0</v>
      </c>
      <c r="J17" s="112">
        <v>0</v>
      </c>
      <c r="K17" s="112">
        <v>0</v>
      </c>
      <c r="L17" s="112">
        <v>0</v>
      </c>
      <c r="M17" s="112">
        <f t="shared" si="1"/>
        <v>0</v>
      </c>
    </row>
    <row r="18" spans="1:13" x14ac:dyDescent="0.35">
      <c r="A18" s="5" t="s">
        <v>5</v>
      </c>
      <c r="B18" s="112">
        <v>0</v>
      </c>
      <c r="C18" s="112">
        <v>0</v>
      </c>
      <c r="D18" s="112">
        <v>0</v>
      </c>
      <c r="E18" s="112">
        <v>0</v>
      </c>
      <c r="F18" s="112">
        <v>0</v>
      </c>
      <c r="G18" s="112">
        <v>0</v>
      </c>
      <c r="H18" s="112">
        <v>0</v>
      </c>
      <c r="I18" s="112">
        <v>0</v>
      </c>
      <c r="J18" s="112">
        <v>0</v>
      </c>
      <c r="K18" s="112">
        <v>0</v>
      </c>
      <c r="L18" s="112">
        <v>0</v>
      </c>
      <c r="M18" s="112">
        <f t="shared" si="1"/>
        <v>0</v>
      </c>
    </row>
    <row r="19" spans="1:13" x14ac:dyDescent="0.35">
      <c r="A19" s="5" t="s">
        <v>6</v>
      </c>
      <c r="B19" s="112">
        <v>0</v>
      </c>
      <c r="C19" s="112">
        <v>0</v>
      </c>
      <c r="D19" s="112">
        <v>0</v>
      </c>
      <c r="E19" s="112">
        <v>0</v>
      </c>
      <c r="F19" s="112">
        <v>0</v>
      </c>
      <c r="G19" s="112">
        <v>0</v>
      </c>
      <c r="H19" s="112">
        <v>0</v>
      </c>
      <c r="I19" s="112">
        <v>0</v>
      </c>
      <c r="J19" s="112">
        <v>0</v>
      </c>
      <c r="K19" s="112">
        <v>0</v>
      </c>
      <c r="L19" s="112">
        <v>0</v>
      </c>
      <c r="M19" s="112">
        <f t="shared" si="1"/>
        <v>0</v>
      </c>
    </row>
    <row r="20" spans="1:13" x14ac:dyDescent="0.35">
      <c r="A20" s="5" t="s">
        <v>7</v>
      </c>
      <c r="B20" s="112">
        <v>0</v>
      </c>
      <c r="C20" s="112">
        <v>0</v>
      </c>
      <c r="D20" s="112">
        <v>0</v>
      </c>
      <c r="E20" s="112">
        <v>0</v>
      </c>
      <c r="F20" s="112">
        <v>0</v>
      </c>
      <c r="G20" s="112">
        <v>0</v>
      </c>
      <c r="H20" s="112">
        <v>0</v>
      </c>
      <c r="I20" s="112">
        <v>0</v>
      </c>
      <c r="J20" s="112">
        <v>0</v>
      </c>
      <c r="K20" s="112">
        <v>0</v>
      </c>
      <c r="L20" s="112">
        <v>0</v>
      </c>
      <c r="M20" s="112">
        <f t="shared" si="1"/>
        <v>0</v>
      </c>
    </row>
    <row r="21" spans="1:13" x14ac:dyDescent="0.35">
      <c r="A21" s="5" t="s">
        <v>12</v>
      </c>
      <c r="B21" s="290" t="s">
        <v>405</v>
      </c>
      <c r="C21" s="290"/>
      <c r="D21" s="290"/>
      <c r="E21" s="290"/>
      <c r="F21" s="290"/>
      <c r="G21" s="290"/>
      <c r="H21" s="290"/>
      <c r="I21" s="290"/>
      <c r="J21" s="290"/>
      <c r="K21" s="290"/>
      <c r="L21" s="290"/>
      <c r="M21" s="290"/>
    </row>
    <row r="22" spans="1:13" ht="43.5" x14ac:dyDescent="0.35">
      <c r="A22" s="5" t="s">
        <v>13</v>
      </c>
      <c r="B22" s="290" t="s">
        <v>385</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11" t="s">
        <v>17</v>
      </c>
      <c r="B28" s="5" t="s">
        <v>20</v>
      </c>
      <c r="C28" s="111"/>
      <c r="D28" s="111"/>
      <c r="E28" s="111"/>
      <c r="F28" s="111"/>
      <c r="G28" s="111"/>
      <c r="H28" s="111"/>
      <c r="I28" s="290"/>
      <c r="J28" s="290"/>
    </row>
    <row r="29" spans="1:13" ht="87" x14ac:dyDescent="0.35">
      <c r="A29" s="111" t="s">
        <v>18</v>
      </c>
      <c r="B29" s="5" t="s">
        <v>21</v>
      </c>
      <c r="C29" s="111"/>
      <c r="D29" s="111"/>
      <c r="E29" s="111"/>
      <c r="F29" s="111"/>
      <c r="G29" s="111"/>
      <c r="H29" s="111"/>
      <c r="I29" s="294"/>
      <c r="J29" s="296"/>
    </row>
    <row r="30" spans="1:13" ht="87" x14ac:dyDescent="0.35">
      <c r="A30" s="111" t="s">
        <v>19</v>
      </c>
      <c r="B30" s="7" t="s">
        <v>22</v>
      </c>
      <c r="C30" s="111"/>
      <c r="D30" s="111"/>
      <c r="E30" s="111"/>
      <c r="F30" s="111"/>
      <c r="G30" s="111"/>
      <c r="H30" s="111"/>
      <c r="I30" s="290"/>
      <c r="J30" s="290"/>
    </row>
    <row r="31" spans="1:13" ht="29" x14ac:dyDescent="0.35">
      <c r="A31" s="8"/>
      <c r="B31" s="5" t="s">
        <v>23</v>
      </c>
      <c r="C31" s="111"/>
      <c r="D31" s="111"/>
      <c r="E31" s="111"/>
      <c r="F31" s="111"/>
      <c r="G31" s="111"/>
      <c r="H31" s="11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11"/>
      <c r="D35" s="111"/>
      <c r="E35" s="111"/>
      <c r="F35" s="111"/>
      <c r="G35" s="111"/>
      <c r="H35" s="11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11"/>
      <c r="D37" s="111"/>
      <c r="E37" s="111"/>
      <c r="F37" s="111"/>
      <c r="G37" s="111"/>
      <c r="H37" s="111"/>
      <c r="I37" s="290"/>
      <c r="J37" s="290"/>
    </row>
    <row r="38" spans="1:10" ht="43.5" x14ac:dyDescent="0.35">
      <c r="A38" s="11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O21" sqref="O21"/>
    </sheetView>
  </sheetViews>
  <sheetFormatPr defaultRowHeight="14.5" x14ac:dyDescent="0.35"/>
  <cols>
    <col min="1" max="1" width="33.7265625" customWidth="1"/>
    <col min="5" max="5" width="9.1796875" customWidth="1"/>
    <col min="16" max="16" width="12" customWidth="1"/>
  </cols>
  <sheetData>
    <row r="1" spans="1:21" x14ac:dyDescent="0.35">
      <c r="A1" s="289"/>
      <c r="B1" s="289"/>
      <c r="C1" s="289"/>
      <c r="D1" s="289"/>
      <c r="E1" s="289"/>
      <c r="F1" s="289"/>
      <c r="G1" s="289"/>
      <c r="H1" s="289"/>
      <c r="I1" s="289"/>
      <c r="J1" s="289"/>
      <c r="K1" s="289"/>
      <c r="L1" s="289"/>
      <c r="M1" s="289"/>
    </row>
    <row r="2" spans="1:21" x14ac:dyDescent="0.35">
      <c r="A2" s="290" t="s">
        <v>1</v>
      </c>
      <c r="B2" s="291" t="s">
        <v>2</v>
      </c>
      <c r="C2" s="291"/>
      <c r="D2" s="291"/>
      <c r="E2" s="291"/>
      <c r="F2" s="291"/>
      <c r="G2" s="291"/>
      <c r="H2" s="291"/>
      <c r="I2" s="291"/>
      <c r="J2" s="291"/>
      <c r="K2" s="291"/>
      <c r="L2" s="291"/>
      <c r="M2" s="291"/>
    </row>
    <row r="3" spans="1:21" ht="29" x14ac:dyDescent="0.35">
      <c r="A3" s="290"/>
      <c r="B3" s="1">
        <v>0</v>
      </c>
      <c r="C3" s="1">
        <v>1</v>
      </c>
      <c r="D3" s="1">
        <v>2</v>
      </c>
      <c r="E3" s="1">
        <v>3</v>
      </c>
      <c r="F3" s="1">
        <v>4</v>
      </c>
      <c r="G3" s="1">
        <v>5</v>
      </c>
      <c r="H3" s="1">
        <v>6</v>
      </c>
      <c r="I3" s="1">
        <v>7</v>
      </c>
      <c r="J3" s="1">
        <v>8</v>
      </c>
      <c r="K3" s="1">
        <v>9</v>
      </c>
      <c r="L3" s="1">
        <v>10</v>
      </c>
      <c r="M3" s="2" t="s">
        <v>3</v>
      </c>
    </row>
    <row r="4" spans="1:21" x14ac:dyDescent="0.35">
      <c r="A4" s="3" t="s">
        <v>4</v>
      </c>
      <c r="B4" s="112">
        <f>SUM(B5:B7)</f>
        <v>0</v>
      </c>
      <c r="C4" s="112">
        <f t="shared" ref="C4:L4" si="0">SUM(C5:C7)</f>
        <v>0</v>
      </c>
      <c r="D4" s="112">
        <f t="shared" si="0"/>
        <v>0</v>
      </c>
      <c r="E4" s="112">
        <f t="shared" si="0"/>
        <v>0</v>
      </c>
      <c r="F4" s="112">
        <f t="shared" si="0"/>
        <v>0</v>
      </c>
      <c r="G4" s="112">
        <f t="shared" si="0"/>
        <v>0</v>
      </c>
      <c r="H4" s="112">
        <f t="shared" si="0"/>
        <v>0</v>
      </c>
      <c r="I4" s="112">
        <f t="shared" si="0"/>
        <v>0</v>
      </c>
      <c r="J4" s="112">
        <f t="shared" si="0"/>
        <v>0</v>
      </c>
      <c r="K4" s="112">
        <f t="shared" si="0"/>
        <v>0</v>
      </c>
      <c r="L4" s="112">
        <f t="shared" si="0"/>
        <v>0</v>
      </c>
      <c r="M4" s="112">
        <f>SUM(B4:L4)</f>
        <v>0</v>
      </c>
    </row>
    <row r="5" spans="1:21" x14ac:dyDescent="0.35">
      <c r="A5" s="5" t="s">
        <v>5</v>
      </c>
      <c r="B5" s="112">
        <v>0</v>
      </c>
      <c r="C5" s="112">
        <v>0</v>
      </c>
      <c r="D5" s="112">
        <v>0</v>
      </c>
      <c r="E5" s="112">
        <v>0</v>
      </c>
      <c r="F5" s="112">
        <v>0</v>
      </c>
      <c r="G5" s="112">
        <v>0</v>
      </c>
      <c r="H5" s="112">
        <v>0</v>
      </c>
      <c r="I5" s="112">
        <v>0</v>
      </c>
      <c r="J5" s="112">
        <v>0</v>
      </c>
      <c r="K5" s="112">
        <v>0</v>
      </c>
      <c r="L5" s="112">
        <v>0</v>
      </c>
      <c r="M5" s="112">
        <f t="shared" ref="M5:M20" si="1">SUM(B5:L5)</f>
        <v>0</v>
      </c>
    </row>
    <row r="6" spans="1:21" x14ac:dyDescent="0.35">
      <c r="A6" s="5" t="s">
        <v>6</v>
      </c>
      <c r="B6" s="112">
        <v>0</v>
      </c>
      <c r="C6" s="112">
        <v>0</v>
      </c>
      <c r="D6" s="112">
        <v>0</v>
      </c>
      <c r="E6" s="112">
        <v>0</v>
      </c>
      <c r="F6" s="112">
        <v>0</v>
      </c>
      <c r="G6" s="112">
        <v>0</v>
      </c>
      <c r="H6" s="112">
        <v>0</v>
      </c>
      <c r="I6" s="112">
        <v>0</v>
      </c>
      <c r="J6" s="112">
        <v>0</v>
      </c>
      <c r="K6" s="112">
        <v>0</v>
      </c>
      <c r="L6" s="112">
        <v>0</v>
      </c>
      <c r="M6" s="112">
        <f t="shared" si="1"/>
        <v>0</v>
      </c>
    </row>
    <row r="7" spans="1:21" x14ac:dyDescent="0.35">
      <c r="A7" s="5" t="s">
        <v>7</v>
      </c>
      <c r="B7" s="112">
        <v>0</v>
      </c>
      <c r="C7" s="112">
        <v>0</v>
      </c>
      <c r="D7" s="112">
        <v>0</v>
      </c>
      <c r="E7" s="112">
        <v>0</v>
      </c>
      <c r="F7" s="112">
        <v>0</v>
      </c>
      <c r="G7" s="112">
        <v>0</v>
      </c>
      <c r="H7" s="112">
        <v>0</v>
      </c>
      <c r="I7" s="112">
        <v>0</v>
      </c>
      <c r="J7" s="112">
        <v>0</v>
      </c>
      <c r="K7" s="112">
        <v>0</v>
      </c>
      <c r="L7" s="112">
        <v>0</v>
      </c>
      <c r="M7" s="112">
        <f t="shared" si="1"/>
        <v>0</v>
      </c>
    </row>
    <row r="8" spans="1:21" x14ac:dyDescent="0.35">
      <c r="A8" s="3" t="s">
        <v>8</v>
      </c>
      <c r="B8" s="112">
        <f>SUM(B9:B11)</f>
        <v>2.1360000000000001</v>
      </c>
      <c r="C8" s="112">
        <f t="shared" ref="C8:L8" si="2">SUM(C9:C11)</f>
        <v>1.5069999999999999</v>
      </c>
      <c r="D8" s="112">
        <f t="shared" si="2"/>
        <v>0.65500000000000003</v>
      </c>
      <c r="E8" s="112">
        <f t="shared" si="2"/>
        <v>0.499</v>
      </c>
      <c r="F8" s="112">
        <f t="shared" si="2"/>
        <v>0.499</v>
      </c>
      <c r="G8" s="112">
        <f t="shared" si="2"/>
        <v>0.499</v>
      </c>
      <c r="H8" s="112">
        <f t="shared" si="2"/>
        <v>0.499</v>
      </c>
      <c r="I8" s="112">
        <f t="shared" si="2"/>
        <v>0.499</v>
      </c>
      <c r="J8" s="112">
        <f t="shared" si="2"/>
        <v>0.499</v>
      </c>
      <c r="K8" s="112">
        <f t="shared" si="2"/>
        <v>0.499</v>
      </c>
      <c r="L8" s="112">
        <f t="shared" si="2"/>
        <v>0.499</v>
      </c>
      <c r="M8" s="112">
        <f t="shared" si="1"/>
        <v>8.2899999999999974</v>
      </c>
    </row>
    <row r="9" spans="1:21" x14ac:dyDescent="0.35">
      <c r="A9" s="5" t="s">
        <v>5</v>
      </c>
      <c r="B9" s="112">
        <v>2.1360000000000001</v>
      </c>
      <c r="C9" s="112">
        <v>1.5069999999999999</v>
      </c>
      <c r="D9" s="112">
        <v>0.65500000000000003</v>
      </c>
      <c r="E9" s="112">
        <v>0.499</v>
      </c>
      <c r="F9" s="112">
        <v>0.499</v>
      </c>
      <c r="G9" s="112">
        <v>0.499</v>
      </c>
      <c r="H9" s="112">
        <v>0.499</v>
      </c>
      <c r="I9" s="112">
        <v>0.499</v>
      </c>
      <c r="J9" s="112">
        <v>0.499</v>
      </c>
      <c r="K9" s="112">
        <v>0.499</v>
      </c>
      <c r="L9" s="112">
        <v>0.499</v>
      </c>
      <c r="M9" s="112">
        <f t="shared" si="1"/>
        <v>8.2899999999999974</v>
      </c>
    </row>
    <row r="10" spans="1:21" x14ac:dyDescent="0.35">
      <c r="A10" s="5" t="s">
        <v>6</v>
      </c>
      <c r="B10" s="112">
        <v>0</v>
      </c>
      <c r="C10" s="112">
        <v>0</v>
      </c>
      <c r="D10" s="112">
        <v>0</v>
      </c>
      <c r="E10" s="112">
        <v>0</v>
      </c>
      <c r="F10" s="112">
        <v>0</v>
      </c>
      <c r="G10" s="112">
        <v>0</v>
      </c>
      <c r="H10" s="112">
        <v>0</v>
      </c>
      <c r="I10" s="112">
        <v>0</v>
      </c>
      <c r="J10" s="112">
        <v>0</v>
      </c>
      <c r="K10" s="112">
        <v>0</v>
      </c>
      <c r="L10" s="112">
        <v>0</v>
      </c>
      <c r="M10" s="112">
        <f t="shared" si="1"/>
        <v>0</v>
      </c>
      <c r="R10" s="116"/>
      <c r="S10" s="116"/>
      <c r="T10" s="116"/>
      <c r="U10" s="117"/>
    </row>
    <row r="11" spans="1:21" x14ac:dyDescent="0.35">
      <c r="A11" s="5" t="s">
        <v>7</v>
      </c>
      <c r="B11" s="112">
        <v>0</v>
      </c>
      <c r="C11" s="112">
        <v>0</v>
      </c>
      <c r="D11" s="112">
        <v>0</v>
      </c>
      <c r="E11" s="112">
        <v>0</v>
      </c>
      <c r="F11" s="112">
        <v>0</v>
      </c>
      <c r="G11" s="112">
        <v>0</v>
      </c>
      <c r="H11" s="112">
        <v>0</v>
      </c>
      <c r="I11" s="112">
        <v>0</v>
      </c>
      <c r="J11" s="112">
        <v>0</v>
      </c>
      <c r="K11" s="112">
        <v>0</v>
      </c>
      <c r="L11" s="112">
        <v>0</v>
      </c>
      <c r="M11" s="112">
        <f t="shared" si="1"/>
        <v>0</v>
      </c>
    </row>
    <row r="12" spans="1:21" x14ac:dyDescent="0.35">
      <c r="A12" s="3" t="s">
        <v>11</v>
      </c>
      <c r="B12" s="112">
        <f>SUM(B13:B15)</f>
        <v>-2.1360000000000001</v>
      </c>
      <c r="C12" s="112">
        <f t="shared" ref="C12:L12" si="3">SUM(C13:C15)</f>
        <v>-1.5069999999999999</v>
      </c>
      <c r="D12" s="112">
        <f t="shared" si="3"/>
        <v>-0.65500000000000003</v>
      </c>
      <c r="E12" s="112">
        <f t="shared" si="3"/>
        <v>-0.499</v>
      </c>
      <c r="F12" s="112">
        <f t="shared" si="3"/>
        <v>-0.499</v>
      </c>
      <c r="G12" s="112">
        <f t="shared" si="3"/>
        <v>-0.499</v>
      </c>
      <c r="H12" s="112">
        <f t="shared" si="3"/>
        <v>-0.499</v>
      </c>
      <c r="I12" s="112">
        <f t="shared" si="3"/>
        <v>-0.499</v>
      </c>
      <c r="J12" s="112">
        <f t="shared" si="3"/>
        <v>-0.499</v>
      </c>
      <c r="K12" s="112">
        <f t="shared" si="3"/>
        <v>-0.499</v>
      </c>
      <c r="L12" s="112">
        <f t="shared" si="3"/>
        <v>-0.499</v>
      </c>
      <c r="M12" s="112">
        <f t="shared" si="1"/>
        <v>-8.2899999999999974</v>
      </c>
    </row>
    <row r="13" spans="1:21" ht="15" thickBot="1" x14ac:dyDescent="0.4">
      <c r="A13" s="5" t="s">
        <v>5</v>
      </c>
      <c r="B13" s="112">
        <v>-2.1360000000000001</v>
      </c>
      <c r="C13" s="112">
        <v>-1.5069999999999999</v>
      </c>
      <c r="D13" s="112">
        <v>-0.65500000000000003</v>
      </c>
      <c r="E13" s="112">
        <v>-0.499</v>
      </c>
      <c r="F13" s="112">
        <v>-0.499</v>
      </c>
      <c r="G13" s="112">
        <v>-0.499</v>
      </c>
      <c r="H13" s="112">
        <v>-0.499</v>
      </c>
      <c r="I13" s="112">
        <v>-0.499</v>
      </c>
      <c r="J13" s="112">
        <v>-0.499</v>
      </c>
      <c r="K13" s="112">
        <v>-0.499</v>
      </c>
      <c r="L13" s="112">
        <v>-0.499</v>
      </c>
      <c r="M13" s="112">
        <f t="shared" si="1"/>
        <v>-8.2899999999999974</v>
      </c>
    </row>
    <row r="14" spans="1:21" ht="15" thickBot="1" x14ac:dyDescent="0.4">
      <c r="A14" s="5" t="s">
        <v>6</v>
      </c>
      <c r="B14" s="112">
        <v>0</v>
      </c>
      <c r="C14" s="112">
        <v>0</v>
      </c>
      <c r="D14" s="112">
        <v>0</v>
      </c>
      <c r="E14" s="112">
        <v>0</v>
      </c>
      <c r="F14" s="112">
        <v>0</v>
      </c>
      <c r="G14" s="112">
        <v>0</v>
      </c>
      <c r="H14" s="112">
        <v>0</v>
      </c>
      <c r="I14" s="112">
        <v>0</v>
      </c>
      <c r="J14" s="112">
        <v>0</v>
      </c>
      <c r="K14" s="112">
        <v>0</v>
      </c>
      <c r="L14" s="112">
        <v>0</v>
      </c>
      <c r="M14" s="112">
        <f t="shared" si="1"/>
        <v>0</v>
      </c>
      <c r="O14" s="118" t="s">
        <v>372</v>
      </c>
      <c r="P14" s="106">
        <v>1.3480000000000001</v>
      </c>
    </row>
    <row r="15" spans="1:21" x14ac:dyDescent="0.35">
      <c r="A15" s="5" t="s">
        <v>7</v>
      </c>
      <c r="B15" s="112">
        <v>0</v>
      </c>
      <c r="C15" s="112">
        <v>0</v>
      </c>
      <c r="D15" s="112">
        <v>0</v>
      </c>
      <c r="E15" s="112">
        <v>0</v>
      </c>
      <c r="F15" s="112">
        <v>0</v>
      </c>
      <c r="G15" s="112">
        <v>0</v>
      </c>
      <c r="H15" s="112">
        <v>0</v>
      </c>
      <c r="I15" s="112">
        <v>0</v>
      </c>
      <c r="J15" s="112">
        <v>0</v>
      </c>
      <c r="K15" s="112">
        <v>0</v>
      </c>
      <c r="L15" s="112">
        <v>0</v>
      </c>
      <c r="M15" s="112">
        <f t="shared" si="1"/>
        <v>0</v>
      </c>
      <c r="O15" s="448" t="s">
        <v>373</v>
      </c>
      <c r="P15" s="450">
        <f>SUM(Q15:Q16)</f>
        <v>6.9470000000000001</v>
      </c>
      <c r="Q15" s="106">
        <v>2.95</v>
      </c>
    </row>
    <row r="16" spans="1:21" ht="29.5" thickBot="1" x14ac:dyDescent="0.4">
      <c r="A16" s="3" t="s">
        <v>9</v>
      </c>
      <c r="B16" s="112">
        <v>11.45</v>
      </c>
      <c r="C16" s="112">
        <v>8.08</v>
      </c>
      <c r="D16" s="112">
        <v>3.5139999999999998</v>
      </c>
      <c r="E16" s="112">
        <v>0</v>
      </c>
      <c r="F16" s="112">
        <v>0</v>
      </c>
      <c r="G16" s="112">
        <v>0</v>
      </c>
      <c r="H16" s="112">
        <v>0</v>
      </c>
      <c r="I16" s="112">
        <v>0</v>
      </c>
      <c r="J16" s="112">
        <v>0</v>
      </c>
      <c r="K16" s="112">
        <v>0</v>
      </c>
      <c r="L16" s="112">
        <v>0</v>
      </c>
      <c r="M16" s="112">
        <f>SUM(B16:L16)</f>
        <v>23.044</v>
      </c>
      <c r="O16" s="449"/>
      <c r="P16" s="451"/>
      <c r="Q16" s="119">
        <v>3.9969999999999999</v>
      </c>
    </row>
    <row r="17" spans="1:13" x14ac:dyDescent="0.35">
      <c r="A17" s="3" t="s">
        <v>10</v>
      </c>
      <c r="B17" s="112">
        <f>SUM(B18:B20)</f>
        <v>0</v>
      </c>
      <c r="C17" s="112">
        <v>0</v>
      </c>
      <c r="D17" s="112">
        <v>0</v>
      </c>
      <c r="E17" s="112">
        <v>0</v>
      </c>
      <c r="F17" s="112">
        <v>0</v>
      </c>
      <c r="G17" s="112">
        <v>0</v>
      </c>
      <c r="H17" s="112">
        <v>0</v>
      </c>
      <c r="I17" s="112">
        <v>0</v>
      </c>
      <c r="J17" s="112">
        <v>0</v>
      </c>
      <c r="K17" s="112">
        <v>0</v>
      </c>
      <c r="L17" s="112">
        <v>0</v>
      </c>
      <c r="M17" s="112">
        <f t="shared" si="1"/>
        <v>0</v>
      </c>
    </row>
    <row r="18" spans="1:13" x14ac:dyDescent="0.35">
      <c r="A18" s="5" t="s">
        <v>5</v>
      </c>
      <c r="B18" s="112">
        <v>0</v>
      </c>
      <c r="C18" s="112">
        <v>0</v>
      </c>
      <c r="D18" s="112">
        <v>0</v>
      </c>
      <c r="E18" s="112">
        <v>0</v>
      </c>
      <c r="F18" s="112">
        <v>0</v>
      </c>
      <c r="G18" s="112">
        <v>0</v>
      </c>
      <c r="H18" s="112">
        <v>0</v>
      </c>
      <c r="I18" s="112">
        <v>0</v>
      </c>
      <c r="J18" s="112">
        <v>0</v>
      </c>
      <c r="K18" s="112">
        <v>0</v>
      </c>
      <c r="L18" s="112">
        <v>0</v>
      </c>
      <c r="M18" s="112">
        <f t="shared" si="1"/>
        <v>0</v>
      </c>
    </row>
    <row r="19" spans="1:13" x14ac:dyDescent="0.35">
      <c r="A19" s="5" t="s">
        <v>6</v>
      </c>
      <c r="B19" s="112">
        <v>0</v>
      </c>
      <c r="C19" s="112">
        <v>0</v>
      </c>
      <c r="D19" s="112">
        <v>0</v>
      </c>
      <c r="E19" s="112">
        <v>0</v>
      </c>
      <c r="F19" s="112">
        <v>0</v>
      </c>
      <c r="G19" s="112">
        <v>0</v>
      </c>
      <c r="H19" s="112">
        <v>0</v>
      </c>
      <c r="I19" s="112">
        <v>0</v>
      </c>
      <c r="J19" s="112">
        <v>0</v>
      </c>
      <c r="K19" s="112">
        <v>0</v>
      </c>
      <c r="L19" s="112">
        <v>0</v>
      </c>
      <c r="M19" s="112">
        <f t="shared" si="1"/>
        <v>0</v>
      </c>
    </row>
    <row r="20" spans="1:13" x14ac:dyDescent="0.35">
      <c r="A20" s="5" t="s">
        <v>7</v>
      </c>
      <c r="B20" s="112">
        <v>0</v>
      </c>
      <c r="C20" s="112">
        <v>0</v>
      </c>
      <c r="D20" s="112">
        <v>0</v>
      </c>
      <c r="E20" s="112">
        <v>0</v>
      </c>
      <c r="F20" s="112">
        <v>0</v>
      </c>
      <c r="G20" s="112">
        <v>0</v>
      </c>
      <c r="H20" s="112">
        <v>0</v>
      </c>
      <c r="I20" s="112">
        <v>0</v>
      </c>
      <c r="J20" s="112">
        <v>0</v>
      </c>
      <c r="K20" s="112">
        <v>0</v>
      </c>
      <c r="L20" s="112">
        <v>0</v>
      </c>
      <c r="M20" s="112">
        <f t="shared" si="1"/>
        <v>0</v>
      </c>
    </row>
    <row r="21" spans="1:13" ht="70.5" customHeight="1" x14ac:dyDescent="0.35">
      <c r="A21" s="5" t="s">
        <v>12</v>
      </c>
      <c r="B21" s="290" t="s">
        <v>371</v>
      </c>
      <c r="C21" s="290"/>
      <c r="D21" s="290"/>
      <c r="E21" s="290"/>
      <c r="F21" s="290"/>
      <c r="G21" s="290"/>
      <c r="H21" s="290"/>
      <c r="I21" s="290"/>
      <c r="J21" s="290"/>
      <c r="K21" s="290"/>
      <c r="L21" s="290"/>
      <c r="M21" s="290"/>
    </row>
    <row r="22" spans="1:13" ht="43.5" x14ac:dyDescent="0.35">
      <c r="A22" s="5" t="s">
        <v>13</v>
      </c>
      <c r="B22" s="290" t="s">
        <v>374</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11" t="s">
        <v>17</v>
      </c>
      <c r="B28" s="5" t="s">
        <v>20</v>
      </c>
      <c r="C28" s="111"/>
      <c r="D28" s="111"/>
      <c r="E28" s="111"/>
      <c r="F28" s="111"/>
      <c r="G28" s="111"/>
      <c r="H28" s="111"/>
      <c r="I28" s="290"/>
      <c r="J28" s="290"/>
    </row>
    <row r="29" spans="1:13" ht="87" x14ac:dyDescent="0.35">
      <c r="A29" s="111" t="s">
        <v>18</v>
      </c>
      <c r="B29" s="5" t="s">
        <v>21</v>
      </c>
      <c r="C29" s="111"/>
      <c r="D29" s="111"/>
      <c r="E29" s="111"/>
      <c r="F29" s="111"/>
      <c r="G29" s="111"/>
      <c r="H29" s="111"/>
      <c r="I29" s="294"/>
      <c r="J29" s="296"/>
    </row>
    <row r="30" spans="1:13" ht="87" x14ac:dyDescent="0.35">
      <c r="A30" s="111" t="s">
        <v>19</v>
      </c>
      <c r="B30" s="7" t="s">
        <v>22</v>
      </c>
      <c r="C30" s="111"/>
      <c r="D30" s="111"/>
      <c r="E30" s="111"/>
      <c r="F30" s="111"/>
      <c r="G30" s="111"/>
      <c r="H30" s="111"/>
      <c r="I30" s="290"/>
      <c r="J30" s="290"/>
    </row>
    <row r="31" spans="1:13" ht="29" x14ac:dyDescent="0.35">
      <c r="A31" s="8"/>
      <c r="B31" s="5" t="s">
        <v>23</v>
      </c>
      <c r="C31" s="111"/>
      <c r="D31" s="111"/>
      <c r="E31" s="111"/>
      <c r="F31" s="111"/>
      <c r="G31" s="111"/>
      <c r="H31" s="11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11"/>
      <c r="D35" s="111"/>
      <c r="E35" s="111"/>
      <c r="F35" s="111"/>
      <c r="G35" s="111"/>
      <c r="H35" s="111"/>
      <c r="I35" s="290"/>
      <c r="J35" s="290"/>
    </row>
    <row r="36" spans="1:10" ht="43.5" x14ac:dyDescent="0.35">
      <c r="A36" s="290" t="s">
        <v>26</v>
      </c>
      <c r="B36" s="5" t="s">
        <v>375</v>
      </c>
      <c r="C36" s="300" t="s">
        <v>379</v>
      </c>
      <c r="D36" s="301"/>
      <c r="E36" s="301"/>
      <c r="F36" s="301"/>
      <c r="G36" s="301"/>
      <c r="H36" s="301"/>
      <c r="I36" s="301"/>
      <c r="J36" s="302"/>
    </row>
    <row r="37" spans="1:10" ht="29" x14ac:dyDescent="0.35">
      <c r="A37" s="290"/>
      <c r="B37" s="5" t="s">
        <v>376</v>
      </c>
      <c r="C37" s="395"/>
      <c r="D37" s="396"/>
      <c r="E37" s="396"/>
      <c r="F37" s="396"/>
      <c r="G37" s="396"/>
      <c r="H37" s="396"/>
      <c r="I37" s="396"/>
      <c r="J37" s="397"/>
    </row>
    <row r="38" spans="1:10" ht="29" x14ac:dyDescent="0.35">
      <c r="A38" s="290"/>
      <c r="B38" s="5" t="s">
        <v>377</v>
      </c>
      <c r="C38" s="395"/>
      <c r="D38" s="396"/>
      <c r="E38" s="396"/>
      <c r="F38" s="396"/>
      <c r="G38" s="396"/>
      <c r="H38" s="396"/>
      <c r="I38" s="396"/>
      <c r="J38" s="397"/>
    </row>
    <row r="39" spans="1:10" ht="101.5" x14ac:dyDescent="0.35">
      <c r="A39" s="290"/>
      <c r="B39" s="5" t="s">
        <v>378</v>
      </c>
      <c r="C39" s="303"/>
      <c r="D39" s="304"/>
      <c r="E39" s="304"/>
      <c r="F39" s="304"/>
      <c r="G39" s="304"/>
      <c r="H39" s="304"/>
      <c r="I39" s="304"/>
      <c r="J39" s="305"/>
    </row>
    <row r="40" spans="1:10" ht="43.5" x14ac:dyDescent="0.35">
      <c r="A40" s="111" t="s">
        <v>13</v>
      </c>
      <c r="B40" s="294"/>
      <c r="C40" s="295"/>
      <c r="D40" s="295"/>
      <c r="E40" s="295"/>
      <c r="F40" s="295"/>
      <c r="G40" s="295"/>
      <c r="H40" s="295"/>
      <c r="I40" s="295"/>
      <c r="J40" s="296"/>
    </row>
  </sheetData>
  <mergeCells count="23">
    <mergeCell ref="I30:J30"/>
    <mergeCell ref="A1:M1"/>
    <mergeCell ref="A2:A3"/>
    <mergeCell ref="B2:M2"/>
    <mergeCell ref="B21:M21"/>
    <mergeCell ref="B22:M22"/>
    <mergeCell ref="A25:J25"/>
    <mergeCell ref="A36:A39"/>
    <mergeCell ref="B40:J40"/>
    <mergeCell ref="O15:O16"/>
    <mergeCell ref="P15:P16"/>
    <mergeCell ref="C36:J39"/>
    <mergeCell ref="I31:J31"/>
    <mergeCell ref="A32:A35"/>
    <mergeCell ref="C32:J32"/>
    <mergeCell ref="C33:J33"/>
    <mergeCell ref="C34:J34"/>
    <mergeCell ref="I35:J35"/>
    <mergeCell ref="A26:J26"/>
    <mergeCell ref="A27:B27"/>
    <mergeCell ref="I27:J27"/>
    <mergeCell ref="I28:J28"/>
    <mergeCell ref="I29:J29"/>
  </mergeCells>
  <pageMargins left="0.7" right="0.7" top="0.75" bottom="0.75" header="0.3" footer="0.3"/>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workbookViewId="0">
      <selection activeCell="M7" sqref="M7"/>
    </sheetView>
  </sheetViews>
  <sheetFormatPr defaultRowHeight="14.5" x14ac:dyDescent="0.35"/>
  <cols>
    <col min="1" max="1" width="33.7265625" customWidth="1"/>
    <col min="15" max="15" width="11.1796875" customWidth="1"/>
  </cols>
  <sheetData>
    <row r="1" spans="1:25" x14ac:dyDescent="0.35">
      <c r="A1" s="289"/>
      <c r="B1" s="289"/>
      <c r="C1" s="289"/>
      <c r="D1" s="289"/>
      <c r="E1" s="289"/>
      <c r="F1" s="289"/>
      <c r="G1" s="289"/>
      <c r="H1" s="289"/>
      <c r="I1" s="289"/>
      <c r="J1" s="289"/>
      <c r="K1" s="289"/>
      <c r="L1" s="289"/>
      <c r="M1" s="289"/>
    </row>
    <row r="2" spans="1:25" x14ac:dyDescent="0.35">
      <c r="A2" s="290" t="s">
        <v>1</v>
      </c>
      <c r="B2" s="291" t="s">
        <v>2</v>
      </c>
      <c r="C2" s="291"/>
      <c r="D2" s="291"/>
      <c r="E2" s="291"/>
      <c r="F2" s="291"/>
      <c r="G2" s="291"/>
      <c r="H2" s="291"/>
      <c r="I2" s="291"/>
      <c r="J2" s="291"/>
      <c r="K2" s="291"/>
      <c r="L2" s="291"/>
      <c r="M2" s="291"/>
    </row>
    <row r="3" spans="1:25" ht="29" x14ac:dyDescent="0.35">
      <c r="A3" s="290"/>
      <c r="B3" s="1">
        <v>0</v>
      </c>
      <c r="C3" s="1">
        <v>1</v>
      </c>
      <c r="D3" s="1">
        <v>2</v>
      </c>
      <c r="E3" s="1">
        <v>3</v>
      </c>
      <c r="F3" s="1">
        <v>4</v>
      </c>
      <c r="G3" s="1">
        <v>5</v>
      </c>
      <c r="H3" s="1">
        <v>6</v>
      </c>
      <c r="I3" s="1">
        <v>7</v>
      </c>
      <c r="J3" s="1">
        <v>8</v>
      </c>
      <c r="K3" s="1">
        <v>9</v>
      </c>
      <c r="L3" s="1">
        <v>10</v>
      </c>
      <c r="M3" s="2" t="s">
        <v>3</v>
      </c>
    </row>
    <row r="4" spans="1:25" x14ac:dyDescent="0.35">
      <c r="A4" s="3" t="s">
        <v>4</v>
      </c>
      <c r="B4" s="112">
        <f t="shared" ref="B4:L4" si="0">SUM(B5:B7)</f>
        <v>0.27</v>
      </c>
      <c r="C4" s="112">
        <f t="shared" si="0"/>
        <v>0.28999999999999998</v>
      </c>
      <c r="D4" s="112">
        <f t="shared" si="0"/>
        <v>0.28999999999999998</v>
      </c>
      <c r="E4" s="112">
        <f t="shared" si="0"/>
        <v>0.28999999999999998</v>
      </c>
      <c r="F4" s="112">
        <f t="shared" si="0"/>
        <v>0.28999999999999998</v>
      </c>
      <c r="G4" s="112">
        <f t="shared" si="0"/>
        <v>0.28999999999999998</v>
      </c>
      <c r="H4" s="112">
        <f t="shared" si="0"/>
        <v>0.28999999999999998</v>
      </c>
      <c r="I4" s="112">
        <f t="shared" si="0"/>
        <v>0.28999999999999998</v>
      </c>
      <c r="J4" s="112">
        <f t="shared" si="0"/>
        <v>0.28999999999999998</v>
      </c>
      <c r="K4" s="112">
        <f t="shared" si="0"/>
        <v>0.28999999999999998</v>
      </c>
      <c r="L4" s="112">
        <f t="shared" si="0"/>
        <v>0</v>
      </c>
      <c r="M4" s="112">
        <f>SUM(B4:L4)</f>
        <v>2.8800000000000003</v>
      </c>
      <c r="O4" t="s">
        <v>380</v>
      </c>
    </row>
    <row r="5" spans="1:25" x14ac:dyDescent="0.35">
      <c r="A5" s="5" t="s">
        <v>5</v>
      </c>
      <c r="B5" s="112">
        <v>0.02</v>
      </c>
      <c r="C5" s="112">
        <v>0.02</v>
      </c>
      <c r="D5" s="112">
        <v>0.02</v>
      </c>
      <c r="E5" s="112">
        <v>0.02</v>
      </c>
      <c r="F5" s="112">
        <v>0.02</v>
      </c>
      <c r="G5" s="112">
        <v>0.02</v>
      </c>
      <c r="H5" s="112">
        <v>0.02</v>
      </c>
      <c r="I5" s="112">
        <v>0.02</v>
      </c>
      <c r="J5" s="112">
        <v>0.02</v>
      </c>
      <c r="K5" s="112">
        <v>0.02</v>
      </c>
      <c r="L5" s="112">
        <v>0</v>
      </c>
      <c r="M5" s="112">
        <f t="shared" ref="M5:M20" si="1">SUM(B5:L5)</f>
        <v>0.19999999999999998</v>
      </c>
      <c r="P5" s="112"/>
      <c r="Q5" s="112"/>
      <c r="R5" s="112"/>
      <c r="S5" s="112"/>
      <c r="T5" s="112"/>
      <c r="U5" s="112"/>
      <c r="V5" s="112"/>
      <c r="W5" s="112"/>
      <c r="X5" s="112"/>
      <c r="Y5" s="112"/>
    </row>
    <row r="6" spans="1:25" x14ac:dyDescent="0.35">
      <c r="A6" s="5" t="s">
        <v>6</v>
      </c>
      <c r="B6" s="112">
        <v>0.03</v>
      </c>
      <c r="C6" s="112">
        <v>0.03</v>
      </c>
      <c r="D6" s="112">
        <v>0.03</v>
      </c>
      <c r="E6" s="112">
        <v>0.03</v>
      </c>
      <c r="F6" s="112">
        <v>0.03</v>
      </c>
      <c r="G6" s="112">
        <v>0.03</v>
      </c>
      <c r="H6" s="112">
        <v>0.03</v>
      </c>
      <c r="I6" s="112">
        <v>0.03</v>
      </c>
      <c r="J6" s="112">
        <v>0.03</v>
      </c>
      <c r="K6" s="112">
        <v>0.03</v>
      </c>
      <c r="L6" s="112">
        <v>0</v>
      </c>
      <c r="M6" s="112">
        <f t="shared" si="1"/>
        <v>0.30000000000000004</v>
      </c>
      <c r="O6" t="s">
        <v>381</v>
      </c>
      <c r="P6" s="112">
        <v>0.04</v>
      </c>
      <c r="Q6" s="112">
        <v>0.05</v>
      </c>
      <c r="R6" s="112">
        <v>0.05</v>
      </c>
      <c r="S6" s="112">
        <v>0.05</v>
      </c>
      <c r="T6" s="112">
        <v>0.05</v>
      </c>
      <c r="U6" s="112">
        <v>0.05</v>
      </c>
      <c r="V6" s="112">
        <v>0.05</v>
      </c>
      <c r="W6" s="112">
        <v>0.05</v>
      </c>
      <c r="X6" s="112">
        <v>0.05</v>
      </c>
      <c r="Y6" s="112">
        <v>0.05</v>
      </c>
    </row>
    <row r="7" spans="1:25" x14ac:dyDescent="0.35">
      <c r="A7" s="5" t="s">
        <v>7</v>
      </c>
      <c r="B7" s="112">
        <f>SUM(P6:P8)</f>
        <v>0.22000000000000003</v>
      </c>
      <c r="C7" s="112">
        <f t="shared" ref="C7:L7" si="2">SUM(Q6:Q8)</f>
        <v>0.24</v>
      </c>
      <c r="D7" s="112">
        <f t="shared" si="2"/>
        <v>0.24</v>
      </c>
      <c r="E7" s="112">
        <f t="shared" si="2"/>
        <v>0.24</v>
      </c>
      <c r="F7" s="112">
        <f t="shared" si="2"/>
        <v>0.24</v>
      </c>
      <c r="G7" s="112">
        <f t="shared" si="2"/>
        <v>0.24</v>
      </c>
      <c r="H7" s="112">
        <f t="shared" si="2"/>
        <v>0.24</v>
      </c>
      <c r="I7" s="112">
        <f t="shared" si="2"/>
        <v>0.24</v>
      </c>
      <c r="J7" s="112">
        <f t="shared" si="2"/>
        <v>0.24</v>
      </c>
      <c r="K7" s="112">
        <f t="shared" si="2"/>
        <v>0.24</v>
      </c>
      <c r="L7" s="112">
        <f t="shared" si="2"/>
        <v>0</v>
      </c>
      <c r="M7" s="112">
        <f t="shared" si="1"/>
        <v>2.38</v>
      </c>
      <c r="O7" t="s">
        <v>382</v>
      </c>
      <c r="P7" s="112">
        <v>0.17</v>
      </c>
      <c r="Q7" s="112">
        <v>0.18</v>
      </c>
      <c r="R7" s="112">
        <v>0.18</v>
      </c>
      <c r="S7" s="112">
        <v>0.18</v>
      </c>
      <c r="T7" s="112">
        <v>0.18</v>
      </c>
      <c r="U7" s="112">
        <v>0.18</v>
      </c>
      <c r="V7" s="112">
        <v>0.18</v>
      </c>
      <c r="W7" s="112">
        <v>0.18</v>
      </c>
      <c r="X7" s="112">
        <v>0.18</v>
      </c>
      <c r="Y7" s="112">
        <v>0.18</v>
      </c>
    </row>
    <row r="8" spans="1:25" x14ac:dyDescent="0.35">
      <c r="A8" s="3" t="s">
        <v>8</v>
      </c>
      <c r="B8" s="112">
        <f>SUM(B9:B11)</f>
        <v>7.58</v>
      </c>
      <c r="C8" s="112">
        <f t="shared" ref="C8:L8" si="3">SUM(C9:C11)</f>
        <v>1.68</v>
      </c>
      <c r="D8" s="112">
        <f t="shared" si="3"/>
        <v>1.34</v>
      </c>
      <c r="E8" s="112">
        <f t="shared" si="3"/>
        <v>1.38</v>
      </c>
      <c r="F8" s="112">
        <f t="shared" si="3"/>
        <v>3.95</v>
      </c>
      <c r="G8" s="112">
        <f t="shared" si="3"/>
        <v>1.45</v>
      </c>
      <c r="H8" s="112">
        <f t="shared" si="3"/>
        <v>1.48</v>
      </c>
      <c r="I8" s="112">
        <f t="shared" si="3"/>
        <v>1.52</v>
      </c>
      <c r="J8" s="112">
        <f t="shared" si="3"/>
        <v>4.3600000000000003</v>
      </c>
      <c r="K8" s="112">
        <f t="shared" si="3"/>
        <v>1.6</v>
      </c>
      <c r="L8" s="112">
        <f t="shared" si="3"/>
        <v>0</v>
      </c>
      <c r="M8" s="112">
        <f t="shared" si="1"/>
        <v>26.34</v>
      </c>
      <c r="O8" t="s">
        <v>383</v>
      </c>
      <c r="P8" s="112">
        <v>0.01</v>
      </c>
      <c r="Q8" s="112">
        <v>0.01</v>
      </c>
      <c r="R8" s="112">
        <v>0.01</v>
      </c>
      <c r="S8" s="112">
        <v>0.01</v>
      </c>
      <c r="T8" s="112">
        <v>0.01</v>
      </c>
      <c r="U8" s="112">
        <v>0.01</v>
      </c>
      <c r="V8" s="112">
        <v>0.01</v>
      </c>
      <c r="W8" s="112">
        <v>0.01</v>
      </c>
      <c r="X8" s="112">
        <v>0.01</v>
      </c>
      <c r="Y8" s="112">
        <v>0.01</v>
      </c>
    </row>
    <row r="9" spans="1:25" x14ac:dyDescent="0.35">
      <c r="A9" s="5" t="s">
        <v>5</v>
      </c>
      <c r="B9" s="112">
        <v>7.58</v>
      </c>
      <c r="C9" s="112">
        <v>1.68</v>
      </c>
      <c r="D9" s="112">
        <v>1.34</v>
      </c>
      <c r="E9" s="112">
        <v>1.38</v>
      </c>
      <c r="F9" s="112">
        <v>3.95</v>
      </c>
      <c r="G9" s="112">
        <v>1.45</v>
      </c>
      <c r="H9" s="112">
        <v>1.48</v>
      </c>
      <c r="I9" s="112">
        <v>1.52</v>
      </c>
      <c r="J9" s="112">
        <v>4.3600000000000003</v>
      </c>
      <c r="K9" s="112">
        <v>1.6</v>
      </c>
      <c r="L9" s="112">
        <v>0</v>
      </c>
      <c r="M9" s="112">
        <f t="shared" si="1"/>
        <v>26.34</v>
      </c>
    </row>
    <row r="10" spans="1:25" x14ac:dyDescent="0.35">
      <c r="A10" s="5" t="s">
        <v>6</v>
      </c>
      <c r="B10" s="112">
        <v>0</v>
      </c>
      <c r="C10" s="112">
        <v>0</v>
      </c>
      <c r="D10" s="112">
        <v>0</v>
      </c>
      <c r="E10" s="112">
        <v>0</v>
      </c>
      <c r="F10" s="112">
        <v>0</v>
      </c>
      <c r="G10" s="112">
        <v>0</v>
      </c>
      <c r="H10" s="112">
        <v>0</v>
      </c>
      <c r="I10" s="112">
        <v>0</v>
      </c>
      <c r="J10" s="112">
        <v>0</v>
      </c>
      <c r="K10" s="112">
        <v>0</v>
      </c>
      <c r="L10" s="112">
        <v>0</v>
      </c>
      <c r="M10" s="112">
        <f t="shared" si="1"/>
        <v>0</v>
      </c>
    </row>
    <row r="11" spans="1:25" x14ac:dyDescent="0.35">
      <c r="A11" s="5" t="s">
        <v>7</v>
      </c>
      <c r="B11" s="112">
        <v>0</v>
      </c>
      <c r="C11" s="112">
        <v>0</v>
      </c>
      <c r="D11" s="112">
        <v>0</v>
      </c>
      <c r="E11" s="112">
        <v>0</v>
      </c>
      <c r="F11" s="112">
        <v>0</v>
      </c>
      <c r="G11" s="112">
        <v>0</v>
      </c>
      <c r="H11" s="112">
        <v>0</v>
      </c>
      <c r="I11" s="112">
        <v>0</v>
      </c>
      <c r="J11" s="112">
        <v>0</v>
      </c>
      <c r="K11" s="112">
        <v>0</v>
      </c>
      <c r="L11" s="112">
        <v>0</v>
      </c>
      <c r="M11" s="112">
        <f t="shared" si="1"/>
        <v>0</v>
      </c>
    </row>
    <row r="12" spans="1:25" x14ac:dyDescent="0.35">
      <c r="A12" s="3" t="s">
        <v>11</v>
      </c>
      <c r="B12" s="112">
        <f>SUM(B13:B15)</f>
        <v>-7.31</v>
      </c>
      <c r="C12" s="112">
        <f t="shared" ref="C12:L12" si="4">SUM(C13:C15)</f>
        <v>-1.39</v>
      </c>
      <c r="D12" s="112">
        <f t="shared" si="4"/>
        <v>-1.05</v>
      </c>
      <c r="E12" s="112">
        <f t="shared" si="4"/>
        <v>-1.0900000000000001</v>
      </c>
      <c r="F12" s="112">
        <f t="shared" si="4"/>
        <v>-3.66</v>
      </c>
      <c r="G12" s="112">
        <f t="shared" si="4"/>
        <v>-1.1599999999999999</v>
      </c>
      <c r="H12" s="112">
        <f t="shared" si="4"/>
        <v>-1.19</v>
      </c>
      <c r="I12" s="112">
        <f t="shared" si="4"/>
        <v>-1.23</v>
      </c>
      <c r="J12" s="112">
        <f t="shared" si="4"/>
        <v>-4.0699999999999994</v>
      </c>
      <c r="K12" s="112">
        <f t="shared" si="4"/>
        <v>-1.31</v>
      </c>
      <c r="L12" s="112">
        <f t="shared" si="4"/>
        <v>0</v>
      </c>
      <c r="M12" s="112">
        <f t="shared" si="1"/>
        <v>-23.46</v>
      </c>
    </row>
    <row r="13" spans="1:25" ht="15" thickBot="1" x14ac:dyDescent="0.4">
      <c r="A13" s="5" t="s">
        <v>5</v>
      </c>
      <c r="B13" s="112">
        <v>-7.56</v>
      </c>
      <c r="C13" s="112">
        <v>-1.66</v>
      </c>
      <c r="D13" s="112">
        <v>-1.32</v>
      </c>
      <c r="E13" s="112">
        <v>-1.36</v>
      </c>
      <c r="F13" s="112">
        <v>-3.93</v>
      </c>
      <c r="G13" s="112">
        <v>-1.43</v>
      </c>
      <c r="H13" s="112">
        <v>-1.46</v>
      </c>
      <c r="I13" s="112">
        <v>-1.5</v>
      </c>
      <c r="J13" s="112">
        <v>-4.34</v>
      </c>
      <c r="K13" s="112">
        <v>-1.58</v>
      </c>
      <c r="L13" s="112">
        <v>0</v>
      </c>
      <c r="M13" s="112">
        <f t="shared" si="1"/>
        <v>-26.14</v>
      </c>
    </row>
    <row r="14" spans="1:25" ht="15" thickBot="1" x14ac:dyDescent="0.4">
      <c r="A14" s="5" t="s">
        <v>6</v>
      </c>
      <c r="B14" s="65">
        <v>0.03</v>
      </c>
      <c r="C14" s="65">
        <v>0.03</v>
      </c>
      <c r="D14" s="65">
        <v>0.03</v>
      </c>
      <c r="E14" s="65">
        <v>0.03</v>
      </c>
      <c r="F14" s="65">
        <v>0.03</v>
      </c>
      <c r="G14" s="65">
        <v>0.03</v>
      </c>
      <c r="H14" s="65">
        <v>0.03</v>
      </c>
      <c r="I14" s="65">
        <v>0.03</v>
      </c>
      <c r="J14" s="65">
        <v>0.03</v>
      </c>
      <c r="K14" s="65">
        <v>0.03</v>
      </c>
      <c r="L14" s="65">
        <v>0</v>
      </c>
      <c r="M14" s="65">
        <f t="shared" si="1"/>
        <v>0.30000000000000004</v>
      </c>
      <c r="O14" s="67"/>
      <c r="P14" s="74"/>
    </row>
    <row r="15" spans="1:25" ht="15" thickBot="1" x14ac:dyDescent="0.4">
      <c r="A15" s="5" t="s">
        <v>7</v>
      </c>
      <c r="B15" s="65">
        <f>SUM(P6:P8)</f>
        <v>0.22000000000000003</v>
      </c>
      <c r="C15" s="65">
        <f t="shared" ref="C15:L15" si="5">SUM(Q6:Q8)</f>
        <v>0.24</v>
      </c>
      <c r="D15" s="65">
        <f t="shared" si="5"/>
        <v>0.24</v>
      </c>
      <c r="E15" s="65">
        <f t="shared" si="5"/>
        <v>0.24</v>
      </c>
      <c r="F15" s="65">
        <f t="shared" si="5"/>
        <v>0.24</v>
      </c>
      <c r="G15" s="65">
        <f t="shared" si="5"/>
        <v>0.24</v>
      </c>
      <c r="H15" s="65">
        <f t="shared" si="5"/>
        <v>0.24</v>
      </c>
      <c r="I15" s="65">
        <f t="shared" si="5"/>
        <v>0.24</v>
      </c>
      <c r="J15" s="65">
        <f t="shared" si="5"/>
        <v>0.24</v>
      </c>
      <c r="K15" s="65">
        <f t="shared" si="5"/>
        <v>0.24</v>
      </c>
      <c r="L15" s="65">
        <f t="shared" si="5"/>
        <v>0</v>
      </c>
      <c r="M15" s="65">
        <f t="shared" si="1"/>
        <v>2.38</v>
      </c>
      <c r="O15" s="67"/>
      <c r="P15" s="74"/>
    </row>
    <row r="16" spans="1:25" ht="29" x14ac:dyDescent="0.35">
      <c r="A16" s="3" t="s">
        <v>9</v>
      </c>
      <c r="B16" s="65">
        <v>0</v>
      </c>
      <c r="C16" s="65">
        <v>0</v>
      </c>
      <c r="D16" s="65">
        <v>0</v>
      </c>
      <c r="E16" s="65">
        <v>0</v>
      </c>
      <c r="F16" s="65">
        <v>0</v>
      </c>
      <c r="G16" s="65">
        <v>0</v>
      </c>
      <c r="H16" s="65">
        <v>0</v>
      </c>
      <c r="I16" s="65">
        <v>0</v>
      </c>
      <c r="J16" s="65">
        <v>0</v>
      </c>
      <c r="K16" s="65">
        <v>0</v>
      </c>
      <c r="L16" s="65">
        <v>0</v>
      </c>
      <c r="M16" s="65">
        <f t="shared" si="1"/>
        <v>0</v>
      </c>
    </row>
    <row r="17" spans="1:13" x14ac:dyDescent="0.35">
      <c r="A17" s="3" t="s">
        <v>10</v>
      </c>
      <c r="B17" s="112">
        <f>SUM(B18:B20)</f>
        <v>0</v>
      </c>
      <c r="C17" s="112">
        <v>0</v>
      </c>
      <c r="D17" s="112">
        <v>0</v>
      </c>
      <c r="E17" s="112">
        <v>0</v>
      </c>
      <c r="F17" s="112">
        <v>0</v>
      </c>
      <c r="G17" s="112">
        <v>0</v>
      </c>
      <c r="H17" s="112">
        <v>0</v>
      </c>
      <c r="I17" s="112">
        <v>0</v>
      </c>
      <c r="J17" s="112">
        <v>0</v>
      </c>
      <c r="K17" s="112">
        <v>0</v>
      </c>
      <c r="L17" s="112">
        <v>0</v>
      </c>
      <c r="M17" s="112">
        <f t="shared" si="1"/>
        <v>0</v>
      </c>
    </row>
    <row r="18" spans="1:13" x14ac:dyDescent="0.35">
      <c r="A18" s="5" t="s">
        <v>5</v>
      </c>
      <c r="B18" s="112">
        <v>0</v>
      </c>
      <c r="C18" s="112">
        <v>0</v>
      </c>
      <c r="D18" s="112">
        <v>0</v>
      </c>
      <c r="E18" s="112">
        <v>0</v>
      </c>
      <c r="F18" s="112">
        <v>0</v>
      </c>
      <c r="G18" s="112">
        <v>0</v>
      </c>
      <c r="H18" s="112">
        <v>0</v>
      </c>
      <c r="I18" s="112">
        <v>0</v>
      </c>
      <c r="J18" s="112">
        <v>0</v>
      </c>
      <c r="K18" s="112">
        <v>0</v>
      </c>
      <c r="L18" s="112">
        <v>0</v>
      </c>
      <c r="M18" s="112">
        <f t="shared" si="1"/>
        <v>0</v>
      </c>
    </row>
    <row r="19" spans="1:13" x14ac:dyDescent="0.35">
      <c r="A19" s="5" t="s">
        <v>6</v>
      </c>
      <c r="B19" s="112">
        <v>0</v>
      </c>
      <c r="C19" s="112">
        <v>0</v>
      </c>
      <c r="D19" s="112">
        <v>0</v>
      </c>
      <c r="E19" s="112">
        <v>0</v>
      </c>
      <c r="F19" s="112">
        <v>0</v>
      </c>
      <c r="G19" s="112">
        <v>0</v>
      </c>
      <c r="H19" s="112">
        <v>0</v>
      </c>
      <c r="I19" s="112">
        <v>0</v>
      </c>
      <c r="J19" s="112">
        <v>0</v>
      </c>
      <c r="K19" s="112">
        <v>0</v>
      </c>
      <c r="L19" s="112">
        <v>0</v>
      </c>
      <c r="M19" s="112">
        <f t="shared" si="1"/>
        <v>0</v>
      </c>
    </row>
    <row r="20" spans="1:13" x14ac:dyDescent="0.35">
      <c r="A20" s="5" t="s">
        <v>7</v>
      </c>
      <c r="B20" s="112">
        <v>0</v>
      </c>
      <c r="C20" s="112">
        <v>0</v>
      </c>
      <c r="D20" s="112">
        <v>0</v>
      </c>
      <c r="E20" s="112">
        <v>0</v>
      </c>
      <c r="F20" s="112">
        <v>0</v>
      </c>
      <c r="G20" s="112">
        <v>0</v>
      </c>
      <c r="H20" s="112">
        <v>0</v>
      </c>
      <c r="I20" s="112">
        <v>0</v>
      </c>
      <c r="J20" s="112">
        <v>0</v>
      </c>
      <c r="K20" s="112">
        <v>0</v>
      </c>
      <c r="L20" s="112">
        <v>0</v>
      </c>
      <c r="M20" s="112">
        <f t="shared" si="1"/>
        <v>0</v>
      </c>
    </row>
    <row r="21" spans="1:13" x14ac:dyDescent="0.35">
      <c r="A21" s="5" t="s">
        <v>12</v>
      </c>
      <c r="B21" s="290" t="s">
        <v>400</v>
      </c>
      <c r="C21" s="290"/>
      <c r="D21" s="290"/>
      <c r="E21" s="290"/>
      <c r="F21" s="290"/>
      <c r="G21" s="290"/>
      <c r="H21" s="290"/>
      <c r="I21" s="290"/>
      <c r="J21" s="290"/>
      <c r="K21" s="290"/>
      <c r="L21" s="290"/>
      <c r="M21" s="290"/>
    </row>
    <row r="22" spans="1:13" ht="43.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11" t="s">
        <v>17</v>
      </c>
      <c r="B28" s="5" t="s">
        <v>20</v>
      </c>
      <c r="C28" s="111"/>
      <c r="D28" s="111"/>
      <c r="E28" s="111"/>
      <c r="F28" s="111"/>
      <c r="G28" s="111"/>
      <c r="H28" s="111"/>
      <c r="I28" s="290"/>
      <c r="J28" s="290"/>
    </row>
    <row r="29" spans="1:13" ht="87" x14ac:dyDescent="0.35">
      <c r="A29" s="111" t="s">
        <v>18</v>
      </c>
      <c r="B29" s="5" t="s">
        <v>21</v>
      </c>
      <c r="C29" s="111"/>
      <c r="D29" s="111"/>
      <c r="E29" s="111"/>
      <c r="F29" s="111"/>
      <c r="G29" s="111"/>
      <c r="H29" s="111"/>
      <c r="I29" s="294"/>
      <c r="J29" s="296"/>
    </row>
    <row r="30" spans="1:13" ht="87" x14ac:dyDescent="0.35">
      <c r="A30" s="111" t="s">
        <v>19</v>
      </c>
      <c r="B30" s="7" t="s">
        <v>22</v>
      </c>
      <c r="C30" s="111"/>
      <c r="D30" s="111"/>
      <c r="E30" s="111"/>
      <c r="F30" s="111"/>
      <c r="G30" s="111"/>
      <c r="H30" s="111"/>
      <c r="I30" s="290"/>
      <c r="J30" s="290"/>
    </row>
    <row r="31" spans="1:13" ht="29" x14ac:dyDescent="0.35">
      <c r="A31" s="8"/>
      <c r="B31" s="5" t="s">
        <v>23</v>
      </c>
      <c r="C31" s="111"/>
      <c r="D31" s="111"/>
      <c r="E31" s="111"/>
      <c r="F31" s="111"/>
      <c r="G31" s="111"/>
      <c r="H31" s="111"/>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11"/>
      <c r="D35" s="111"/>
      <c r="E35" s="111"/>
      <c r="F35" s="111"/>
      <c r="G35" s="111"/>
      <c r="H35" s="111"/>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11"/>
      <c r="D37" s="111"/>
      <c r="E37" s="111"/>
      <c r="F37" s="111"/>
      <c r="G37" s="111"/>
      <c r="H37" s="111"/>
      <c r="I37" s="290"/>
      <c r="J37" s="290"/>
    </row>
    <row r="38" spans="1:10" ht="43.5" x14ac:dyDescent="0.35">
      <c r="A38" s="111"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38"/>
  <sheetViews>
    <sheetView workbookViewId="0">
      <selection activeCell="N7" sqref="N7"/>
    </sheetView>
  </sheetViews>
  <sheetFormatPr defaultRowHeight="14.5" x14ac:dyDescent="0.35"/>
  <cols>
    <col min="1" max="1" width="33.7265625" customWidth="1"/>
    <col min="15" max="15" width="20.90625" customWidth="1"/>
  </cols>
  <sheetData>
    <row r="1" spans="1:27" x14ac:dyDescent="0.35">
      <c r="A1" s="289"/>
      <c r="B1" s="289"/>
      <c r="C1" s="289"/>
      <c r="D1" s="289"/>
      <c r="E1" s="289"/>
      <c r="F1" s="289"/>
      <c r="G1" s="289"/>
      <c r="H1" s="289"/>
      <c r="I1" s="289"/>
      <c r="J1" s="289"/>
      <c r="K1" s="289"/>
      <c r="L1" s="289"/>
      <c r="M1" s="289"/>
    </row>
    <row r="2" spans="1:27" x14ac:dyDescent="0.35">
      <c r="A2" s="290" t="s">
        <v>1</v>
      </c>
      <c r="B2" s="291" t="s">
        <v>2</v>
      </c>
      <c r="C2" s="291"/>
      <c r="D2" s="291"/>
      <c r="E2" s="291"/>
      <c r="F2" s="291"/>
      <c r="G2" s="291"/>
      <c r="H2" s="291"/>
      <c r="I2" s="291"/>
      <c r="J2" s="291"/>
      <c r="K2" s="291"/>
      <c r="L2" s="291"/>
      <c r="M2" s="291"/>
    </row>
    <row r="3" spans="1:27" ht="29" x14ac:dyDescent="0.35">
      <c r="A3" s="290"/>
      <c r="B3" s="1">
        <v>0</v>
      </c>
      <c r="C3" s="1">
        <v>1</v>
      </c>
      <c r="D3" s="1">
        <v>2</v>
      </c>
      <c r="E3" s="1">
        <v>3</v>
      </c>
      <c r="F3" s="1">
        <v>4</v>
      </c>
      <c r="G3" s="1">
        <v>5</v>
      </c>
      <c r="H3" s="1">
        <v>6</v>
      </c>
      <c r="I3" s="1">
        <v>7</v>
      </c>
      <c r="J3" s="1">
        <v>8</v>
      </c>
      <c r="K3" s="1">
        <v>9</v>
      </c>
      <c r="L3" s="1">
        <v>10</v>
      </c>
      <c r="M3" s="2" t="s">
        <v>3</v>
      </c>
    </row>
    <row r="4" spans="1:27" x14ac:dyDescent="0.35">
      <c r="A4" s="3" t="s">
        <v>4</v>
      </c>
      <c r="B4" s="121">
        <v>0</v>
      </c>
      <c r="C4" s="121">
        <v>0</v>
      </c>
      <c r="D4" s="121">
        <v>0</v>
      </c>
      <c r="E4" s="121">
        <v>0</v>
      </c>
      <c r="F4" s="121">
        <v>0</v>
      </c>
      <c r="G4" s="121">
        <v>0</v>
      </c>
      <c r="H4" s="121">
        <v>0</v>
      </c>
      <c r="I4" s="121">
        <v>0</v>
      </c>
      <c r="J4" s="121">
        <v>0</v>
      </c>
      <c r="K4" s="121">
        <v>0</v>
      </c>
      <c r="L4" s="121">
        <v>0</v>
      </c>
      <c r="M4" s="121">
        <f>SUM(B4:L4)</f>
        <v>0</v>
      </c>
      <c r="O4" t="s">
        <v>380</v>
      </c>
    </row>
    <row r="5" spans="1:27" x14ac:dyDescent="0.35">
      <c r="A5" s="5" t="s">
        <v>5</v>
      </c>
      <c r="B5" s="121">
        <v>0</v>
      </c>
      <c r="C5" s="121">
        <v>0</v>
      </c>
      <c r="D5" s="121">
        <v>0</v>
      </c>
      <c r="E5" s="121">
        <v>0</v>
      </c>
      <c r="F5" s="121">
        <v>0</v>
      </c>
      <c r="G5" s="121">
        <v>0</v>
      </c>
      <c r="H5" s="121">
        <v>0</v>
      </c>
      <c r="I5" s="121">
        <v>0</v>
      </c>
      <c r="J5" s="121">
        <v>0</v>
      </c>
      <c r="K5" s="121">
        <v>0</v>
      </c>
      <c r="L5" s="121">
        <v>0</v>
      </c>
      <c r="M5" s="121">
        <f t="shared" ref="M5:M20" si="0">SUM(B5:L5)</f>
        <v>0</v>
      </c>
      <c r="P5" s="121"/>
      <c r="Q5" s="121"/>
      <c r="R5" s="121"/>
      <c r="S5" s="121"/>
      <c r="T5" s="121"/>
      <c r="U5" s="121"/>
      <c r="V5" s="121"/>
      <c r="W5" s="121"/>
      <c r="X5" s="121"/>
      <c r="Y5" s="121"/>
    </row>
    <row r="6" spans="1:27" x14ac:dyDescent="0.35">
      <c r="A6" s="5" t="s">
        <v>6</v>
      </c>
      <c r="B6" s="121">
        <v>0</v>
      </c>
      <c r="C6" s="121">
        <v>0</v>
      </c>
      <c r="D6" s="121">
        <v>0</v>
      </c>
      <c r="E6" s="121">
        <v>0</v>
      </c>
      <c r="F6" s="121">
        <v>0</v>
      </c>
      <c r="G6" s="121">
        <v>0</v>
      </c>
      <c r="H6" s="121">
        <v>0</v>
      </c>
      <c r="I6" s="121">
        <v>0</v>
      </c>
      <c r="J6" s="121">
        <v>0</v>
      </c>
      <c r="K6" s="121">
        <v>0</v>
      </c>
      <c r="L6" s="121">
        <v>0</v>
      </c>
      <c r="M6" s="121">
        <f t="shared" si="0"/>
        <v>0</v>
      </c>
      <c r="O6" t="s">
        <v>381</v>
      </c>
      <c r="P6" s="121">
        <v>0.04</v>
      </c>
      <c r="Q6" s="121">
        <v>0.05</v>
      </c>
      <c r="R6" s="121">
        <v>0.05</v>
      </c>
      <c r="S6" s="121">
        <v>0.05</v>
      </c>
      <c r="T6" s="121">
        <v>0.05</v>
      </c>
      <c r="U6" s="121">
        <v>0.05</v>
      </c>
      <c r="V6" s="121">
        <v>0.05</v>
      </c>
      <c r="W6" s="121">
        <v>0.05</v>
      </c>
      <c r="X6" s="121">
        <v>0.05</v>
      </c>
      <c r="Y6" s="121">
        <v>0.05</v>
      </c>
    </row>
    <row r="7" spans="1:27" x14ac:dyDescent="0.35">
      <c r="A7" s="5" t="s">
        <v>7</v>
      </c>
      <c r="B7" s="121">
        <v>0</v>
      </c>
      <c r="C7" s="231">
        <v>0</v>
      </c>
      <c r="D7" s="231">
        <v>0</v>
      </c>
      <c r="E7" s="231">
        <v>0</v>
      </c>
      <c r="F7" s="231">
        <v>0</v>
      </c>
      <c r="G7" s="231">
        <v>0</v>
      </c>
      <c r="H7" s="231">
        <v>0</v>
      </c>
      <c r="I7" s="231">
        <v>0</v>
      </c>
      <c r="J7" s="231">
        <v>0</v>
      </c>
      <c r="K7" s="231">
        <v>0</v>
      </c>
      <c r="L7" s="231">
        <v>0</v>
      </c>
      <c r="M7" s="121">
        <f t="shared" si="0"/>
        <v>0</v>
      </c>
      <c r="O7" t="s">
        <v>382</v>
      </c>
      <c r="P7" s="121">
        <v>0.17</v>
      </c>
      <c r="Q7" s="121">
        <v>0.18</v>
      </c>
      <c r="R7" s="121">
        <v>0.18</v>
      </c>
      <c r="S7" s="121">
        <v>0.18</v>
      </c>
      <c r="T7" s="121">
        <v>0.18</v>
      </c>
      <c r="U7" s="121">
        <v>0.18</v>
      </c>
      <c r="V7" s="121">
        <v>0.18</v>
      </c>
      <c r="W7" s="121">
        <v>0.18</v>
      </c>
      <c r="X7" s="121">
        <v>0.18</v>
      </c>
      <c r="Y7" s="121">
        <v>0.18</v>
      </c>
    </row>
    <row r="8" spans="1:27" x14ac:dyDescent="0.35">
      <c r="A8" s="3" t="s">
        <v>8</v>
      </c>
      <c r="B8" s="121">
        <f>SUM(B9:B11)</f>
        <v>1</v>
      </c>
      <c r="C8" s="121">
        <f t="shared" ref="C8:L8" si="1">SUM(C9:C11)</f>
        <v>56.25</v>
      </c>
      <c r="D8" s="121">
        <f t="shared" si="1"/>
        <v>38.340000000000003</v>
      </c>
      <c r="E8" s="121">
        <f t="shared" si="1"/>
        <v>35.340000000000003</v>
      </c>
      <c r="F8" s="121">
        <f t="shared" si="1"/>
        <v>43.51</v>
      </c>
      <c r="G8" s="121">
        <f t="shared" si="1"/>
        <v>42.73</v>
      </c>
      <c r="H8" s="121">
        <f t="shared" si="1"/>
        <v>32.39</v>
      </c>
      <c r="I8" s="121">
        <f t="shared" si="1"/>
        <v>43.63</v>
      </c>
      <c r="J8" s="121">
        <f t="shared" si="1"/>
        <v>26.97</v>
      </c>
      <c r="K8" s="121">
        <f t="shared" si="1"/>
        <v>21.37</v>
      </c>
      <c r="L8" s="121">
        <f t="shared" si="1"/>
        <v>24.26</v>
      </c>
      <c r="M8" s="121">
        <f t="shared" si="0"/>
        <v>365.78999999999996</v>
      </c>
      <c r="O8" t="s">
        <v>383</v>
      </c>
      <c r="P8" s="121">
        <v>0.01</v>
      </c>
      <c r="Q8" s="121">
        <v>0.01</v>
      </c>
      <c r="R8" s="121">
        <v>0.01</v>
      </c>
      <c r="S8" s="121">
        <v>0.01</v>
      </c>
      <c r="T8" s="121">
        <v>0.01</v>
      </c>
      <c r="U8" s="121">
        <v>0.01</v>
      </c>
      <c r="V8" s="121">
        <v>0.01</v>
      </c>
      <c r="W8" s="121">
        <v>0.01</v>
      </c>
      <c r="X8" s="121">
        <v>0.01</v>
      </c>
      <c r="Y8" s="121">
        <v>0.01</v>
      </c>
    </row>
    <row r="9" spans="1:27" x14ac:dyDescent="0.35">
      <c r="A9" s="5" t="s">
        <v>5</v>
      </c>
      <c r="B9" s="221">
        <v>1</v>
      </c>
      <c r="C9" s="221">
        <v>56.25</v>
      </c>
      <c r="D9" s="221">
        <v>38.340000000000003</v>
      </c>
      <c r="E9" s="221">
        <v>35.340000000000003</v>
      </c>
      <c r="F9" s="221">
        <v>43.51</v>
      </c>
      <c r="G9" s="221">
        <v>42.73</v>
      </c>
      <c r="H9" s="221">
        <v>32.39</v>
      </c>
      <c r="I9" s="221">
        <v>43.63</v>
      </c>
      <c r="J9" s="221">
        <v>26.97</v>
      </c>
      <c r="K9" s="221">
        <v>21.37</v>
      </c>
      <c r="L9" s="221">
        <v>24.26</v>
      </c>
      <c r="M9" s="121">
        <f t="shared" si="0"/>
        <v>365.78999999999996</v>
      </c>
    </row>
    <row r="10" spans="1:27" x14ac:dyDescent="0.35">
      <c r="A10" s="5" t="s">
        <v>6</v>
      </c>
      <c r="B10" s="121">
        <v>0</v>
      </c>
      <c r="C10" s="121">
        <v>0</v>
      </c>
      <c r="D10" s="121">
        <v>0</v>
      </c>
      <c r="E10" s="121">
        <v>0</v>
      </c>
      <c r="F10" s="121">
        <v>0</v>
      </c>
      <c r="G10" s="121">
        <v>0</v>
      </c>
      <c r="H10" s="121">
        <v>0</v>
      </c>
      <c r="I10" s="121">
        <v>0</v>
      </c>
      <c r="J10" s="121">
        <v>0</v>
      </c>
      <c r="K10" s="121">
        <v>0</v>
      </c>
      <c r="L10" s="121">
        <v>0</v>
      </c>
      <c r="M10" s="121">
        <f t="shared" si="0"/>
        <v>0</v>
      </c>
    </row>
    <row r="11" spans="1:27" x14ac:dyDescent="0.35">
      <c r="A11" s="5" t="s">
        <v>7</v>
      </c>
      <c r="B11" s="121">
        <v>0</v>
      </c>
      <c r="C11" s="121">
        <v>0</v>
      </c>
      <c r="D11" s="121">
        <v>0</v>
      </c>
      <c r="E11" s="121">
        <v>0</v>
      </c>
      <c r="F11" s="121">
        <v>0</v>
      </c>
      <c r="G11" s="121">
        <v>0</v>
      </c>
      <c r="H11" s="121">
        <v>0</v>
      </c>
      <c r="I11" s="121">
        <v>0</v>
      </c>
      <c r="J11" s="121">
        <v>0</v>
      </c>
      <c r="K11" s="121">
        <v>0</v>
      </c>
      <c r="L11" s="121">
        <v>0</v>
      </c>
      <c r="M11" s="121">
        <f t="shared" si="0"/>
        <v>0</v>
      </c>
    </row>
    <row r="12" spans="1:27" x14ac:dyDescent="0.35">
      <c r="A12" s="3" t="s">
        <v>11</v>
      </c>
      <c r="B12" s="121">
        <f>SUM(B13:B15)</f>
        <v>-1</v>
      </c>
      <c r="C12" s="121">
        <f t="shared" ref="C12:L12" si="2">SUM(C13:C15)</f>
        <v>-56.25</v>
      </c>
      <c r="D12" s="121">
        <f t="shared" si="2"/>
        <v>-38.340000000000003</v>
      </c>
      <c r="E12" s="121">
        <f t="shared" si="2"/>
        <v>-35.340000000000003</v>
      </c>
      <c r="F12" s="121">
        <f t="shared" si="2"/>
        <v>-43.51</v>
      </c>
      <c r="G12" s="121">
        <f t="shared" si="2"/>
        <v>-42.73</v>
      </c>
      <c r="H12" s="121">
        <f t="shared" si="2"/>
        <v>-32.39</v>
      </c>
      <c r="I12" s="121">
        <f t="shared" si="2"/>
        <v>-43.63</v>
      </c>
      <c r="J12" s="121">
        <f t="shared" si="2"/>
        <v>-26.97</v>
      </c>
      <c r="K12" s="121">
        <f t="shared" si="2"/>
        <v>-21.37</v>
      </c>
      <c r="L12" s="121">
        <f t="shared" si="2"/>
        <v>-24.26</v>
      </c>
      <c r="M12" s="121">
        <f t="shared" si="0"/>
        <v>-365.78999999999996</v>
      </c>
    </row>
    <row r="13" spans="1:27" ht="15" thickBot="1" x14ac:dyDescent="0.4">
      <c r="A13" s="5" t="s">
        <v>5</v>
      </c>
      <c r="B13" s="221">
        <v>-1</v>
      </c>
      <c r="C13" s="221">
        <v>-56.25</v>
      </c>
      <c r="D13" s="221">
        <v>-38.340000000000003</v>
      </c>
      <c r="E13" s="221">
        <v>-35.340000000000003</v>
      </c>
      <c r="F13" s="221">
        <v>-43.51</v>
      </c>
      <c r="G13" s="221">
        <v>-42.73</v>
      </c>
      <c r="H13" s="221">
        <v>-32.39</v>
      </c>
      <c r="I13" s="221">
        <v>-43.63</v>
      </c>
      <c r="J13" s="221">
        <v>-26.97</v>
      </c>
      <c r="K13" s="221">
        <v>-21.37</v>
      </c>
      <c r="L13" s="221">
        <v>-24.26</v>
      </c>
      <c r="M13" s="121">
        <f t="shared" si="0"/>
        <v>-365.78999999999996</v>
      </c>
    </row>
    <row r="14" spans="1:27" ht="15" thickBot="1" x14ac:dyDescent="0.4">
      <c r="A14" s="5" t="s">
        <v>6</v>
      </c>
      <c r="B14" s="121">
        <v>0</v>
      </c>
      <c r="C14" s="121">
        <v>0</v>
      </c>
      <c r="D14" s="121">
        <v>0</v>
      </c>
      <c r="E14" s="121">
        <v>0</v>
      </c>
      <c r="F14" s="121">
        <v>0</v>
      </c>
      <c r="G14" s="121">
        <v>0</v>
      </c>
      <c r="H14" s="121">
        <v>0</v>
      </c>
      <c r="I14" s="121">
        <v>0</v>
      </c>
      <c r="J14" s="121">
        <v>0</v>
      </c>
      <c r="K14" s="121">
        <v>0</v>
      </c>
      <c r="L14" s="121">
        <v>0</v>
      </c>
      <c r="M14" s="121">
        <f t="shared" si="0"/>
        <v>0</v>
      </c>
      <c r="O14" s="67" t="s">
        <v>710</v>
      </c>
      <c r="P14" s="68">
        <v>0</v>
      </c>
      <c r="Q14">
        <v>32.92</v>
      </c>
      <c r="R14">
        <v>18.77</v>
      </c>
      <c r="S14">
        <v>17.22</v>
      </c>
      <c r="T14">
        <v>22.65</v>
      </c>
      <c r="U14">
        <v>21.1</v>
      </c>
      <c r="V14">
        <v>15.7</v>
      </c>
      <c r="W14">
        <v>22.71</v>
      </c>
      <c r="X14">
        <v>12.9</v>
      </c>
      <c r="Y14">
        <v>10.08</v>
      </c>
      <c r="Z14">
        <v>12.71</v>
      </c>
      <c r="AA14" s="239">
        <v>186.76</v>
      </c>
    </row>
    <row r="15" spans="1:27" ht="15" thickBot="1" x14ac:dyDescent="0.4">
      <c r="A15" s="5" t="s">
        <v>7</v>
      </c>
      <c r="B15" s="121">
        <v>0</v>
      </c>
      <c r="C15" s="121">
        <v>0</v>
      </c>
      <c r="D15" s="121">
        <v>0</v>
      </c>
      <c r="E15" s="121">
        <v>0</v>
      </c>
      <c r="F15" s="121">
        <v>0</v>
      </c>
      <c r="G15" s="121">
        <v>0</v>
      </c>
      <c r="H15" s="121">
        <v>0</v>
      </c>
      <c r="I15" s="121">
        <v>0</v>
      </c>
      <c r="J15" s="121">
        <v>0</v>
      </c>
      <c r="K15" s="121">
        <v>0</v>
      </c>
      <c r="L15" s="121">
        <v>0</v>
      </c>
      <c r="M15" s="121">
        <f t="shared" si="0"/>
        <v>0</v>
      </c>
      <c r="O15" s="67" t="s">
        <v>711</v>
      </c>
      <c r="P15" s="68">
        <v>1</v>
      </c>
      <c r="Q15">
        <v>17.21</v>
      </c>
      <c r="R15">
        <v>0</v>
      </c>
      <c r="S15">
        <v>0</v>
      </c>
      <c r="T15">
        <v>0</v>
      </c>
      <c r="U15">
        <v>0</v>
      </c>
      <c r="V15">
        <v>0</v>
      </c>
      <c r="W15">
        <v>0</v>
      </c>
      <c r="X15">
        <v>0</v>
      </c>
      <c r="Y15">
        <v>0</v>
      </c>
      <c r="Z15">
        <v>0</v>
      </c>
      <c r="AA15" s="239">
        <v>18.21</v>
      </c>
    </row>
    <row r="16" spans="1:27" ht="29" x14ac:dyDescent="0.35">
      <c r="A16" s="3" t="s">
        <v>9</v>
      </c>
      <c r="B16" s="65">
        <v>0</v>
      </c>
      <c r="C16" s="65">
        <v>0</v>
      </c>
      <c r="D16" s="65">
        <v>0</v>
      </c>
      <c r="E16" s="65">
        <v>0</v>
      </c>
      <c r="F16" s="65">
        <v>0</v>
      </c>
      <c r="G16" s="65">
        <v>0</v>
      </c>
      <c r="H16" s="65">
        <v>0</v>
      </c>
      <c r="I16" s="65">
        <v>0</v>
      </c>
      <c r="J16" s="65">
        <v>0</v>
      </c>
      <c r="K16" s="65">
        <v>0</v>
      </c>
      <c r="L16" s="65">
        <v>0</v>
      </c>
      <c r="M16" s="65">
        <f t="shared" si="0"/>
        <v>0</v>
      </c>
      <c r="O16" t="s">
        <v>712</v>
      </c>
      <c r="P16" s="23">
        <v>0</v>
      </c>
      <c r="Q16">
        <v>6.12</v>
      </c>
      <c r="R16">
        <v>19.57</v>
      </c>
      <c r="S16">
        <v>18.12</v>
      </c>
      <c r="T16">
        <v>20.86</v>
      </c>
      <c r="U16">
        <v>21.63</v>
      </c>
      <c r="V16">
        <v>16.690000000000001</v>
      </c>
      <c r="W16">
        <v>20.92</v>
      </c>
      <c r="X16">
        <v>14.07</v>
      </c>
      <c r="Y16">
        <v>11.29</v>
      </c>
      <c r="Z16">
        <v>11.55</v>
      </c>
      <c r="AA16" s="239">
        <v>160.82</v>
      </c>
    </row>
    <row r="17" spans="1:13" x14ac:dyDescent="0.35">
      <c r="A17" s="3" t="s">
        <v>10</v>
      </c>
      <c r="B17" s="121">
        <f>SUM(B18:B20)</f>
        <v>0</v>
      </c>
      <c r="C17" s="121">
        <v>0</v>
      </c>
      <c r="D17" s="121">
        <v>0</v>
      </c>
      <c r="E17" s="121">
        <v>0</v>
      </c>
      <c r="F17" s="121">
        <v>0</v>
      </c>
      <c r="G17" s="121">
        <v>0</v>
      </c>
      <c r="H17" s="121">
        <v>0</v>
      </c>
      <c r="I17" s="121">
        <v>0</v>
      </c>
      <c r="J17" s="121">
        <v>0</v>
      </c>
      <c r="K17" s="121">
        <v>0</v>
      </c>
      <c r="L17" s="121">
        <v>0</v>
      </c>
      <c r="M17" s="121">
        <f t="shared" si="0"/>
        <v>0</v>
      </c>
    </row>
    <row r="18" spans="1:13" x14ac:dyDescent="0.35">
      <c r="A18" s="5" t="s">
        <v>5</v>
      </c>
      <c r="B18" s="121">
        <v>0</v>
      </c>
      <c r="C18" s="121">
        <v>0</v>
      </c>
      <c r="D18" s="121">
        <v>0</v>
      </c>
      <c r="E18" s="121">
        <v>0</v>
      </c>
      <c r="F18" s="121">
        <v>0</v>
      </c>
      <c r="G18" s="121">
        <v>0</v>
      </c>
      <c r="H18" s="121">
        <v>0</v>
      </c>
      <c r="I18" s="121">
        <v>0</v>
      </c>
      <c r="J18" s="121">
        <v>0</v>
      </c>
      <c r="K18" s="121">
        <v>0</v>
      </c>
      <c r="L18" s="121">
        <v>0</v>
      </c>
      <c r="M18" s="121">
        <f t="shared" si="0"/>
        <v>0</v>
      </c>
    </row>
    <row r="19" spans="1:13" x14ac:dyDescent="0.35">
      <c r="A19" s="5" t="s">
        <v>6</v>
      </c>
      <c r="B19" s="121">
        <v>0</v>
      </c>
      <c r="C19" s="121">
        <v>0</v>
      </c>
      <c r="D19" s="121">
        <v>0</v>
      </c>
      <c r="E19" s="121">
        <v>0</v>
      </c>
      <c r="F19" s="121">
        <v>0</v>
      </c>
      <c r="G19" s="121">
        <v>0</v>
      </c>
      <c r="H19" s="121">
        <v>0</v>
      </c>
      <c r="I19" s="121">
        <v>0</v>
      </c>
      <c r="J19" s="121">
        <v>0</v>
      </c>
      <c r="K19" s="121">
        <v>0</v>
      </c>
      <c r="L19" s="121">
        <v>0</v>
      </c>
      <c r="M19" s="121">
        <f t="shared" si="0"/>
        <v>0</v>
      </c>
    </row>
    <row r="20" spans="1:13" x14ac:dyDescent="0.35">
      <c r="A20" s="5" t="s">
        <v>7</v>
      </c>
      <c r="B20" s="121">
        <v>0</v>
      </c>
      <c r="C20" s="121">
        <v>0</v>
      </c>
      <c r="D20" s="121">
        <v>0</v>
      </c>
      <c r="E20" s="121">
        <v>0</v>
      </c>
      <c r="F20" s="121">
        <v>0</v>
      </c>
      <c r="G20" s="121">
        <v>0</v>
      </c>
      <c r="H20" s="121">
        <v>0</v>
      </c>
      <c r="I20" s="121">
        <v>0</v>
      </c>
      <c r="J20" s="121">
        <v>0</v>
      </c>
      <c r="K20" s="121">
        <v>0</v>
      </c>
      <c r="L20" s="121">
        <v>0</v>
      </c>
      <c r="M20" s="121">
        <f t="shared" si="0"/>
        <v>0</v>
      </c>
    </row>
    <row r="21" spans="1:13" x14ac:dyDescent="0.35">
      <c r="A21" s="5" t="s">
        <v>12</v>
      </c>
      <c r="B21" s="290" t="s">
        <v>705</v>
      </c>
      <c r="C21" s="290"/>
      <c r="D21" s="290"/>
      <c r="E21" s="290"/>
      <c r="F21" s="290"/>
      <c r="G21" s="290"/>
      <c r="H21" s="290"/>
      <c r="I21" s="290"/>
      <c r="J21" s="290"/>
      <c r="K21" s="290"/>
      <c r="L21" s="290"/>
      <c r="M21" s="290"/>
    </row>
    <row r="22" spans="1:13" ht="43.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22" t="s">
        <v>17</v>
      </c>
      <c r="B28" s="5" t="s">
        <v>20</v>
      </c>
      <c r="C28" s="122"/>
      <c r="D28" s="122"/>
      <c r="E28" s="122"/>
      <c r="F28" s="122"/>
      <c r="G28" s="122"/>
      <c r="H28" s="122"/>
      <c r="I28" s="290"/>
      <c r="J28" s="290"/>
    </row>
    <row r="29" spans="1:13" ht="87" x14ac:dyDescent="0.35">
      <c r="A29" s="122" t="s">
        <v>18</v>
      </c>
      <c r="B29" s="5" t="s">
        <v>21</v>
      </c>
      <c r="C29" s="122"/>
      <c r="D29" s="122"/>
      <c r="E29" s="122"/>
      <c r="F29" s="122"/>
      <c r="G29" s="122"/>
      <c r="H29" s="122"/>
      <c r="I29" s="294"/>
      <c r="J29" s="296"/>
    </row>
    <row r="30" spans="1:13" ht="87" x14ac:dyDescent="0.35">
      <c r="A30" s="122" t="s">
        <v>19</v>
      </c>
      <c r="B30" s="7" t="s">
        <v>22</v>
      </c>
      <c r="C30" s="122"/>
      <c r="D30" s="122"/>
      <c r="E30" s="122"/>
      <c r="F30" s="122"/>
      <c r="G30" s="122"/>
      <c r="H30" s="122"/>
      <c r="I30" s="290"/>
      <c r="J30" s="290"/>
    </row>
    <row r="31" spans="1:13" ht="29" x14ac:dyDescent="0.35">
      <c r="A31" s="8"/>
      <c r="B31" s="5" t="s">
        <v>23</v>
      </c>
      <c r="C31" s="122"/>
      <c r="D31" s="122"/>
      <c r="E31" s="122"/>
      <c r="F31" s="122"/>
      <c r="G31" s="122"/>
      <c r="H31" s="122"/>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22"/>
      <c r="D35" s="122"/>
      <c r="E35" s="122"/>
      <c r="F35" s="122"/>
      <c r="G35" s="122"/>
      <c r="H35" s="122"/>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22"/>
      <c r="D37" s="122"/>
      <c r="E37" s="122"/>
      <c r="F37" s="122"/>
      <c r="G37" s="122"/>
      <c r="H37" s="122"/>
      <c r="I37" s="290"/>
      <c r="J37" s="290"/>
    </row>
    <row r="38" spans="1:10" ht="43.5" x14ac:dyDescent="0.35">
      <c r="A38" s="122"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21" sqref="B21:M21"/>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08">
        <f>SUM(B5:B7)</f>
        <v>0</v>
      </c>
      <c r="C4" s="108">
        <f t="shared" ref="C4:L4" si="0">SUM(C5:C7)</f>
        <v>0</v>
      </c>
      <c r="D4" s="108">
        <f t="shared" si="0"/>
        <v>0</v>
      </c>
      <c r="E4" s="108">
        <f t="shared" si="0"/>
        <v>0</v>
      </c>
      <c r="F4" s="108">
        <f t="shared" si="0"/>
        <v>0</v>
      </c>
      <c r="G4" s="108">
        <f t="shared" si="0"/>
        <v>0</v>
      </c>
      <c r="H4" s="108">
        <f t="shared" si="0"/>
        <v>0</v>
      </c>
      <c r="I4" s="108">
        <f t="shared" si="0"/>
        <v>0</v>
      </c>
      <c r="J4" s="108">
        <f t="shared" si="0"/>
        <v>0</v>
      </c>
      <c r="K4" s="108">
        <f t="shared" si="0"/>
        <v>0</v>
      </c>
      <c r="L4" s="108">
        <f t="shared" si="0"/>
        <v>0</v>
      </c>
      <c r="M4" s="108">
        <f>SUM(B4:L4)</f>
        <v>0</v>
      </c>
    </row>
    <row r="5" spans="1:16" x14ac:dyDescent="0.35">
      <c r="A5" s="5" t="s">
        <v>5</v>
      </c>
      <c r="B5" s="108">
        <v>0</v>
      </c>
      <c r="C5" s="108">
        <v>0</v>
      </c>
      <c r="D5" s="108">
        <v>0</v>
      </c>
      <c r="E5" s="108">
        <v>0</v>
      </c>
      <c r="F5" s="108">
        <v>0</v>
      </c>
      <c r="G5" s="108">
        <v>0</v>
      </c>
      <c r="H5" s="108">
        <v>0</v>
      </c>
      <c r="I5" s="108">
        <v>0</v>
      </c>
      <c r="J5" s="108">
        <v>0</v>
      </c>
      <c r="K5" s="108">
        <v>0</v>
      </c>
      <c r="L5" s="108">
        <v>0</v>
      </c>
      <c r="M5" s="108">
        <f t="shared" ref="M5:M20" si="1">SUM(B5:L5)</f>
        <v>0</v>
      </c>
    </row>
    <row r="6" spans="1:16" x14ac:dyDescent="0.35">
      <c r="A6" s="5" t="s">
        <v>6</v>
      </c>
      <c r="B6" s="108">
        <v>0</v>
      </c>
      <c r="C6" s="108">
        <v>0</v>
      </c>
      <c r="D6" s="108">
        <v>0</v>
      </c>
      <c r="E6" s="108">
        <v>0</v>
      </c>
      <c r="F6" s="108">
        <v>0</v>
      </c>
      <c r="G6" s="108">
        <v>0</v>
      </c>
      <c r="H6" s="108">
        <v>0</v>
      </c>
      <c r="I6" s="108">
        <v>0</v>
      </c>
      <c r="J6" s="108">
        <v>0</v>
      </c>
      <c r="K6" s="108">
        <v>0</v>
      </c>
      <c r="L6" s="108">
        <v>0</v>
      </c>
      <c r="M6" s="108">
        <f t="shared" si="1"/>
        <v>0</v>
      </c>
    </row>
    <row r="7" spans="1:16" x14ac:dyDescent="0.35">
      <c r="A7" s="5" t="s">
        <v>7</v>
      </c>
      <c r="B7" s="108">
        <v>0</v>
      </c>
      <c r="C7" s="108">
        <v>0</v>
      </c>
      <c r="D7" s="108">
        <v>0</v>
      </c>
      <c r="E7" s="108">
        <v>0</v>
      </c>
      <c r="F7" s="108">
        <v>0</v>
      </c>
      <c r="G7" s="108">
        <v>0</v>
      </c>
      <c r="H7" s="108">
        <v>0</v>
      </c>
      <c r="I7" s="108">
        <v>0</v>
      </c>
      <c r="J7" s="108">
        <v>0</v>
      </c>
      <c r="K7" s="108">
        <v>0</v>
      </c>
      <c r="L7" s="108">
        <v>0</v>
      </c>
      <c r="M7" s="108">
        <f t="shared" si="1"/>
        <v>0</v>
      </c>
    </row>
    <row r="8" spans="1:16" x14ac:dyDescent="0.35">
      <c r="A8" s="3" t="s">
        <v>8</v>
      </c>
      <c r="B8" s="108">
        <f>SUM(B9:B11)</f>
        <v>5.0999999999999997E-2</v>
      </c>
      <c r="C8" s="108">
        <f t="shared" ref="C8:L8" si="2">SUM(C9:C11)</f>
        <v>0.76300000000000001</v>
      </c>
      <c r="D8" s="108">
        <f t="shared" si="2"/>
        <v>9.282</v>
      </c>
      <c r="E8" s="108">
        <f t="shared" si="2"/>
        <v>4.5949999999999998</v>
      </c>
      <c r="F8" s="108">
        <f t="shared" si="2"/>
        <v>9.8800000000000008</v>
      </c>
      <c r="G8" s="108">
        <f t="shared" si="2"/>
        <v>9.8800000000000008</v>
      </c>
      <c r="H8" s="108">
        <f t="shared" si="2"/>
        <v>9.8800000000000008</v>
      </c>
      <c r="I8" s="108">
        <f t="shared" si="2"/>
        <v>9.8800000000000008</v>
      </c>
      <c r="J8" s="108">
        <f t="shared" si="2"/>
        <v>8.2330000000000005</v>
      </c>
      <c r="K8" s="108">
        <f t="shared" si="2"/>
        <v>0</v>
      </c>
      <c r="L8" s="108">
        <f t="shared" si="2"/>
        <v>0</v>
      </c>
      <c r="M8" s="108">
        <f t="shared" si="1"/>
        <v>62.444000000000003</v>
      </c>
    </row>
    <row r="9" spans="1:16" x14ac:dyDescent="0.35">
      <c r="A9" s="5" t="s">
        <v>5</v>
      </c>
      <c r="B9" s="108">
        <v>5.0999999999999997E-2</v>
      </c>
      <c r="C9" s="108">
        <v>0.76300000000000001</v>
      </c>
      <c r="D9" s="108">
        <v>9.282</v>
      </c>
      <c r="E9" s="108">
        <v>2.948</v>
      </c>
      <c r="F9" s="108">
        <v>0</v>
      </c>
      <c r="G9" s="108">
        <v>0</v>
      </c>
      <c r="H9" s="108">
        <v>0</v>
      </c>
      <c r="I9" s="108">
        <v>0</v>
      </c>
      <c r="J9" s="108">
        <v>0</v>
      </c>
      <c r="K9" s="108">
        <v>0</v>
      </c>
      <c r="L9" s="108">
        <v>0</v>
      </c>
      <c r="M9" s="108">
        <f t="shared" si="1"/>
        <v>13.044</v>
      </c>
    </row>
    <row r="10" spans="1:16" x14ac:dyDescent="0.35">
      <c r="A10" s="5" t="s">
        <v>6</v>
      </c>
      <c r="B10" s="108">
        <v>0</v>
      </c>
      <c r="C10" s="108">
        <v>0</v>
      </c>
      <c r="D10" s="108">
        <v>0</v>
      </c>
      <c r="E10" s="108">
        <v>0</v>
      </c>
      <c r="F10" s="108">
        <v>0</v>
      </c>
      <c r="G10" s="108">
        <v>0</v>
      </c>
      <c r="H10" s="108">
        <v>0</v>
      </c>
      <c r="I10" s="108">
        <v>0</v>
      </c>
      <c r="J10" s="108">
        <v>0</v>
      </c>
      <c r="K10" s="108">
        <v>0</v>
      </c>
      <c r="L10" s="108">
        <v>0</v>
      </c>
      <c r="M10" s="108">
        <f t="shared" si="1"/>
        <v>0</v>
      </c>
    </row>
    <row r="11" spans="1:16" x14ac:dyDescent="0.35">
      <c r="A11" s="5" t="s">
        <v>7</v>
      </c>
      <c r="B11" s="108">
        <v>0</v>
      </c>
      <c r="C11" s="108">
        <v>0</v>
      </c>
      <c r="D11" s="108">
        <v>0</v>
      </c>
      <c r="E11" s="108">
        <v>1.647</v>
      </c>
      <c r="F11" s="108">
        <v>9.8800000000000008</v>
      </c>
      <c r="G11" s="108">
        <v>9.8800000000000008</v>
      </c>
      <c r="H11" s="108">
        <v>9.8800000000000008</v>
      </c>
      <c r="I11" s="108">
        <v>9.8800000000000008</v>
      </c>
      <c r="J11" s="108">
        <v>8.2330000000000005</v>
      </c>
      <c r="K11" s="108">
        <v>0</v>
      </c>
      <c r="L11" s="108">
        <v>0</v>
      </c>
      <c r="M11" s="108">
        <f t="shared" si="1"/>
        <v>49.400000000000006</v>
      </c>
    </row>
    <row r="12" spans="1:16" x14ac:dyDescent="0.35">
      <c r="A12" s="3" t="s">
        <v>11</v>
      </c>
      <c r="B12" s="108">
        <f>SUM(B13:B15)</f>
        <v>-5.0999999999999997E-2</v>
      </c>
      <c r="C12" s="108">
        <f t="shared" ref="C12:L12" si="3">SUM(C13:C15)</f>
        <v>-0.76300000000000001</v>
      </c>
      <c r="D12" s="108">
        <f t="shared" si="3"/>
        <v>-9.282</v>
      </c>
      <c r="E12" s="108">
        <f t="shared" si="3"/>
        <v>-4.5949999999999998</v>
      </c>
      <c r="F12" s="108">
        <f t="shared" si="3"/>
        <v>-9.8800000000000008</v>
      </c>
      <c r="G12" s="108">
        <f t="shared" si="3"/>
        <v>-9.8800000000000008</v>
      </c>
      <c r="H12" s="108">
        <f t="shared" si="3"/>
        <v>-9.8800000000000008</v>
      </c>
      <c r="I12" s="108">
        <f t="shared" si="3"/>
        <v>-9.8800000000000008</v>
      </c>
      <c r="J12" s="108">
        <f t="shared" si="3"/>
        <v>-8.2330000000000005</v>
      </c>
      <c r="K12" s="108">
        <f t="shared" si="3"/>
        <v>0</v>
      </c>
      <c r="L12" s="108">
        <f t="shared" si="3"/>
        <v>0</v>
      </c>
      <c r="M12" s="108">
        <f t="shared" si="1"/>
        <v>-62.444000000000003</v>
      </c>
    </row>
    <row r="13" spans="1:16" ht="15" thickBot="1" x14ac:dyDescent="0.4">
      <c r="A13" s="5" t="s">
        <v>5</v>
      </c>
      <c r="B13" s="108">
        <v>-5.0999999999999997E-2</v>
      </c>
      <c r="C13" s="108">
        <v>-0.76300000000000001</v>
      </c>
      <c r="D13" s="108">
        <v>-9.282</v>
      </c>
      <c r="E13" s="108">
        <v>-2.948</v>
      </c>
      <c r="F13" s="108">
        <v>0</v>
      </c>
      <c r="G13" s="108">
        <v>0</v>
      </c>
      <c r="H13" s="108">
        <v>0</v>
      </c>
      <c r="I13" s="108">
        <v>0</v>
      </c>
      <c r="J13" s="108">
        <v>0</v>
      </c>
      <c r="K13" s="108">
        <v>0</v>
      </c>
      <c r="L13" s="108">
        <v>0</v>
      </c>
      <c r="M13" s="108">
        <f t="shared" si="1"/>
        <v>-13.044</v>
      </c>
    </row>
    <row r="14" spans="1:16" ht="15" thickBot="1" x14ac:dyDescent="0.4">
      <c r="A14" s="5" t="s">
        <v>6</v>
      </c>
      <c r="B14" s="108">
        <v>0</v>
      </c>
      <c r="C14" s="108">
        <v>0</v>
      </c>
      <c r="D14" s="108">
        <v>0</v>
      </c>
      <c r="E14" s="108">
        <v>0</v>
      </c>
      <c r="F14" s="108">
        <v>0</v>
      </c>
      <c r="G14" s="108">
        <v>0</v>
      </c>
      <c r="H14" s="108">
        <v>0</v>
      </c>
      <c r="I14" s="108">
        <v>0</v>
      </c>
      <c r="J14" s="108">
        <v>0</v>
      </c>
      <c r="K14" s="108">
        <v>0</v>
      </c>
      <c r="L14" s="108">
        <v>0</v>
      </c>
      <c r="M14" s="108">
        <f t="shared" si="1"/>
        <v>0</v>
      </c>
      <c r="O14" s="67"/>
      <c r="P14" s="74"/>
    </row>
    <row r="15" spans="1:16" ht="15" thickBot="1" x14ac:dyDescent="0.4">
      <c r="A15" s="5" t="s">
        <v>7</v>
      </c>
      <c r="B15" s="108">
        <v>0</v>
      </c>
      <c r="C15" s="108">
        <v>0</v>
      </c>
      <c r="D15" s="108">
        <v>0</v>
      </c>
      <c r="E15" s="108">
        <v>-1.647</v>
      </c>
      <c r="F15" s="108">
        <v>-9.8800000000000008</v>
      </c>
      <c r="G15" s="108">
        <v>-9.8800000000000008</v>
      </c>
      <c r="H15" s="108">
        <v>-9.8800000000000008</v>
      </c>
      <c r="I15" s="108">
        <v>-9.8800000000000008</v>
      </c>
      <c r="J15" s="108">
        <v>-8.2330000000000005</v>
      </c>
      <c r="K15" s="108">
        <v>0</v>
      </c>
      <c r="L15" s="108">
        <v>0</v>
      </c>
      <c r="M15" s="108">
        <f t="shared" si="1"/>
        <v>-49.400000000000006</v>
      </c>
      <c r="O15" s="67"/>
      <c r="P15" s="74"/>
    </row>
    <row r="16" spans="1:16" ht="29" x14ac:dyDescent="0.35">
      <c r="A16" s="3" t="s">
        <v>9</v>
      </c>
      <c r="B16" s="108">
        <v>0.33300000000000002</v>
      </c>
      <c r="C16" s="108">
        <v>4.9660000000000002</v>
      </c>
      <c r="D16" s="108">
        <v>60.39</v>
      </c>
      <c r="E16" s="108">
        <v>19.181999999999999</v>
      </c>
      <c r="F16" s="108">
        <v>0</v>
      </c>
      <c r="G16" s="108">
        <v>0</v>
      </c>
      <c r="H16" s="108">
        <v>0</v>
      </c>
      <c r="I16" s="108">
        <v>0</v>
      </c>
      <c r="J16" s="108">
        <v>0</v>
      </c>
      <c r="K16" s="108">
        <v>0</v>
      </c>
      <c r="L16" s="108">
        <v>0</v>
      </c>
      <c r="M16" s="108">
        <f t="shared" si="1"/>
        <v>84.871000000000009</v>
      </c>
    </row>
    <row r="17" spans="1:13" x14ac:dyDescent="0.35">
      <c r="A17" s="3" t="s">
        <v>10</v>
      </c>
      <c r="B17" s="108">
        <f>SUM(B18:B20)</f>
        <v>0</v>
      </c>
      <c r="C17" s="108">
        <v>0</v>
      </c>
      <c r="D17" s="108">
        <v>0</v>
      </c>
      <c r="E17" s="108">
        <v>0</v>
      </c>
      <c r="F17" s="108">
        <v>0</v>
      </c>
      <c r="G17" s="108">
        <v>0</v>
      </c>
      <c r="H17" s="108">
        <v>0</v>
      </c>
      <c r="I17" s="108">
        <v>0</v>
      </c>
      <c r="J17" s="108">
        <v>0</v>
      </c>
      <c r="K17" s="108">
        <v>0</v>
      </c>
      <c r="L17" s="108">
        <v>0</v>
      </c>
      <c r="M17" s="108">
        <f t="shared" si="1"/>
        <v>0</v>
      </c>
    </row>
    <row r="18" spans="1:13" x14ac:dyDescent="0.35">
      <c r="A18" s="5" t="s">
        <v>5</v>
      </c>
      <c r="B18" s="108">
        <v>0</v>
      </c>
      <c r="C18" s="108">
        <v>0</v>
      </c>
      <c r="D18" s="108">
        <v>0</v>
      </c>
      <c r="E18" s="108">
        <v>0</v>
      </c>
      <c r="F18" s="108">
        <v>0</v>
      </c>
      <c r="G18" s="108">
        <v>0</v>
      </c>
      <c r="H18" s="108">
        <v>0</v>
      </c>
      <c r="I18" s="108">
        <v>0</v>
      </c>
      <c r="J18" s="108">
        <v>0</v>
      </c>
      <c r="K18" s="108">
        <v>0</v>
      </c>
      <c r="L18" s="108">
        <v>0</v>
      </c>
      <c r="M18" s="108">
        <f t="shared" si="1"/>
        <v>0</v>
      </c>
    </row>
    <row r="19" spans="1:13" x14ac:dyDescent="0.35">
      <c r="A19" s="5" t="s">
        <v>6</v>
      </c>
      <c r="B19" s="108">
        <v>0</v>
      </c>
      <c r="C19" s="108">
        <v>0</v>
      </c>
      <c r="D19" s="108">
        <v>0</v>
      </c>
      <c r="E19" s="108">
        <v>0</v>
      </c>
      <c r="F19" s="108">
        <v>0</v>
      </c>
      <c r="G19" s="108">
        <v>0</v>
      </c>
      <c r="H19" s="108">
        <v>0</v>
      </c>
      <c r="I19" s="108">
        <v>0</v>
      </c>
      <c r="J19" s="108">
        <v>0</v>
      </c>
      <c r="K19" s="108">
        <v>0</v>
      </c>
      <c r="L19" s="108">
        <v>0</v>
      </c>
      <c r="M19" s="108">
        <f t="shared" si="1"/>
        <v>0</v>
      </c>
    </row>
    <row r="20" spans="1:13" x14ac:dyDescent="0.35">
      <c r="A20" s="5" t="s">
        <v>7</v>
      </c>
      <c r="B20" s="108">
        <v>0</v>
      </c>
      <c r="C20" s="108">
        <v>0</v>
      </c>
      <c r="D20" s="108">
        <v>0</v>
      </c>
      <c r="E20" s="108">
        <v>0</v>
      </c>
      <c r="F20" s="108">
        <v>0</v>
      </c>
      <c r="G20" s="108">
        <v>0</v>
      </c>
      <c r="H20" s="108">
        <v>0</v>
      </c>
      <c r="I20" s="108">
        <v>0</v>
      </c>
      <c r="J20" s="108">
        <v>0</v>
      </c>
      <c r="K20" s="108">
        <v>0</v>
      </c>
      <c r="L20" s="108">
        <v>0</v>
      </c>
      <c r="M20" s="108">
        <f t="shared" si="1"/>
        <v>0</v>
      </c>
    </row>
    <row r="21" spans="1:13" x14ac:dyDescent="0.35">
      <c r="A21" s="5" t="s">
        <v>12</v>
      </c>
      <c r="B21" s="290"/>
      <c r="C21" s="290"/>
      <c r="D21" s="290"/>
      <c r="E21" s="290"/>
      <c r="F21" s="290"/>
      <c r="G21" s="290"/>
      <c r="H21" s="290"/>
      <c r="I21" s="290"/>
      <c r="J21" s="290"/>
      <c r="K21" s="290"/>
      <c r="L21" s="290"/>
      <c r="M21" s="290"/>
    </row>
    <row r="22" spans="1:13" ht="43.5" x14ac:dyDescent="0.35">
      <c r="A22" s="5" t="s">
        <v>13</v>
      </c>
      <c r="B22" s="290"/>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09" t="s">
        <v>17</v>
      </c>
      <c r="B28" s="5" t="s">
        <v>20</v>
      </c>
      <c r="C28" s="109"/>
      <c r="D28" s="109"/>
      <c r="E28" s="109"/>
      <c r="F28" s="109"/>
      <c r="G28" s="109"/>
      <c r="H28" s="109"/>
      <c r="I28" s="290"/>
      <c r="J28" s="290"/>
    </row>
    <row r="29" spans="1:13" ht="87" x14ac:dyDescent="0.35">
      <c r="A29" s="109" t="s">
        <v>18</v>
      </c>
      <c r="B29" s="5" t="s">
        <v>21</v>
      </c>
      <c r="C29" s="109"/>
      <c r="D29" s="109"/>
      <c r="E29" s="109"/>
      <c r="F29" s="109"/>
      <c r="G29" s="109"/>
      <c r="H29" s="109"/>
      <c r="I29" s="294"/>
      <c r="J29" s="296"/>
    </row>
    <row r="30" spans="1:13" ht="87" x14ac:dyDescent="0.35">
      <c r="A30" s="109" t="s">
        <v>19</v>
      </c>
      <c r="B30" s="7" t="s">
        <v>22</v>
      </c>
      <c r="C30" s="109"/>
      <c r="D30" s="109"/>
      <c r="E30" s="109"/>
      <c r="F30" s="109"/>
      <c r="G30" s="109"/>
      <c r="H30" s="109"/>
      <c r="I30" s="290"/>
      <c r="J30" s="290"/>
    </row>
    <row r="31" spans="1:13" ht="29" x14ac:dyDescent="0.35">
      <c r="A31" s="8"/>
      <c r="B31" s="5" t="s">
        <v>23</v>
      </c>
      <c r="C31" s="109"/>
      <c r="D31" s="109"/>
      <c r="E31" s="109"/>
      <c r="F31" s="109"/>
      <c r="G31" s="109"/>
      <c r="H31" s="109"/>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09"/>
      <c r="D35" s="109"/>
      <c r="E35" s="109"/>
      <c r="F35" s="109"/>
      <c r="G35" s="109"/>
      <c r="H35" s="109"/>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09"/>
      <c r="D37" s="109"/>
      <c r="E37" s="109"/>
      <c r="F37" s="109"/>
      <c r="G37" s="109"/>
      <c r="H37" s="109"/>
      <c r="I37" s="290"/>
      <c r="J37" s="290"/>
    </row>
    <row r="38" spans="1:10" ht="43.5" x14ac:dyDescent="0.35">
      <c r="A38" s="109"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election activeCell="O13" sqref="O13"/>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02">
        <f>SUM(B5:B7)</f>
        <v>0</v>
      </c>
      <c r="C4" s="102">
        <f t="shared" ref="C4:L4" si="0">SUM(C5:C7)</f>
        <v>0</v>
      </c>
      <c r="D4" s="102">
        <f t="shared" si="0"/>
        <v>0</v>
      </c>
      <c r="E4" s="102">
        <f t="shared" si="0"/>
        <v>0</v>
      </c>
      <c r="F4" s="102">
        <f t="shared" si="0"/>
        <v>0</v>
      </c>
      <c r="G4" s="102">
        <f t="shared" si="0"/>
        <v>0</v>
      </c>
      <c r="H4" s="102">
        <f t="shared" si="0"/>
        <v>0</v>
      </c>
      <c r="I4" s="102">
        <f t="shared" si="0"/>
        <v>0</v>
      </c>
      <c r="J4" s="102">
        <f t="shared" si="0"/>
        <v>0</v>
      </c>
      <c r="K4" s="102">
        <f t="shared" si="0"/>
        <v>0</v>
      </c>
      <c r="L4" s="102">
        <f t="shared" si="0"/>
        <v>0</v>
      </c>
      <c r="M4" s="102">
        <f>SUM(B4:L4)</f>
        <v>0</v>
      </c>
    </row>
    <row r="5" spans="1:16" x14ac:dyDescent="0.35">
      <c r="A5" s="5" t="s">
        <v>5</v>
      </c>
      <c r="B5" s="102">
        <v>0</v>
      </c>
      <c r="C5" s="102">
        <v>0</v>
      </c>
      <c r="D5" s="102">
        <v>0</v>
      </c>
      <c r="E5" s="102">
        <v>0</v>
      </c>
      <c r="F5" s="102">
        <v>0</v>
      </c>
      <c r="G5" s="102">
        <v>0</v>
      </c>
      <c r="H5" s="102">
        <v>0</v>
      </c>
      <c r="I5" s="102">
        <v>0</v>
      </c>
      <c r="J5" s="102">
        <v>0</v>
      </c>
      <c r="K5" s="102">
        <v>0</v>
      </c>
      <c r="L5" s="102">
        <v>0</v>
      </c>
      <c r="M5" s="102">
        <f t="shared" ref="M5:M20" si="1">SUM(B5:L5)</f>
        <v>0</v>
      </c>
    </row>
    <row r="6" spans="1:16" x14ac:dyDescent="0.35">
      <c r="A6" s="5" t="s">
        <v>6</v>
      </c>
      <c r="B6" s="102">
        <v>0</v>
      </c>
      <c r="C6" s="102">
        <v>0</v>
      </c>
      <c r="D6" s="102">
        <v>0</v>
      </c>
      <c r="E6" s="102">
        <v>0</v>
      </c>
      <c r="F6" s="102">
        <v>0</v>
      </c>
      <c r="G6" s="102">
        <v>0</v>
      </c>
      <c r="H6" s="102">
        <v>0</v>
      </c>
      <c r="I6" s="102">
        <v>0</v>
      </c>
      <c r="J6" s="102">
        <v>0</v>
      </c>
      <c r="K6" s="102">
        <v>0</v>
      </c>
      <c r="L6" s="102">
        <v>0</v>
      </c>
      <c r="M6" s="102">
        <f t="shared" si="1"/>
        <v>0</v>
      </c>
    </row>
    <row r="7" spans="1:16" x14ac:dyDescent="0.35">
      <c r="A7" s="5" t="s">
        <v>7</v>
      </c>
      <c r="B7" s="102">
        <v>0</v>
      </c>
      <c r="C7" s="102">
        <v>0</v>
      </c>
      <c r="D7" s="102">
        <v>0</v>
      </c>
      <c r="E7" s="102">
        <v>0</v>
      </c>
      <c r="F7" s="102">
        <v>0</v>
      </c>
      <c r="G7" s="102">
        <v>0</v>
      </c>
      <c r="H7" s="102">
        <v>0</v>
      </c>
      <c r="I7" s="102">
        <v>0</v>
      </c>
      <c r="J7" s="102">
        <v>0</v>
      </c>
      <c r="K7" s="102">
        <v>0</v>
      </c>
      <c r="L7" s="102">
        <v>0</v>
      </c>
      <c r="M7" s="102">
        <f t="shared" si="1"/>
        <v>0</v>
      </c>
    </row>
    <row r="8" spans="1:16" x14ac:dyDescent="0.35">
      <c r="A8" s="3" t="s">
        <v>8</v>
      </c>
      <c r="B8" s="102">
        <f>SUM(B9:B11)</f>
        <v>0</v>
      </c>
      <c r="C8" s="102">
        <f t="shared" ref="C8:L8" si="2">SUM(C9:C11)</f>
        <v>25</v>
      </c>
      <c r="D8" s="102">
        <f t="shared" si="2"/>
        <v>350</v>
      </c>
      <c r="E8" s="102">
        <f t="shared" si="2"/>
        <v>625</v>
      </c>
      <c r="F8" s="102">
        <f t="shared" si="2"/>
        <v>120</v>
      </c>
      <c r="G8" s="102">
        <f t="shared" si="2"/>
        <v>120</v>
      </c>
      <c r="H8" s="102">
        <f t="shared" si="2"/>
        <v>120</v>
      </c>
      <c r="I8" s="102">
        <f t="shared" si="2"/>
        <v>120</v>
      </c>
      <c r="J8" s="102">
        <f t="shared" si="2"/>
        <v>120</v>
      </c>
      <c r="K8" s="102">
        <f t="shared" si="2"/>
        <v>120</v>
      </c>
      <c r="L8" s="102">
        <f t="shared" si="2"/>
        <v>120</v>
      </c>
      <c r="M8" s="102">
        <f t="shared" si="1"/>
        <v>1840</v>
      </c>
    </row>
    <row r="9" spans="1:16" x14ac:dyDescent="0.35">
      <c r="A9" s="5" t="s">
        <v>5</v>
      </c>
      <c r="B9" s="102">
        <v>0</v>
      </c>
      <c r="C9" s="102">
        <v>25</v>
      </c>
      <c r="D9" s="102">
        <v>350</v>
      </c>
      <c r="E9" s="102">
        <v>625</v>
      </c>
      <c r="F9" s="102">
        <v>120</v>
      </c>
      <c r="G9" s="102">
        <v>120</v>
      </c>
      <c r="H9" s="102">
        <v>120</v>
      </c>
      <c r="I9" s="102">
        <v>120</v>
      </c>
      <c r="J9" s="102">
        <v>120</v>
      </c>
      <c r="K9" s="102">
        <v>120</v>
      </c>
      <c r="L9" s="102">
        <v>120</v>
      </c>
      <c r="M9" s="102">
        <f t="shared" si="1"/>
        <v>1840</v>
      </c>
    </row>
    <row r="10" spans="1:16" x14ac:dyDescent="0.35">
      <c r="A10" s="5" t="s">
        <v>6</v>
      </c>
      <c r="B10" s="102">
        <v>0</v>
      </c>
      <c r="C10" s="102">
        <v>0</v>
      </c>
      <c r="D10" s="102">
        <v>0</v>
      </c>
      <c r="E10" s="102">
        <v>0</v>
      </c>
      <c r="F10" s="102">
        <v>0</v>
      </c>
      <c r="G10" s="102">
        <v>0</v>
      </c>
      <c r="H10" s="102">
        <v>0</v>
      </c>
      <c r="I10" s="102">
        <v>0</v>
      </c>
      <c r="J10" s="102">
        <v>0</v>
      </c>
      <c r="K10" s="102">
        <v>0</v>
      </c>
      <c r="L10" s="102">
        <v>0</v>
      </c>
      <c r="M10" s="102">
        <f t="shared" si="1"/>
        <v>0</v>
      </c>
    </row>
    <row r="11" spans="1:16" x14ac:dyDescent="0.35">
      <c r="A11" s="5" t="s">
        <v>7</v>
      </c>
      <c r="B11" s="102">
        <v>0</v>
      </c>
      <c r="C11" s="102">
        <v>0</v>
      </c>
      <c r="D11" s="102">
        <v>0</v>
      </c>
      <c r="E11" s="102">
        <v>0</v>
      </c>
      <c r="F11" s="102">
        <v>0</v>
      </c>
      <c r="G11" s="102">
        <v>0</v>
      </c>
      <c r="H11" s="102">
        <v>0</v>
      </c>
      <c r="I11" s="102">
        <v>0</v>
      </c>
      <c r="J11" s="102">
        <v>0</v>
      </c>
      <c r="K11" s="102">
        <v>0</v>
      </c>
      <c r="L11" s="102">
        <v>0</v>
      </c>
      <c r="M11" s="102">
        <f t="shared" si="1"/>
        <v>0</v>
      </c>
    </row>
    <row r="12" spans="1:16" x14ac:dyDescent="0.35">
      <c r="A12" s="3" t="s">
        <v>11</v>
      </c>
      <c r="B12" s="102">
        <f>SUM(B13:B15)</f>
        <v>0</v>
      </c>
      <c r="C12" s="102">
        <f t="shared" ref="C12:L12" si="3">SUM(C13:C15)</f>
        <v>-25</v>
      </c>
      <c r="D12" s="102">
        <f t="shared" si="3"/>
        <v>-350</v>
      </c>
      <c r="E12" s="102">
        <f t="shared" si="3"/>
        <v>-625</v>
      </c>
      <c r="F12" s="102">
        <f t="shared" si="3"/>
        <v>-120</v>
      </c>
      <c r="G12" s="102">
        <f t="shared" si="3"/>
        <v>-120</v>
      </c>
      <c r="H12" s="102">
        <f t="shared" si="3"/>
        <v>-120</v>
      </c>
      <c r="I12" s="102">
        <f t="shared" si="3"/>
        <v>-120</v>
      </c>
      <c r="J12" s="102">
        <f t="shared" si="3"/>
        <v>-120</v>
      </c>
      <c r="K12" s="102">
        <f t="shared" si="3"/>
        <v>-120</v>
      </c>
      <c r="L12" s="102">
        <f t="shared" si="3"/>
        <v>-120</v>
      </c>
      <c r="M12" s="102">
        <f t="shared" si="1"/>
        <v>-1840</v>
      </c>
    </row>
    <row r="13" spans="1:16" ht="15" thickBot="1" x14ac:dyDescent="0.4">
      <c r="A13" s="5" t="s">
        <v>5</v>
      </c>
      <c r="B13" s="102">
        <v>0</v>
      </c>
      <c r="C13" s="102">
        <v>-25</v>
      </c>
      <c r="D13" s="102">
        <v>-350</v>
      </c>
      <c r="E13" s="102">
        <v>-625</v>
      </c>
      <c r="F13" s="102">
        <v>-120</v>
      </c>
      <c r="G13" s="102">
        <v>-120</v>
      </c>
      <c r="H13" s="102">
        <v>-120</v>
      </c>
      <c r="I13" s="102">
        <v>-120</v>
      </c>
      <c r="J13" s="102">
        <v>-120</v>
      </c>
      <c r="K13" s="102">
        <v>-120</v>
      </c>
      <c r="L13" s="102">
        <v>-120</v>
      </c>
      <c r="M13" s="102">
        <f t="shared" si="1"/>
        <v>-1840</v>
      </c>
    </row>
    <row r="14" spans="1:16" ht="15" thickBot="1" x14ac:dyDescent="0.4">
      <c r="A14" s="5" t="s">
        <v>6</v>
      </c>
      <c r="B14" s="102">
        <v>0</v>
      </c>
      <c r="C14" s="102">
        <v>0</v>
      </c>
      <c r="D14" s="102">
        <v>0</v>
      </c>
      <c r="E14" s="102">
        <v>0</v>
      </c>
      <c r="F14" s="102">
        <v>0</v>
      </c>
      <c r="G14" s="102">
        <v>0</v>
      </c>
      <c r="H14" s="102">
        <v>0</v>
      </c>
      <c r="I14" s="102">
        <v>0</v>
      </c>
      <c r="J14" s="102">
        <v>0</v>
      </c>
      <c r="K14" s="102">
        <v>0</v>
      </c>
      <c r="L14" s="102">
        <v>0</v>
      </c>
      <c r="M14" s="102">
        <f t="shared" si="1"/>
        <v>0</v>
      </c>
      <c r="O14" s="67"/>
      <c r="P14" s="74"/>
    </row>
    <row r="15" spans="1:16" ht="15" thickBot="1" x14ac:dyDescent="0.4">
      <c r="A15" s="5" t="s">
        <v>7</v>
      </c>
      <c r="B15" s="102">
        <v>0</v>
      </c>
      <c r="C15" s="102">
        <v>0</v>
      </c>
      <c r="D15" s="102">
        <v>0</v>
      </c>
      <c r="E15" s="102">
        <v>0</v>
      </c>
      <c r="F15" s="102">
        <v>0</v>
      </c>
      <c r="G15" s="102">
        <v>0</v>
      </c>
      <c r="H15" s="102">
        <v>0</v>
      </c>
      <c r="I15" s="102">
        <v>0</v>
      </c>
      <c r="J15" s="102">
        <v>0</v>
      </c>
      <c r="K15" s="102">
        <v>0</v>
      </c>
      <c r="L15" s="102">
        <v>0</v>
      </c>
      <c r="M15" s="102">
        <f t="shared" si="1"/>
        <v>0</v>
      </c>
      <c r="O15" s="67"/>
      <c r="P15" s="74"/>
    </row>
    <row r="16" spans="1:16" ht="29" x14ac:dyDescent="0.35">
      <c r="A16" s="3" t="s">
        <v>9</v>
      </c>
      <c r="B16" s="102">
        <v>0</v>
      </c>
      <c r="C16" s="102">
        <v>0</v>
      </c>
      <c r="D16" s="102">
        <v>0</v>
      </c>
      <c r="E16" s="102">
        <v>0</v>
      </c>
      <c r="F16" s="102">
        <v>0</v>
      </c>
      <c r="G16" s="102">
        <v>0</v>
      </c>
      <c r="H16" s="102">
        <v>0</v>
      </c>
      <c r="I16" s="102">
        <v>0</v>
      </c>
      <c r="J16" s="102">
        <v>0</v>
      </c>
      <c r="K16" s="102">
        <v>0</v>
      </c>
      <c r="L16" s="102">
        <v>0</v>
      </c>
      <c r="M16" s="102">
        <f t="shared" si="1"/>
        <v>0</v>
      </c>
    </row>
    <row r="17" spans="1:13" x14ac:dyDescent="0.35">
      <c r="A17" s="3" t="s">
        <v>10</v>
      </c>
      <c r="B17" s="102">
        <f>SUM(B18:B20)</f>
        <v>0</v>
      </c>
      <c r="C17" s="102">
        <v>0</v>
      </c>
      <c r="D17" s="102">
        <v>0</v>
      </c>
      <c r="E17" s="102">
        <v>0</v>
      </c>
      <c r="F17" s="102">
        <v>0</v>
      </c>
      <c r="G17" s="102">
        <v>0</v>
      </c>
      <c r="H17" s="102">
        <v>0</v>
      </c>
      <c r="I17" s="102">
        <v>0</v>
      </c>
      <c r="J17" s="102">
        <v>0</v>
      </c>
      <c r="K17" s="102">
        <v>0</v>
      </c>
      <c r="L17" s="102">
        <v>0</v>
      </c>
      <c r="M17" s="102">
        <f t="shared" si="1"/>
        <v>0</v>
      </c>
    </row>
    <row r="18" spans="1:13" x14ac:dyDescent="0.35">
      <c r="A18" s="5" t="s">
        <v>5</v>
      </c>
      <c r="B18" s="102">
        <v>0</v>
      </c>
      <c r="C18" s="102">
        <v>0</v>
      </c>
      <c r="D18" s="102">
        <v>0</v>
      </c>
      <c r="E18" s="102">
        <v>0</v>
      </c>
      <c r="F18" s="102">
        <v>0</v>
      </c>
      <c r="G18" s="102">
        <v>0</v>
      </c>
      <c r="H18" s="102">
        <v>0</v>
      </c>
      <c r="I18" s="102">
        <v>0</v>
      </c>
      <c r="J18" s="102">
        <v>0</v>
      </c>
      <c r="K18" s="102">
        <v>0</v>
      </c>
      <c r="L18" s="102">
        <v>0</v>
      </c>
      <c r="M18" s="102">
        <f t="shared" si="1"/>
        <v>0</v>
      </c>
    </row>
    <row r="19" spans="1:13" x14ac:dyDescent="0.35">
      <c r="A19" s="5" t="s">
        <v>6</v>
      </c>
      <c r="B19" s="102">
        <v>0</v>
      </c>
      <c r="C19" s="102">
        <v>0</v>
      </c>
      <c r="D19" s="102">
        <v>0</v>
      </c>
      <c r="E19" s="102">
        <v>0</v>
      </c>
      <c r="F19" s="102">
        <v>0</v>
      </c>
      <c r="G19" s="102">
        <v>0</v>
      </c>
      <c r="H19" s="102">
        <v>0</v>
      </c>
      <c r="I19" s="102">
        <v>0</v>
      </c>
      <c r="J19" s="102">
        <v>0</v>
      </c>
      <c r="K19" s="102">
        <v>0</v>
      </c>
      <c r="L19" s="102">
        <v>0</v>
      </c>
      <c r="M19" s="102">
        <f t="shared" si="1"/>
        <v>0</v>
      </c>
    </row>
    <row r="20" spans="1:13" x14ac:dyDescent="0.35">
      <c r="A20" s="5" t="s">
        <v>7</v>
      </c>
      <c r="B20" s="102">
        <v>0</v>
      </c>
      <c r="C20" s="102">
        <v>0</v>
      </c>
      <c r="D20" s="102">
        <v>0</v>
      </c>
      <c r="E20" s="102">
        <v>0</v>
      </c>
      <c r="F20" s="102">
        <v>0</v>
      </c>
      <c r="G20" s="102">
        <v>0</v>
      </c>
      <c r="H20" s="102">
        <v>0</v>
      </c>
      <c r="I20" s="102">
        <v>0</v>
      </c>
      <c r="J20" s="102">
        <v>0</v>
      </c>
      <c r="K20" s="102">
        <v>0</v>
      </c>
      <c r="L20" s="102">
        <v>0</v>
      </c>
      <c r="M20" s="102">
        <f t="shared" si="1"/>
        <v>0</v>
      </c>
    </row>
    <row r="21" spans="1:13" x14ac:dyDescent="0.35">
      <c r="A21" s="5" t="s">
        <v>12</v>
      </c>
      <c r="B21" s="290" t="s">
        <v>321</v>
      </c>
      <c r="C21" s="290"/>
      <c r="D21" s="290"/>
      <c r="E21" s="290"/>
      <c r="F21" s="290"/>
      <c r="G21" s="290"/>
      <c r="H21" s="290"/>
      <c r="I21" s="290"/>
      <c r="J21" s="290"/>
      <c r="K21" s="290"/>
      <c r="L21" s="290"/>
      <c r="M21" s="290"/>
    </row>
    <row r="22" spans="1:13" ht="43.5" x14ac:dyDescent="0.35">
      <c r="A22" s="5" t="s">
        <v>13</v>
      </c>
      <c r="B22" s="290" t="s">
        <v>322</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03" t="s">
        <v>17</v>
      </c>
      <c r="B28" s="5" t="s">
        <v>20</v>
      </c>
      <c r="C28" s="103"/>
      <c r="D28" s="103"/>
      <c r="E28" s="103"/>
      <c r="F28" s="103"/>
      <c r="G28" s="103"/>
      <c r="H28" s="103"/>
      <c r="I28" s="290"/>
      <c r="J28" s="290"/>
    </row>
    <row r="29" spans="1:13" ht="87" x14ac:dyDescent="0.35">
      <c r="A29" s="103" t="s">
        <v>18</v>
      </c>
      <c r="B29" s="5" t="s">
        <v>21</v>
      </c>
      <c r="C29" s="103"/>
      <c r="D29" s="103"/>
      <c r="E29" s="103"/>
      <c r="F29" s="103"/>
      <c r="G29" s="103"/>
      <c r="H29" s="103"/>
      <c r="I29" s="294"/>
      <c r="J29" s="296"/>
    </row>
    <row r="30" spans="1:13" ht="87" x14ac:dyDescent="0.35">
      <c r="A30" s="103" t="s">
        <v>19</v>
      </c>
      <c r="B30" s="7" t="s">
        <v>22</v>
      </c>
      <c r="C30" s="103"/>
      <c r="D30" s="103"/>
      <c r="E30" s="103"/>
      <c r="F30" s="103"/>
      <c r="G30" s="103"/>
      <c r="H30" s="103"/>
      <c r="I30" s="290"/>
      <c r="J30" s="290"/>
    </row>
    <row r="31" spans="1:13" ht="29" x14ac:dyDescent="0.35">
      <c r="A31" s="8"/>
      <c r="B31" s="5" t="s">
        <v>23</v>
      </c>
      <c r="C31" s="103"/>
      <c r="D31" s="103"/>
      <c r="E31" s="103"/>
      <c r="F31" s="103"/>
      <c r="G31" s="103"/>
      <c r="H31" s="103"/>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03"/>
      <c r="D35" s="103"/>
      <c r="E35" s="103"/>
      <c r="F35" s="103"/>
      <c r="G35" s="103"/>
      <c r="H35" s="103"/>
      <c r="I35" s="290"/>
      <c r="J35" s="290"/>
    </row>
    <row r="36" spans="1:10" ht="43.5" x14ac:dyDescent="0.35">
      <c r="A36" s="290" t="s">
        <v>26</v>
      </c>
      <c r="B36" s="5" t="s">
        <v>20</v>
      </c>
      <c r="C36" s="294" t="s">
        <v>323</v>
      </c>
      <c r="D36" s="295"/>
      <c r="E36" s="295"/>
      <c r="F36" s="295"/>
      <c r="G36" s="295"/>
      <c r="H36" s="295"/>
      <c r="I36" s="295"/>
      <c r="J36" s="296"/>
    </row>
    <row r="37" spans="1:10" ht="87" x14ac:dyDescent="0.35">
      <c r="A37" s="290"/>
      <c r="B37" s="5" t="s">
        <v>21</v>
      </c>
      <c r="C37" s="294" t="s">
        <v>323</v>
      </c>
      <c r="D37" s="295"/>
      <c r="E37" s="295"/>
      <c r="F37" s="295"/>
      <c r="G37" s="295"/>
      <c r="H37" s="295"/>
      <c r="I37" s="295"/>
      <c r="J37" s="296"/>
    </row>
    <row r="38" spans="1:10" ht="87" x14ac:dyDescent="0.35">
      <c r="A38" s="290"/>
      <c r="B38" s="5" t="s">
        <v>22</v>
      </c>
      <c r="C38" s="294" t="s">
        <v>324</v>
      </c>
      <c r="D38" s="295"/>
      <c r="E38" s="295"/>
      <c r="F38" s="295"/>
      <c r="G38" s="295"/>
      <c r="H38" s="295"/>
      <c r="I38" s="295"/>
      <c r="J38" s="296"/>
    </row>
    <row r="39" spans="1:10" ht="43.5" x14ac:dyDescent="0.35">
      <c r="A39" s="103" t="s">
        <v>13</v>
      </c>
      <c r="B39" s="294"/>
      <c r="C39" s="295"/>
      <c r="D39" s="295"/>
      <c r="E39" s="295"/>
      <c r="F39" s="295"/>
      <c r="G39" s="295"/>
      <c r="H39" s="295"/>
      <c r="I39" s="295"/>
      <c r="J39" s="296"/>
    </row>
  </sheetData>
  <mergeCells count="23">
    <mergeCell ref="A36:A38"/>
    <mergeCell ref="C36:J36"/>
    <mergeCell ref="B39:J39"/>
    <mergeCell ref="C37:J37"/>
    <mergeCell ref="C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70" zoomScaleNormal="70" workbookViewId="0">
      <selection activeCell="B21" sqref="B21:M21"/>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02">
        <f>SUM(B5:B7)</f>
        <v>0</v>
      </c>
      <c r="C4" s="102">
        <f t="shared" ref="C4:L4" si="0">SUM(C5:C7)</f>
        <v>0</v>
      </c>
      <c r="D4" s="102">
        <f t="shared" si="0"/>
        <v>0</v>
      </c>
      <c r="E4" s="102">
        <f t="shared" si="0"/>
        <v>0</v>
      </c>
      <c r="F4" s="102">
        <f t="shared" si="0"/>
        <v>0</v>
      </c>
      <c r="G4" s="102">
        <f t="shared" si="0"/>
        <v>0</v>
      </c>
      <c r="H4" s="102">
        <f t="shared" si="0"/>
        <v>0</v>
      </c>
      <c r="I4" s="102">
        <f t="shared" si="0"/>
        <v>0</v>
      </c>
      <c r="J4" s="102">
        <f t="shared" si="0"/>
        <v>0</v>
      </c>
      <c r="K4" s="102">
        <f t="shared" si="0"/>
        <v>0</v>
      </c>
      <c r="L4" s="102">
        <f t="shared" si="0"/>
        <v>0</v>
      </c>
      <c r="M4" s="102">
        <f>SUM(B4:L4)</f>
        <v>0</v>
      </c>
    </row>
    <row r="5" spans="1:16" x14ac:dyDescent="0.35">
      <c r="A5" s="5" t="s">
        <v>5</v>
      </c>
      <c r="B5" s="102">
        <v>0</v>
      </c>
      <c r="C5" s="102">
        <v>0</v>
      </c>
      <c r="D5" s="102">
        <v>0</v>
      </c>
      <c r="E5" s="102">
        <v>0</v>
      </c>
      <c r="F5" s="102">
        <v>0</v>
      </c>
      <c r="G5" s="102">
        <v>0</v>
      </c>
      <c r="H5" s="102">
        <v>0</v>
      </c>
      <c r="I5" s="102">
        <v>0</v>
      </c>
      <c r="J5" s="102">
        <v>0</v>
      </c>
      <c r="K5" s="102">
        <v>0</v>
      </c>
      <c r="L5" s="102">
        <v>0</v>
      </c>
      <c r="M5" s="102">
        <f t="shared" ref="M5:M20" si="1">SUM(B5:L5)</f>
        <v>0</v>
      </c>
    </row>
    <row r="6" spans="1:16" x14ac:dyDescent="0.35">
      <c r="A6" s="5" t="s">
        <v>6</v>
      </c>
      <c r="B6" s="102">
        <v>0</v>
      </c>
      <c r="C6" s="102">
        <v>0</v>
      </c>
      <c r="D6" s="102">
        <v>0</v>
      </c>
      <c r="E6" s="102">
        <v>0</v>
      </c>
      <c r="F6" s="102">
        <v>0</v>
      </c>
      <c r="G6" s="102">
        <v>0</v>
      </c>
      <c r="H6" s="102">
        <v>0</v>
      </c>
      <c r="I6" s="102">
        <v>0</v>
      </c>
      <c r="J6" s="102">
        <v>0</v>
      </c>
      <c r="K6" s="102">
        <v>0</v>
      </c>
      <c r="L6" s="102">
        <v>0</v>
      </c>
      <c r="M6" s="102">
        <f t="shared" si="1"/>
        <v>0</v>
      </c>
    </row>
    <row r="7" spans="1:16" x14ac:dyDescent="0.35">
      <c r="A7" s="5" t="s">
        <v>7</v>
      </c>
      <c r="B7" s="102">
        <v>0</v>
      </c>
      <c r="C7" s="102">
        <v>0</v>
      </c>
      <c r="D7" s="102">
        <v>0</v>
      </c>
      <c r="E7" s="102">
        <v>0</v>
      </c>
      <c r="F7" s="102">
        <v>0</v>
      </c>
      <c r="G7" s="102">
        <v>0</v>
      </c>
      <c r="H7" s="102">
        <v>0</v>
      </c>
      <c r="I7" s="102">
        <v>0</v>
      </c>
      <c r="J7" s="102">
        <v>0</v>
      </c>
      <c r="K7" s="102">
        <v>0</v>
      </c>
      <c r="L7" s="102">
        <v>0</v>
      </c>
      <c r="M7" s="102">
        <f t="shared" si="1"/>
        <v>0</v>
      </c>
    </row>
    <row r="8" spans="1:16" x14ac:dyDescent="0.35">
      <c r="A8" s="3" t="s">
        <v>8</v>
      </c>
      <c r="B8" s="102">
        <f>SUM(B9:B11)</f>
        <v>0</v>
      </c>
      <c r="C8" s="102">
        <f t="shared" ref="C8:L8" si="2">SUM(C9:C11)</f>
        <v>7.4</v>
      </c>
      <c r="D8" s="102">
        <f t="shared" si="2"/>
        <v>4.8</v>
      </c>
      <c r="E8" s="102">
        <f t="shared" si="2"/>
        <v>2.4</v>
      </c>
      <c r="F8" s="102">
        <f t="shared" si="2"/>
        <v>30</v>
      </c>
      <c r="G8" s="102">
        <f t="shared" si="2"/>
        <v>30</v>
      </c>
      <c r="H8" s="102">
        <f t="shared" si="2"/>
        <v>30</v>
      </c>
      <c r="I8" s="102">
        <f t="shared" si="2"/>
        <v>30</v>
      </c>
      <c r="J8" s="102">
        <f t="shared" si="2"/>
        <v>30</v>
      </c>
      <c r="K8" s="102">
        <f t="shared" si="2"/>
        <v>30</v>
      </c>
      <c r="L8" s="102">
        <f t="shared" si="2"/>
        <v>30</v>
      </c>
      <c r="M8" s="102">
        <f t="shared" si="1"/>
        <v>224.6</v>
      </c>
    </row>
    <row r="9" spans="1:16" x14ac:dyDescent="0.35">
      <c r="A9" s="5" t="s">
        <v>5</v>
      </c>
      <c r="B9" s="102">
        <v>0</v>
      </c>
      <c r="C9" s="102">
        <v>7.4</v>
      </c>
      <c r="D9" s="102">
        <v>4.8</v>
      </c>
      <c r="E9" s="102">
        <v>2.4</v>
      </c>
      <c r="F9" s="102">
        <v>30</v>
      </c>
      <c r="G9" s="102">
        <v>30</v>
      </c>
      <c r="H9" s="102">
        <v>30</v>
      </c>
      <c r="I9" s="102">
        <v>30</v>
      </c>
      <c r="J9" s="102">
        <v>30</v>
      </c>
      <c r="K9" s="102">
        <v>30</v>
      </c>
      <c r="L9" s="102">
        <v>30</v>
      </c>
      <c r="M9" s="102">
        <f t="shared" si="1"/>
        <v>224.6</v>
      </c>
    </row>
    <row r="10" spans="1:16" x14ac:dyDescent="0.35">
      <c r="A10" s="5" t="s">
        <v>6</v>
      </c>
      <c r="B10" s="102">
        <v>0</v>
      </c>
      <c r="C10" s="102">
        <v>0</v>
      </c>
      <c r="D10" s="102">
        <v>0</v>
      </c>
      <c r="E10" s="102">
        <v>0</v>
      </c>
      <c r="F10" s="102">
        <v>0</v>
      </c>
      <c r="G10" s="102">
        <v>0</v>
      </c>
      <c r="H10" s="102">
        <v>0</v>
      </c>
      <c r="I10" s="102">
        <v>0</v>
      </c>
      <c r="J10" s="102">
        <v>0</v>
      </c>
      <c r="K10" s="102">
        <v>0</v>
      </c>
      <c r="L10" s="102">
        <v>0</v>
      </c>
      <c r="M10" s="102">
        <f t="shared" si="1"/>
        <v>0</v>
      </c>
    </row>
    <row r="11" spans="1:16" x14ac:dyDescent="0.35">
      <c r="A11" s="5" t="s">
        <v>7</v>
      </c>
      <c r="B11" s="102">
        <v>0</v>
      </c>
      <c r="C11" s="102">
        <v>0</v>
      </c>
      <c r="D11" s="102">
        <v>0</v>
      </c>
      <c r="E11" s="102">
        <v>0</v>
      </c>
      <c r="F11" s="102">
        <v>0</v>
      </c>
      <c r="G11" s="102">
        <v>0</v>
      </c>
      <c r="H11" s="102">
        <v>0</v>
      </c>
      <c r="I11" s="102">
        <v>0</v>
      </c>
      <c r="J11" s="102">
        <v>0</v>
      </c>
      <c r="K11" s="102">
        <v>0</v>
      </c>
      <c r="L11" s="102">
        <v>0</v>
      </c>
      <c r="M11" s="102">
        <f t="shared" si="1"/>
        <v>0</v>
      </c>
    </row>
    <row r="12" spans="1:16" x14ac:dyDescent="0.35">
      <c r="A12" s="3" t="s">
        <v>11</v>
      </c>
      <c r="B12" s="102">
        <f>SUM(B13:B15)</f>
        <v>0</v>
      </c>
      <c r="C12" s="102">
        <f t="shared" ref="C12:L12" si="3">SUM(C13:C15)</f>
        <v>-7.4</v>
      </c>
      <c r="D12" s="102">
        <f t="shared" si="3"/>
        <v>-4.8</v>
      </c>
      <c r="E12" s="102">
        <f t="shared" si="3"/>
        <v>-2.4</v>
      </c>
      <c r="F12" s="102">
        <f t="shared" si="3"/>
        <v>-30</v>
      </c>
      <c r="G12" s="102">
        <f t="shared" si="3"/>
        <v>-30</v>
      </c>
      <c r="H12" s="102">
        <f t="shared" si="3"/>
        <v>-30</v>
      </c>
      <c r="I12" s="102">
        <f t="shared" si="3"/>
        <v>-30</v>
      </c>
      <c r="J12" s="102">
        <f t="shared" si="3"/>
        <v>-30</v>
      </c>
      <c r="K12" s="102">
        <f t="shared" si="3"/>
        <v>-30</v>
      </c>
      <c r="L12" s="102">
        <f t="shared" si="3"/>
        <v>-30</v>
      </c>
      <c r="M12" s="102">
        <f t="shared" si="1"/>
        <v>-224.6</v>
      </c>
    </row>
    <row r="13" spans="1:16" ht="15" thickBot="1" x14ac:dyDescent="0.4">
      <c r="A13" s="5" t="s">
        <v>5</v>
      </c>
      <c r="B13" s="102">
        <v>0</v>
      </c>
      <c r="C13" s="102">
        <v>-7.4</v>
      </c>
      <c r="D13" s="102">
        <v>-4.8</v>
      </c>
      <c r="E13" s="102">
        <v>-2.4</v>
      </c>
      <c r="F13" s="102">
        <v>-30</v>
      </c>
      <c r="G13" s="102">
        <v>-30</v>
      </c>
      <c r="H13" s="102">
        <v>-30</v>
      </c>
      <c r="I13" s="102">
        <v>-30</v>
      </c>
      <c r="J13" s="102">
        <v>-30</v>
      </c>
      <c r="K13" s="102">
        <v>-30</v>
      </c>
      <c r="L13" s="102">
        <v>-30</v>
      </c>
      <c r="M13" s="102">
        <f t="shared" si="1"/>
        <v>-224.6</v>
      </c>
    </row>
    <row r="14" spans="1:16" ht="15" thickBot="1" x14ac:dyDescent="0.4">
      <c r="A14" s="5" t="s">
        <v>6</v>
      </c>
      <c r="B14" s="102">
        <v>0</v>
      </c>
      <c r="C14" s="102">
        <v>0</v>
      </c>
      <c r="D14" s="102">
        <v>0</v>
      </c>
      <c r="E14" s="102">
        <v>0</v>
      </c>
      <c r="F14" s="102">
        <v>0</v>
      </c>
      <c r="G14" s="102">
        <v>0</v>
      </c>
      <c r="H14" s="102">
        <v>0</v>
      </c>
      <c r="I14" s="102">
        <v>0</v>
      </c>
      <c r="J14" s="102">
        <v>0</v>
      </c>
      <c r="K14" s="102">
        <v>0</v>
      </c>
      <c r="L14" s="102">
        <v>0</v>
      </c>
      <c r="M14" s="102">
        <f t="shared" si="1"/>
        <v>0</v>
      </c>
      <c r="O14" s="67"/>
      <c r="P14" s="74"/>
    </row>
    <row r="15" spans="1:16" ht="15" thickBot="1" x14ac:dyDescent="0.4">
      <c r="A15" s="5" t="s">
        <v>7</v>
      </c>
      <c r="B15" s="102">
        <v>0</v>
      </c>
      <c r="C15" s="102">
        <v>0</v>
      </c>
      <c r="D15" s="102">
        <v>0</v>
      </c>
      <c r="E15" s="102">
        <v>0</v>
      </c>
      <c r="F15" s="102">
        <v>0</v>
      </c>
      <c r="G15" s="102">
        <v>0</v>
      </c>
      <c r="H15" s="102">
        <v>0</v>
      </c>
      <c r="I15" s="102">
        <v>0</v>
      </c>
      <c r="J15" s="102">
        <v>0</v>
      </c>
      <c r="K15" s="102">
        <v>0</v>
      </c>
      <c r="L15" s="102">
        <v>0</v>
      </c>
      <c r="M15" s="102">
        <f t="shared" si="1"/>
        <v>0</v>
      </c>
      <c r="O15" s="67"/>
      <c r="P15" s="74"/>
    </row>
    <row r="16" spans="1:16" ht="29" x14ac:dyDescent="0.35">
      <c r="A16" s="3" t="s">
        <v>9</v>
      </c>
      <c r="B16" s="102">
        <v>0</v>
      </c>
      <c r="C16" s="102">
        <v>40.6</v>
      </c>
      <c r="D16" s="102">
        <v>26.2</v>
      </c>
      <c r="E16" s="102">
        <v>13.6</v>
      </c>
      <c r="F16" s="102">
        <v>0</v>
      </c>
      <c r="G16" s="102">
        <v>0</v>
      </c>
      <c r="H16" s="102">
        <v>0</v>
      </c>
      <c r="I16" s="102">
        <v>0</v>
      </c>
      <c r="J16" s="102">
        <v>0</v>
      </c>
      <c r="K16" s="102">
        <v>0</v>
      </c>
      <c r="L16" s="102">
        <v>0</v>
      </c>
      <c r="M16" s="102">
        <f t="shared" si="1"/>
        <v>80.399999999999991</v>
      </c>
    </row>
    <row r="17" spans="1:13" x14ac:dyDescent="0.35">
      <c r="A17" s="3" t="s">
        <v>10</v>
      </c>
      <c r="B17" s="102">
        <f>SUM(B18:B20)</f>
        <v>0</v>
      </c>
      <c r="C17" s="102">
        <v>0</v>
      </c>
      <c r="D17" s="102">
        <v>0</v>
      </c>
      <c r="E17" s="102">
        <v>0</v>
      </c>
      <c r="F17" s="102">
        <v>0</v>
      </c>
      <c r="G17" s="102">
        <v>0</v>
      </c>
      <c r="H17" s="102">
        <v>0</v>
      </c>
      <c r="I17" s="102">
        <v>0</v>
      </c>
      <c r="J17" s="102">
        <v>0</v>
      </c>
      <c r="K17" s="102">
        <v>0</v>
      </c>
      <c r="L17" s="102">
        <v>0</v>
      </c>
      <c r="M17" s="102">
        <f t="shared" si="1"/>
        <v>0</v>
      </c>
    </row>
    <row r="18" spans="1:13" x14ac:dyDescent="0.35">
      <c r="A18" s="5" t="s">
        <v>5</v>
      </c>
      <c r="B18" s="102">
        <v>0</v>
      </c>
      <c r="C18" s="102">
        <v>0</v>
      </c>
      <c r="D18" s="102">
        <v>0</v>
      </c>
      <c r="E18" s="102">
        <v>0</v>
      </c>
      <c r="F18" s="102">
        <v>0</v>
      </c>
      <c r="G18" s="102">
        <v>0</v>
      </c>
      <c r="H18" s="102">
        <v>0</v>
      </c>
      <c r="I18" s="102">
        <v>0</v>
      </c>
      <c r="J18" s="102">
        <v>0</v>
      </c>
      <c r="K18" s="102">
        <v>0</v>
      </c>
      <c r="L18" s="102">
        <v>0</v>
      </c>
      <c r="M18" s="102">
        <f t="shared" si="1"/>
        <v>0</v>
      </c>
    </row>
    <row r="19" spans="1:13" x14ac:dyDescent="0.35">
      <c r="A19" s="5" t="s">
        <v>6</v>
      </c>
      <c r="B19" s="102">
        <v>0</v>
      </c>
      <c r="C19" s="102">
        <v>0</v>
      </c>
      <c r="D19" s="102">
        <v>0</v>
      </c>
      <c r="E19" s="102">
        <v>0</v>
      </c>
      <c r="F19" s="102">
        <v>0</v>
      </c>
      <c r="G19" s="102">
        <v>0</v>
      </c>
      <c r="H19" s="102">
        <v>0</v>
      </c>
      <c r="I19" s="102">
        <v>0</v>
      </c>
      <c r="J19" s="102">
        <v>0</v>
      </c>
      <c r="K19" s="102">
        <v>0</v>
      </c>
      <c r="L19" s="102">
        <v>0</v>
      </c>
      <c r="M19" s="102">
        <f t="shared" si="1"/>
        <v>0</v>
      </c>
    </row>
    <row r="20" spans="1:13" x14ac:dyDescent="0.35">
      <c r="A20" s="5" t="s">
        <v>7</v>
      </c>
      <c r="B20" s="102">
        <v>0</v>
      </c>
      <c r="C20" s="102">
        <v>0</v>
      </c>
      <c r="D20" s="102">
        <v>0</v>
      </c>
      <c r="E20" s="102">
        <v>0</v>
      </c>
      <c r="F20" s="102">
        <v>0</v>
      </c>
      <c r="G20" s="102">
        <v>0</v>
      </c>
      <c r="H20" s="102">
        <v>0</v>
      </c>
      <c r="I20" s="102">
        <v>0</v>
      </c>
      <c r="J20" s="102">
        <v>0</v>
      </c>
      <c r="K20" s="102">
        <v>0</v>
      </c>
      <c r="L20" s="102">
        <v>0</v>
      </c>
      <c r="M20" s="102">
        <f t="shared" si="1"/>
        <v>0</v>
      </c>
    </row>
    <row r="21" spans="1:13" ht="59.25" customHeight="1" x14ac:dyDescent="0.35">
      <c r="A21" s="5" t="s">
        <v>12</v>
      </c>
      <c r="B21" s="290" t="s">
        <v>325</v>
      </c>
      <c r="C21" s="290"/>
      <c r="D21" s="290"/>
      <c r="E21" s="290"/>
      <c r="F21" s="290"/>
      <c r="G21" s="290"/>
      <c r="H21" s="290"/>
      <c r="I21" s="290"/>
      <c r="J21" s="290"/>
      <c r="K21" s="290"/>
      <c r="L21" s="290"/>
      <c r="M21" s="290"/>
    </row>
    <row r="22" spans="1:13" ht="227.25" customHeight="1" x14ac:dyDescent="0.35">
      <c r="A22" s="5" t="s">
        <v>13</v>
      </c>
      <c r="B22" s="290" t="s">
        <v>326</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03" t="s">
        <v>17</v>
      </c>
      <c r="B28" s="5" t="s">
        <v>20</v>
      </c>
      <c r="C28" s="103">
        <v>0</v>
      </c>
      <c r="D28" s="103">
        <v>38</v>
      </c>
      <c r="E28" s="103">
        <v>24</v>
      </c>
      <c r="F28" s="103">
        <v>12</v>
      </c>
      <c r="G28" s="103">
        <v>40</v>
      </c>
      <c r="H28" s="103">
        <v>100</v>
      </c>
      <c r="I28" s="290">
        <f>SUM(C28:H28)</f>
        <v>214</v>
      </c>
      <c r="J28" s="290"/>
    </row>
    <row r="29" spans="1:13" ht="87" x14ac:dyDescent="0.35">
      <c r="A29" s="103" t="s">
        <v>18</v>
      </c>
      <c r="B29" s="5" t="s">
        <v>21</v>
      </c>
      <c r="C29" s="103">
        <v>0</v>
      </c>
      <c r="D29" s="103">
        <v>10</v>
      </c>
      <c r="E29" s="103">
        <v>7</v>
      </c>
      <c r="F29" s="103">
        <v>4</v>
      </c>
      <c r="G29" s="103">
        <v>20</v>
      </c>
      <c r="H29" s="103">
        <v>50</v>
      </c>
      <c r="I29" s="290">
        <f>SUM(C29:H29)</f>
        <v>91</v>
      </c>
      <c r="J29" s="290"/>
    </row>
    <row r="30" spans="1:13" ht="87" x14ac:dyDescent="0.35">
      <c r="A30" s="103" t="s">
        <v>19</v>
      </c>
      <c r="B30" s="7" t="s">
        <v>22</v>
      </c>
      <c r="C30" s="103"/>
      <c r="D30" s="103"/>
      <c r="E30" s="103"/>
      <c r="F30" s="103"/>
      <c r="G30" s="103"/>
      <c r="H30" s="103"/>
      <c r="I30" s="290"/>
      <c r="J30" s="290"/>
    </row>
    <row r="31" spans="1:13" ht="29" x14ac:dyDescent="0.35">
      <c r="A31" s="8"/>
      <c r="B31" s="5" t="s">
        <v>23</v>
      </c>
      <c r="C31" s="103"/>
      <c r="D31" s="103"/>
      <c r="E31" s="103"/>
      <c r="F31" s="103"/>
      <c r="G31" s="103"/>
      <c r="H31" s="103"/>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03"/>
      <c r="D35" s="103"/>
      <c r="E35" s="103"/>
      <c r="F35" s="103"/>
      <c r="G35" s="103"/>
      <c r="H35" s="103"/>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03"/>
      <c r="D37" s="103"/>
      <c r="E37" s="103"/>
      <c r="F37" s="103"/>
      <c r="G37" s="103"/>
      <c r="H37" s="103"/>
      <c r="I37" s="290"/>
      <c r="J37" s="290"/>
    </row>
    <row r="38" spans="1:10" ht="43.5" x14ac:dyDescent="0.35">
      <c r="A38" s="103"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R7" sqref="R7"/>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05">
        <f>SUM(B5:B7)</f>
        <v>0</v>
      </c>
      <c r="C4" s="105">
        <f t="shared" ref="C4:L4" si="0">SUM(C5:C7)</f>
        <v>0</v>
      </c>
      <c r="D4" s="105">
        <f t="shared" si="0"/>
        <v>0</v>
      </c>
      <c r="E4" s="105">
        <f t="shared" si="0"/>
        <v>0</v>
      </c>
      <c r="F4" s="105">
        <f t="shared" si="0"/>
        <v>0</v>
      </c>
      <c r="G4" s="105">
        <f t="shared" si="0"/>
        <v>0</v>
      </c>
      <c r="H4" s="105">
        <f t="shared" si="0"/>
        <v>0</v>
      </c>
      <c r="I4" s="105">
        <f t="shared" si="0"/>
        <v>0</v>
      </c>
      <c r="J4" s="105">
        <f t="shared" si="0"/>
        <v>0</v>
      </c>
      <c r="K4" s="105">
        <f t="shared" si="0"/>
        <v>0</v>
      </c>
      <c r="L4" s="105">
        <f t="shared" si="0"/>
        <v>0</v>
      </c>
      <c r="M4" s="105">
        <f>SUM(B4:L4)</f>
        <v>0</v>
      </c>
    </row>
    <row r="5" spans="1:16" x14ac:dyDescent="0.35">
      <c r="A5" s="5" t="s">
        <v>5</v>
      </c>
      <c r="B5" s="105">
        <v>0</v>
      </c>
      <c r="C5" s="105">
        <v>0</v>
      </c>
      <c r="D5" s="105">
        <v>0</v>
      </c>
      <c r="E5" s="105">
        <v>0</v>
      </c>
      <c r="F5" s="105">
        <v>0</v>
      </c>
      <c r="G5" s="105">
        <v>0</v>
      </c>
      <c r="H5" s="105">
        <v>0</v>
      </c>
      <c r="I5" s="105">
        <v>0</v>
      </c>
      <c r="J5" s="105">
        <v>0</v>
      </c>
      <c r="K5" s="105">
        <v>0</v>
      </c>
      <c r="L5" s="105">
        <v>0</v>
      </c>
      <c r="M5" s="105">
        <f t="shared" ref="M5:M20" si="1">SUM(B5:L5)</f>
        <v>0</v>
      </c>
    </row>
    <row r="6" spans="1:16" x14ac:dyDescent="0.35">
      <c r="A6" s="5" t="s">
        <v>6</v>
      </c>
      <c r="B6" s="105">
        <v>0</v>
      </c>
      <c r="C6" s="105">
        <v>0</v>
      </c>
      <c r="D6" s="105">
        <v>0</v>
      </c>
      <c r="E6" s="105">
        <v>0</v>
      </c>
      <c r="F6" s="105">
        <v>0</v>
      </c>
      <c r="G6" s="105">
        <v>0</v>
      </c>
      <c r="H6" s="105">
        <v>0</v>
      </c>
      <c r="I6" s="105">
        <v>0</v>
      </c>
      <c r="J6" s="105">
        <v>0</v>
      </c>
      <c r="K6" s="105">
        <v>0</v>
      </c>
      <c r="L6" s="105">
        <v>0</v>
      </c>
      <c r="M6" s="105">
        <f t="shared" si="1"/>
        <v>0</v>
      </c>
    </row>
    <row r="7" spans="1:16" x14ac:dyDescent="0.35">
      <c r="A7" s="5" t="s">
        <v>7</v>
      </c>
      <c r="B7" s="105">
        <v>0</v>
      </c>
      <c r="C7" s="105">
        <v>0</v>
      </c>
      <c r="D7" s="105">
        <v>0</v>
      </c>
      <c r="E7" s="105">
        <v>0</v>
      </c>
      <c r="F7" s="105">
        <v>0</v>
      </c>
      <c r="G7" s="105">
        <v>0</v>
      </c>
      <c r="H7" s="105">
        <v>0</v>
      </c>
      <c r="I7" s="105">
        <v>0</v>
      </c>
      <c r="J7" s="105">
        <v>0</v>
      </c>
      <c r="K7" s="105">
        <v>0</v>
      </c>
      <c r="L7" s="105">
        <v>0</v>
      </c>
      <c r="M7" s="105">
        <f t="shared" si="1"/>
        <v>0</v>
      </c>
    </row>
    <row r="8" spans="1:16" x14ac:dyDescent="0.35">
      <c r="A8" s="3" t="s">
        <v>8</v>
      </c>
      <c r="B8" s="105">
        <f>SUM(B9:B11)</f>
        <v>7.0000000000000007E-2</v>
      </c>
      <c r="C8" s="105">
        <f t="shared" ref="C8:L8" si="2">SUM(C9:C11)</f>
        <v>0.98</v>
      </c>
      <c r="D8" s="105">
        <f t="shared" si="2"/>
        <v>1.06</v>
      </c>
      <c r="E8" s="105">
        <f t="shared" si="2"/>
        <v>0.01</v>
      </c>
      <c r="F8" s="105">
        <f t="shared" si="2"/>
        <v>0.01</v>
      </c>
      <c r="G8" s="105">
        <f t="shared" si="2"/>
        <v>0.01</v>
      </c>
      <c r="H8" s="105">
        <f t="shared" si="2"/>
        <v>0.01</v>
      </c>
      <c r="I8" s="105">
        <f t="shared" si="2"/>
        <v>0.01</v>
      </c>
      <c r="J8" s="105">
        <f t="shared" si="2"/>
        <v>0.01</v>
      </c>
      <c r="K8" s="105">
        <f t="shared" si="2"/>
        <v>0.01</v>
      </c>
      <c r="L8" s="105">
        <f t="shared" si="2"/>
        <v>0.01</v>
      </c>
      <c r="M8" s="105">
        <f t="shared" si="1"/>
        <v>2.1899999999999986</v>
      </c>
    </row>
    <row r="9" spans="1:16" x14ac:dyDescent="0.35">
      <c r="A9" s="5" t="s">
        <v>5</v>
      </c>
      <c r="B9" s="105">
        <v>7.0000000000000007E-2</v>
      </c>
      <c r="C9" s="105">
        <v>0.98</v>
      </c>
      <c r="D9" s="105">
        <v>1.06</v>
      </c>
      <c r="E9" s="105">
        <v>0.01</v>
      </c>
      <c r="F9" s="105">
        <v>0.01</v>
      </c>
      <c r="G9" s="105">
        <v>0.01</v>
      </c>
      <c r="H9" s="105">
        <v>0.01</v>
      </c>
      <c r="I9" s="105">
        <v>0.01</v>
      </c>
      <c r="J9" s="105">
        <v>0.01</v>
      </c>
      <c r="K9" s="105">
        <v>0.01</v>
      </c>
      <c r="L9" s="105">
        <v>0.01</v>
      </c>
      <c r="M9" s="105">
        <f t="shared" si="1"/>
        <v>2.1899999999999986</v>
      </c>
    </row>
    <row r="10" spans="1:16" x14ac:dyDescent="0.35">
      <c r="A10" s="5" t="s">
        <v>6</v>
      </c>
      <c r="B10" s="105">
        <v>0</v>
      </c>
      <c r="C10" s="105">
        <v>0</v>
      </c>
      <c r="D10" s="105">
        <v>0</v>
      </c>
      <c r="E10" s="105">
        <v>0</v>
      </c>
      <c r="F10" s="105">
        <v>0</v>
      </c>
      <c r="G10" s="105">
        <v>0</v>
      </c>
      <c r="H10" s="105">
        <v>0</v>
      </c>
      <c r="I10" s="105">
        <v>0</v>
      </c>
      <c r="J10" s="105">
        <v>0</v>
      </c>
      <c r="K10" s="105">
        <v>0</v>
      </c>
      <c r="L10" s="105">
        <v>0</v>
      </c>
      <c r="M10" s="105">
        <f t="shared" si="1"/>
        <v>0</v>
      </c>
    </row>
    <row r="11" spans="1:16" x14ac:dyDescent="0.35">
      <c r="A11" s="5" t="s">
        <v>7</v>
      </c>
      <c r="B11" s="105">
        <v>0</v>
      </c>
      <c r="C11" s="105">
        <v>0</v>
      </c>
      <c r="D11" s="105">
        <v>0</v>
      </c>
      <c r="E11" s="105">
        <v>0</v>
      </c>
      <c r="F11" s="105">
        <v>0</v>
      </c>
      <c r="G11" s="105">
        <v>0</v>
      </c>
      <c r="H11" s="105">
        <v>0</v>
      </c>
      <c r="I11" s="105">
        <v>0</v>
      </c>
      <c r="J11" s="105">
        <v>0</v>
      </c>
      <c r="K11" s="105">
        <v>0</v>
      </c>
      <c r="L11" s="105">
        <v>0</v>
      </c>
      <c r="M11" s="105">
        <f t="shared" si="1"/>
        <v>0</v>
      </c>
    </row>
    <row r="12" spans="1:16" x14ac:dyDescent="0.35">
      <c r="A12" s="3" t="s">
        <v>11</v>
      </c>
      <c r="B12" s="105">
        <f>SUM(B13:B15)</f>
        <v>-7.0000000000000007E-2</v>
      </c>
      <c r="C12" s="105">
        <f t="shared" ref="C12:L12" si="3">SUM(C13:C15)</f>
        <v>-0.98</v>
      </c>
      <c r="D12" s="105">
        <f t="shared" si="3"/>
        <v>-1.06</v>
      </c>
      <c r="E12" s="105">
        <f t="shared" si="3"/>
        <v>-0.01</v>
      </c>
      <c r="F12" s="105">
        <f t="shared" si="3"/>
        <v>-0.01</v>
      </c>
      <c r="G12" s="105">
        <f t="shared" si="3"/>
        <v>-0.01</v>
      </c>
      <c r="H12" s="105">
        <f t="shared" si="3"/>
        <v>-0.01</v>
      </c>
      <c r="I12" s="105">
        <f t="shared" si="3"/>
        <v>-0.01</v>
      </c>
      <c r="J12" s="105">
        <f t="shared" si="3"/>
        <v>-0.01</v>
      </c>
      <c r="K12" s="105">
        <f t="shared" si="3"/>
        <v>-0.01</v>
      </c>
      <c r="L12" s="105">
        <f t="shared" si="3"/>
        <v>-0.01</v>
      </c>
      <c r="M12" s="105">
        <f t="shared" si="1"/>
        <v>-2.1899999999999986</v>
      </c>
    </row>
    <row r="13" spans="1:16" ht="15" thickBot="1" x14ac:dyDescent="0.4">
      <c r="A13" s="5" t="s">
        <v>5</v>
      </c>
      <c r="B13" s="105">
        <v>-7.0000000000000007E-2</v>
      </c>
      <c r="C13" s="105">
        <v>-0.98</v>
      </c>
      <c r="D13" s="105">
        <v>-1.06</v>
      </c>
      <c r="E13" s="105">
        <v>-0.01</v>
      </c>
      <c r="F13" s="105">
        <v>-0.01</v>
      </c>
      <c r="G13" s="105">
        <v>-0.01</v>
      </c>
      <c r="H13" s="105">
        <v>-0.01</v>
      </c>
      <c r="I13" s="105">
        <v>-0.01</v>
      </c>
      <c r="J13" s="105">
        <v>-0.01</v>
      </c>
      <c r="K13" s="105">
        <v>-0.01</v>
      </c>
      <c r="L13" s="105">
        <v>-0.01</v>
      </c>
      <c r="M13" s="105">
        <f t="shared" si="1"/>
        <v>-2.1899999999999986</v>
      </c>
    </row>
    <row r="14" spans="1:16" ht="15" thickBot="1" x14ac:dyDescent="0.4">
      <c r="A14" s="5" t="s">
        <v>6</v>
      </c>
      <c r="B14" s="105">
        <v>0</v>
      </c>
      <c r="C14" s="105">
        <v>0</v>
      </c>
      <c r="D14" s="105">
        <v>0</v>
      </c>
      <c r="E14" s="105">
        <v>0</v>
      </c>
      <c r="F14" s="105">
        <v>0</v>
      </c>
      <c r="G14" s="105">
        <v>0</v>
      </c>
      <c r="H14" s="105">
        <v>0</v>
      </c>
      <c r="I14" s="105">
        <v>0</v>
      </c>
      <c r="J14" s="105">
        <v>0</v>
      </c>
      <c r="K14" s="105">
        <v>0</v>
      </c>
      <c r="L14" s="105">
        <v>0</v>
      </c>
      <c r="M14" s="105">
        <f t="shared" si="1"/>
        <v>0</v>
      </c>
      <c r="O14" s="67"/>
      <c r="P14" s="74"/>
    </row>
    <row r="15" spans="1:16" ht="15" thickBot="1" x14ac:dyDescent="0.4">
      <c r="A15" s="5" t="s">
        <v>7</v>
      </c>
      <c r="B15" s="105">
        <v>0</v>
      </c>
      <c r="C15" s="105">
        <v>0</v>
      </c>
      <c r="D15" s="105">
        <v>0</v>
      </c>
      <c r="E15" s="105">
        <v>0</v>
      </c>
      <c r="F15" s="105">
        <v>0</v>
      </c>
      <c r="G15" s="105">
        <v>0</v>
      </c>
      <c r="H15" s="105">
        <v>0</v>
      </c>
      <c r="I15" s="105">
        <v>0</v>
      </c>
      <c r="J15" s="105">
        <v>0</v>
      </c>
      <c r="K15" s="105">
        <v>0</v>
      </c>
      <c r="L15" s="105">
        <v>0</v>
      </c>
      <c r="M15" s="105">
        <f t="shared" si="1"/>
        <v>0</v>
      </c>
      <c r="O15" s="67"/>
      <c r="P15" s="74"/>
    </row>
    <row r="16" spans="1:16" ht="29" x14ac:dyDescent="0.35">
      <c r="A16" s="3" t="s">
        <v>9</v>
      </c>
      <c r="B16" s="105">
        <v>0.42</v>
      </c>
      <c r="C16" s="105">
        <v>5.5</v>
      </c>
      <c r="D16" s="105">
        <v>5.93</v>
      </c>
      <c r="E16" s="105">
        <v>0.2</v>
      </c>
      <c r="F16" s="105">
        <v>0</v>
      </c>
      <c r="G16" s="105">
        <v>0</v>
      </c>
      <c r="H16" s="105">
        <v>0</v>
      </c>
      <c r="I16" s="105">
        <v>0</v>
      </c>
      <c r="J16" s="105">
        <v>0</v>
      </c>
      <c r="K16" s="105">
        <v>0</v>
      </c>
      <c r="L16" s="105">
        <v>0</v>
      </c>
      <c r="M16" s="105">
        <f t="shared" si="1"/>
        <v>12.049999999999999</v>
      </c>
    </row>
    <row r="17" spans="1:13" x14ac:dyDescent="0.35">
      <c r="A17" s="3" t="s">
        <v>10</v>
      </c>
      <c r="B17" s="105">
        <f>SUM(B18:B20)</f>
        <v>0</v>
      </c>
      <c r="C17" s="105">
        <v>0</v>
      </c>
      <c r="D17" s="105">
        <v>0</v>
      </c>
      <c r="E17" s="105">
        <v>0</v>
      </c>
      <c r="F17" s="105">
        <v>0</v>
      </c>
      <c r="G17" s="105">
        <v>0</v>
      </c>
      <c r="H17" s="105">
        <v>0</v>
      </c>
      <c r="I17" s="105">
        <v>0</v>
      </c>
      <c r="J17" s="105">
        <v>0</v>
      </c>
      <c r="K17" s="105">
        <v>0</v>
      </c>
      <c r="L17" s="105">
        <v>0</v>
      </c>
      <c r="M17" s="105">
        <f t="shared" si="1"/>
        <v>0</v>
      </c>
    </row>
    <row r="18" spans="1:13" x14ac:dyDescent="0.35">
      <c r="A18" s="5" t="s">
        <v>5</v>
      </c>
      <c r="B18" s="105">
        <v>0</v>
      </c>
      <c r="C18" s="105">
        <v>0</v>
      </c>
      <c r="D18" s="105">
        <v>0</v>
      </c>
      <c r="E18" s="105">
        <v>0</v>
      </c>
      <c r="F18" s="105">
        <v>0</v>
      </c>
      <c r="G18" s="105">
        <v>0</v>
      </c>
      <c r="H18" s="105">
        <v>0</v>
      </c>
      <c r="I18" s="105">
        <v>0</v>
      </c>
      <c r="J18" s="105">
        <v>0</v>
      </c>
      <c r="K18" s="105">
        <v>0</v>
      </c>
      <c r="L18" s="105">
        <v>0</v>
      </c>
      <c r="M18" s="105">
        <f t="shared" si="1"/>
        <v>0</v>
      </c>
    </row>
    <row r="19" spans="1:13" x14ac:dyDescent="0.35">
      <c r="A19" s="5" t="s">
        <v>6</v>
      </c>
      <c r="B19" s="105">
        <v>0</v>
      </c>
      <c r="C19" s="105">
        <v>0</v>
      </c>
      <c r="D19" s="105">
        <v>0</v>
      </c>
      <c r="E19" s="105">
        <v>0</v>
      </c>
      <c r="F19" s="105">
        <v>0</v>
      </c>
      <c r="G19" s="105">
        <v>0</v>
      </c>
      <c r="H19" s="105">
        <v>0</v>
      </c>
      <c r="I19" s="105">
        <v>0</v>
      </c>
      <c r="J19" s="105">
        <v>0</v>
      </c>
      <c r="K19" s="105">
        <v>0</v>
      </c>
      <c r="L19" s="105">
        <v>0</v>
      </c>
      <c r="M19" s="105">
        <f t="shared" si="1"/>
        <v>0</v>
      </c>
    </row>
    <row r="20" spans="1:13" x14ac:dyDescent="0.35">
      <c r="A20" s="5" t="s">
        <v>7</v>
      </c>
      <c r="B20" s="105">
        <v>0</v>
      </c>
      <c r="C20" s="105">
        <v>0</v>
      </c>
      <c r="D20" s="105">
        <v>0</v>
      </c>
      <c r="E20" s="105">
        <v>0</v>
      </c>
      <c r="F20" s="105">
        <v>0</v>
      </c>
      <c r="G20" s="105">
        <v>0</v>
      </c>
      <c r="H20" s="105">
        <v>0</v>
      </c>
      <c r="I20" s="105">
        <v>0</v>
      </c>
      <c r="J20" s="105">
        <v>0</v>
      </c>
      <c r="K20" s="105">
        <v>0</v>
      </c>
      <c r="L20" s="105">
        <v>0</v>
      </c>
      <c r="M20" s="105">
        <f t="shared" si="1"/>
        <v>0</v>
      </c>
    </row>
    <row r="21" spans="1:13" ht="52.5" customHeight="1" x14ac:dyDescent="0.35">
      <c r="A21" s="5" t="s">
        <v>12</v>
      </c>
      <c r="B21" s="290" t="s">
        <v>330</v>
      </c>
      <c r="C21" s="290"/>
      <c r="D21" s="290"/>
      <c r="E21" s="290"/>
      <c r="F21" s="290"/>
      <c r="G21" s="290"/>
      <c r="H21" s="290"/>
      <c r="I21" s="290"/>
      <c r="J21" s="290"/>
      <c r="K21" s="290"/>
      <c r="L21" s="290"/>
      <c r="M21" s="290"/>
    </row>
    <row r="22" spans="1:13" ht="125.25" customHeight="1" x14ac:dyDescent="0.35">
      <c r="A22" s="5" t="s">
        <v>13</v>
      </c>
      <c r="B22" s="368" t="s">
        <v>333</v>
      </c>
      <c r="C22" s="368"/>
      <c r="D22" s="368"/>
      <c r="E22" s="368"/>
      <c r="F22" s="368"/>
      <c r="G22" s="368"/>
      <c r="H22" s="368"/>
      <c r="I22" s="368"/>
      <c r="J22" s="368"/>
      <c r="K22" s="368"/>
      <c r="L22" s="368"/>
      <c r="M22" s="368"/>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04" t="s">
        <v>17</v>
      </c>
      <c r="B28" s="5" t="s">
        <v>20</v>
      </c>
      <c r="C28" s="104"/>
      <c r="D28" s="104"/>
      <c r="E28" s="104"/>
      <c r="F28" s="104"/>
      <c r="G28" s="104"/>
      <c r="H28" s="104"/>
      <c r="I28" s="290"/>
      <c r="J28" s="290"/>
    </row>
    <row r="29" spans="1:13" ht="87" x14ac:dyDescent="0.35">
      <c r="A29" s="104" t="s">
        <v>18</v>
      </c>
      <c r="B29" s="5" t="s">
        <v>21</v>
      </c>
      <c r="C29" s="104"/>
      <c r="D29" s="104"/>
      <c r="E29" s="104"/>
      <c r="F29" s="104"/>
      <c r="G29" s="104"/>
      <c r="H29" s="104"/>
      <c r="I29" s="294"/>
      <c r="J29" s="296"/>
    </row>
    <row r="30" spans="1:13" ht="87" x14ac:dyDescent="0.35">
      <c r="A30" s="104" t="s">
        <v>19</v>
      </c>
      <c r="B30" s="7" t="s">
        <v>22</v>
      </c>
      <c r="C30" s="104"/>
      <c r="D30" s="104"/>
      <c r="E30" s="104"/>
      <c r="F30" s="104"/>
      <c r="G30" s="104"/>
      <c r="H30" s="104"/>
      <c r="I30" s="290"/>
      <c r="J30" s="290"/>
    </row>
    <row r="31" spans="1:13" ht="29" x14ac:dyDescent="0.35">
      <c r="A31" s="8"/>
      <c r="B31" s="5" t="s">
        <v>23</v>
      </c>
      <c r="C31" s="104"/>
      <c r="D31" s="104"/>
      <c r="E31" s="104"/>
      <c r="F31" s="104"/>
      <c r="G31" s="104"/>
      <c r="H31" s="104"/>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04"/>
      <c r="D35" s="104"/>
      <c r="E35" s="104"/>
      <c r="F35" s="104"/>
      <c r="G35" s="104"/>
      <c r="H35" s="104"/>
      <c r="I35" s="290"/>
      <c r="J35" s="290"/>
    </row>
    <row r="36" spans="1:10" ht="193.5" customHeight="1" x14ac:dyDescent="0.35">
      <c r="A36" s="290" t="s">
        <v>26</v>
      </c>
      <c r="B36" s="5"/>
      <c r="C36" s="392" t="s">
        <v>334</v>
      </c>
      <c r="D36" s="393"/>
      <c r="E36" s="393"/>
      <c r="F36" s="393"/>
      <c r="G36" s="393"/>
      <c r="H36" s="393"/>
      <c r="I36" s="393"/>
      <c r="J36" s="394"/>
    </row>
    <row r="37" spans="1:10" ht="29" x14ac:dyDescent="0.35">
      <c r="A37" s="290"/>
      <c r="B37" s="5" t="s">
        <v>23</v>
      </c>
      <c r="C37" s="104"/>
      <c r="D37" s="104"/>
      <c r="E37" s="104"/>
      <c r="F37" s="104"/>
      <c r="G37" s="104"/>
      <c r="H37" s="104"/>
      <c r="I37" s="290"/>
      <c r="J37" s="290"/>
    </row>
    <row r="38" spans="1:10" ht="43.5" x14ac:dyDescent="0.35">
      <c r="A38" s="104"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R9" sqref="R9"/>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05">
        <f>SUM(B5:B7)</f>
        <v>0</v>
      </c>
      <c r="C4" s="105">
        <f t="shared" ref="C4:L4" si="0">SUM(C5:C7)</f>
        <v>0</v>
      </c>
      <c r="D4" s="105">
        <f t="shared" si="0"/>
        <v>0</v>
      </c>
      <c r="E4" s="105">
        <f t="shared" si="0"/>
        <v>0</v>
      </c>
      <c r="F4" s="105">
        <f t="shared" si="0"/>
        <v>0</v>
      </c>
      <c r="G4" s="105">
        <f t="shared" si="0"/>
        <v>0</v>
      </c>
      <c r="H4" s="105">
        <f t="shared" si="0"/>
        <v>0</v>
      </c>
      <c r="I4" s="105">
        <f t="shared" si="0"/>
        <v>0</v>
      </c>
      <c r="J4" s="105">
        <f t="shared" si="0"/>
        <v>0</v>
      </c>
      <c r="K4" s="105">
        <f t="shared" si="0"/>
        <v>0</v>
      </c>
      <c r="L4" s="105">
        <f t="shared" si="0"/>
        <v>0</v>
      </c>
      <c r="M4" s="105">
        <f>SUM(B4:L4)</f>
        <v>0</v>
      </c>
    </row>
    <row r="5" spans="1:16" x14ac:dyDescent="0.35">
      <c r="A5" s="5" t="s">
        <v>5</v>
      </c>
      <c r="B5" s="105">
        <v>0</v>
      </c>
      <c r="C5" s="105">
        <v>0</v>
      </c>
      <c r="D5" s="105">
        <v>0</v>
      </c>
      <c r="E5" s="105">
        <v>0</v>
      </c>
      <c r="F5" s="105">
        <v>0</v>
      </c>
      <c r="G5" s="105">
        <v>0</v>
      </c>
      <c r="H5" s="105">
        <v>0</v>
      </c>
      <c r="I5" s="105">
        <v>0</v>
      </c>
      <c r="J5" s="105">
        <v>0</v>
      </c>
      <c r="K5" s="105">
        <v>0</v>
      </c>
      <c r="L5" s="105">
        <v>0</v>
      </c>
      <c r="M5" s="105">
        <f t="shared" ref="M5:M20" si="1">SUM(B5:L5)</f>
        <v>0</v>
      </c>
    </row>
    <row r="6" spans="1:16" x14ac:dyDescent="0.35">
      <c r="A6" s="5" t="s">
        <v>6</v>
      </c>
      <c r="B6" s="105">
        <v>0</v>
      </c>
      <c r="C6" s="105">
        <v>0</v>
      </c>
      <c r="D6" s="105">
        <v>0</v>
      </c>
      <c r="E6" s="105">
        <v>0</v>
      </c>
      <c r="F6" s="105">
        <v>0</v>
      </c>
      <c r="G6" s="105">
        <v>0</v>
      </c>
      <c r="H6" s="105">
        <v>0</v>
      </c>
      <c r="I6" s="105">
        <v>0</v>
      </c>
      <c r="J6" s="105">
        <v>0</v>
      </c>
      <c r="K6" s="105">
        <v>0</v>
      </c>
      <c r="L6" s="105">
        <v>0</v>
      </c>
      <c r="M6" s="105">
        <f t="shared" si="1"/>
        <v>0</v>
      </c>
    </row>
    <row r="7" spans="1:16" x14ac:dyDescent="0.35">
      <c r="A7" s="5" t="s">
        <v>7</v>
      </c>
      <c r="B7" s="105">
        <v>0</v>
      </c>
      <c r="C7" s="105">
        <v>0</v>
      </c>
      <c r="D7" s="105">
        <v>0</v>
      </c>
      <c r="E7" s="105">
        <v>0</v>
      </c>
      <c r="F7" s="105">
        <v>0</v>
      </c>
      <c r="G7" s="105">
        <v>0</v>
      </c>
      <c r="H7" s="105">
        <v>0</v>
      </c>
      <c r="I7" s="105">
        <v>0</v>
      </c>
      <c r="J7" s="105">
        <v>0</v>
      </c>
      <c r="K7" s="105">
        <v>0</v>
      </c>
      <c r="L7" s="105">
        <v>0</v>
      </c>
      <c r="M7" s="105">
        <f t="shared" si="1"/>
        <v>0</v>
      </c>
    </row>
    <row r="8" spans="1:16" x14ac:dyDescent="0.35">
      <c r="A8" s="3" t="s">
        <v>8</v>
      </c>
      <c r="B8" s="105">
        <f>SUM(B9:B11)</f>
        <v>1.198</v>
      </c>
      <c r="C8" s="105">
        <f t="shared" ref="C8:L8" si="2">SUM(C9:C11)</f>
        <v>2.5230000000000001</v>
      </c>
      <c r="D8" s="105">
        <f t="shared" si="2"/>
        <v>1.593</v>
      </c>
      <c r="E8" s="105">
        <f t="shared" si="2"/>
        <v>1.069</v>
      </c>
      <c r="F8" s="105">
        <f t="shared" si="2"/>
        <v>0.02</v>
      </c>
      <c r="G8" s="105">
        <f t="shared" si="2"/>
        <v>0.02</v>
      </c>
      <c r="H8" s="105">
        <f t="shared" si="2"/>
        <v>0.02</v>
      </c>
      <c r="I8" s="105">
        <f t="shared" si="2"/>
        <v>0.02</v>
      </c>
      <c r="J8" s="105">
        <f t="shared" si="2"/>
        <v>0.02</v>
      </c>
      <c r="K8" s="105">
        <f t="shared" si="2"/>
        <v>0.02</v>
      </c>
      <c r="L8" s="105">
        <f t="shared" si="2"/>
        <v>0.02</v>
      </c>
      <c r="M8" s="105">
        <f t="shared" si="1"/>
        <v>6.522999999999997</v>
      </c>
    </row>
    <row r="9" spans="1:16" x14ac:dyDescent="0.35">
      <c r="A9" s="5" t="s">
        <v>5</v>
      </c>
      <c r="B9" s="105">
        <v>1.198</v>
      </c>
      <c r="C9" s="105">
        <v>2.5230000000000001</v>
      </c>
      <c r="D9" s="105">
        <v>1.593</v>
      </c>
      <c r="E9" s="105">
        <v>1.069</v>
      </c>
      <c r="F9" s="105">
        <v>0.02</v>
      </c>
      <c r="G9" s="105">
        <v>0.02</v>
      </c>
      <c r="H9" s="105">
        <v>0.02</v>
      </c>
      <c r="I9" s="105">
        <v>0.02</v>
      </c>
      <c r="J9" s="105">
        <v>0.02</v>
      </c>
      <c r="K9" s="105">
        <v>0.02</v>
      </c>
      <c r="L9" s="105">
        <v>0.02</v>
      </c>
      <c r="M9" s="105">
        <f t="shared" si="1"/>
        <v>6.522999999999997</v>
      </c>
    </row>
    <row r="10" spans="1:16" x14ac:dyDescent="0.35">
      <c r="A10" s="5" t="s">
        <v>6</v>
      </c>
      <c r="B10" s="105">
        <v>0</v>
      </c>
      <c r="C10" s="105">
        <v>0</v>
      </c>
      <c r="D10" s="105">
        <v>0</v>
      </c>
      <c r="E10" s="105">
        <v>0</v>
      </c>
      <c r="F10" s="105">
        <v>0</v>
      </c>
      <c r="G10" s="105">
        <v>0</v>
      </c>
      <c r="H10" s="105">
        <v>0</v>
      </c>
      <c r="I10" s="105">
        <v>0</v>
      </c>
      <c r="J10" s="105">
        <v>0</v>
      </c>
      <c r="K10" s="105">
        <v>0</v>
      </c>
      <c r="L10" s="105">
        <v>0</v>
      </c>
      <c r="M10" s="105">
        <f t="shared" si="1"/>
        <v>0</v>
      </c>
    </row>
    <row r="11" spans="1:16" x14ac:dyDescent="0.35">
      <c r="A11" s="5" t="s">
        <v>7</v>
      </c>
      <c r="B11" s="105">
        <v>0</v>
      </c>
      <c r="C11" s="105">
        <v>0</v>
      </c>
      <c r="D11" s="105">
        <v>0</v>
      </c>
      <c r="E11" s="105">
        <v>0</v>
      </c>
      <c r="F11" s="105">
        <v>0</v>
      </c>
      <c r="G11" s="105">
        <v>0</v>
      </c>
      <c r="H11" s="105">
        <v>0</v>
      </c>
      <c r="I11" s="105">
        <v>0</v>
      </c>
      <c r="J11" s="105">
        <v>0</v>
      </c>
      <c r="K11" s="105">
        <v>0</v>
      </c>
      <c r="L11" s="105">
        <v>0</v>
      </c>
      <c r="M11" s="105">
        <f t="shared" si="1"/>
        <v>0</v>
      </c>
    </row>
    <row r="12" spans="1:16" x14ac:dyDescent="0.35">
      <c r="A12" s="3" t="s">
        <v>11</v>
      </c>
      <c r="B12" s="105">
        <f>SUM(B13:B15)</f>
        <v>-1.198</v>
      </c>
      <c r="C12" s="105">
        <f t="shared" ref="C12:L12" si="3">SUM(C13:C15)</f>
        <v>-2.5230000000000001</v>
      </c>
      <c r="D12" s="105">
        <f t="shared" si="3"/>
        <v>-1.593</v>
      </c>
      <c r="E12" s="105">
        <f t="shared" si="3"/>
        <v>-1.069</v>
      </c>
      <c r="F12" s="105">
        <f t="shared" si="3"/>
        <v>-0.02</v>
      </c>
      <c r="G12" s="105">
        <f t="shared" si="3"/>
        <v>-0.02</v>
      </c>
      <c r="H12" s="105">
        <f t="shared" si="3"/>
        <v>-0.02</v>
      </c>
      <c r="I12" s="105">
        <f t="shared" si="3"/>
        <v>-0.02</v>
      </c>
      <c r="J12" s="105">
        <f t="shared" si="3"/>
        <v>-0.02</v>
      </c>
      <c r="K12" s="105">
        <f t="shared" si="3"/>
        <v>-0.02</v>
      </c>
      <c r="L12" s="105">
        <f t="shared" si="3"/>
        <v>-0.02</v>
      </c>
      <c r="M12" s="105">
        <f t="shared" si="1"/>
        <v>-6.522999999999997</v>
      </c>
    </row>
    <row r="13" spans="1:16" ht="15" thickBot="1" x14ac:dyDescent="0.4">
      <c r="A13" s="5" t="s">
        <v>5</v>
      </c>
      <c r="B13" s="105">
        <v>-1.198</v>
      </c>
      <c r="C13" s="105">
        <v>-2.5230000000000001</v>
      </c>
      <c r="D13" s="105">
        <v>-1.593</v>
      </c>
      <c r="E13" s="105">
        <v>-1.069</v>
      </c>
      <c r="F13" s="105">
        <v>-0.02</v>
      </c>
      <c r="G13" s="105">
        <v>-0.02</v>
      </c>
      <c r="H13" s="105">
        <v>-0.02</v>
      </c>
      <c r="I13" s="105">
        <v>-0.02</v>
      </c>
      <c r="J13" s="105">
        <v>-0.02</v>
      </c>
      <c r="K13" s="105">
        <v>-0.02</v>
      </c>
      <c r="L13" s="105">
        <v>-0.02</v>
      </c>
      <c r="M13" s="105">
        <f t="shared" si="1"/>
        <v>-6.522999999999997</v>
      </c>
    </row>
    <row r="14" spans="1:16" ht="15" thickBot="1" x14ac:dyDescent="0.4">
      <c r="A14" s="5" t="s">
        <v>6</v>
      </c>
      <c r="B14" s="105">
        <v>0</v>
      </c>
      <c r="C14" s="105">
        <v>0</v>
      </c>
      <c r="D14" s="105">
        <v>0</v>
      </c>
      <c r="E14" s="105">
        <v>0</v>
      </c>
      <c r="F14" s="105">
        <v>0</v>
      </c>
      <c r="G14" s="105">
        <v>0</v>
      </c>
      <c r="H14" s="105">
        <v>0</v>
      </c>
      <c r="I14" s="105">
        <v>0</v>
      </c>
      <c r="J14" s="105">
        <v>0</v>
      </c>
      <c r="K14" s="105">
        <v>0</v>
      </c>
      <c r="L14" s="105">
        <v>0</v>
      </c>
      <c r="M14" s="105">
        <f t="shared" si="1"/>
        <v>0</v>
      </c>
      <c r="O14" s="67"/>
      <c r="P14" s="74"/>
    </row>
    <row r="15" spans="1:16" ht="15" thickBot="1" x14ac:dyDescent="0.4">
      <c r="A15" s="5" t="s">
        <v>7</v>
      </c>
      <c r="B15" s="105">
        <v>0</v>
      </c>
      <c r="C15" s="105">
        <v>0</v>
      </c>
      <c r="D15" s="105">
        <v>0</v>
      </c>
      <c r="E15" s="105">
        <v>0</v>
      </c>
      <c r="F15" s="105">
        <v>0</v>
      </c>
      <c r="G15" s="105">
        <v>0</v>
      </c>
      <c r="H15" s="105">
        <v>0</v>
      </c>
      <c r="I15" s="105">
        <v>0</v>
      </c>
      <c r="J15" s="105">
        <v>0</v>
      </c>
      <c r="K15" s="105">
        <v>0</v>
      </c>
      <c r="L15" s="105">
        <v>0</v>
      </c>
      <c r="M15" s="105">
        <f t="shared" si="1"/>
        <v>0</v>
      </c>
      <c r="O15" s="67"/>
      <c r="P15" s="74"/>
    </row>
    <row r="16" spans="1:16" ht="29" x14ac:dyDescent="0.35">
      <c r="A16" s="3" t="s">
        <v>9</v>
      </c>
      <c r="B16" s="105">
        <v>6.7919999999999998</v>
      </c>
      <c r="C16" s="105">
        <v>14.3</v>
      </c>
      <c r="D16" s="105">
        <v>9.0510000000000002</v>
      </c>
      <c r="E16" s="105">
        <v>6.0579999999999998</v>
      </c>
      <c r="F16" s="105">
        <v>0</v>
      </c>
      <c r="G16" s="105">
        <v>0</v>
      </c>
      <c r="H16" s="105">
        <v>0</v>
      </c>
      <c r="I16" s="105">
        <v>0</v>
      </c>
      <c r="J16" s="105">
        <v>0</v>
      </c>
      <c r="K16" s="105">
        <v>0</v>
      </c>
      <c r="L16" s="105">
        <v>0</v>
      </c>
      <c r="M16" s="105">
        <f t="shared" si="1"/>
        <v>36.201000000000001</v>
      </c>
    </row>
    <row r="17" spans="1:13" x14ac:dyDescent="0.35">
      <c r="A17" s="3" t="s">
        <v>10</v>
      </c>
      <c r="B17" s="105">
        <f>SUM(B18:B20)</f>
        <v>0</v>
      </c>
      <c r="C17" s="105">
        <v>0</v>
      </c>
      <c r="D17" s="105">
        <v>0</v>
      </c>
      <c r="E17" s="105">
        <v>0</v>
      </c>
      <c r="F17" s="105">
        <v>0</v>
      </c>
      <c r="G17" s="105">
        <v>0</v>
      </c>
      <c r="H17" s="105">
        <v>0</v>
      </c>
      <c r="I17" s="105">
        <v>0</v>
      </c>
      <c r="J17" s="105">
        <v>0</v>
      </c>
      <c r="K17" s="105">
        <v>0</v>
      </c>
      <c r="L17" s="105">
        <v>0</v>
      </c>
      <c r="M17" s="105">
        <f t="shared" si="1"/>
        <v>0</v>
      </c>
    </row>
    <row r="18" spans="1:13" x14ac:dyDescent="0.35">
      <c r="A18" s="5" t="s">
        <v>5</v>
      </c>
      <c r="B18" s="105">
        <v>0</v>
      </c>
      <c r="C18" s="105">
        <v>0</v>
      </c>
      <c r="D18" s="105">
        <v>0</v>
      </c>
      <c r="E18" s="105">
        <v>0</v>
      </c>
      <c r="F18" s="105">
        <v>0</v>
      </c>
      <c r="G18" s="105">
        <v>0</v>
      </c>
      <c r="H18" s="105">
        <v>0</v>
      </c>
      <c r="I18" s="105">
        <v>0</v>
      </c>
      <c r="J18" s="105">
        <v>0</v>
      </c>
      <c r="K18" s="105">
        <v>0</v>
      </c>
      <c r="L18" s="105">
        <v>0</v>
      </c>
      <c r="M18" s="105">
        <f t="shared" si="1"/>
        <v>0</v>
      </c>
    </row>
    <row r="19" spans="1:13" x14ac:dyDescent="0.35">
      <c r="A19" s="5" t="s">
        <v>6</v>
      </c>
      <c r="B19" s="105">
        <v>0</v>
      </c>
      <c r="C19" s="105">
        <v>0</v>
      </c>
      <c r="D19" s="105">
        <v>0</v>
      </c>
      <c r="E19" s="105">
        <v>0</v>
      </c>
      <c r="F19" s="105">
        <v>0</v>
      </c>
      <c r="G19" s="105">
        <v>0</v>
      </c>
      <c r="H19" s="105">
        <v>0</v>
      </c>
      <c r="I19" s="105">
        <v>0</v>
      </c>
      <c r="J19" s="105">
        <v>0</v>
      </c>
      <c r="K19" s="105">
        <v>0</v>
      </c>
      <c r="L19" s="105">
        <v>0</v>
      </c>
      <c r="M19" s="105">
        <f t="shared" si="1"/>
        <v>0</v>
      </c>
    </row>
    <row r="20" spans="1:13" x14ac:dyDescent="0.35">
      <c r="A20" s="5" t="s">
        <v>7</v>
      </c>
      <c r="B20" s="105">
        <v>0</v>
      </c>
      <c r="C20" s="105">
        <v>0</v>
      </c>
      <c r="D20" s="105">
        <v>0</v>
      </c>
      <c r="E20" s="105">
        <v>0</v>
      </c>
      <c r="F20" s="105">
        <v>0</v>
      </c>
      <c r="G20" s="105">
        <v>0</v>
      </c>
      <c r="H20" s="105">
        <v>0</v>
      </c>
      <c r="I20" s="105">
        <v>0</v>
      </c>
      <c r="J20" s="105">
        <v>0</v>
      </c>
      <c r="K20" s="105">
        <v>0</v>
      </c>
      <c r="L20" s="105">
        <v>0</v>
      </c>
      <c r="M20" s="105">
        <f t="shared" si="1"/>
        <v>0</v>
      </c>
    </row>
    <row r="21" spans="1:13" x14ac:dyDescent="0.35">
      <c r="A21" s="5" t="s">
        <v>12</v>
      </c>
      <c r="B21" s="290" t="s">
        <v>330</v>
      </c>
      <c r="C21" s="290"/>
      <c r="D21" s="290"/>
      <c r="E21" s="290"/>
      <c r="F21" s="290"/>
      <c r="G21" s="290"/>
      <c r="H21" s="290"/>
      <c r="I21" s="290"/>
      <c r="J21" s="290"/>
      <c r="K21" s="290"/>
      <c r="L21" s="290"/>
      <c r="M21" s="290"/>
    </row>
    <row r="22" spans="1:13" ht="43.5" x14ac:dyDescent="0.35">
      <c r="A22" s="5" t="s">
        <v>13</v>
      </c>
      <c r="B22" s="290" t="s">
        <v>331</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04" t="s">
        <v>17</v>
      </c>
      <c r="B28" s="5" t="s">
        <v>20</v>
      </c>
      <c r="C28" s="104"/>
      <c r="D28" s="104"/>
      <c r="E28" s="104"/>
      <c r="F28" s="104"/>
      <c r="G28" s="104"/>
      <c r="H28" s="104"/>
      <c r="I28" s="290"/>
      <c r="J28" s="290"/>
    </row>
    <row r="29" spans="1:13" ht="87" x14ac:dyDescent="0.35">
      <c r="A29" s="104" t="s">
        <v>18</v>
      </c>
      <c r="B29" s="5" t="s">
        <v>21</v>
      </c>
      <c r="C29" s="104"/>
      <c r="D29" s="104"/>
      <c r="E29" s="104"/>
      <c r="F29" s="104"/>
      <c r="G29" s="104"/>
      <c r="H29" s="104"/>
      <c r="I29" s="294"/>
      <c r="J29" s="296"/>
    </row>
    <row r="30" spans="1:13" ht="87" x14ac:dyDescent="0.35">
      <c r="A30" s="104" t="s">
        <v>19</v>
      </c>
      <c r="B30" s="7" t="s">
        <v>22</v>
      </c>
      <c r="C30" s="104"/>
      <c r="D30" s="104"/>
      <c r="E30" s="104"/>
      <c r="F30" s="104"/>
      <c r="G30" s="104"/>
      <c r="H30" s="104"/>
      <c r="I30" s="290"/>
      <c r="J30" s="290"/>
    </row>
    <row r="31" spans="1:13" ht="29" x14ac:dyDescent="0.35">
      <c r="A31" s="8"/>
      <c r="B31" s="5" t="s">
        <v>23</v>
      </c>
      <c r="C31" s="104"/>
      <c r="D31" s="104"/>
      <c r="E31" s="104"/>
      <c r="F31" s="104"/>
      <c r="G31" s="104"/>
      <c r="H31" s="104"/>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04"/>
      <c r="D35" s="104"/>
      <c r="E35" s="104"/>
      <c r="F35" s="104"/>
      <c r="G35" s="104"/>
      <c r="H35" s="104"/>
      <c r="I35" s="290"/>
      <c r="J35" s="290"/>
    </row>
    <row r="36" spans="1:10" ht="152.25" customHeight="1" x14ac:dyDescent="0.35">
      <c r="A36" s="290" t="s">
        <v>26</v>
      </c>
      <c r="B36" s="5"/>
      <c r="C36" s="403" t="s">
        <v>332</v>
      </c>
      <c r="D36" s="404"/>
      <c r="E36" s="404"/>
      <c r="F36" s="404"/>
      <c r="G36" s="404"/>
      <c r="H36" s="404"/>
      <c r="I36" s="404"/>
      <c r="J36" s="405"/>
    </row>
    <row r="37" spans="1:10" ht="29" x14ac:dyDescent="0.35">
      <c r="A37" s="290"/>
      <c r="B37" s="5" t="s">
        <v>23</v>
      </c>
      <c r="C37" s="104"/>
      <c r="D37" s="104"/>
      <c r="E37" s="104"/>
      <c r="F37" s="104"/>
      <c r="G37" s="104"/>
      <c r="H37" s="104"/>
      <c r="I37" s="290"/>
      <c r="J37" s="290"/>
    </row>
    <row r="38" spans="1:10" ht="43.5" x14ac:dyDescent="0.35">
      <c r="A38" s="104"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0"/>
  <sheetViews>
    <sheetView topLeftCell="A4" workbookViewId="0">
      <selection activeCell="B21" sqref="B21:M21"/>
    </sheetView>
  </sheetViews>
  <sheetFormatPr defaultRowHeight="14.5" x14ac:dyDescent="0.35"/>
  <cols>
    <col min="1" max="1" width="31.363281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96">
        <f>SUM(B5:B7)</f>
        <v>0</v>
      </c>
      <c r="C4" s="196">
        <f t="shared" ref="C4:L4" si="0">SUM(C5:C7)</f>
        <v>0</v>
      </c>
      <c r="D4" s="196">
        <f t="shared" si="0"/>
        <v>0</v>
      </c>
      <c r="E4" s="196">
        <f t="shared" si="0"/>
        <v>0</v>
      </c>
      <c r="F4" s="196">
        <f t="shared" si="0"/>
        <v>0</v>
      </c>
      <c r="G4" s="196">
        <f t="shared" si="0"/>
        <v>0</v>
      </c>
      <c r="H4" s="196">
        <f t="shared" si="0"/>
        <v>0</v>
      </c>
      <c r="I4" s="196">
        <f t="shared" si="0"/>
        <v>0</v>
      </c>
      <c r="J4" s="196">
        <f t="shared" si="0"/>
        <v>0</v>
      </c>
      <c r="K4" s="196">
        <f t="shared" si="0"/>
        <v>0</v>
      </c>
      <c r="L4" s="196">
        <f t="shared" si="0"/>
        <v>0</v>
      </c>
      <c r="M4" s="196">
        <f>SUM(B4:L4)</f>
        <v>0</v>
      </c>
    </row>
    <row r="5" spans="1:16" x14ac:dyDescent="0.35">
      <c r="A5" s="5" t="s">
        <v>5</v>
      </c>
      <c r="B5" s="196">
        <v>0</v>
      </c>
      <c r="C5" s="196">
        <v>0</v>
      </c>
      <c r="D5" s="196">
        <v>0</v>
      </c>
      <c r="E5" s="196">
        <v>0</v>
      </c>
      <c r="F5" s="196">
        <v>0</v>
      </c>
      <c r="G5" s="196">
        <v>0</v>
      </c>
      <c r="H5" s="196">
        <v>0</v>
      </c>
      <c r="I5" s="196">
        <v>0</v>
      </c>
      <c r="J5" s="196">
        <v>0</v>
      </c>
      <c r="K5" s="196">
        <v>0</v>
      </c>
      <c r="L5" s="196">
        <v>0</v>
      </c>
      <c r="M5" s="196">
        <f t="shared" ref="M5:M20" si="1">SUM(B5:L5)</f>
        <v>0</v>
      </c>
    </row>
    <row r="6" spans="1:16" x14ac:dyDescent="0.35">
      <c r="A6" s="5" t="s">
        <v>6</v>
      </c>
      <c r="B6" s="196">
        <v>0</v>
      </c>
      <c r="C6" s="196">
        <v>0</v>
      </c>
      <c r="D6" s="196">
        <v>0</v>
      </c>
      <c r="E6" s="196">
        <v>0</v>
      </c>
      <c r="F6" s="196">
        <v>0</v>
      </c>
      <c r="G6" s="196">
        <v>0</v>
      </c>
      <c r="H6" s="196">
        <v>0</v>
      </c>
      <c r="I6" s="196">
        <v>0</v>
      </c>
      <c r="J6" s="196">
        <v>0</v>
      </c>
      <c r="K6" s="196">
        <v>0</v>
      </c>
      <c r="L6" s="196">
        <v>0</v>
      </c>
      <c r="M6" s="196">
        <f t="shared" si="1"/>
        <v>0</v>
      </c>
    </row>
    <row r="7" spans="1:16" x14ac:dyDescent="0.35">
      <c r="A7" s="5" t="s">
        <v>7</v>
      </c>
      <c r="B7" s="196">
        <v>0</v>
      </c>
      <c r="C7" s="196">
        <v>0</v>
      </c>
      <c r="D7" s="196">
        <v>0</v>
      </c>
      <c r="E7" s="196">
        <v>0</v>
      </c>
      <c r="F7" s="196">
        <v>0</v>
      </c>
      <c r="G7" s="196">
        <v>0</v>
      </c>
      <c r="H7" s="196">
        <v>0</v>
      </c>
      <c r="I7" s="196">
        <v>0</v>
      </c>
      <c r="J7" s="196">
        <v>0</v>
      </c>
      <c r="K7" s="196">
        <v>0</v>
      </c>
      <c r="L7" s="196">
        <v>0</v>
      </c>
      <c r="M7" s="196">
        <f t="shared" si="1"/>
        <v>0</v>
      </c>
    </row>
    <row r="8" spans="1:16" x14ac:dyDescent="0.35">
      <c r="A8" s="3" t="s">
        <v>8</v>
      </c>
      <c r="B8" s="196">
        <f>SUM(B9:B11)</f>
        <v>0</v>
      </c>
      <c r="C8" s="196">
        <f t="shared" ref="C8:L8" si="2">SUM(C9:C11)</f>
        <v>0</v>
      </c>
      <c r="D8" s="196">
        <f t="shared" si="2"/>
        <v>0.45</v>
      </c>
      <c r="E8" s="196">
        <f t="shared" si="2"/>
        <v>0.39</v>
      </c>
      <c r="F8" s="196">
        <f t="shared" si="2"/>
        <v>0.1</v>
      </c>
      <c r="G8" s="196">
        <f t="shared" si="2"/>
        <v>0.1</v>
      </c>
      <c r="H8" s="196">
        <f t="shared" si="2"/>
        <v>0.1</v>
      </c>
      <c r="I8" s="196">
        <f t="shared" si="2"/>
        <v>0.1</v>
      </c>
      <c r="J8" s="196">
        <f t="shared" si="2"/>
        <v>0.1</v>
      </c>
      <c r="K8" s="196">
        <f t="shared" si="2"/>
        <v>0.1</v>
      </c>
      <c r="L8" s="196">
        <f t="shared" si="2"/>
        <v>0.1</v>
      </c>
      <c r="M8" s="196">
        <f>SUM(B8:L8)</f>
        <v>1.5400000000000005</v>
      </c>
    </row>
    <row r="9" spans="1:16" x14ac:dyDescent="0.35">
      <c r="A9" s="5" t="s">
        <v>5</v>
      </c>
      <c r="B9" s="196">
        <v>0</v>
      </c>
      <c r="C9" s="196">
        <v>0</v>
      </c>
      <c r="D9" s="196">
        <v>0.45</v>
      </c>
      <c r="E9" s="196">
        <v>0.39</v>
      </c>
      <c r="F9" s="196">
        <v>0</v>
      </c>
      <c r="G9" s="196">
        <v>0</v>
      </c>
      <c r="H9" s="196">
        <v>0</v>
      </c>
      <c r="I9" s="196">
        <v>0</v>
      </c>
      <c r="J9" s="196">
        <v>0</v>
      </c>
      <c r="K9" s="196">
        <v>0</v>
      </c>
      <c r="L9" s="196">
        <v>0</v>
      </c>
      <c r="M9" s="196">
        <f t="shared" si="1"/>
        <v>0.84000000000000008</v>
      </c>
    </row>
    <row r="10" spans="1:16" x14ac:dyDescent="0.35">
      <c r="A10" s="5" t="s">
        <v>6</v>
      </c>
      <c r="B10" s="196">
        <v>0</v>
      </c>
      <c r="C10" s="196">
        <v>0</v>
      </c>
      <c r="D10" s="196">
        <v>0</v>
      </c>
      <c r="E10" s="196">
        <v>0</v>
      </c>
      <c r="F10" s="196">
        <v>0</v>
      </c>
      <c r="G10" s="196">
        <v>0</v>
      </c>
      <c r="H10" s="196">
        <v>0</v>
      </c>
      <c r="I10" s="196">
        <v>0</v>
      </c>
      <c r="J10" s="196">
        <v>0</v>
      </c>
      <c r="K10" s="196">
        <v>0</v>
      </c>
      <c r="L10" s="196">
        <v>0</v>
      </c>
      <c r="M10" s="196">
        <f t="shared" si="1"/>
        <v>0</v>
      </c>
    </row>
    <row r="11" spans="1:16" x14ac:dyDescent="0.35">
      <c r="A11" s="5" t="s">
        <v>7</v>
      </c>
      <c r="B11" s="196">
        <v>0</v>
      </c>
      <c r="C11" s="196">
        <v>0</v>
      </c>
      <c r="D11" s="196">
        <v>0</v>
      </c>
      <c r="E11" s="196">
        <v>0</v>
      </c>
      <c r="F11" s="196">
        <v>0.1</v>
      </c>
      <c r="G11" s="196">
        <v>0.1</v>
      </c>
      <c r="H11" s="196">
        <v>0.1</v>
      </c>
      <c r="I11" s="196">
        <v>0.1</v>
      </c>
      <c r="J11" s="196">
        <v>0.1</v>
      </c>
      <c r="K11" s="196">
        <v>0.1</v>
      </c>
      <c r="L11" s="196">
        <v>0.1</v>
      </c>
      <c r="M11" s="196">
        <f t="shared" si="1"/>
        <v>0.7</v>
      </c>
    </row>
    <row r="12" spans="1:16" x14ac:dyDescent="0.35">
      <c r="A12" s="3" t="s">
        <v>11</v>
      </c>
      <c r="B12" s="196">
        <f>SUM(B13:B15)</f>
        <v>0</v>
      </c>
      <c r="C12" s="196">
        <f t="shared" ref="C12:L12" si="3">SUM(C13:C15)</f>
        <v>0</v>
      </c>
      <c r="D12" s="196">
        <f t="shared" si="3"/>
        <v>-0.45</v>
      </c>
      <c r="E12" s="196">
        <f t="shared" si="3"/>
        <v>-0.39</v>
      </c>
      <c r="F12" s="196">
        <f t="shared" si="3"/>
        <v>-0.1</v>
      </c>
      <c r="G12" s="196">
        <f t="shared" si="3"/>
        <v>-0.1</v>
      </c>
      <c r="H12" s="196">
        <f t="shared" si="3"/>
        <v>-0.1</v>
      </c>
      <c r="I12" s="196">
        <f t="shared" si="3"/>
        <v>-0.1</v>
      </c>
      <c r="J12" s="196">
        <f t="shared" si="3"/>
        <v>-0.1</v>
      </c>
      <c r="K12" s="196">
        <f t="shared" si="3"/>
        <v>-0.1</v>
      </c>
      <c r="L12" s="196">
        <f t="shared" si="3"/>
        <v>-0.1</v>
      </c>
      <c r="M12" s="196">
        <f t="shared" si="1"/>
        <v>-1.5400000000000005</v>
      </c>
    </row>
    <row r="13" spans="1:16" ht="15" thickBot="1" x14ac:dyDescent="0.4">
      <c r="A13" s="5" t="s">
        <v>5</v>
      </c>
      <c r="B13" s="196">
        <v>0</v>
      </c>
      <c r="C13" s="196">
        <v>0</v>
      </c>
      <c r="D13" s="196">
        <v>-0.45</v>
      </c>
      <c r="E13" s="196">
        <v>-0.39</v>
      </c>
      <c r="F13" s="196">
        <v>0</v>
      </c>
      <c r="G13" s="196">
        <v>0</v>
      </c>
      <c r="H13" s="196">
        <v>0</v>
      </c>
      <c r="I13" s="196">
        <v>0</v>
      </c>
      <c r="J13" s="196">
        <v>0</v>
      </c>
      <c r="K13" s="196">
        <v>0</v>
      </c>
      <c r="L13" s="196">
        <v>0</v>
      </c>
      <c r="M13" s="196">
        <f t="shared" si="1"/>
        <v>-0.84000000000000008</v>
      </c>
    </row>
    <row r="14" spans="1:16" ht="15" thickBot="1" x14ac:dyDescent="0.4">
      <c r="A14" s="5" t="s">
        <v>6</v>
      </c>
      <c r="B14" s="196">
        <v>0</v>
      </c>
      <c r="C14" s="196">
        <v>0</v>
      </c>
      <c r="D14" s="196">
        <v>0</v>
      </c>
      <c r="E14" s="196">
        <v>0</v>
      </c>
      <c r="F14" s="196">
        <v>0</v>
      </c>
      <c r="G14" s="196">
        <v>0</v>
      </c>
      <c r="H14" s="196">
        <v>0</v>
      </c>
      <c r="I14" s="196">
        <v>0</v>
      </c>
      <c r="J14" s="196">
        <v>0</v>
      </c>
      <c r="K14" s="196">
        <v>0</v>
      </c>
      <c r="L14" s="196">
        <v>0</v>
      </c>
      <c r="M14" s="196">
        <f t="shared" si="1"/>
        <v>0</v>
      </c>
      <c r="O14" s="67"/>
      <c r="P14" s="74"/>
    </row>
    <row r="15" spans="1:16" ht="15" thickBot="1" x14ac:dyDescent="0.4">
      <c r="A15" s="5" t="s">
        <v>7</v>
      </c>
      <c r="B15" s="196">
        <v>0</v>
      </c>
      <c r="C15" s="196">
        <v>0</v>
      </c>
      <c r="D15" s="196">
        <v>0</v>
      </c>
      <c r="E15" s="196">
        <v>0</v>
      </c>
      <c r="F15" s="196">
        <v>-0.1</v>
      </c>
      <c r="G15" s="196">
        <v>-0.1</v>
      </c>
      <c r="H15" s="196">
        <v>-0.1</v>
      </c>
      <c r="I15" s="196">
        <v>-0.1</v>
      </c>
      <c r="J15" s="196">
        <v>-0.1</v>
      </c>
      <c r="K15" s="196">
        <v>-0.1</v>
      </c>
      <c r="L15" s="196">
        <v>-0.1</v>
      </c>
      <c r="M15" s="196">
        <f t="shared" si="1"/>
        <v>-0.7</v>
      </c>
      <c r="O15" s="67"/>
      <c r="P15" s="74"/>
    </row>
    <row r="16" spans="1:16" ht="29" x14ac:dyDescent="0.35">
      <c r="A16" s="3" t="s">
        <v>9</v>
      </c>
      <c r="B16" s="196">
        <v>0</v>
      </c>
      <c r="C16" s="196">
        <v>0</v>
      </c>
      <c r="D16" s="196">
        <v>2.5499999999999998</v>
      </c>
      <c r="E16" s="196">
        <v>2.21</v>
      </c>
      <c r="F16" s="196">
        <v>0</v>
      </c>
      <c r="G16" s="196">
        <v>0</v>
      </c>
      <c r="H16" s="196">
        <v>0</v>
      </c>
      <c r="I16" s="196">
        <v>0</v>
      </c>
      <c r="J16" s="196">
        <v>0</v>
      </c>
      <c r="K16" s="196">
        <v>0</v>
      </c>
      <c r="L16" s="196">
        <v>0</v>
      </c>
      <c r="M16" s="196">
        <f t="shared" si="1"/>
        <v>4.76</v>
      </c>
    </row>
    <row r="17" spans="1:13" x14ac:dyDescent="0.35">
      <c r="A17" s="3" t="s">
        <v>10</v>
      </c>
      <c r="B17" s="196">
        <f>SUM(B18:B20)</f>
        <v>0</v>
      </c>
      <c r="C17" s="196">
        <v>0</v>
      </c>
      <c r="D17" s="196">
        <v>0</v>
      </c>
      <c r="E17" s="196">
        <v>0</v>
      </c>
      <c r="F17" s="196">
        <v>0</v>
      </c>
      <c r="G17" s="196">
        <v>0</v>
      </c>
      <c r="H17" s="196">
        <v>0</v>
      </c>
      <c r="I17" s="196">
        <v>0</v>
      </c>
      <c r="J17" s="196">
        <v>0</v>
      </c>
      <c r="K17" s="196">
        <v>0</v>
      </c>
      <c r="L17" s="196">
        <v>0</v>
      </c>
      <c r="M17" s="196">
        <f t="shared" si="1"/>
        <v>0</v>
      </c>
    </row>
    <row r="18" spans="1:13" x14ac:dyDescent="0.35">
      <c r="A18" s="5" t="s">
        <v>5</v>
      </c>
      <c r="B18" s="196">
        <v>0</v>
      </c>
      <c r="C18" s="196">
        <v>0</v>
      </c>
      <c r="D18" s="196">
        <v>0</v>
      </c>
      <c r="E18" s="196">
        <v>0</v>
      </c>
      <c r="F18" s="196">
        <v>0</v>
      </c>
      <c r="G18" s="196">
        <v>0</v>
      </c>
      <c r="H18" s="196">
        <v>0</v>
      </c>
      <c r="I18" s="196">
        <v>0</v>
      </c>
      <c r="J18" s="196">
        <v>0</v>
      </c>
      <c r="K18" s="196">
        <v>0</v>
      </c>
      <c r="L18" s="196">
        <v>0</v>
      </c>
      <c r="M18" s="196">
        <f t="shared" si="1"/>
        <v>0</v>
      </c>
    </row>
    <row r="19" spans="1:13" x14ac:dyDescent="0.35">
      <c r="A19" s="5" t="s">
        <v>6</v>
      </c>
      <c r="B19" s="196">
        <v>0</v>
      </c>
      <c r="C19" s="196">
        <v>0</v>
      </c>
      <c r="D19" s="196">
        <v>0</v>
      </c>
      <c r="E19" s="196">
        <v>0</v>
      </c>
      <c r="F19" s="196">
        <v>0</v>
      </c>
      <c r="G19" s="196">
        <v>0</v>
      </c>
      <c r="H19" s="196">
        <v>0</v>
      </c>
      <c r="I19" s="196">
        <v>0</v>
      </c>
      <c r="J19" s="196">
        <v>0</v>
      </c>
      <c r="K19" s="196">
        <v>0</v>
      </c>
      <c r="L19" s="196">
        <v>0</v>
      </c>
      <c r="M19" s="196">
        <f t="shared" si="1"/>
        <v>0</v>
      </c>
    </row>
    <row r="20" spans="1:13" x14ac:dyDescent="0.35">
      <c r="A20" s="5" t="s">
        <v>7</v>
      </c>
      <c r="B20" s="196">
        <v>0</v>
      </c>
      <c r="C20" s="196">
        <v>0</v>
      </c>
      <c r="D20" s="196">
        <v>0</v>
      </c>
      <c r="E20" s="196">
        <v>0</v>
      </c>
      <c r="F20" s="196">
        <v>0</v>
      </c>
      <c r="G20" s="196">
        <v>0</v>
      </c>
      <c r="H20" s="196">
        <v>0</v>
      </c>
      <c r="I20" s="196">
        <v>0</v>
      </c>
      <c r="J20" s="196">
        <v>0</v>
      </c>
      <c r="K20" s="196">
        <v>0</v>
      </c>
      <c r="L20" s="196">
        <v>0</v>
      </c>
      <c r="M20" s="196">
        <f t="shared" si="1"/>
        <v>0</v>
      </c>
    </row>
    <row r="21" spans="1:13" ht="35.5" customHeight="1" x14ac:dyDescent="0.35">
      <c r="A21" s="5" t="s">
        <v>12</v>
      </c>
      <c r="B21" s="290" t="s">
        <v>668</v>
      </c>
      <c r="C21" s="290"/>
      <c r="D21" s="290"/>
      <c r="E21" s="290"/>
      <c r="F21" s="290"/>
      <c r="G21" s="290"/>
      <c r="H21" s="290"/>
      <c r="I21" s="290"/>
      <c r="J21" s="290"/>
      <c r="K21" s="290"/>
      <c r="L21" s="290"/>
      <c r="M21" s="290"/>
    </row>
    <row r="22" spans="1:13" ht="43.5" x14ac:dyDescent="0.35">
      <c r="A22" s="5" t="s">
        <v>13</v>
      </c>
      <c r="B22" s="290" t="s">
        <v>669</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95" t="s">
        <v>17</v>
      </c>
      <c r="B28" s="5" t="s">
        <v>20</v>
      </c>
      <c r="C28" s="195"/>
      <c r="D28" s="195"/>
      <c r="E28" s="195"/>
      <c r="F28" s="195"/>
      <c r="G28" s="195"/>
      <c r="H28" s="195"/>
      <c r="I28" s="290"/>
      <c r="J28" s="290"/>
    </row>
    <row r="29" spans="1:13" ht="87" x14ac:dyDescent="0.35">
      <c r="A29" s="195" t="s">
        <v>18</v>
      </c>
      <c r="B29" s="5" t="s">
        <v>21</v>
      </c>
      <c r="C29" s="195"/>
      <c r="D29" s="195"/>
      <c r="E29" s="195"/>
      <c r="F29" s="195"/>
      <c r="G29" s="195"/>
      <c r="H29" s="195"/>
      <c r="I29" s="294"/>
      <c r="J29" s="296"/>
    </row>
    <row r="30" spans="1:13" ht="87" x14ac:dyDescent="0.35">
      <c r="A30" s="195" t="s">
        <v>19</v>
      </c>
      <c r="B30" s="7" t="s">
        <v>22</v>
      </c>
      <c r="C30" s="195"/>
      <c r="D30" s="195"/>
      <c r="E30" s="195"/>
      <c r="F30" s="195"/>
      <c r="G30" s="195"/>
      <c r="H30" s="195"/>
      <c r="I30" s="290"/>
      <c r="J30" s="290"/>
    </row>
    <row r="31" spans="1:13" ht="29" x14ac:dyDescent="0.35">
      <c r="A31" s="8"/>
      <c r="B31" s="5" t="s">
        <v>23</v>
      </c>
      <c r="C31" s="195"/>
      <c r="D31" s="195"/>
      <c r="E31" s="195"/>
      <c r="F31" s="195"/>
      <c r="G31" s="195"/>
      <c r="H31" s="195"/>
      <c r="I31" s="290"/>
      <c r="J31" s="290"/>
    </row>
    <row r="32" spans="1:13" ht="72.5" x14ac:dyDescent="0.35">
      <c r="A32" s="290" t="s">
        <v>24</v>
      </c>
      <c r="B32" s="5" t="s">
        <v>670</v>
      </c>
      <c r="C32" s="300" t="s">
        <v>676</v>
      </c>
      <c r="D32" s="301"/>
      <c r="E32" s="301"/>
      <c r="F32" s="301"/>
      <c r="G32" s="301"/>
      <c r="H32" s="301"/>
      <c r="I32" s="301"/>
      <c r="J32" s="302"/>
    </row>
    <row r="33" spans="1:10" ht="72.5" x14ac:dyDescent="0.35">
      <c r="A33" s="290"/>
      <c r="B33" s="5" t="s">
        <v>671</v>
      </c>
      <c r="C33" s="395"/>
      <c r="D33" s="396"/>
      <c r="E33" s="396"/>
      <c r="F33" s="396"/>
      <c r="G33" s="396"/>
      <c r="H33" s="396"/>
      <c r="I33" s="396"/>
      <c r="J33" s="397"/>
    </row>
    <row r="34" spans="1:10" ht="58" x14ac:dyDescent="0.35">
      <c r="A34" s="290"/>
      <c r="B34" s="5" t="s">
        <v>672</v>
      </c>
      <c r="C34" s="395"/>
      <c r="D34" s="396"/>
      <c r="E34" s="396"/>
      <c r="F34" s="396"/>
      <c r="G34" s="396"/>
      <c r="H34" s="396"/>
      <c r="I34" s="396"/>
      <c r="J34" s="397"/>
    </row>
    <row r="35" spans="1:10" ht="101.5" x14ac:dyDescent="0.35">
      <c r="A35" s="290"/>
      <c r="B35" s="5" t="s">
        <v>673</v>
      </c>
      <c r="C35" s="395"/>
      <c r="D35" s="396"/>
      <c r="E35" s="396"/>
      <c r="F35" s="396"/>
      <c r="G35" s="396"/>
      <c r="H35" s="396"/>
      <c r="I35" s="396"/>
      <c r="J35" s="397"/>
    </row>
    <row r="36" spans="1:10" ht="116" x14ac:dyDescent="0.35">
      <c r="A36" s="290"/>
      <c r="B36" s="7" t="s">
        <v>674</v>
      </c>
      <c r="C36" s="395"/>
      <c r="D36" s="396"/>
      <c r="E36" s="396"/>
      <c r="F36" s="396"/>
      <c r="G36" s="396"/>
      <c r="H36" s="396"/>
      <c r="I36" s="396"/>
      <c r="J36" s="397"/>
    </row>
    <row r="37" spans="1:10" ht="101.5" x14ac:dyDescent="0.35">
      <c r="A37" s="290"/>
      <c r="B37" s="5" t="s">
        <v>675</v>
      </c>
      <c r="C37" s="303"/>
      <c r="D37" s="304"/>
      <c r="E37" s="304"/>
      <c r="F37" s="304"/>
      <c r="G37" s="304"/>
      <c r="H37" s="304"/>
      <c r="I37" s="304"/>
      <c r="J37" s="305"/>
    </row>
    <row r="38" spans="1:10" ht="87" x14ac:dyDescent="0.35">
      <c r="A38" s="290" t="s">
        <v>26</v>
      </c>
      <c r="B38" s="5" t="s">
        <v>22</v>
      </c>
      <c r="C38" s="294"/>
      <c r="D38" s="295"/>
      <c r="E38" s="295"/>
      <c r="F38" s="295"/>
      <c r="G38" s="295"/>
      <c r="H38" s="295"/>
      <c r="I38" s="295"/>
      <c r="J38" s="296"/>
    </row>
    <row r="39" spans="1:10" ht="29" x14ac:dyDescent="0.35">
      <c r="A39" s="290"/>
      <c r="B39" s="5" t="s">
        <v>23</v>
      </c>
      <c r="C39" s="195"/>
      <c r="D39" s="195"/>
      <c r="E39" s="195"/>
      <c r="F39" s="195"/>
      <c r="G39" s="195"/>
      <c r="H39" s="195"/>
      <c r="I39" s="290"/>
      <c r="J39" s="290"/>
    </row>
    <row r="40" spans="1:10" ht="43.5" x14ac:dyDescent="0.35">
      <c r="A40" s="195" t="s">
        <v>13</v>
      </c>
      <c r="B40" s="294"/>
      <c r="C40" s="295"/>
      <c r="D40" s="295"/>
      <c r="E40" s="295"/>
      <c r="F40" s="295"/>
      <c r="G40" s="295"/>
      <c r="H40" s="295"/>
      <c r="I40" s="295"/>
      <c r="J40" s="296"/>
    </row>
  </sheetData>
  <mergeCells count="19">
    <mergeCell ref="A25:J25"/>
    <mergeCell ref="A1:M1"/>
    <mergeCell ref="A2:A3"/>
    <mergeCell ref="B2:M2"/>
    <mergeCell ref="B21:M21"/>
    <mergeCell ref="B22:M22"/>
    <mergeCell ref="I31:J31"/>
    <mergeCell ref="A32:A37"/>
    <mergeCell ref="A26:J26"/>
    <mergeCell ref="A27:B27"/>
    <mergeCell ref="I27:J27"/>
    <mergeCell ref="I28:J28"/>
    <mergeCell ref="I29:J29"/>
    <mergeCell ref="I30:J30"/>
    <mergeCell ref="A38:A39"/>
    <mergeCell ref="C38:J38"/>
    <mergeCell ref="I39:J39"/>
    <mergeCell ref="B40:J40"/>
    <mergeCell ref="C32:J37"/>
  </mergeCells>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workbookViewId="0">
      <selection activeCell="B21" sqref="B21:M21"/>
    </sheetView>
  </sheetViews>
  <sheetFormatPr defaultRowHeight="14.5" x14ac:dyDescent="0.35"/>
  <cols>
    <col min="1" max="1" width="31.363281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53">
        <f>SUM(B5:B7)</f>
        <v>0</v>
      </c>
      <c r="C4" s="153">
        <f t="shared" ref="C4:L4" si="0">SUM(C5:C7)</f>
        <v>0</v>
      </c>
      <c r="D4" s="153">
        <f t="shared" si="0"/>
        <v>0</v>
      </c>
      <c r="E4" s="153">
        <f t="shared" si="0"/>
        <v>0</v>
      </c>
      <c r="F4" s="153">
        <f t="shared" si="0"/>
        <v>0</v>
      </c>
      <c r="G4" s="153">
        <f t="shared" si="0"/>
        <v>0</v>
      </c>
      <c r="H4" s="153">
        <f t="shared" si="0"/>
        <v>0</v>
      </c>
      <c r="I4" s="153">
        <f t="shared" si="0"/>
        <v>0</v>
      </c>
      <c r="J4" s="153">
        <f t="shared" si="0"/>
        <v>0</v>
      </c>
      <c r="K4" s="153">
        <f t="shared" si="0"/>
        <v>0</v>
      </c>
      <c r="L4" s="153">
        <f t="shared" si="0"/>
        <v>0</v>
      </c>
      <c r="M4" s="153">
        <f>SUM(B4:L4)</f>
        <v>0</v>
      </c>
    </row>
    <row r="5" spans="1:16" x14ac:dyDescent="0.35">
      <c r="A5" s="5" t="s">
        <v>5</v>
      </c>
      <c r="B5" s="153">
        <v>0</v>
      </c>
      <c r="C5" s="153">
        <v>0</v>
      </c>
      <c r="D5" s="153">
        <v>0</v>
      </c>
      <c r="E5" s="153">
        <v>0</v>
      </c>
      <c r="F5" s="153">
        <v>0</v>
      </c>
      <c r="G5" s="153">
        <v>0</v>
      </c>
      <c r="H5" s="153">
        <v>0</v>
      </c>
      <c r="I5" s="153">
        <v>0</v>
      </c>
      <c r="J5" s="153">
        <v>0</v>
      </c>
      <c r="K5" s="153">
        <v>0</v>
      </c>
      <c r="L5" s="153">
        <v>0</v>
      </c>
      <c r="M5" s="153">
        <f t="shared" ref="M5:M20" si="1">SUM(B5:L5)</f>
        <v>0</v>
      </c>
    </row>
    <row r="6" spans="1:16" x14ac:dyDescent="0.35">
      <c r="A6" s="5" t="s">
        <v>6</v>
      </c>
      <c r="B6" s="153">
        <v>0</v>
      </c>
      <c r="C6" s="153">
        <v>0</v>
      </c>
      <c r="D6" s="153">
        <v>0</v>
      </c>
      <c r="E6" s="153">
        <v>0</v>
      </c>
      <c r="F6" s="153">
        <v>0</v>
      </c>
      <c r="G6" s="153">
        <v>0</v>
      </c>
      <c r="H6" s="153">
        <v>0</v>
      </c>
      <c r="I6" s="153">
        <v>0</v>
      </c>
      <c r="J6" s="153">
        <v>0</v>
      </c>
      <c r="K6" s="153">
        <v>0</v>
      </c>
      <c r="L6" s="153">
        <v>0</v>
      </c>
      <c r="M6" s="153">
        <f t="shared" si="1"/>
        <v>0</v>
      </c>
    </row>
    <row r="7" spans="1:16" x14ac:dyDescent="0.35">
      <c r="A7" s="5" t="s">
        <v>7</v>
      </c>
      <c r="B7" s="153">
        <v>0</v>
      </c>
      <c r="C7" s="153">
        <v>0</v>
      </c>
      <c r="D7" s="153">
        <v>0</v>
      </c>
      <c r="E7" s="153">
        <v>0</v>
      </c>
      <c r="F7" s="153">
        <v>0</v>
      </c>
      <c r="G7" s="153">
        <v>0</v>
      </c>
      <c r="H7" s="153">
        <v>0</v>
      </c>
      <c r="I7" s="153">
        <v>0</v>
      </c>
      <c r="J7" s="153">
        <v>0</v>
      </c>
      <c r="K7" s="153">
        <v>0</v>
      </c>
      <c r="L7" s="153">
        <v>0</v>
      </c>
      <c r="M7" s="153">
        <f t="shared" si="1"/>
        <v>0</v>
      </c>
    </row>
    <row r="8" spans="1:16" x14ac:dyDescent="0.35">
      <c r="A8" s="3" t="s">
        <v>8</v>
      </c>
      <c r="B8" s="153">
        <f>SUM(B9:B11)</f>
        <v>0</v>
      </c>
      <c r="C8" s="153">
        <f t="shared" ref="C8:L8" si="2">SUM(C9:C11)</f>
        <v>0</v>
      </c>
      <c r="D8" s="153">
        <f t="shared" si="2"/>
        <v>1.5</v>
      </c>
      <c r="E8" s="153">
        <f t="shared" si="2"/>
        <v>0.9</v>
      </c>
      <c r="F8" s="153">
        <f t="shared" si="2"/>
        <v>0.2</v>
      </c>
      <c r="G8" s="153">
        <f t="shared" si="2"/>
        <v>0.2</v>
      </c>
      <c r="H8" s="153">
        <f t="shared" si="2"/>
        <v>0.2</v>
      </c>
      <c r="I8" s="153">
        <f t="shared" si="2"/>
        <v>0.2</v>
      </c>
      <c r="J8" s="153">
        <f t="shared" si="2"/>
        <v>0.2</v>
      </c>
      <c r="K8" s="153">
        <f t="shared" si="2"/>
        <v>0.2</v>
      </c>
      <c r="L8" s="153">
        <f t="shared" si="2"/>
        <v>0.2</v>
      </c>
      <c r="M8" s="153">
        <f t="shared" si="1"/>
        <v>3.8000000000000012</v>
      </c>
    </row>
    <row r="9" spans="1:16" x14ac:dyDescent="0.35">
      <c r="A9" s="5" t="s">
        <v>5</v>
      </c>
      <c r="B9" s="153">
        <v>0</v>
      </c>
      <c r="C9" s="153">
        <v>0</v>
      </c>
      <c r="D9" s="196">
        <v>1.5</v>
      </c>
      <c r="E9" s="196">
        <v>0.9</v>
      </c>
      <c r="F9" s="196">
        <v>0.2</v>
      </c>
      <c r="G9" s="196">
        <v>0.2</v>
      </c>
      <c r="H9" s="196">
        <v>0.2</v>
      </c>
      <c r="I9" s="196">
        <v>0.2</v>
      </c>
      <c r="J9" s="196">
        <v>0.2</v>
      </c>
      <c r="K9" s="196">
        <v>0.2</v>
      </c>
      <c r="L9" s="196">
        <v>0.2</v>
      </c>
      <c r="M9" s="153">
        <f t="shared" si="1"/>
        <v>3.8000000000000012</v>
      </c>
    </row>
    <row r="10" spans="1:16" x14ac:dyDescent="0.35">
      <c r="A10" s="5" t="s">
        <v>6</v>
      </c>
      <c r="B10" s="153">
        <v>0</v>
      </c>
      <c r="C10" s="153">
        <v>0</v>
      </c>
      <c r="D10" s="153">
        <v>0</v>
      </c>
      <c r="E10" s="153">
        <v>0</v>
      </c>
      <c r="F10" s="153">
        <v>0</v>
      </c>
      <c r="G10" s="153">
        <v>0</v>
      </c>
      <c r="H10" s="153">
        <v>0</v>
      </c>
      <c r="I10" s="153">
        <v>0</v>
      </c>
      <c r="J10" s="153">
        <v>0</v>
      </c>
      <c r="K10" s="153">
        <v>0</v>
      </c>
      <c r="L10" s="153">
        <v>0</v>
      </c>
      <c r="M10" s="153">
        <f t="shared" si="1"/>
        <v>0</v>
      </c>
    </row>
    <row r="11" spans="1:16" x14ac:dyDescent="0.35">
      <c r="A11" s="5" t="s">
        <v>7</v>
      </c>
      <c r="B11" s="153">
        <v>0</v>
      </c>
      <c r="C11" s="153">
        <v>0</v>
      </c>
      <c r="D11" s="153">
        <v>0</v>
      </c>
      <c r="E11" s="153">
        <v>0</v>
      </c>
      <c r="F11" s="153">
        <v>0</v>
      </c>
      <c r="G11" s="153">
        <v>0</v>
      </c>
      <c r="H11" s="153">
        <v>0</v>
      </c>
      <c r="I11" s="153">
        <v>0</v>
      </c>
      <c r="J11" s="153">
        <v>0</v>
      </c>
      <c r="K11" s="153">
        <v>0</v>
      </c>
      <c r="L11" s="153">
        <v>0</v>
      </c>
      <c r="M11" s="153">
        <f t="shared" si="1"/>
        <v>0</v>
      </c>
    </row>
    <row r="12" spans="1:16" x14ac:dyDescent="0.35">
      <c r="A12" s="3" t="s">
        <v>11</v>
      </c>
      <c r="B12" s="153">
        <f>SUM(B13:B15)</f>
        <v>0</v>
      </c>
      <c r="C12" s="153">
        <f t="shared" ref="C12:L12" si="3">SUM(C13:C15)</f>
        <v>0</v>
      </c>
      <c r="D12" s="153">
        <f t="shared" si="3"/>
        <v>-1.5</v>
      </c>
      <c r="E12" s="153">
        <f t="shared" si="3"/>
        <v>-0.9</v>
      </c>
      <c r="F12" s="153">
        <f t="shared" si="3"/>
        <v>-0.2</v>
      </c>
      <c r="G12" s="153">
        <f t="shared" si="3"/>
        <v>-0.2</v>
      </c>
      <c r="H12" s="153">
        <f t="shared" si="3"/>
        <v>-0.2</v>
      </c>
      <c r="I12" s="153">
        <f t="shared" si="3"/>
        <v>-0.2</v>
      </c>
      <c r="J12" s="153">
        <f t="shared" si="3"/>
        <v>-0.2</v>
      </c>
      <c r="K12" s="153">
        <f t="shared" si="3"/>
        <v>-0.2</v>
      </c>
      <c r="L12" s="153">
        <f t="shared" si="3"/>
        <v>-0.2</v>
      </c>
      <c r="M12" s="153">
        <f t="shared" si="1"/>
        <v>-3.8000000000000012</v>
      </c>
    </row>
    <row r="13" spans="1:16" ht="15" thickBot="1" x14ac:dyDescent="0.4">
      <c r="A13" s="5" t="s">
        <v>5</v>
      </c>
      <c r="B13" s="153">
        <v>0</v>
      </c>
      <c r="C13" s="153">
        <v>0</v>
      </c>
      <c r="D13" s="196">
        <v>-1.5</v>
      </c>
      <c r="E13" s="196">
        <v>-0.9</v>
      </c>
      <c r="F13" s="196">
        <v>-0.2</v>
      </c>
      <c r="G13" s="196">
        <v>-0.2</v>
      </c>
      <c r="H13" s="196">
        <v>-0.2</v>
      </c>
      <c r="I13" s="196">
        <v>-0.2</v>
      </c>
      <c r="J13" s="196">
        <v>-0.2</v>
      </c>
      <c r="K13" s="196">
        <v>-0.2</v>
      </c>
      <c r="L13" s="196">
        <v>-0.2</v>
      </c>
      <c r="M13" s="153">
        <f t="shared" si="1"/>
        <v>-3.8000000000000012</v>
      </c>
    </row>
    <row r="14" spans="1:16" ht="15" thickBot="1" x14ac:dyDescent="0.4">
      <c r="A14" s="5" t="s">
        <v>6</v>
      </c>
      <c r="B14" s="153">
        <v>0</v>
      </c>
      <c r="C14" s="153">
        <v>0</v>
      </c>
      <c r="D14" s="153">
        <v>0</v>
      </c>
      <c r="E14" s="153">
        <v>0</v>
      </c>
      <c r="F14" s="153">
        <v>0</v>
      </c>
      <c r="G14" s="153">
        <v>0</v>
      </c>
      <c r="H14" s="153">
        <v>0</v>
      </c>
      <c r="I14" s="153">
        <v>0</v>
      </c>
      <c r="J14" s="153">
        <v>0</v>
      </c>
      <c r="K14" s="153">
        <v>0</v>
      </c>
      <c r="L14" s="153">
        <v>0</v>
      </c>
      <c r="M14" s="153">
        <f t="shared" si="1"/>
        <v>0</v>
      </c>
      <c r="O14" s="67"/>
      <c r="P14" s="74"/>
    </row>
    <row r="15" spans="1:16" ht="15" thickBot="1" x14ac:dyDescent="0.4">
      <c r="A15" s="5" t="s">
        <v>7</v>
      </c>
      <c r="B15" s="153">
        <v>0</v>
      </c>
      <c r="C15" s="153">
        <v>0</v>
      </c>
      <c r="D15" s="153">
        <v>0</v>
      </c>
      <c r="E15" s="153">
        <v>0</v>
      </c>
      <c r="F15" s="153">
        <v>0</v>
      </c>
      <c r="G15" s="153">
        <v>0</v>
      </c>
      <c r="H15" s="153">
        <v>0</v>
      </c>
      <c r="I15" s="153">
        <v>0</v>
      </c>
      <c r="J15" s="153">
        <v>0</v>
      </c>
      <c r="K15" s="153">
        <v>0</v>
      </c>
      <c r="L15" s="153">
        <v>0</v>
      </c>
      <c r="M15" s="153">
        <f t="shared" si="1"/>
        <v>0</v>
      </c>
      <c r="O15" s="67"/>
      <c r="P15" s="74"/>
    </row>
    <row r="16" spans="1:16" ht="29" x14ac:dyDescent="0.35">
      <c r="A16" s="3" t="s">
        <v>9</v>
      </c>
      <c r="B16" s="153">
        <v>0</v>
      </c>
      <c r="C16" s="153">
        <v>0</v>
      </c>
      <c r="D16" s="153">
        <v>8.5</v>
      </c>
      <c r="E16" s="153">
        <v>5.0999999999999996</v>
      </c>
      <c r="F16" s="153">
        <v>0</v>
      </c>
      <c r="G16" s="153">
        <v>0</v>
      </c>
      <c r="H16" s="153">
        <v>0</v>
      </c>
      <c r="I16" s="153">
        <v>0</v>
      </c>
      <c r="J16" s="153">
        <v>0</v>
      </c>
      <c r="K16" s="153">
        <v>0</v>
      </c>
      <c r="L16" s="153">
        <v>0</v>
      </c>
      <c r="M16" s="153">
        <f t="shared" si="1"/>
        <v>13.6</v>
      </c>
    </row>
    <row r="17" spans="1:13" x14ac:dyDescent="0.35">
      <c r="A17" s="3" t="s">
        <v>10</v>
      </c>
      <c r="B17" s="153">
        <f>SUM(B18:B20)</f>
        <v>0</v>
      </c>
      <c r="C17" s="153">
        <v>0</v>
      </c>
      <c r="D17" s="153">
        <v>0</v>
      </c>
      <c r="E17" s="153">
        <v>0</v>
      </c>
      <c r="F17" s="153">
        <v>0</v>
      </c>
      <c r="G17" s="153">
        <v>0</v>
      </c>
      <c r="H17" s="153">
        <v>0</v>
      </c>
      <c r="I17" s="153">
        <v>0</v>
      </c>
      <c r="J17" s="153">
        <v>0</v>
      </c>
      <c r="K17" s="153">
        <v>0</v>
      </c>
      <c r="L17" s="153">
        <v>0</v>
      </c>
      <c r="M17" s="153">
        <f t="shared" si="1"/>
        <v>0</v>
      </c>
    </row>
    <row r="18" spans="1:13" x14ac:dyDescent="0.35">
      <c r="A18" s="5" t="s">
        <v>5</v>
      </c>
      <c r="B18" s="153">
        <v>0</v>
      </c>
      <c r="C18" s="153">
        <v>0</v>
      </c>
      <c r="D18" s="153">
        <v>0</v>
      </c>
      <c r="E18" s="153">
        <v>0</v>
      </c>
      <c r="F18" s="153">
        <v>0</v>
      </c>
      <c r="G18" s="153">
        <v>0</v>
      </c>
      <c r="H18" s="153">
        <v>0</v>
      </c>
      <c r="I18" s="153">
        <v>0</v>
      </c>
      <c r="J18" s="153">
        <v>0</v>
      </c>
      <c r="K18" s="153">
        <v>0</v>
      </c>
      <c r="L18" s="153">
        <v>0</v>
      </c>
      <c r="M18" s="153">
        <f t="shared" si="1"/>
        <v>0</v>
      </c>
    </row>
    <row r="19" spans="1:13" x14ac:dyDescent="0.35">
      <c r="A19" s="5" t="s">
        <v>6</v>
      </c>
      <c r="B19" s="153">
        <v>0</v>
      </c>
      <c r="C19" s="153">
        <v>0</v>
      </c>
      <c r="D19" s="153">
        <v>0</v>
      </c>
      <c r="E19" s="153">
        <v>0</v>
      </c>
      <c r="F19" s="153">
        <v>0</v>
      </c>
      <c r="G19" s="153">
        <v>0</v>
      </c>
      <c r="H19" s="153">
        <v>0</v>
      </c>
      <c r="I19" s="153">
        <v>0</v>
      </c>
      <c r="J19" s="153">
        <v>0</v>
      </c>
      <c r="K19" s="153">
        <v>0</v>
      </c>
      <c r="L19" s="153">
        <v>0</v>
      </c>
      <c r="M19" s="153">
        <f t="shared" si="1"/>
        <v>0</v>
      </c>
    </row>
    <row r="20" spans="1:13" x14ac:dyDescent="0.35">
      <c r="A20" s="5" t="s">
        <v>7</v>
      </c>
      <c r="B20" s="153">
        <v>0</v>
      </c>
      <c r="C20" s="153">
        <v>0</v>
      </c>
      <c r="D20" s="153">
        <v>0</v>
      </c>
      <c r="E20" s="153">
        <v>0</v>
      </c>
      <c r="F20" s="153">
        <v>0</v>
      </c>
      <c r="G20" s="153">
        <v>0</v>
      </c>
      <c r="H20" s="153">
        <v>0</v>
      </c>
      <c r="I20" s="153">
        <v>0</v>
      </c>
      <c r="J20" s="153">
        <v>0</v>
      </c>
      <c r="K20" s="153">
        <v>0</v>
      </c>
      <c r="L20" s="153">
        <v>0</v>
      </c>
      <c r="M20" s="153">
        <f t="shared" si="1"/>
        <v>0</v>
      </c>
    </row>
    <row r="21" spans="1:13" x14ac:dyDescent="0.35">
      <c r="A21" s="5" t="s">
        <v>12</v>
      </c>
      <c r="B21" s="402" t="s">
        <v>682</v>
      </c>
      <c r="C21" s="402"/>
      <c r="D21" s="402"/>
      <c r="E21" s="402"/>
      <c r="F21" s="402"/>
      <c r="G21" s="402"/>
      <c r="H21" s="402"/>
      <c r="I21" s="402"/>
      <c r="J21" s="402"/>
      <c r="K21" s="402"/>
      <c r="L21" s="402"/>
      <c r="M21" s="402"/>
    </row>
    <row r="22" spans="1:13" ht="43.5" x14ac:dyDescent="0.35">
      <c r="A22" s="5" t="s">
        <v>13</v>
      </c>
      <c r="B22" s="290" t="s">
        <v>667</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54" t="s">
        <v>17</v>
      </c>
      <c r="B28" s="5" t="s">
        <v>20</v>
      </c>
      <c r="C28" s="154"/>
      <c r="D28" s="154"/>
      <c r="E28" s="154"/>
      <c r="F28" s="154"/>
      <c r="G28" s="154"/>
      <c r="H28" s="154"/>
      <c r="I28" s="290"/>
      <c r="J28" s="290"/>
    </row>
    <row r="29" spans="1:13" ht="87" x14ac:dyDescent="0.35">
      <c r="A29" s="154" t="s">
        <v>18</v>
      </c>
      <c r="B29" s="5" t="s">
        <v>21</v>
      </c>
      <c r="C29" s="154"/>
      <c r="D29" s="154"/>
      <c r="E29" s="154"/>
      <c r="F29" s="154"/>
      <c r="G29" s="154"/>
      <c r="H29" s="154"/>
      <c r="I29" s="294"/>
      <c r="J29" s="296"/>
    </row>
    <row r="30" spans="1:13" ht="87" x14ac:dyDescent="0.35">
      <c r="A30" s="154" t="s">
        <v>19</v>
      </c>
      <c r="B30" s="7" t="s">
        <v>22</v>
      </c>
      <c r="C30" s="154"/>
      <c r="D30" s="154"/>
      <c r="E30" s="154"/>
      <c r="F30" s="154"/>
      <c r="G30" s="154"/>
      <c r="H30" s="154"/>
      <c r="I30" s="290"/>
      <c r="J30" s="290"/>
    </row>
    <row r="31" spans="1:13" ht="29" x14ac:dyDescent="0.35">
      <c r="A31" s="8"/>
      <c r="B31" s="5" t="s">
        <v>23</v>
      </c>
      <c r="C31" s="154"/>
      <c r="D31" s="154"/>
      <c r="E31" s="154"/>
      <c r="F31" s="154"/>
      <c r="G31" s="154"/>
      <c r="H31" s="154"/>
      <c r="I31" s="290"/>
      <c r="J31" s="290"/>
    </row>
    <row r="32" spans="1:13" ht="43.5" customHeight="1" x14ac:dyDescent="0.35">
      <c r="A32" s="290" t="s">
        <v>24</v>
      </c>
      <c r="B32" s="5" t="s">
        <v>20</v>
      </c>
      <c r="C32" s="300" t="s">
        <v>666</v>
      </c>
      <c r="D32" s="301"/>
      <c r="E32" s="301"/>
      <c r="F32" s="301"/>
      <c r="G32" s="301"/>
      <c r="H32" s="301"/>
      <c r="I32" s="301"/>
      <c r="J32" s="302"/>
    </row>
    <row r="33" spans="1:10" ht="87" x14ac:dyDescent="0.35">
      <c r="A33" s="290"/>
      <c r="B33" s="5" t="s">
        <v>21</v>
      </c>
      <c r="C33" s="395"/>
      <c r="D33" s="396"/>
      <c r="E33" s="396"/>
      <c r="F33" s="396"/>
      <c r="G33" s="396"/>
      <c r="H33" s="396"/>
      <c r="I33" s="396"/>
      <c r="J33" s="397"/>
    </row>
    <row r="34" spans="1:10" ht="87" x14ac:dyDescent="0.35">
      <c r="A34" s="290"/>
      <c r="B34" s="7" t="s">
        <v>25</v>
      </c>
      <c r="C34" s="303"/>
      <c r="D34" s="304"/>
      <c r="E34" s="304"/>
      <c r="F34" s="304"/>
      <c r="G34" s="304"/>
      <c r="H34" s="304"/>
      <c r="I34" s="304"/>
      <c r="J34" s="305"/>
    </row>
    <row r="35" spans="1:10" ht="29" x14ac:dyDescent="0.35">
      <c r="A35" s="290"/>
      <c r="B35" s="5" t="s">
        <v>23</v>
      </c>
      <c r="C35" s="154"/>
      <c r="D35" s="154"/>
      <c r="E35" s="154"/>
      <c r="F35" s="154"/>
      <c r="G35" s="154"/>
      <c r="H35" s="154"/>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54"/>
      <c r="D37" s="154"/>
      <c r="E37" s="154"/>
      <c r="F37" s="154"/>
      <c r="G37" s="154"/>
      <c r="H37" s="154"/>
      <c r="I37" s="290"/>
      <c r="J37" s="290"/>
    </row>
    <row r="38" spans="1:10" ht="43.5" x14ac:dyDescent="0.35">
      <c r="A38" s="154" t="s">
        <v>13</v>
      </c>
      <c r="B38" s="294" t="s">
        <v>667</v>
      </c>
      <c r="C38" s="295"/>
      <c r="D38" s="295"/>
      <c r="E38" s="295"/>
      <c r="F38" s="295"/>
      <c r="G38" s="295"/>
      <c r="H38" s="295"/>
      <c r="I38" s="295"/>
      <c r="J38" s="296"/>
    </row>
  </sheetData>
  <mergeCells count="20">
    <mergeCell ref="A36:A37"/>
    <mergeCell ref="C36:J36"/>
    <mergeCell ref="I37:J37"/>
    <mergeCell ref="B38:J38"/>
    <mergeCell ref="I31:J31"/>
    <mergeCell ref="A32:A35"/>
    <mergeCell ref="I35:J35"/>
    <mergeCell ref="C32:J34"/>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pageSetup paperSize="9" orientation="portrait" horizontalDpi="300" verticalDpi="300"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B21" sqref="B21:M21"/>
    </sheetView>
  </sheetViews>
  <sheetFormatPr defaultRowHeight="14.5" x14ac:dyDescent="0.35"/>
  <cols>
    <col min="1" max="1" width="33.7265625" customWidth="1"/>
  </cols>
  <sheetData>
    <row r="1" spans="1:16" x14ac:dyDescent="0.35">
      <c r="A1" s="454"/>
      <c r="B1" s="455"/>
      <c r="C1" s="455"/>
      <c r="D1" s="455"/>
      <c r="E1" s="455"/>
      <c r="F1" s="455"/>
      <c r="G1" s="455"/>
      <c r="H1" s="455"/>
      <c r="I1" s="455"/>
      <c r="J1" s="455"/>
      <c r="K1" s="455"/>
      <c r="L1" s="455"/>
      <c r="M1" s="456"/>
    </row>
    <row r="2" spans="1:16" ht="15" customHeight="1" x14ac:dyDescent="0.35">
      <c r="A2" s="434" t="s">
        <v>1</v>
      </c>
      <c r="B2" s="378" t="s">
        <v>2</v>
      </c>
      <c r="C2" s="429"/>
      <c r="D2" s="429"/>
      <c r="E2" s="429"/>
      <c r="F2" s="429"/>
      <c r="G2" s="429"/>
      <c r="H2" s="429"/>
      <c r="I2" s="429"/>
      <c r="J2" s="429"/>
      <c r="K2" s="429"/>
      <c r="L2" s="429"/>
      <c r="M2" s="379"/>
    </row>
    <row r="3" spans="1:16" ht="29" x14ac:dyDescent="0.35">
      <c r="A3" s="452"/>
      <c r="B3" s="1">
        <v>0</v>
      </c>
      <c r="C3" s="1">
        <v>1</v>
      </c>
      <c r="D3" s="1">
        <v>2</v>
      </c>
      <c r="E3" s="1">
        <v>3</v>
      </c>
      <c r="F3" s="1">
        <v>4</v>
      </c>
      <c r="G3" s="1">
        <v>5</v>
      </c>
      <c r="H3" s="1">
        <v>6</v>
      </c>
      <c r="I3" s="1">
        <v>7</v>
      </c>
      <c r="J3" s="1">
        <v>8</v>
      </c>
      <c r="K3" s="1">
        <v>9</v>
      </c>
      <c r="L3" s="1">
        <v>10</v>
      </c>
      <c r="M3" s="2" t="s">
        <v>3</v>
      </c>
    </row>
    <row r="4" spans="1:16" x14ac:dyDescent="0.35">
      <c r="A4" s="3" t="s">
        <v>4</v>
      </c>
      <c r="B4" s="105">
        <f>SUM(B5:B7)</f>
        <v>0</v>
      </c>
      <c r="C4" s="105">
        <f t="shared" ref="C4:L4" si="0">SUM(C5:C7)</f>
        <v>0</v>
      </c>
      <c r="D4" s="105">
        <f t="shared" si="0"/>
        <v>0</v>
      </c>
      <c r="E4" s="105">
        <f t="shared" si="0"/>
        <v>0</v>
      </c>
      <c r="F4" s="105">
        <f t="shared" si="0"/>
        <v>0</v>
      </c>
      <c r="G4" s="105">
        <f t="shared" si="0"/>
        <v>0</v>
      </c>
      <c r="H4" s="105">
        <f t="shared" si="0"/>
        <v>0</v>
      </c>
      <c r="I4" s="105">
        <f t="shared" si="0"/>
        <v>0</v>
      </c>
      <c r="J4" s="105">
        <f t="shared" si="0"/>
        <v>0</v>
      </c>
      <c r="K4" s="105">
        <f t="shared" si="0"/>
        <v>0</v>
      </c>
      <c r="L4" s="105">
        <f t="shared" si="0"/>
        <v>0</v>
      </c>
      <c r="M4" s="105">
        <f>SUM(B4:L4)</f>
        <v>0</v>
      </c>
    </row>
    <row r="5" spans="1:16" x14ac:dyDescent="0.35">
      <c r="A5" s="5" t="s">
        <v>5</v>
      </c>
      <c r="B5" s="105">
        <v>0</v>
      </c>
      <c r="C5" s="105">
        <v>0</v>
      </c>
      <c r="D5" s="105">
        <v>0</v>
      </c>
      <c r="E5" s="105">
        <v>0</v>
      </c>
      <c r="F5" s="105">
        <v>0</v>
      </c>
      <c r="G5" s="105">
        <v>0</v>
      </c>
      <c r="H5" s="105">
        <v>0</v>
      </c>
      <c r="I5" s="105">
        <v>0</v>
      </c>
      <c r="J5" s="105">
        <v>0</v>
      </c>
      <c r="K5" s="105">
        <v>0</v>
      </c>
      <c r="L5" s="105">
        <v>0</v>
      </c>
      <c r="M5" s="105">
        <f t="shared" ref="M5:M20" si="1">SUM(B5:L5)</f>
        <v>0</v>
      </c>
    </row>
    <row r="6" spans="1:16" x14ac:dyDescent="0.35">
      <c r="A6" s="5" t="s">
        <v>6</v>
      </c>
      <c r="B6" s="105">
        <v>0</v>
      </c>
      <c r="C6" s="105">
        <v>0</v>
      </c>
      <c r="D6" s="105">
        <v>0</v>
      </c>
      <c r="E6" s="105">
        <v>0</v>
      </c>
      <c r="F6" s="105">
        <v>0</v>
      </c>
      <c r="G6" s="105">
        <v>0</v>
      </c>
      <c r="H6" s="105">
        <v>0</v>
      </c>
      <c r="I6" s="105">
        <v>0</v>
      </c>
      <c r="J6" s="105">
        <v>0</v>
      </c>
      <c r="K6" s="105">
        <v>0</v>
      </c>
      <c r="L6" s="105">
        <v>0</v>
      </c>
      <c r="M6" s="105">
        <f t="shared" si="1"/>
        <v>0</v>
      </c>
    </row>
    <row r="7" spans="1:16" x14ac:dyDescent="0.35">
      <c r="A7" s="5" t="s">
        <v>7</v>
      </c>
      <c r="B7" s="105">
        <v>0</v>
      </c>
      <c r="C7" s="105">
        <v>0</v>
      </c>
      <c r="D7" s="105">
        <v>0</v>
      </c>
      <c r="E7" s="105">
        <v>0</v>
      </c>
      <c r="F7" s="105">
        <v>0</v>
      </c>
      <c r="G7" s="105">
        <v>0</v>
      </c>
      <c r="H7" s="105">
        <v>0</v>
      </c>
      <c r="I7" s="105">
        <v>0</v>
      </c>
      <c r="J7" s="105">
        <v>0</v>
      </c>
      <c r="K7" s="105">
        <v>0</v>
      </c>
      <c r="L7" s="105">
        <v>0</v>
      </c>
      <c r="M7" s="105">
        <f t="shared" si="1"/>
        <v>0</v>
      </c>
    </row>
    <row r="8" spans="1:16" x14ac:dyDescent="0.35">
      <c r="A8" s="3" t="s">
        <v>8</v>
      </c>
      <c r="B8" s="105">
        <f>SUM(B9:B11)</f>
        <v>1.8493523000000001</v>
      </c>
      <c r="C8" s="105">
        <f t="shared" ref="C8:L8" si="2">SUM(C9:C11)</f>
        <v>0</v>
      </c>
      <c r="D8" s="105">
        <f t="shared" si="2"/>
        <v>0</v>
      </c>
      <c r="E8" s="105">
        <f t="shared" si="2"/>
        <v>0</v>
      </c>
      <c r="F8" s="105">
        <f t="shared" si="2"/>
        <v>0</v>
      </c>
      <c r="G8" s="105">
        <f t="shared" si="2"/>
        <v>0</v>
      </c>
      <c r="H8" s="105">
        <f t="shared" si="2"/>
        <v>0</v>
      </c>
      <c r="I8" s="105">
        <f t="shared" si="2"/>
        <v>0</v>
      </c>
      <c r="J8" s="105">
        <f t="shared" si="2"/>
        <v>0</v>
      </c>
      <c r="K8" s="105">
        <f t="shared" si="2"/>
        <v>0</v>
      </c>
      <c r="L8" s="105">
        <f t="shared" si="2"/>
        <v>0</v>
      </c>
      <c r="M8" s="105">
        <f t="shared" si="1"/>
        <v>1.8493523000000001</v>
      </c>
    </row>
    <row r="9" spans="1:16" x14ac:dyDescent="0.35">
      <c r="A9" s="5" t="s">
        <v>5</v>
      </c>
      <c r="B9" s="105">
        <v>1.8493523000000001</v>
      </c>
      <c r="C9" s="105">
        <v>0</v>
      </c>
      <c r="D9" s="105">
        <v>0</v>
      </c>
      <c r="E9" s="105">
        <v>0</v>
      </c>
      <c r="F9" s="105">
        <v>0</v>
      </c>
      <c r="G9" s="105">
        <v>0</v>
      </c>
      <c r="H9" s="105">
        <v>0</v>
      </c>
      <c r="I9" s="105">
        <v>0</v>
      </c>
      <c r="J9" s="105">
        <v>0</v>
      </c>
      <c r="K9" s="105">
        <v>0</v>
      </c>
      <c r="L9" s="105">
        <v>0</v>
      </c>
      <c r="M9" s="105">
        <f t="shared" si="1"/>
        <v>1.8493523000000001</v>
      </c>
    </row>
    <row r="10" spans="1:16" x14ac:dyDescent="0.35">
      <c r="A10" s="5" t="s">
        <v>6</v>
      </c>
      <c r="B10" s="105">
        <v>0</v>
      </c>
      <c r="C10" s="105">
        <v>0</v>
      </c>
      <c r="D10" s="105">
        <v>0</v>
      </c>
      <c r="E10" s="105">
        <v>0</v>
      </c>
      <c r="F10" s="105">
        <v>0</v>
      </c>
      <c r="G10" s="105">
        <v>0</v>
      </c>
      <c r="H10" s="105">
        <v>0</v>
      </c>
      <c r="I10" s="105">
        <v>0</v>
      </c>
      <c r="J10" s="105">
        <v>0</v>
      </c>
      <c r="K10" s="105">
        <v>0</v>
      </c>
      <c r="L10" s="105">
        <v>0</v>
      </c>
      <c r="M10" s="105">
        <f t="shared" si="1"/>
        <v>0</v>
      </c>
    </row>
    <row r="11" spans="1:16" x14ac:dyDescent="0.35">
      <c r="A11" s="5" t="s">
        <v>7</v>
      </c>
      <c r="B11" s="105">
        <v>0</v>
      </c>
      <c r="C11" s="105">
        <v>0</v>
      </c>
      <c r="D11" s="105">
        <v>0</v>
      </c>
      <c r="E11" s="105">
        <v>0</v>
      </c>
      <c r="F11" s="105">
        <v>0</v>
      </c>
      <c r="G11" s="105">
        <v>0</v>
      </c>
      <c r="H11" s="105">
        <v>0</v>
      </c>
      <c r="I11" s="105">
        <v>0</v>
      </c>
      <c r="J11" s="105">
        <v>0</v>
      </c>
      <c r="K11" s="105">
        <v>0</v>
      </c>
      <c r="L11" s="105">
        <v>0</v>
      </c>
      <c r="M11" s="105">
        <f t="shared" si="1"/>
        <v>0</v>
      </c>
      <c r="O11" s="23"/>
    </row>
    <row r="12" spans="1:16" x14ac:dyDescent="0.35">
      <c r="A12" s="3" t="s">
        <v>11</v>
      </c>
      <c r="B12" s="105">
        <f>SUM(B13:B15)</f>
        <v>-1.8493523000000001</v>
      </c>
      <c r="C12" s="105">
        <f t="shared" ref="C12:L12" si="3">SUM(C13:C15)</f>
        <v>0</v>
      </c>
      <c r="D12" s="105">
        <f t="shared" si="3"/>
        <v>0</v>
      </c>
      <c r="E12" s="105">
        <f t="shared" si="3"/>
        <v>0</v>
      </c>
      <c r="F12" s="105">
        <f t="shared" si="3"/>
        <v>0</v>
      </c>
      <c r="G12" s="105">
        <f t="shared" si="3"/>
        <v>0</v>
      </c>
      <c r="H12" s="105">
        <f t="shared" si="3"/>
        <v>0</v>
      </c>
      <c r="I12" s="105">
        <f t="shared" si="3"/>
        <v>0</v>
      </c>
      <c r="J12" s="105">
        <f t="shared" si="3"/>
        <v>0</v>
      </c>
      <c r="K12" s="105">
        <f t="shared" si="3"/>
        <v>0</v>
      </c>
      <c r="L12" s="105">
        <f t="shared" si="3"/>
        <v>0</v>
      </c>
      <c r="M12" s="105">
        <f t="shared" si="1"/>
        <v>-1.8493523000000001</v>
      </c>
    </row>
    <row r="13" spans="1:16" ht="15" thickBot="1" x14ac:dyDescent="0.4">
      <c r="A13" s="5" t="s">
        <v>5</v>
      </c>
      <c r="B13" s="105">
        <v>-1.8493523000000001</v>
      </c>
      <c r="C13" s="105">
        <v>0</v>
      </c>
      <c r="D13" s="105">
        <v>0</v>
      </c>
      <c r="E13" s="105">
        <v>0</v>
      </c>
      <c r="F13" s="105">
        <v>0</v>
      </c>
      <c r="G13" s="105">
        <v>0</v>
      </c>
      <c r="H13" s="105">
        <v>0</v>
      </c>
      <c r="I13" s="105">
        <v>0</v>
      </c>
      <c r="J13" s="105">
        <v>0</v>
      </c>
      <c r="K13" s="105">
        <v>0</v>
      </c>
      <c r="L13" s="105">
        <v>0</v>
      </c>
      <c r="M13" s="105">
        <f t="shared" si="1"/>
        <v>-1.8493523000000001</v>
      </c>
    </row>
    <row r="14" spans="1:16" ht="15" thickBot="1" x14ac:dyDescent="0.4">
      <c r="A14" s="5" t="s">
        <v>6</v>
      </c>
      <c r="B14" s="105">
        <v>0</v>
      </c>
      <c r="C14" s="105">
        <v>0</v>
      </c>
      <c r="D14" s="105">
        <v>0</v>
      </c>
      <c r="E14" s="105">
        <v>0</v>
      </c>
      <c r="F14" s="105">
        <v>0</v>
      </c>
      <c r="G14" s="105">
        <v>0</v>
      </c>
      <c r="H14" s="105">
        <v>0</v>
      </c>
      <c r="I14" s="105">
        <v>0</v>
      </c>
      <c r="J14" s="105">
        <v>0</v>
      </c>
      <c r="K14" s="105">
        <v>0</v>
      </c>
      <c r="L14" s="105">
        <v>0</v>
      </c>
      <c r="M14" s="105">
        <f t="shared" si="1"/>
        <v>0</v>
      </c>
      <c r="O14" s="67"/>
      <c r="P14" s="74"/>
    </row>
    <row r="15" spans="1:16" ht="15" thickBot="1" x14ac:dyDescent="0.4">
      <c r="A15" s="5" t="s">
        <v>7</v>
      </c>
      <c r="B15" s="105">
        <v>0</v>
      </c>
      <c r="C15" s="105">
        <v>0</v>
      </c>
      <c r="D15" s="105">
        <v>0</v>
      </c>
      <c r="E15" s="105">
        <v>0</v>
      </c>
      <c r="F15" s="105">
        <v>0</v>
      </c>
      <c r="G15" s="105">
        <v>0</v>
      </c>
      <c r="H15" s="105">
        <v>0</v>
      </c>
      <c r="I15" s="105">
        <v>0</v>
      </c>
      <c r="J15" s="105">
        <v>0</v>
      </c>
      <c r="K15" s="105">
        <v>0</v>
      </c>
      <c r="L15" s="105">
        <v>0</v>
      </c>
      <c r="M15" s="105">
        <f t="shared" si="1"/>
        <v>0</v>
      </c>
      <c r="O15" s="67"/>
      <c r="P15" s="74"/>
    </row>
    <row r="16" spans="1:16" ht="29" x14ac:dyDescent="0.35">
      <c r="A16" s="3" t="s">
        <v>9</v>
      </c>
      <c r="B16" s="105">
        <v>3.7925477000000001</v>
      </c>
      <c r="C16" s="105">
        <v>0</v>
      </c>
      <c r="D16" s="105">
        <v>0</v>
      </c>
      <c r="E16" s="105">
        <v>0</v>
      </c>
      <c r="F16" s="105">
        <v>0</v>
      </c>
      <c r="G16" s="105">
        <v>0</v>
      </c>
      <c r="H16" s="105">
        <v>0</v>
      </c>
      <c r="I16" s="105">
        <v>0</v>
      </c>
      <c r="J16" s="105">
        <v>0</v>
      </c>
      <c r="K16" s="105">
        <v>0</v>
      </c>
      <c r="L16" s="105">
        <v>0</v>
      </c>
      <c r="M16" s="105">
        <f t="shared" si="1"/>
        <v>3.7925477000000001</v>
      </c>
    </row>
    <row r="17" spans="1:13" x14ac:dyDescent="0.35">
      <c r="A17" s="3" t="s">
        <v>10</v>
      </c>
      <c r="B17" s="105">
        <f>SUM(B18:B20)</f>
        <v>0</v>
      </c>
      <c r="C17" s="105">
        <v>0</v>
      </c>
      <c r="D17" s="105">
        <v>0</v>
      </c>
      <c r="E17" s="105">
        <v>0</v>
      </c>
      <c r="F17" s="105">
        <v>0</v>
      </c>
      <c r="G17" s="105">
        <v>0</v>
      </c>
      <c r="H17" s="105">
        <v>0</v>
      </c>
      <c r="I17" s="105">
        <v>0</v>
      </c>
      <c r="J17" s="105">
        <v>0</v>
      </c>
      <c r="K17" s="105">
        <v>0</v>
      </c>
      <c r="L17" s="105">
        <v>0</v>
      </c>
      <c r="M17" s="105">
        <f t="shared" si="1"/>
        <v>0</v>
      </c>
    </row>
    <row r="18" spans="1:13" x14ac:dyDescent="0.35">
      <c r="A18" s="5" t="s">
        <v>5</v>
      </c>
      <c r="B18" s="105">
        <v>0</v>
      </c>
      <c r="C18" s="105">
        <v>0</v>
      </c>
      <c r="D18" s="105">
        <v>0</v>
      </c>
      <c r="E18" s="105">
        <v>0</v>
      </c>
      <c r="F18" s="105">
        <v>0</v>
      </c>
      <c r="G18" s="105">
        <v>0</v>
      </c>
      <c r="H18" s="105">
        <v>0</v>
      </c>
      <c r="I18" s="105">
        <v>0</v>
      </c>
      <c r="J18" s="105">
        <v>0</v>
      </c>
      <c r="K18" s="105">
        <v>0</v>
      </c>
      <c r="L18" s="105">
        <v>0</v>
      </c>
      <c r="M18" s="105">
        <f t="shared" si="1"/>
        <v>0</v>
      </c>
    </row>
    <row r="19" spans="1:13" x14ac:dyDescent="0.35">
      <c r="A19" s="5" t="s">
        <v>6</v>
      </c>
      <c r="B19" s="105">
        <v>0</v>
      </c>
      <c r="C19" s="105">
        <v>0</v>
      </c>
      <c r="D19" s="105">
        <v>0</v>
      </c>
      <c r="E19" s="105">
        <v>0</v>
      </c>
      <c r="F19" s="105">
        <v>0</v>
      </c>
      <c r="G19" s="105">
        <v>0</v>
      </c>
      <c r="H19" s="105">
        <v>0</v>
      </c>
      <c r="I19" s="105">
        <v>0</v>
      </c>
      <c r="J19" s="105">
        <v>0</v>
      </c>
      <c r="K19" s="105">
        <v>0</v>
      </c>
      <c r="L19" s="105">
        <v>0</v>
      </c>
      <c r="M19" s="105">
        <f t="shared" si="1"/>
        <v>0</v>
      </c>
    </row>
    <row r="20" spans="1:13" x14ac:dyDescent="0.35">
      <c r="A20" s="5" t="s">
        <v>7</v>
      </c>
      <c r="B20" s="105">
        <v>0</v>
      </c>
      <c r="C20" s="105">
        <v>0</v>
      </c>
      <c r="D20" s="105">
        <v>0</v>
      </c>
      <c r="E20" s="105">
        <v>0</v>
      </c>
      <c r="F20" s="105">
        <v>0</v>
      </c>
      <c r="G20" s="105">
        <v>0</v>
      </c>
      <c r="H20" s="105">
        <v>0</v>
      </c>
      <c r="I20" s="105">
        <v>0</v>
      </c>
      <c r="J20" s="105">
        <v>0</v>
      </c>
      <c r="K20" s="105">
        <v>0</v>
      </c>
      <c r="L20" s="105">
        <v>0</v>
      </c>
      <c r="M20" s="105">
        <f t="shared" si="1"/>
        <v>0</v>
      </c>
    </row>
    <row r="21" spans="1:13" ht="46.5" customHeight="1" x14ac:dyDescent="0.35">
      <c r="A21" s="5" t="s">
        <v>12</v>
      </c>
      <c r="B21" s="380" t="s">
        <v>335</v>
      </c>
      <c r="C21" s="381"/>
      <c r="D21" s="381"/>
      <c r="E21" s="381"/>
      <c r="F21" s="381"/>
      <c r="G21" s="381"/>
      <c r="H21" s="381"/>
      <c r="I21" s="381"/>
      <c r="J21" s="381"/>
      <c r="K21" s="381"/>
      <c r="L21" s="381"/>
      <c r="M21" s="382"/>
    </row>
    <row r="22" spans="1:13" ht="43.5" x14ac:dyDescent="0.35">
      <c r="A22" s="5" t="s">
        <v>13</v>
      </c>
      <c r="B22" s="380"/>
      <c r="C22" s="381"/>
      <c r="D22" s="381"/>
      <c r="E22" s="381"/>
      <c r="F22" s="381"/>
      <c r="G22" s="381"/>
      <c r="H22" s="381"/>
      <c r="I22" s="381"/>
      <c r="J22" s="381"/>
      <c r="K22" s="381"/>
      <c r="L22" s="381"/>
      <c r="M22" s="382"/>
    </row>
    <row r="25" spans="1:13" ht="15" customHeight="1" x14ac:dyDescent="0.35">
      <c r="A25" s="454" t="s">
        <v>14</v>
      </c>
      <c r="B25" s="455"/>
      <c r="C25" s="455"/>
      <c r="D25" s="455"/>
      <c r="E25" s="455"/>
      <c r="F25" s="455"/>
      <c r="G25" s="455"/>
      <c r="H25" s="455"/>
      <c r="I25" s="455"/>
      <c r="J25" s="456"/>
    </row>
    <row r="26" spans="1:13" x14ac:dyDescent="0.35">
      <c r="A26" s="378" t="s">
        <v>15</v>
      </c>
      <c r="B26" s="429"/>
      <c r="C26" s="429"/>
      <c r="D26" s="429"/>
      <c r="E26" s="429"/>
      <c r="F26" s="429"/>
      <c r="G26" s="429"/>
      <c r="H26" s="429"/>
      <c r="I26" s="429"/>
      <c r="J26" s="379"/>
    </row>
    <row r="27" spans="1:13" ht="15" customHeight="1" x14ac:dyDescent="0.35">
      <c r="A27" s="380" t="s">
        <v>16</v>
      </c>
      <c r="B27" s="382"/>
      <c r="C27" s="6">
        <v>0</v>
      </c>
      <c r="D27" s="5">
        <v>1</v>
      </c>
      <c r="E27" s="5">
        <v>2</v>
      </c>
      <c r="F27" s="5">
        <v>3</v>
      </c>
      <c r="G27" s="5">
        <v>5</v>
      </c>
      <c r="H27" s="5">
        <v>10</v>
      </c>
      <c r="I27" s="457" t="s">
        <v>3</v>
      </c>
      <c r="J27" s="458"/>
    </row>
    <row r="28" spans="1:13" ht="43.5" x14ac:dyDescent="0.35">
      <c r="A28" s="104" t="s">
        <v>17</v>
      </c>
      <c r="B28" s="5" t="s">
        <v>20</v>
      </c>
      <c r="C28" s="104"/>
      <c r="D28" s="104"/>
      <c r="E28" s="104"/>
      <c r="F28" s="104"/>
      <c r="G28" s="104"/>
      <c r="H28" s="104"/>
      <c r="I28" s="380"/>
      <c r="J28" s="382"/>
    </row>
    <row r="29" spans="1:13" ht="87" x14ac:dyDescent="0.35">
      <c r="A29" s="104" t="s">
        <v>18</v>
      </c>
      <c r="B29" s="5" t="s">
        <v>21</v>
      </c>
      <c r="C29" s="104"/>
      <c r="D29" s="104"/>
      <c r="E29" s="104"/>
      <c r="F29" s="104"/>
      <c r="G29" s="104"/>
      <c r="H29" s="104"/>
      <c r="I29" s="294"/>
      <c r="J29" s="296"/>
    </row>
    <row r="30" spans="1:13" ht="87" x14ac:dyDescent="0.35">
      <c r="A30" s="104" t="s">
        <v>19</v>
      </c>
      <c r="B30" s="7" t="s">
        <v>22</v>
      </c>
      <c r="C30" s="104"/>
      <c r="D30" s="104"/>
      <c r="E30" s="104"/>
      <c r="F30" s="104"/>
      <c r="G30" s="104"/>
      <c r="H30" s="104"/>
      <c r="I30" s="380"/>
      <c r="J30" s="382"/>
    </row>
    <row r="31" spans="1:13" ht="29" x14ac:dyDescent="0.35">
      <c r="A31" s="8"/>
      <c r="B31" s="5" t="s">
        <v>23</v>
      </c>
      <c r="C31" s="104"/>
      <c r="D31" s="104"/>
      <c r="E31" s="104"/>
      <c r="F31" s="104"/>
      <c r="G31" s="104"/>
      <c r="H31" s="104"/>
      <c r="I31" s="380"/>
      <c r="J31" s="382"/>
    </row>
    <row r="32" spans="1:13" ht="43.5" x14ac:dyDescent="0.35">
      <c r="A32" s="434" t="s">
        <v>24</v>
      </c>
      <c r="B32" s="5" t="s">
        <v>20</v>
      </c>
      <c r="C32" s="380"/>
      <c r="D32" s="381"/>
      <c r="E32" s="381"/>
      <c r="F32" s="381"/>
      <c r="G32" s="381"/>
      <c r="H32" s="381"/>
      <c r="I32" s="381"/>
      <c r="J32" s="382"/>
    </row>
    <row r="33" spans="1:10" ht="87" x14ac:dyDescent="0.35">
      <c r="A33" s="453"/>
      <c r="B33" s="5" t="s">
        <v>21</v>
      </c>
      <c r="C33" s="380"/>
      <c r="D33" s="381"/>
      <c r="E33" s="381"/>
      <c r="F33" s="381"/>
      <c r="G33" s="381"/>
      <c r="H33" s="381"/>
      <c r="I33" s="381"/>
      <c r="J33" s="382"/>
    </row>
    <row r="34" spans="1:10" ht="90" customHeight="1" x14ac:dyDescent="0.35">
      <c r="A34" s="453"/>
      <c r="B34" s="7" t="s">
        <v>25</v>
      </c>
      <c r="C34" s="380" t="s">
        <v>336</v>
      </c>
      <c r="D34" s="381"/>
      <c r="E34" s="381"/>
      <c r="F34" s="381"/>
      <c r="G34" s="381"/>
      <c r="H34" s="381"/>
      <c r="I34" s="381"/>
      <c r="J34" s="382"/>
    </row>
    <row r="35" spans="1:10" ht="29" x14ac:dyDescent="0.35">
      <c r="A35" s="452"/>
      <c r="B35" s="5" t="s">
        <v>23</v>
      </c>
      <c r="C35" s="104"/>
      <c r="D35" s="104"/>
      <c r="E35" s="104"/>
      <c r="F35" s="104"/>
      <c r="G35" s="104"/>
      <c r="H35" s="104"/>
      <c r="I35" s="380"/>
      <c r="J35" s="382"/>
    </row>
    <row r="36" spans="1:10" ht="45" customHeight="1" x14ac:dyDescent="0.35">
      <c r="A36" s="434" t="s">
        <v>26</v>
      </c>
      <c r="B36" s="5" t="s">
        <v>337</v>
      </c>
      <c r="C36" s="294" t="s">
        <v>336</v>
      </c>
      <c r="D36" s="295"/>
      <c r="E36" s="295"/>
      <c r="F36" s="295"/>
      <c r="G36" s="295"/>
      <c r="H36" s="295"/>
      <c r="I36" s="295"/>
      <c r="J36" s="296"/>
    </row>
    <row r="37" spans="1:10" ht="29" x14ac:dyDescent="0.35">
      <c r="A37" s="452"/>
      <c r="B37" s="5" t="s">
        <v>23</v>
      </c>
      <c r="C37" s="104"/>
      <c r="D37" s="104"/>
      <c r="E37" s="104"/>
      <c r="F37" s="104"/>
      <c r="G37" s="104"/>
      <c r="H37" s="104"/>
      <c r="I37" s="380"/>
      <c r="J37" s="382"/>
    </row>
    <row r="38" spans="1:10" ht="43.5" x14ac:dyDescent="0.35">
      <c r="A38" s="104"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zoomScale="70" zoomScaleNormal="70" workbookViewId="0">
      <selection activeCell="B21" sqref="B21:M21"/>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69">
        <f>SUM(B5:B7)</f>
        <v>0</v>
      </c>
      <c r="C4" s="169">
        <f t="shared" ref="C4:L4" si="0">SUM(C5:C7)</f>
        <v>0</v>
      </c>
      <c r="D4" s="169">
        <f t="shared" si="0"/>
        <v>0</v>
      </c>
      <c r="E4" s="169">
        <f t="shared" si="0"/>
        <v>0</v>
      </c>
      <c r="F4" s="169">
        <f t="shared" si="0"/>
        <v>0</v>
      </c>
      <c r="G4" s="169">
        <f t="shared" si="0"/>
        <v>0</v>
      </c>
      <c r="H4" s="169">
        <f t="shared" si="0"/>
        <v>0</v>
      </c>
      <c r="I4" s="169">
        <f t="shared" si="0"/>
        <v>0</v>
      </c>
      <c r="J4" s="169">
        <f t="shared" si="0"/>
        <v>0</v>
      </c>
      <c r="K4" s="169">
        <f t="shared" si="0"/>
        <v>0</v>
      </c>
      <c r="L4" s="169">
        <f t="shared" si="0"/>
        <v>0</v>
      </c>
      <c r="M4" s="169">
        <f>SUM(B4:L4)</f>
        <v>0</v>
      </c>
    </row>
    <row r="5" spans="1:16" x14ac:dyDescent="0.35">
      <c r="A5" s="5" t="s">
        <v>5</v>
      </c>
      <c r="B5" s="169">
        <v>0</v>
      </c>
      <c r="C5" s="169">
        <v>0</v>
      </c>
      <c r="D5" s="169">
        <v>0</v>
      </c>
      <c r="E5" s="169">
        <v>0</v>
      </c>
      <c r="F5" s="169">
        <v>0</v>
      </c>
      <c r="G5" s="169">
        <v>0</v>
      </c>
      <c r="H5" s="169">
        <v>0</v>
      </c>
      <c r="I5" s="169">
        <v>0</v>
      </c>
      <c r="J5" s="169">
        <v>0</v>
      </c>
      <c r="K5" s="169">
        <v>0</v>
      </c>
      <c r="L5" s="169">
        <v>0</v>
      </c>
      <c r="M5" s="169">
        <f t="shared" ref="M5:M20" si="1">SUM(B5:L5)</f>
        <v>0</v>
      </c>
    </row>
    <row r="6" spans="1:16" x14ac:dyDescent="0.35">
      <c r="A6" s="5" t="s">
        <v>6</v>
      </c>
      <c r="B6" s="169">
        <v>0</v>
      </c>
      <c r="C6" s="169">
        <v>0</v>
      </c>
      <c r="D6" s="169">
        <v>0</v>
      </c>
      <c r="E6" s="169">
        <v>0</v>
      </c>
      <c r="F6" s="169">
        <v>0</v>
      </c>
      <c r="G6" s="169">
        <v>0</v>
      </c>
      <c r="H6" s="169">
        <v>0</v>
      </c>
      <c r="I6" s="169">
        <v>0</v>
      </c>
      <c r="J6" s="169">
        <v>0</v>
      </c>
      <c r="K6" s="169">
        <v>0</v>
      </c>
      <c r="L6" s="169">
        <v>0</v>
      </c>
      <c r="M6" s="169">
        <f t="shared" si="1"/>
        <v>0</v>
      </c>
    </row>
    <row r="7" spans="1:16" x14ac:dyDescent="0.35">
      <c r="A7" s="5" t="s">
        <v>7</v>
      </c>
      <c r="B7" s="169">
        <v>0</v>
      </c>
      <c r="C7" s="169">
        <v>0</v>
      </c>
      <c r="D7" s="169">
        <v>0</v>
      </c>
      <c r="E7" s="169">
        <v>0</v>
      </c>
      <c r="F7" s="169">
        <v>0</v>
      </c>
      <c r="G7" s="169">
        <v>0</v>
      </c>
      <c r="H7" s="169">
        <v>0</v>
      </c>
      <c r="I7" s="169">
        <v>0</v>
      </c>
      <c r="J7" s="169">
        <v>0</v>
      </c>
      <c r="K7" s="169">
        <v>0</v>
      </c>
      <c r="L7" s="169">
        <v>0</v>
      </c>
      <c r="M7" s="169">
        <f t="shared" si="1"/>
        <v>0</v>
      </c>
    </row>
    <row r="8" spans="1:16" x14ac:dyDescent="0.35">
      <c r="A8" s="3" t="s">
        <v>8</v>
      </c>
      <c r="B8" s="172">
        <f>SUM(B9:B11)</f>
        <v>0</v>
      </c>
      <c r="C8" s="172">
        <f t="shared" ref="C8:L8" si="2">SUM(C9:C11)</f>
        <v>6.7116999999999996E-2</v>
      </c>
      <c r="D8" s="172">
        <f t="shared" si="2"/>
        <v>0.83060199999999995</v>
      </c>
      <c r="E8" s="172">
        <f t="shared" si="2"/>
        <v>0.77360200000000001</v>
      </c>
      <c r="F8" s="172">
        <f t="shared" si="2"/>
        <v>1.4272E-2</v>
      </c>
      <c r="G8" s="172">
        <f t="shared" si="2"/>
        <v>0</v>
      </c>
      <c r="H8" s="172">
        <f t="shared" si="2"/>
        <v>0</v>
      </c>
      <c r="I8" s="172">
        <f t="shared" si="2"/>
        <v>0</v>
      </c>
      <c r="J8" s="172">
        <f t="shared" si="2"/>
        <v>0</v>
      </c>
      <c r="K8" s="172">
        <f t="shared" si="2"/>
        <v>0</v>
      </c>
      <c r="L8" s="172">
        <f t="shared" si="2"/>
        <v>0</v>
      </c>
      <c r="M8" s="173">
        <f t="shared" si="1"/>
        <v>1.6855929999999999</v>
      </c>
      <c r="N8" s="157"/>
    </row>
    <row r="9" spans="1:16" x14ac:dyDescent="0.35">
      <c r="A9" s="5" t="s">
        <v>5</v>
      </c>
      <c r="B9" s="172">
        <v>0</v>
      </c>
      <c r="C9" s="65">
        <v>6.7116999999999996E-2</v>
      </c>
      <c r="D9" s="65">
        <v>0.83060199999999995</v>
      </c>
      <c r="E9" s="65">
        <v>0.77360200000000001</v>
      </c>
      <c r="F9" s="65">
        <v>1.4272E-2</v>
      </c>
      <c r="G9" s="172">
        <v>0</v>
      </c>
      <c r="H9" s="172">
        <v>0</v>
      </c>
      <c r="I9" s="172">
        <v>0</v>
      </c>
      <c r="J9" s="172">
        <v>0</v>
      </c>
      <c r="K9" s="172">
        <v>0</v>
      </c>
      <c r="L9" s="172">
        <v>0</v>
      </c>
      <c r="M9" s="173">
        <f t="shared" si="1"/>
        <v>1.6855929999999999</v>
      </c>
      <c r="N9" s="157"/>
    </row>
    <row r="10" spans="1:16" x14ac:dyDescent="0.35">
      <c r="A10" s="5" t="s">
        <v>6</v>
      </c>
      <c r="B10" s="169">
        <v>0</v>
      </c>
      <c r="C10" s="169">
        <v>0</v>
      </c>
      <c r="D10" s="169">
        <v>0</v>
      </c>
      <c r="E10" s="169">
        <v>0</v>
      </c>
      <c r="F10" s="169">
        <v>0</v>
      </c>
      <c r="G10" s="169">
        <v>0</v>
      </c>
      <c r="H10" s="169">
        <v>0</v>
      </c>
      <c r="I10" s="169">
        <v>0</v>
      </c>
      <c r="J10" s="169">
        <v>0</v>
      </c>
      <c r="K10" s="169">
        <v>0</v>
      </c>
      <c r="L10" s="169">
        <v>0</v>
      </c>
      <c r="M10" s="169">
        <f t="shared" si="1"/>
        <v>0</v>
      </c>
    </row>
    <row r="11" spans="1:16" x14ac:dyDescent="0.35">
      <c r="A11" s="5" t="s">
        <v>7</v>
      </c>
      <c r="B11" s="169">
        <v>0</v>
      </c>
      <c r="C11" s="169">
        <v>0</v>
      </c>
      <c r="D11" s="169">
        <v>0</v>
      </c>
      <c r="E11" s="169">
        <v>0</v>
      </c>
      <c r="F11" s="169">
        <v>0</v>
      </c>
      <c r="G11" s="169">
        <v>0</v>
      </c>
      <c r="H11" s="169">
        <v>0</v>
      </c>
      <c r="I11" s="169">
        <v>0</v>
      </c>
      <c r="J11" s="169">
        <v>0</v>
      </c>
      <c r="K11" s="169">
        <v>0</v>
      </c>
      <c r="L11" s="169">
        <v>0</v>
      </c>
      <c r="M11" s="169">
        <f t="shared" si="1"/>
        <v>0</v>
      </c>
    </row>
    <row r="12" spans="1:16" x14ac:dyDescent="0.35">
      <c r="A12" s="3" t="s">
        <v>11</v>
      </c>
      <c r="B12" s="169">
        <f>SUM(B13:B15)</f>
        <v>0</v>
      </c>
      <c r="C12" s="169">
        <f t="shared" ref="C12:L12" si="3">SUM(C13:C15)</f>
        <v>0</v>
      </c>
      <c r="D12" s="169">
        <f t="shared" si="3"/>
        <v>0</v>
      </c>
      <c r="E12" s="169">
        <f t="shared" si="3"/>
        <v>0</v>
      </c>
      <c r="F12" s="169">
        <f t="shared" si="3"/>
        <v>0</v>
      </c>
      <c r="G12" s="169">
        <f t="shared" si="3"/>
        <v>0</v>
      </c>
      <c r="H12" s="169">
        <f t="shared" si="3"/>
        <v>0</v>
      </c>
      <c r="I12" s="169">
        <f t="shared" si="3"/>
        <v>0</v>
      </c>
      <c r="J12" s="169">
        <f t="shared" si="3"/>
        <v>0</v>
      </c>
      <c r="K12" s="169">
        <f t="shared" si="3"/>
        <v>0</v>
      </c>
      <c r="L12" s="169">
        <f t="shared" si="3"/>
        <v>0</v>
      </c>
      <c r="M12" s="169">
        <f t="shared" si="1"/>
        <v>0</v>
      </c>
    </row>
    <row r="13" spans="1:16" ht="15" thickBot="1" x14ac:dyDescent="0.4">
      <c r="A13" s="5" t="s">
        <v>5</v>
      </c>
      <c r="B13" s="169">
        <v>0</v>
      </c>
      <c r="C13" s="169">
        <v>0</v>
      </c>
      <c r="D13" s="169">
        <v>0</v>
      </c>
      <c r="E13" s="169">
        <v>0</v>
      </c>
      <c r="F13" s="169">
        <v>0</v>
      </c>
      <c r="G13" s="169">
        <v>0</v>
      </c>
      <c r="H13" s="169">
        <v>0</v>
      </c>
      <c r="I13" s="169">
        <v>0</v>
      </c>
      <c r="J13" s="169">
        <v>0</v>
      </c>
      <c r="K13" s="169">
        <v>0</v>
      </c>
      <c r="L13" s="169">
        <v>0</v>
      </c>
      <c r="M13" s="169">
        <f t="shared" si="1"/>
        <v>0</v>
      </c>
    </row>
    <row r="14" spans="1:16" ht="15" thickBot="1" x14ac:dyDescent="0.4">
      <c r="A14" s="5" t="s">
        <v>6</v>
      </c>
      <c r="B14" s="169">
        <v>0</v>
      </c>
      <c r="C14" s="169">
        <v>0</v>
      </c>
      <c r="D14" s="169">
        <v>0</v>
      </c>
      <c r="E14" s="169">
        <v>0</v>
      </c>
      <c r="F14" s="169">
        <v>0</v>
      </c>
      <c r="G14" s="169">
        <v>0</v>
      </c>
      <c r="H14" s="169">
        <v>0</v>
      </c>
      <c r="I14" s="169">
        <v>0</v>
      </c>
      <c r="J14" s="169">
        <v>0</v>
      </c>
      <c r="K14" s="169">
        <v>0</v>
      </c>
      <c r="L14" s="169">
        <v>0</v>
      </c>
      <c r="M14" s="169">
        <f t="shared" si="1"/>
        <v>0</v>
      </c>
      <c r="O14" s="67"/>
      <c r="P14" s="74"/>
    </row>
    <row r="15" spans="1:16" ht="15" thickBot="1" x14ac:dyDescent="0.4">
      <c r="A15" s="5" t="s">
        <v>7</v>
      </c>
      <c r="B15" s="169">
        <v>0</v>
      </c>
      <c r="C15" s="169">
        <v>0</v>
      </c>
      <c r="D15" s="169">
        <v>0</v>
      </c>
      <c r="E15" s="169">
        <v>0</v>
      </c>
      <c r="F15" s="169">
        <v>0</v>
      </c>
      <c r="G15" s="169">
        <v>0</v>
      </c>
      <c r="H15" s="169">
        <v>0</v>
      </c>
      <c r="I15" s="169">
        <v>0</v>
      </c>
      <c r="J15" s="169">
        <v>0</v>
      </c>
      <c r="K15" s="169">
        <v>0</v>
      </c>
      <c r="L15" s="169">
        <v>0</v>
      </c>
      <c r="M15" s="169">
        <f t="shared" si="1"/>
        <v>0</v>
      </c>
      <c r="O15" s="67"/>
      <c r="P15" s="74"/>
    </row>
    <row r="16" spans="1:16" ht="29" x14ac:dyDescent="0.35">
      <c r="A16" s="3" t="s">
        <v>9</v>
      </c>
      <c r="B16" s="192">
        <v>0</v>
      </c>
      <c r="C16" s="192">
        <v>0.37</v>
      </c>
      <c r="D16" s="192">
        <v>4.57</v>
      </c>
      <c r="E16" s="192">
        <v>4.26</v>
      </c>
      <c r="F16" s="192">
        <v>0.08</v>
      </c>
      <c r="G16" s="192">
        <v>0</v>
      </c>
      <c r="H16" s="192">
        <v>0</v>
      </c>
      <c r="I16" s="192">
        <v>0</v>
      </c>
      <c r="J16" s="192">
        <v>0</v>
      </c>
      <c r="K16" s="192">
        <v>0</v>
      </c>
      <c r="L16" s="192">
        <v>0</v>
      </c>
      <c r="M16" s="169">
        <f>SUM(B16:L16)</f>
        <v>9.2799999999999994</v>
      </c>
    </row>
    <row r="17" spans="1:13" x14ac:dyDescent="0.35">
      <c r="A17" s="3" t="s">
        <v>10</v>
      </c>
      <c r="B17" s="169">
        <f>SUM(B18:B20)</f>
        <v>0</v>
      </c>
      <c r="C17" s="169">
        <v>0</v>
      </c>
      <c r="D17" s="169">
        <v>0</v>
      </c>
      <c r="E17" s="169">
        <v>0</v>
      </c>
      <c r="F17" s="169">
        <v>0</v>
      </c>
      <c r="G17" s="169">
        <v>0</v>
      </c>
      <c r="H17" s="169">
        <v>0</v>
      </c>
      <c r="I17" s="169">
        <v>0</v>
      </c>
      <c r="J17" s="169">
        <v>0</v>
      </c>
      <c r="K17" s="169">
        <v>0</v>
      </c>
      <c r="L17" s="169">
        <v>0</v>
      </c>
      <c r="M17" s="169">
        <f t="shared" si="1"/>
        <v>0</v>
      </c>
    </row>
    <row r="18" spans="1:13" x14ac:dyDescent="0.35">
      <c r="A18" s="5" t="s">
        <v>5</v>
      </c>
      <c r="B18" s="169">
        <v>0</v>
      </c>
      <c r="C18" s="169">
        <v>0</v>
      </c>
      <c r="D18" s="169">
        <v>0</v>
      </c>
      <c r="E18" s="169">
        <v>0</v>
      </c>
      <c r="F18" s="169">
        <v>0</v>
      </c>
      <c r="G18" s="169">
        <v>0</v>
      </c>
      <c r="H18" s="169">
        <v>0</v>
      </c>
      <c r="I18" s="169">
        <v>0</v>
      </c>
      <c r="J18" s="169">
        <v>0</v>
      </c>
      <c r="K18" s="169">
        <v>0</v>
      </c>
      <c r="L18" s="169">
        <v>0</v>
      </c>
      <c r="M18" s="169">
        <f t="shared" si="1"/>
        <v>0</v>
      </c>
    </row>
    <row r="19" spans="1:13" x14ac:dyDescent="0.35">
      <c r="A19" s="5" t="s">
        <v>6</v>
      </c>
      <c r="B19" s="169">
        <v>0</v>
      </c>
      <c r="C19" s="169">
        <v>0</v>
      </c>
      <c r="D19" s="169">
        <v>0</v>
      </c>
      <c r="E19" s="169">
        <v>0</v>
      </c>
      <c r="F19" s="169">
        <v>0</v>
      </c>
      <c r="G19" s="169">
        <v>0</v>
      </c>
      <c r="H19" s="169">
        <v>0</v>
      </c>
      <c r="I19" s="169">
        <v>0</v>
      </c>
      <c r="J19" s="169">
        <v>0</v>
      </c>
      <c r="K19" s="169">
        <v>0</v>
      </c>
      <c r="L19" s="169">
        <v>0</v>
      </c>
      <c r="M19" s="169">
        <f t="shared" si="1"/>
        <v>0</v>
      </c>
    </row>
    <row r="20" spans="1:13" x14ac:dyDescent="0.35">
      <c r="A20" s="5" t="s">
        <v>7</v>
      </c>
      <c r="B20" s="169">
        <v>0</v>
      </c>
      <c r="C20" s="169">
        <v>0</v>
      </c>
      <c r="D20" s="169">
        <v>0</v>
      </c>
      <c r="E20" s="169">
        <v>0</v>
      </c>
      <c r="F20" s="169">
        <v>0</v>
      </c>
      <c r="G20" s="169">
        <v>0</v>
      </c>
      <c r="H20" s="169">
        <v>0</v>
      </c>
      <c r="I20" s="169">
        <v>0</v>
      </c>
      <c r="J20" s="169">
        <v>0</v>
      </c>
      <c r="K20" s="169">
        <v>0</v>
      </c>
      <c r="L20" s="169">
        <v>0</v>
      </c>
      <c r="M20" s="169">
        <f t="shared" si="1"/>
        <v>0</v>
      </c>
    </row>
    <row r="21" spans="1:13" ht="46.5" customHeight="1" x14ac:dyDescent="0.35">
      <c r="A21" s="5" t="s">
        <v>12</v>
      </c>
      <c r="B21" s="290" t="s">
        <v>630</v>
      </c>
      <c r="C21" s="290"/>
      <c r="D21" s="290"/>
      <c r="E21" s="290"/>
      <c r="F21" s="290"/>
      <c r="G21" s="290"/>
      <c r="H21" s="290"/>
      <c r="I21" s="290"/>
      <c r="J21" s="290"/>
      <c r="K21" s="290"/>
      <c r="L21" s="290"/>
      <c r="M21" s="290"/>
    </row>
    <row r="22" spans="1:13" ht="43.5" x14ac:dyDescent="0.35">
      <c r="A22" s="5" t="s">
        <v>13</v>
      </c>
      <c r="B22" s="290" t="s">
        <v>631</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70" t="s">
        <v>17</v>
      </c>
      <c r="B28" s="5" t="s">
        <v>20</v>
      </c>
      <c r="C28" s="170"/>
      <c r="D28" s="170"/>
      <c r="E28" s="170"/>
      <c r="F28" s="170"/>
      <c r="G28" s="170"/>
      <c r="H28" s="170"/>
      <c r="I28" s="290"/>
      <c r="J28" s="290"/>
    </row>
    <row r="29" spans="1:13" ht="87" x14ac:dyDescent="0.35">
      <c r="A29" s="170" t="s">
        <v>18</v>
      </c>
      <c r="B29" s="5" t="s">
        <v>21</v>
      </c>
      <c r="C29" s="170"/>
      <c r="D29" s="170"/>
      <c r="E29" s="170"/>
      <c r="F29" s="170"/>
      <c r="G29" s="170"/>
      <c r="H29" s="170"/>
      <c r="I29" s="294"/>
      <c r="J29" s="296"/>
    </row>
    <row r="30" spans="1:13" ht="87" x14ac:dyDescent="0.35">
      <c r="A30" s="170" t="s">
        <v>19</v>
      </c>
      <c r="B30" s="7" t="s">
        <v>22</v>
      </c>
      <c r="C30" s="170"/>
      <c r="D30" s="170"/>
      <c r="E30" s="170"/>
      <c r="F30" s="170"/>
      <c r="G30" s="170"/>
      <c r="H30" s="170"/>
      <c r="I30" s="290"/>
      <c r="J30" s="290"/>
    </row>
    <row r="31" spans="1:13" ht="29" x14ac:dyDescent="0.35">
      <c r="A31" s="8"/>
      <c r="B31" s="5" t="s">
        <v>23</v>
      </c>
      <c r="C31" s="170"/>
      <c r="D31" s="170"/>
      <c r="E31" s="170"/>
      <c r="F31" s="170"/>
      <c r="G31" s="170"/>
      <c r="H31" s="170"/>
      <c r="I31" s="290"/>
      <c r="J31" s="290"/>
    </row>
    <row r="32" spans="1:13" ht="43.5" x14ac:dyDescent="0.35">
      <c r="A32" s="290" t="s">
        <v>24</v>
      </c>
      <c r="B32" s="5" t="s">
        <v>20</v>
      </c>
      <c r="C32" s="290" t="s">
        <v>632</v>
      </c>
      <c r="D32" s="290"/>
      <c r="E32" s="290"/>
      <c r="F32" s="290"/>
      <c r="G32" s="290"/>
      <c r="H32" s="290"/>
      <c r="I32" s="290"/>
      <c r="J32" s="290"/>
    </row>
    <row r="33" spans="1:10" ht="87" x14ac:dyDescent="0.35">
      <c r="A33" s="290"/>
      <c r="B33" s="5" t="s">
        <v>21</v>
      </c>
      <c r="C33" s="290" t="s">
        <v>633</v>
      </c>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70"/>
      <c r="D35" s="170"/>
      <c r="E35" s="170"/>
      <c r="F35" s="170"/>
      <c r="G35" s="170"/>
      <c r="H35" s="170"/>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70"/>
      <c r="D37" s="170"/>
      <c r="E37" s="170"/>
      <c r="F37" s="170"/>
      <c r="G37" s="170"/>
      <c r="H37" s="170"/>
      <c r="I37" s="290"/>
      <c r="J37" s="290"/>
    </row>
    <row r="38" spans="1:10" ht="43.5" x14ac:dyDescent="0.35">
      <c r="A38" s="170" t="s">
        <v>13</v>
      </c>
      <c r="B38" s="294"/>
      <c r="C38" s="295"/>
      <c r="D38" s="295"/>
      <c r="E38" s="295"/>
      <c r="F38" s="295"/>
      <c r="G38" s="295"/>
      <c r="H38" s="295"/>
      <c r="I38" s="295"/>
      <c r="J38" s="296"/>
    </row>
  </sheetData>
  <mergeCells count="22">
    <mergeCell ref="A36:A37"/>
    <mergeCell ref="C36:J36"/>
    <mergeCell ref="I37:J37"/>
    <mergeCell ref="B38:J38"/>
    <mergeCell ref="I31:J31"/>
    <mergeCell ref="A32:A35"/>
    <mergeCell ref="C32:J32"/>
    <mergeCell ref="C33:J33"/>
    <mergeCell ref="C34:J34"/>
    <mergeCell ref="I35:J35"/>
    <mergeCell ref="I30:J30"/>
    <mergeCell ref="A1:M1"/>
    <mergeCell ref="A2:A3"/>
    <mergeCell ref="B2:M2"/>
    <mergeCell ref="B21:M21"/>
    <mergeCell ref="B22:M22"/>
    <mergeCell ref="A25:J25"/>
    <mergeCell ref="A26:J26"/>
    <mergeCell ref="A27:B27"/>
    <mergeCell ref="I27:J27"/>
    <mergeCell ref="I28:J28"/>
    <mergeCell ref="I29:J29"/>
  </mergeCell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4" workbookViewId="0">
      <selection activeCell="B22" sqref="B22:M22"/>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445" t="s">
        <v>2</v>
      </c>
      <c r="C2" s="445"/>
      <c r="D2" s="445"/>
      <c r="E2" s="445"/>
      <c r="F2" s="445"/>
      <c r="G2" s="445"/>
      <c r="H2" s="445"/>
      <c r="I2" s="445"/>
      <c r="J2" s="445"/>
      <c r="K2" s="445"/>
      <c r="L2" s="445"/>
      <c r="M2" s="291"/>
    </row>
    <row r="3" spans="1:14" ht="16.5" x14ac:dyDescent="0.35">
      <c r="A3" s="380"/>
      <c r="B3" s="136" t="s">
        <v>453</v>
      </c>
      <c r="C3" s="136" t="s">
        <v>454</v>
      </c>
      <c r="D3" s="136" t="s">
        <v>455</v>
      </c>
      <c r="E3" s="136" t="s">
        <v>445</v>
      </c>
      <c r="F3" s="136" t="s">
        <v>446</v>
      </c>
      <c r="G3" s="136" t="s">
        <v>447</v>
      </c>
      <c r="H3" s="137" t="s">
        <v>448</v>
      </c>
      <c r="I3" s="137" t="s">
        <v>449</v>
      </c>
      <c r="J3" s="137" t="s">
        <v>450</v>
      </c>
      <c r="K3" s="136" t="s">
        <v>451</v>
      </c>
      <c r="L3" s="136" t="s">
        <v>452</v>
      </c>
      <c r="M3" s="134" t="s">
        <v>3</v>
      </c>
    </row>
    <row r="4" spans="1:14" x14ac:dyDescent="0.35">
      <c r="A4" s="3" t="s">
        <v>4</v>
      </c>
      <c r="B4" s="135">
        <f>SUM(B5:B7)</f>
        <v>0</v>
      </c>
      <c r="C4" s="135">
        <v>0</v>
      </c>
      <c r="D4" s="135">
        <v>0</v>
      </c>
      <c r="E4" s="135">
        <v>0</v>
      </c>
      <c r="F4" s="135">
        <v>0</v>
      </c>
      <c r="G4" s="135">
        <v>0</v>
      </c>
      <c r="H4" s="135">
        <v>0</v>
      </c>
      <c r="I4" s="135">
        <v>0</v>
      </c>
      <c r="J4" s="135">
        <v>0</v>
      </c>
      <c r="K4" s="135">
        <v>0</v>
      </c>
      <c r="L4" s="135">
        <v>0</v>
      </c>
      <c r="M4" s="126">
        <f>SUM(B4:L4)</f>
        <v>0</v>
      </c>
    </row>
    <row r="5" spans="1:14" x14ac:dyDescent="0.35">
      <c r="A5" s="5" t="s">
        <v>5</v>
      </c>
      <c r="B5" s="126">
        <v>0</v>
      </c>
      <c r="C5" s="126">
        <v>0</v>
      </c>
      <c r="D5" s="126">
        <v>0</v>
      </c>
      <c r="E5" s="126">
        <v>0</v>
      </c>
      <c r="F5" s="126">
        <v>0</v>
      </c>
      <c r="G5" s="126">
        <v>0</v>
      </c>
      <c r="H5" s="126">
        <v>0</v>
      </c>
      <c r="I5" s="126">
        <v>0</v>
      </c>
      <c r="J5" s="126">
        <v>0</v>
      </c>
      <c r="K5" s="126">
        <v>0</v>
      </c>
      <c r="L5" s="126">
        <v>0</v>
      </c>
      <c r="M5" s="126">
        <f t="shared" ref="M5:M20" si="0">SUM(B5:L5)</f>
        <v>0</v>
      </c>
    </row>
    <row r="6" spans="1:14" x14ac:dyDescent="0.35">
      <c r="A6" s="5" t="s">
        <v>6</v>
      </c>
      <c r="B6" s="126">
        <v>0</v>
      </c>
      <c r="C6" s="126">
        <v>0</v>
      </c>
      <c r="D6" s="126">
        <v>0</v>
      </c>
      <c r="E6" s="126">
        <v>0</v>
      </c>
      <c r="F6" s="126">
        <v>0</v>
      </c>
      <c r="G6" s="126">
        <v>0</v>
      </c>
      <c r="H6" s="126">
        <v>0</v>
      </c>
      <c r="I6" s="126">
        <v>0</v>
      </c>
      <c r="J6" s="126">
        <v>0</v>
      </c>
      <c r="K6" s="126">
        <v>0</v>
      </c>
      <c r="L6" s="126">
        <v>0</v>
      </c>
      <c r="M6" s="126">
        <f t="shared" si="0"/>
        <v>0</v>
      </c>
    </row>
    <row r="7" spans="1:14" ht="29" x14ac:dyDescent="0.35">
      <c r="A7" s="5" t="s">
        <v>7</v>
      </c>
      <c r="B7" s="126">
        <v>0</v>
      </c>
      <c r="C7" s="126">
        <v>0</v>
      </c>
      <c r="D7" s="126">
        <v>0</v>
      </c>
      <c r="E7" s="126">
        <v>0</v>
      </c>
      <c r="F7" s="126">
        <v>0</v>
      </c>
      <c r="G7" s="126">
        <v>0</v>
      </c>
      <c r="H7" s="126">
        <v>0</v>
      </c>
      <c r="I7" s="126">
        <v>0</v>
      </c>
      <c r="J7" s="126">
        <v>0</v>
      </c>
      <c r="K7" s="126">
        <v>0</v>
      </c>
      <c r="L7" s="126">
        <v>0</v>
      </c>
      <c r="M7" s="126">
        <f t="shared" si="0"/>
        <v>0</v>
      </c>
    </row>
    <row r="8" spans="1:14" x14ac:dyDescent="0.35">
      <c r="A8" s="3" t="s">
        <v>8</v>
      </c>
      <c r="B8" s="126">
        <f>SUM(B9:B11)</f>
        <v>4.7</v>
      </c>
      <c r="C8" s="126">
        <f t="shared" ref="C8:L8" si="1">SUM(C9:C11)</f>
        <v>4.7</v>
      </c>
      <c r="D8" s="126">
        <f t="shared" si="1"/>
        <v>4.7</v>
      </c>
      <c r="E8" s="126">
        <f t="shared" si="1"/>
        <v>5.6</v>
      </c>
      <c r="F8" s="126">
        <f t="shared" si="1"/>
        <v>7</v>
      </c>
      <c r="G8" s="126">
        <f t="shared" si="1"/>
        <v>8.4</v>
      </c>
      <c r="H8" s="126">
        <f t="shared" si="1"/>
        <v>9.9</v>
      </c>
      <c r="I8" s="126">
        <f t="shared" si="1"/>
        <v>11.4</v>
      </c>
      <c r="J8" s="126">
        <f t="shared" si="1"/>
        <v>13</v>
      </c>
      <c r="K8" s="126">
        <f t="shared" si="1"/>
        <v>13.4</v>
      </c>
      <c r="L8" s="126">
        <f t="shared" si="1"/>
        <v>13.8</v>
      </c>
      <c r="M8" s="65">
        <f t="shared" si="0"/>
        <v>96.600000000000009</v>
      </c>
      <c r="N8" s="18"/>
    </row>
    <row r="9" spans="1:14" x14ac:dyDescent="0.35">
      <c r="A9" s="5" t="s">
        <v>5</v>
      </c>
      <c r="B9" s="126">
        <v>4.7</v>
      </c>
      <c r="C9" s="126">
        <v>4.7</v>
      </c>
      <c r="D9" s="126">
        <v>4.7</v>
      </c>
      <c r="E9" s="126">
        <v>5.6</v>
      </c>
      <c r="F9" s="126">
        <v>7</v>
      </c>
      <c r="G9" s="126">
        <v>8.4</v>
      </c>
      <c r="H9" s="126">
        <v>9.9</v>
      </c>
      <c r="I9" s="126">
        <v>11.4</v>
      </c>
      <c r="J9" s="126">
        <v>13</v>
      </c>
      <c r="K9" s="126">
        <v>13.4</v>
      </c>
      <c r="L9" s="126">
        <v>13.8</v>
      </c>
      <c r="M9" s="65">
        <f t="shared" si="0"/>
        <v>96.600000000000009</v>
      </c>
      <c r="N9" s="18"/>
    </row>
    <row r="10" spans="1:14" x14ac:dyDescent="0.35">
      <c r="A10" s="5" t="s">
        <v>6</v>
      </c>
      <c r="B10" s="126">
        <v>0</v>
      </c>
      <c r="C10" s="126">
        <v>0</v>
      </c>
      <c r="D10" s="126">
        <v>0</v>
      </c>
      <c r="E10" s="126">
        <v>0</v>
      </c>
      <c r="F10" s="126">
        <v>0</v>
      </c>
      <c r="G10" s="126">
        <v>0</v>
      </c>
      <c r="H10" s="126">
        <v>0</v>
      </c>
      <c r="I10" s="126">
        <v>0</v>
      </c>
      <c r="J10" s="126">
        <v>0</v>
      </c>
      <c r="K10" s="126">
        <v>0</v>
      </c>
      <c r="L10" s="126">
        <v>0</v>
      </c>
      <c r="M10" s="65">
        <f t="shared" si="0"/>
        <v>0</v>
      </c>
      <c r="N10" s="19"/>
    </row>
    <row r="11" spans="1:14" ht="29" x14ac:dyDescent="0.35">
      <c r="A11" s="5" t="s">
        <v>7</v>
      </c>
      <c r="B11" s="126">
        <v>0</v>
      </c>
      <c r="C11" s="126">
        <v>0</v>
      </c>
      <c r="D11" s="126">
        <v>0</v>
      </c>
      <c r="E11" s="126">
        <v>0</v>
      </c>
      <c r="F11" s="126">
        <v>0</v>
      </c>
      <c r="G11" s="126">
        <v>0</v>
      </c>
      <c r="H11" s="126">
        <v>0</v>
      </c>
      <c r="I11" s="126">
        <v>0</v>
      </c>
      <c r="J11" s="126">
        <v>0</v>
      </c>
      <c r="K11" s="126">
        <v>0</v>
      </c>
      <c r="L11" s="126">
        <v>0</v>
      </c>
      <c r="M11" s="65">
        <f t="shared" si="0"/>
        <v>0</v>
      </c>
      <c r="N11" s="19"/>
    </row>
    <row r="12" spans="1:14" x14ac:dyDescent="0.35">
      <c r="A12" s="3" t="s">
        <v>11</v>
      </c>
      <c r="B12" s="126">
        <f>SUM(B13:B15)</f>
        <v>-4.7</v>
      </c>
      <c r="C12" s="126">
        <f t="shared" ref="C12:L12" si="2">SUM(C13:C15)</f>
        <v>-4.7</v>
      </c>
      <c r="D12" s="126">
        <f t="shared" si="2"/>
        <v>-4.7</v>
      </c>
      <c r="E12" s="126">
        <f t="shared" si="2"/>
        <v>-5.6</v>
      </c>
      <c r="F12" s="126">
        <f t="shared" si="2"/>
        <v>-7</v>
      </c>
      <c r="G12" s="126">
        <f t="shared" si="2"/>
        <v>-8.4</v>
      </c>
      <c r="H12" s="126">
        <f t="shared" si="2"/>
        <v>-9.9</v>
      </c>
      <c r="I12" s="126">
        <f t="shared" si="2"/>
        <v>-11.4</v>
      </c>
      <c r="J12" s="126">
        <f t="shared" si="2"/>
        <v>-13</v>
      </c>
      <c r="K12" s="126">
        <f t="shared" si="2"/>
        <v>-13.4</v>
      </c>
      <c r="L12" s="126">
        <f t="shared" si="2"/>
        <v>-13.8</v>
      </c>
      <c r="M12" s="65">
        <f t="shared" si="0"/>
        <v>-96.600000000000009</v>
      </c>
      <c r="N12" s="18"/>
    </row>
    <row r="13" spans="1:14" x14ac:dyDescent="0.35">
      <c r="A13" s="5" t="s">
        <v>5</v>
      </c>
      <c r="B13" s="126">
        <v>-4.7</v>
      </c>
      <c r="C13" s="126">
        <v>-4.7</v>
      </c>
      <c r="D13" s="126">
        <v>-4.7</v>
      </c>
      <c r="E13" s="126">
        <v>-5.6</v>
      </c>
      <c r="F13" s="126">
        <v>-7</v>
      </c>
      <c r="G13" s="126">
        <v>-8.4</v>
      </c>
      <c r="H13" s="126">
        <v>-9.9</v>
      </c>
      <c r="I13" s="126">
        <v>-11.4</v>
      </c>
      <c r="J13" s="126">
        <v>-13</v>
      </c>
      <c r="K13" s="126">
        <v>-13.4</v>
      </c>
      <c r="L13" s="126">
        <v>-13.8</v>
      </c>
      <c r="M13" s="65">
        <f t="shared" si="0"/>
        <v>-96.600000000000009</v>
      </c>
      <c r="N13" s="18"/>
    </row>
    <row r="14" spans="1:14" x14ac:dyDescent="0.35">
      <c r="A14" s="5" t="s">
        <v>6</v>
      </c>
      <c r="B14" s="126">
        <v>0</v>
      </c>
      <c r="C14" s="126">
        <v>0</v>
      </c>
      <c r="D14" s="126">
        <v>0</v>
      </c>
      <c r="E14" s="126">
        <v>0</v>
      </c>
      <c r="F14" s="126">
        <v>0</v>
      </c>
      <c r="G14" s="126">
        <v>0</v>
      </c>
      <c r="H14" s="126">
        <v>0</v>
      </c>
      <c r="I14" s="126">
        <v>0</v>
      </c>
      <c r="J14" s="126">
        <v>0</v>
      </c>
      <c r="K14" s="126">
        <v>0</v>
      </c>
      <c r="L14" s="126">
        <v>0</v>
      </c>
      <c r="M14" s="126">
        <f t="shared" si="0"/>
        <v>0</v>
      </c>
      <c r="N14" s="17"/>
    </row>
    <row r="15" spans="1:14" ht="29" x14ac:dyDescent="0.35">
      <c r="A15" s="5" t="s">
        <v>7</v>
      </c>
      <c r="B15" s="126">
        <v>0</v>
      </c>
      <c r="C15" s="126">
        <v>0</v>
      </c>
      <c r="D15" s="126">
        <v>0</v>
      </c>
      <c r="E15" s="126">
        <v>0</v>
      </c>
      <c r="F15" s="126">
        <v>0</v>
      </c>
      <c r="G15" s="126">
        <v>0</v>
      </c>
      <c r="H15" s="126">
        <v>0</v>
      </c>
      <c r="I15" s="126">
        <v>0</v>
      </c>
      <c r="J15" s="126">
        <v>0</v>
      </c>
      <c r="K15" s="126">
        <v>0</v>
      </c>
      <c r="L15" s="126">
        <v>0</v>
      </c>
      <c r="M15" s="126">
        <f t="shared" si="0"/>
        <v>0</v>
      </c>
    </row>
    <row r="16" spans="1:14" ht="43.5" x14ac:dyDescent="0.35">
      <c r="A16" s="3" t="s">
        <v>9</v>
      </c>
      <c r="B16" s="65">
        <v>0.7</v>
      </c>
      <c r="C16" s="65">
        <v>7.7</v>
      </c>
      <c r="D16" s="65">
        <v>7.9</v>
      </c>
      <c r="E16" s="126">
        <v>0.5</v>
      </c>
      <c r="F16" s="126">
        <v>0</v>
      </c>
      <c r="G16" s="126">
        <v>0</v>
      </c>
      <c r="H16" s="126">
        <v>0</v>
      </c>
      <c r="I16" s="126">
        <v>0</v>
      </c>
      <c r="J16" s="126">
        <v>0</v>
      </c>
      <c r="K16" s="126">
        <v>0</v>
      </c>
      <c r="L16" s="126">
        <v>0</v>
      </c>
      <c r="M16" s="126">
        <f t="shared" si="0"/>
        <v>16.8</v>
      </c>
    </row>
    <row r="17" spans="1:13" ht="29" x14ac:dyDescent="0.35">
      <c r="A17" s="3" t="s">
        <v>10</v>
      </c>
      <c r="B17" s="126">
        <f>SUM(B18:B20)</f>
        <v>0</v>
      </c>
      <c r="C17" s="126">
        <f t="shared" ref="C17:L17" si="3">SUM(C18:C20)</f>
        <v>0</v>
      </c>
      <c r="D17" s="126">
        <f t="shared" si="3"/>
        <v>0</v>
      </c>
      <c r="E17" s="126">
        <f t="shared" si="3"/>
        <v>0</v>
      </c>
      <c r="F17" s="126">
        <f t="shared" si="3"/>
        <v>0</v>
      </c>
      <c r="G17" s="126">
        <f t="shared" si="3"/>
        <v>0</v>
      </c>
      <c r="H17" s="126">
        <f t="shared" si="3"/>
        <v>0</v>
      </c>
      <c r="I17" s="126">
        <f t="shared" si="3"/>
        <v>0</v>
      </c>
      <c r="J17" s="126">
        <f t="shared" si="3"/>
        <v>0</v>
      </c>
      <c r="K17" s="126">
        <f t="shared" si="3"/>
        <v>0</v>
      </c>
      <c r="L17" s="126">
        <f t="shared" si="3"/>
        <v>0</v>
      </c>
      <c r="M17" s="126">
        <f t="shared" si="0"/>
        <v>0</v>
      </c>
    </row>
    <row r="18" spans="1:13" x14ac:dyDescent="0.35">
      <c r="A18" s="5" t="s">
        <v>5</v>
      </c>
      <c r="B18" s="126">
        <v>0</v>
      </c>
      <c r="C18" s="126">
        <v>0</v>
      </c>
      <c r="D18" s="126">
        <v>0</v>
      </c>
      <c r="E18" s="126">
        <v>0</v>
      </c>
      <c r="F18" s="126">
        <v>0</v>
      </c>
      <c r="G18" s="126">
        <v>0</v>
      </c>
      <c r="H18" s="126">
        <v>0</v>
      </c>
      <c r="I18" s="126">
        <v>0</v>
      </c>
      <c r="J18" s="126">
        <v>0</v>
      </c>
      <c r="K18" s="126">
        <v>0</v>
      </c>
      <c r="L18" s="126">
        <v>0</v>
      </c>
      <c r="M18" s="126">
        <f t="shared" si="0"/>
        <v>0</v>
      </c>
    </row>
    <row r="19" spans="1:13" x14ac:dyDescent="0.35">
      <c r="A19" s="5" t="s">
        <v>6</v>
      </c>
      <c r="B19" s="126">
        <v>0</v>
      </c>
      <c r="C19" s="126">
        <v>0</v>
      </c>
      <c r="D19" s="126">
        <v>0</v>
      </c>
      <c r="E19" s="126">
        <v>0</v>
      </c>
      <c r="F19" s="126">
        <v>0</v>
      </c>
      <c r="G19" s="126">
        <v>0</v>
      </c>
      <c r="H19" s="126">
        <v>0</v>
      </c>
      <c r="I19" s="126">
        <v>0</v>
      </c>
      <c r="J19" s="126">
        <v>0</v>
      </c>
      <c r="K19" s="126">
        <v>0</v>
      </c>
      <c r="L19" s="126">
        <v>0</v>
      </c>
      <c r="M19" s="126">
        <f t="shared" si="0"/>
        <v>0</v>
      </c>
    </row>
    <row r="20" spans="1:13" ht="29" x14ac:dyDescent="0.35">
      <c r="A20" s="5" t="s">
        <v>7</v>
      </c>
      <c r="B20" s="126">
        <v>0</v>
      </c>
      <c r="C20" s="126">
        <v>0</v>
      </c>
      <c r="D20" s="126">
        <v>0</v>
      </c>
      <c r="E20" s="126">
        <v>0</v>
      </c>
      <c r="F20" s="126">
        <v>0</v>
      </c>
      <c r="G20" s="126">
        <v>0</v>
      </c>
      <c r="H20" s="126">
        <v>0</v>
      </c>
      <c r="I20" s="126">
        <v>0</v>
      </c>
      <c r="J20" s="126">
        <v>0</v>
      </c>
      <c r="K20" s="126">
        <v>0</v>
      </c>
      <c r="L20" s="126">
        <v>0</v>
      </c>
      <c r="M20" s="126">
        <f t="shared" si="0"/>
        <v>0</v>
      </c>
    </row>
    <row r="21" spans="1:13" x14ac:dyDescent="0.35">
      <c r="A21" s="5"/>
      <c r="B21" s="125"/>
      <c r="C21" s="125"/>
      <c r="D21" s="125"/>
      <c r="E21" s="125"/>
      <c r="F21" s="125"/>
      <c r="G21" s="125"/>
      <c r="H21" s="125"/>
      <c r="I21" s="125"/>
      <c r="J21" s="125"/>
      <c r="K21" s="125"/>
      <c r="L21" s="125"/>
      <c r="M21" s="125"/>
    </row>
    <row r="22" spans="1:13" ht="81.75" customHeight="1" x14ac:dyDescent="0.35">
      <c r="A22" s="5" t="s">
        <v>12</v>
      </c>
      <c r="B22" s="401" t="s">
        <v>456</v>
      </c>
      <c r="C22" s="401"/>
      <c r="D22" s="401"/>
      <c r="E22" s="401"/>
      <c r="F22" s="401"/>
      <c r="G22" s="401"/>
      <c r="H22" s="401"/>
      <c r="I22" s="401"/>
      <c r="J22" s="401"/>
      <c r="K22" s="401"/>
      <c r="L22" s="401"/>
      <c r="M22" s="401"/>
    </row>
    <row r="23" spans="1:13" ht="175.5" customHeight="1" x14ac:dyDescent="0.35">
      <c r="A23" s="5" t="s">
        <v>13</v>
      </c>
      <c r="B23" s="290" t="s">
        <v>406</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125" t="s">
        <v>17</v>
      </c>
      <c r="B29" s="5" t="s">
        <v>20</v>
      </c>
      <c r="C29" s="125"/>
      <c r="D29" s="125"/>
      <c r="E29" s="125"/>
      <c r="F29" s="125"/>
      <c r="G29" s="125"/>
      <c r="H29" s="125"/>
      <c r="I29" s="290"/>
      <c r="J29" s="290"/>
    </row>
    <row r="30" spans="1:13" ht="43.5" x14ac:dyDescent="0.35">
      <c r="A30" s="125" t="s">
        <v>18</v>
      </c>
      <c r="B30" s="5" t="s">
        <v>21</v>
      </c>
      <c r="C30" s="125"/>
      <c r="D30" s="125"/>
      <c r="E30" s="125"/>
      <c r="F30" s="125"/>
      <c r="G30" s="125"/>
      <c r="H30" s="125"/>
      <c r="I30" s="294"/>
      <c r="J30" s="296"/>
    </row>
    <row r="31" spans="1:13" ht="58" x14ac:dyDescent="0.35">
      <c r="A31" s="125" t="s">
        <v>19</v>
      </c>
      <c r="B31" s="7" t="s">
        <v>22</v>
      </c>
      <c r="C31" s="125"/>
      <c r="D31" s="125"/>
      <c r="E31" s="125"/>
      <c r="F31" s="125"/>
      <c r="G31" s="125"/>
      <c r="H31" s="125"/>
      <c r="I31" s="290"/>
      <c r="J31" s="290"/>
    </row>
    <row r="32" spans="1:13" x14ac:dyDescent="0.35">
      <c r="A32" s="8"/>
      <c r="B32" s="5" t="s">
        <v>23</v>
      </c>
      <c r="C32" s="125"/>
      <c r="D32" s="125"/>
      <c r="E32" s="125"/>
      <c r="F32" s="125"/>
      <c r="G32" s="125"/>
      <c r="H32" s="125"/>
      <c r="I32" s="290"/>
      <c r="J32" s="290"/>
    </row>
    <row r="33" spans="1:10" ht="147" customHeight="1" x14ac:dyDescent="0.35">
      <c r="A33" s="290" t="s">
        <v>24</v>
      </c>
      <c r="B33" s="5" t="s">
        <v>20</v>
      </c>
      <c r="C33" s="290"/>
      <c r="D33" s="290"/>
      <c r="E33" s="290"/>
      <c r="F33" s="290"/>
      <c r="G33" s="290"/>
      <c r="H33" s="290"/>
      <c r="I33" s="290"/>
      <c r="J33" s="290"/>
    </row>
    <row r="34" spans="1:10" ht="132" customHeight="1" x14ac:dyDescent="0.35">
      <c r="A34" s="290"/>
      <c r="B34" s="5" t="s">
        <v>21</v>
      </c>
      <c r="C34" s="290"/>
      <c r="D34" s="290"/>
      <c r="E34" s="290"/>
      <c r="F34" s="290"/>
      <c r="G34" s="290"/>
      <c r="H34" s="290"/>
      <c r="I34" s="290"/>
      <c r="J34" s="290"/>
    </row>
    <row r="35" spans="1:10" ht="86.25" customHeight="1" x14ac:dyDescent="0.35">
      <c r="A35" s="290"/>
      <c r="B35" s="7" t="s">
        <v>25</v>
      </c>
      <c r="C35" s="290"/>
      <c r="D35" s="290"/>
      <c r="E35" s="290"/>
      <c r="F35" s="290"/>
      <c r="G35" s="290"/>
      <c r="H35" s="290"/>
      <c r="I35" s="290"/>
      <c r="J35" s="290"/>
    </row>
    <row r="36" spans="1:10" x14ac:dyDescent="0.35">
      <c r="A36" s="290"/>
      <c r="B36" s="5" t="s">
        <v>23</v>
      </c>
      <c r="C36" s="125"/>
      <c r="D36" s="125"/>
      <c r="E36" s="125"/>
      <c r="F36" s="125"/>
      <c r="G36" s="125"/>
      <c r="H36" s="125"/>
      <c r="I36" s="290"/>
      <c r="J36" s="290"/>
    </row>
    <row r="37" spans="1:10" ht="58" x14ac:dyDescent="0.35">
      <c r="A37" s="290" t="s">
        <v>26</v>
      </c>
      <c r="B37" s="5" t="s">
        <v>22</v>
      </c>
      <c r="C37" s="294"/>
      <c r="D37" s="295"/>
      <c r="E37" s="295"/>
      <c r="F37" s="295"/>
      <c r="G37" s="295"/>
      <c r="H37" s="295"/>
      <c r="I37" s="295"/>
      <c r="J37" s="296"/>
    </row>
    <row r="38" spans="1:10" x14ac:dyDescent="0.35">
      <c r="A38" s="290"/>
      <c r="B38" s="5" t="s">
        <v>23</v>
      </c>
      <c r="C38" s="125"/>
      <c r="D38" s="125"/>
      <c r="E38" s="125"/>
      <c r="F38" s="125"/>
      <c r="G38" s="125"/>
      <c r="H38" s="125"/>
      <c r="I38" s="290"/>
      <c r="J38" s="290"/>
    </row>
    <row r="39" spans="1:10" ht="43.5" x14ac:dyDescent="0.35">
      <c r="A39" s="125" t="s">
        <v>13</v>
      </c>
      <c r="B39" s="294"/>
      <c r="C39" s="295"/>
      <c r="D39" s="295"/>
      <c r="E39" s="295"/>
      <c r="F39" s="295"/>
      <c r="G39" s="295"/>
      <c r="H39" s="295"/>
      <c r="I39" s="295"/>
      <c r="J39" s="296"/>
    </row>
  </sheetData>
  <mergeCells count="22">
    <mergeCell ref="I31:J31"/>
    <mergeCell ref="A1:M1"/>
    <mergeCell ref="A2:A3"/>
    <mergeCell ref="B2:M2"/>
    <mergeCell ref="B22:M22"/>
    <mergeCell ref="B23:M23"/>
    <mergeCell ref="A26:J26"/>
    <mergeCell ref="A27:J27"/>
    <mergeCell ref="A28:B28"/>
    <mergeCell ref="I28:J28"/>
    <mergeCell ref="I29:J29"/>
    <mergeCell ref="I30:J30"/>
    <mergeCell ref="A37:A38"/>
    <mergeCell ref="C37:J37"/>
    <mergeCell ref="I38:J38"/>
    <mergeCell ref="B39:J39"/>
    <mergeCell ref="I32:J32"/>
    <mergeCell ref="A33:A36"/>
    <mergeCell ref="C33:J33"/>
    <mergeCell ref="C34:J34"/>
    <mergeCell ref="C35:J35"/>
    <mergeCell ref="I36:J36"/>
  </mergeCells>
  <pageMargins left="0.7" right="0.7" top="0.75" bottom="0.75" header="0.3" footer="0.3"/>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P39"/>
  <sheetViews>
    <sheetView zoomScale="70" zoomScaleNormal="70" workbookViewId="0">
      <selection sqref="A1:XFD1048576"/>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6" x14ac:dyDescent="0.35">
      <c r="A1" s="289" t="s">
        <v>0</v>
      </c>
      <c r="B1" s="289"/>
      <c r="C1" s="289"/>
      <c r="D1" s="289"/>
      <c r="E1" s="289"/>
      <c r="F1" s="289"/>
      <c r="G1" s="289"/>
      <c r="H1" s="289"/>
      <c r="I1" s="289"/>
      <c r="J1" s="289"/>
      <c r="K1" s="289"/>
      <c r="L1" s="289"/>
      <c r="M1" s="289"/>
    </row>
    <row r="2" spans="1:16" x14ac:dyDescent="0.35">
      <c r="A2" s="290" t="s">
        <v>56</v>
      </c>
      <c r="B2" s="291" t="s">
        <v>2</v>
      </c>
      <c r="C2" s="291"/>
      <c r="D2" s="291"/>
      <c r="E2" s="291"/>
      <c r="F2" s="291"/>
      <c r="G2" s="291"/>
      <c r="H2" s="291"/>
      <c r="I2" s="291"/>
      <c r="J2" s="291"/>
      <c r="K2" s="291"/>
      <c r="L2" s="291"/>
      <c r="M2" s="291"/>
    </row>
    <row r="3" spans="1:16" x14ac:dyDescent="0.35">
      <c r="A3" s="290"/>
      <c r="B3" s="1">
        <v>0</v>
      </c>
      <c r="C3" s="1">
        <v>1</v>
      </c>
      <c r="D3" s="1">
        <v>2</v>
      </c>
      <c r="E3" s="1">
        <v>3</v>
      </c>
      <c r="F3" s="1">
        <v>4</v>
      </c>
      <c r="G3" s="1">
        <v>5</v>
      </c>
      <c r="H3" s="1">
        <v>6</v>
      </c>
      <c r="I3" s="1">
        <v>7</v>
      </c>
      <c r="J3" s="1">
        <v>8</v>
      </c>
      <c r="K3" s="1">
        <v>9</v>
      </c>
      <c r="L3" s="1">
        <v>10</v>
      </c>
      <c r="M3" s="2" t="s">
        <v>3</v>
      </c>
    </row>
    <row r="4" spans="1:16" x14ac:dyDescent="0.35">
      <c r="A4" s="3" t="s">
        <v>4</v>
      </c>
      <c r="B4" s="63">
        <f>SUM(B5:B7)</f>
        <v>0</v>
      </c>
      <c r="C4" s="63">
        <v>0</v>
      </c>
      <c r="D4" s="63">
        <v>0</v>
      </c>
      <c r="E4" s="63">
        <v>0</v>
      </c>
      <c r="F4" s="63">
        <v>0</v>
      </c>
      <c r="G4" s="63">
        <v>0</v>
      </c>
      <c r="H4" s="63">
        <v>0</v>
      </c>
      <c r="I4" s="63">
        <v>0</v>
      </c>
      <c r="J4" s="63">
        <v>0</v>
      </c>
      <c r="K4" s="63">
        <v>0</v>
      </c>
      <c r="L4" s="63">
        <v>0</v>
      </c>
      <c r="M4" s="63">
        <f>SUM(B4:L4)</f>
        <v>0</v>
      </c>
    </row>
    <row r="5" spans="1:16" x14ac:dyDescent="0.35">
      <c r="A5" s="5" t="s">
        <v>5</v>
      </c>
      <c r="B5" s="63">
        <v>0</v>
      </c>
      <c r="C5" s="63">
        <v>0</v>
      </c>
      <c r="D5" s="63">
        <v>0</v>
      </c>
      <c r="E5" s="63">
        <v>0</v>
      </c>
      <c r="F5" s="63">
        <v>0</v>
      </c>
      <c r="G5" s="63">
        <v>0</v>
      </c>
      <c r="H5" s="63">
        <v>0</v>
      </c>
      <c r="I5" s="63">
        <v>0</v>
      </c>
      <c r="J5" s="63">
        <v>0</v>
      </c>
      <c r="K5" s="63">
        <v>0</v>
      </c>
      <c r="L5" s="63">
        <v>0</v>
      </c>
      <c r="M5" s="63">
        <f t="shared" ref="M5:M20" si="0">SUM(B5:L5)</f>
        <v>0</v>
      </c>
    </row>
    <row r="6" spans="1:16" x14ac:dyDescent="0.35">
      <c r="A6" s="5" t="s">
        <v>6</v>
      </c>
      <c r="B6" s="63">
        <v>0</v>
      </c>
      <c r="C6" s="63">
        <v>0</v>
      </c>
      <c r="D6" s="63">
        <v>0</v>
      </c>
      <c r="E6" s="63">
        <v>0</v>
      </c>
      <c r="F6" s="63">
        <v>0</v>
      </c>
      <c r="G6" s="63">
        <v>0</v>
      </c>
      <c r="H6" s="63">
        <v>0</v>
      </c>
      <c r="I6" s="63">
        <v>0</v>
      </c>
      <c r="J6" s="63">
        <v>0</v>
      </c>
      <c r="K6" s="63">
        <v>0</v>
      </c>
      <c r="L6" s="63">
        <v>0</v>
      </c>
      <c r="M6" s="63">
        <f t="shared" si="0"/>
        <v>0</v>
      </c>
    </row>
    <row r="7" spans="1:16" ht="29" x14ac:dyDescent="0.35">
      <c r="A7" s="5" t="s">
        <v>7</v>
      </c>
      <c r="B7" s="63">
        <v>0</v>
      </c>
      <c r="C7" s="63">
        <v>0</v>
      </c>
      <c r="D7" s="63">
        <v>0</v>
      </c>
      <c r="E7" s="63">
        <v>0</v>
      </c>
      <c r="F7" s="63">
        <v>0</v>
      </c>
      <c r="G7" s="63">
        <v>0</v>
      </c>
      <c r="H7" s="63">
        <v>0</v>
      </c>
      <c r="I7" s="63">
        <v>0</v>
      </c>
      <c r="J7" s="63">
        <v>0</v>
      </c>
      <c r="K7" s="63">
        <v>0</v>
      </c>
      <c r="L7" s="63">
        <v>0</v>
      </c>
      <c r="M7" s="63">
        <f t="shared" si="0"/>
        <v>0</v>
      </c>
    </row>
    <row r="8" spans="1:16" x14ac:dyDescent="0.35">
      <c r="A8" s="3" t="s">
        <v>8</v>
      </c>
      <c r="B8" s="63">
        <f>SUM(B9:B11)</f>
        <v>21.8</v>
      </c>
      <c r="C8" s="63">
        <f t="shared" ref="C8:L8" si="1">SUM(C9:C11)</f>
        <v>61.3</v>
      </c>
      <c r="D8" s="63">
        <f t="shared" si="1"/>
        <v>74.5</v>
      </c>
      <c r="E8" s="63">
        <f t="shared" si="1"/>
        <v>52.5</v>
      </c>
      <c r="F8" s="63">
        <f t="shared" si="1"/>
        <v>48.9</v>
      </c>
      <c r="G8" s="63">
        <f t="shared" si="1"/>
        <v>58.2</v>
      </c>
      <c r="H8" s="63">
        <f t="shared" si="1"/>
        <v>199.6</v>
      </c>
      <c r="I8" s="63">
        <f t="shared" si="1"/>
        <v>61.1</v>
      </c>
      <c r="J8" s="63">
        <f t="shared" si="1"/>
        <v>62.6</v>
      </c>
      <c r="K8" s="63">
        <f t="shared" si="1"/>
        <v>64.099999999999994</v>
      </c>
      <c r="L8" s="63">
        <f t="shared" si="1"/>
        <v>65.8</v>
      </c>
      <c r="M8" s="63">
        <f t="shared" si="0"/>
        <v>770.4</v>
      </c>
      <c r="N8" s="18"/>
    </row>
    <row r="9" spans="1:16" x14ac:dyDescent="0.35">
      <c r="A9" s="5" t="s">
        <v>5</v>
      </c>
      <c r="B9" s="63">
        <v>21.8</v>
      </c>
      <c r="C9" s="63">
        <v>61.3</v>
      </c>
      <c r="D9" s="63">
        <v>74.5</v>
      </c>
      <c r="E9" s="63">
        <v>52.5</v>
      </c>
      <c r="F9" s="63">
        <v>48.9</v>
      </c>
      <c r="G9" s="63">
        <v>58.2</v>
      </c>
      <c r="H9" s="63">
        <v>199.6</v>
      </c>
      <c r="I9" s="63">
        <v>61.1</v>
      </c>
      <c r="J9" s="63">
        <v>62.6</v>
      </c>
      <c r="K9" s="63">
        <v>64.099999999999994</v>
      </c>
      <c r="L9" s="63">
        <v>65.8</v>
      </c>
      <c r="M9" s="63">
        <f t="shared" si="0"/>
        <v>770.4</v>
      </c>
      <c r="N9" s="18"/>
    </row>
    <row r="10" spans="1:16" x14ac:dyDescent="0.35">
      <c r="A10" s="5" t="s">
        <v>6</v>
      </c>
      <c r="B10" s="63">
        <v>0</v>
      </c>
      <c r="C10" s="63">
        <v>0</v>
      </c>
      <c r="D10" s="63">
        <v>0</v>
      </c>
      <c r="E10" s="63">
        <v>0</v>
      </c>
      <c r="F10" s="63">
        <v>0</v>
      </c>
      <c r="G10" s="63">
        <v>0</v>
      </c>
      <c r="H10" s="63">
        <v>0</v>
      </c>
      <c r="I10" s="63">
        <v>0</v>
      </c>
      <c r="J10" s="63">
        <v>0</v>
      </c>
      <c r="K10" s="63">
        <v>0</v>
      </c>
      <c r="L10" s="63">
        <v>0</v>
      </c>
      <c r="M10" s="63">
        <f t="shared" si="0"/>
        <v>0</v>
      </c>
      <c r="N10" s="19"/>
    </row>
    <row r="11" spans="1:16" ht="29" x14ac:dyDescent="0.35">
      <c r="A11" s="5" t="s">
        <v>7</v>
      </c>
      <c r="B11" s="63">
        <v>0</v>
      </c>
      <c r="C11" s="63">
        <v>0</v>
      </c>
      <c r="D11" s="63">
        <v>0</v>
      </c>
      <c r="E11" s="63">
        <v>0</v>
      </c>
      <c r="F11" s="63">
        <v>0</v>
      </c>
      <c r="G11" s="63">
        <v>0</v>
      </c>
      <c r="H11" s="63">
        <v>0</v>
      </c>
      <c r="I11" s="63">
        <v>0</v>
      </c>
      <c r="J11" s="63">
        <v>0</v>
      </c>
      <c r="K11" s="63">
        <v>0</v>
      </c>
      <c r="L11" s="63">
        <v>0</v>
      </c>
      <c r="M11" s="63">
        <f t="shared" si="0"/>
        <v>0</v>
      </c>
      <c r="N11" s="19"/>
    </row>
    <row r="12" spans="1:16" x14ac:dyDescent="0.35">
      <c r="A12" s="3" t="s">
        <v>11</v>
      </c>
      <c r="B12" s="63">
        <f>SUM(B13:B15)</f>
        <v>-21.8</v>
      </c>
      <c r="C12" s="63">
        <f t="shared" ref="C12:L12" si="2">SUM(C13:C15)</f>
        <v>-61.3</v>
      </c>
      <c r="D12" s="63">
        <f t="shared" si="2"/>
        <v>-74.5</v>
      </c>
      <c r="E12" s="63">
        <f t="shared" si="2"/>
        <v>-52.5</v>
      </c>
      <c r="F12" s="63">
        <f t="shared" si="2"/>
        <v>-48.9</v>
      </c>
      <c r="G12" s="63">
        <f t="shared" si="2"/>
        <v>-58.2</v>
      </c>
      <c r="H12" s="63">
        <f t="shared" si="2"/>
        <v>-199.6</v>
      </c>
      <c r="I12" s="63">
        <f t="shared" si="2"/>
        <v>-61.1</v>
      </c>
      <c r="J12" s="63">
        <f t="shared" si="2"/>
        <v>-62.6</v>
      </c>
      <c r="K12" s="63">
        <f t="shared" si="2"/>
        <v>-64.099999999999994</v>
      </c>
      <c r="L12" s="63">
        <f t="shared" si="2"/>
        <v>-65.8</v>
      </c>
      <c r="M12" s="63">
        <f t="shared" si="0"/>
        <v>-770.4</v>
      </c>
      <c r="N12" s="18"/>
    </row>
    <row r="13" spans="1:16" x14ac:dyDescent="0.35">
      <c r="A13" s="5" t="s">
        <v>5</v>
      </c>
      <c r="B13" s="63">
        <v>-21.8</v>
      </c>
      <c r="C13" s="63">
        <v>-61.3</v>
      </c>
      <c r="D13" s="63">
        <v>-74.5</v>
      </c>
      <c r="E13" s="63">
        <v>-52.5</v>
      </c>
      <c r="F13" s="63">
        <v>-48.9</v>
      </c>
      <c r="G13" s="63">
        <v>-58.2</v>
      </c>
      <c r="H13" s="63">
        <v>-199.6</v>
      </c>
      <c r="I13" s="63">
        <v>-61.1</v>
      </c>
      <c r="J13" s="63">
        <v>-62.6</v>
      </c>
      <c r="K13" s="63">
        <v>-64.099999999999994</v>
      </c>
      <c r="L13" s="63">
        <v>-65.8</v>
      </c>
      <c r="M13" s="63">
        <f t="shared" si="0"/>
        <v>-770.4</v>
      </c>
      <c r="N13" s="18"/>
    </row>
    <row r="14" spans="1:16" x14ac:dyDescent="0.35">
      <c r="A14" s="5" t="s">
        <v>6</v>
      </c>
      <c r="B14" s="63">
        <v>0</v>
      </c>
      <c r="C14" s="63">
        <v>0</v>
      </c>
      <c r="D14" s="63">
        <v>0</v>
      </c>
      <c r="E14" s="63">
        <v>0</v>
      </c>
      <c r="F14" s="63">
        <v>0</v>
      </c>
      <c r="G14" s="63">
        <v>0</v>
      </c>
      <c r="H14" s="63">
        <v>0</v>
      </c>
      <c r="I14" s="63">
        <v>0</v>
      </c>
      <c r="J14" s="63">
        <v>0</v>
      </c>
      <c r="K14" s="63">
        <v>0</v>
      </c>
      <c r="L14" s="63">
        <v>0</v>
      </c>
      <c r="M14" s="63">
        <f t="shared" si="0"/>
        <v>0</v>
      </c>
      <c r="N14" s="17"/>
    </row>
    <row r="15" spans="1:16" ht="29" x14ac:dyDescent="0.35">
      <c r="A15" s="5" t="s">
        <v>7</v>
      </c>
      <c r="B15" s="63">
        <v>0</v>
      </c>
      <c r="C15" s="63">
        <v>0</v>
      </c>
      <c r="D15" s="63">
        <v>0</v>
      </c>
      <c r="E15" s="63">
        <v>0</v>
      </c>
      <c r="F15" s="63">
        <v>0</v>
      </c>
      <c r="G15" s="63">
        <v>0</v>
      </c>
      <c r="H15" s="63">
        <v>0</v>
      </c>
      <c r="I15" s="63">
        <v>0</v>
      </c>
      <c r="J15" s="63">
        <v>0</v>
      </c>
      <c r="K15" s="63">
        <v>0</v>
      </c>
      <c r="L15" s="63">
        <v>0</v>
      </c>
      <c r="M15" s="63">
        <f t="shared" si="0"/>
        <v>0</v>
      </c>
    </row>
    <row r="16" spans="1:16" ht="43.5" x14ac:dyDescent="0.35">
      <c r="A16" s="3" t="s">
        <v>9</v>
      </c>
      <c r="B16" s="63">
        <v>57.2</v>
      </c>
      <c r="C16" s="63">
        <v>26.6</v>
      </c>
      <c r="D16" s="63">
        <v>0.2</v>
      </c>
      <c r="E16" s="63">
        <v>0.2</v>
      </c>
      <c r="F16" s="63">
        <v>0</v>
      </c>
      <c r="G16" s="63">
        <v>0</v>
      </c>
      <c r="H16" s="63">
        <v>0</v>
      </c>
      <c r="I16" s="63">
        <v>0</v>
      </c>
      <c r="J16" s="63">
        <v>0</v>
      </c>
      <c r="K16" s="63">
        <v>0</v>
      </c>
      <c r="L16" s="63">
        <v>0</v>
      </c>
      <c r="M16" s="63">
        <f t="shared" si="0"/>
        <v>84.200000000000017</v>
      </c>
      <c r="O16" t="s">
        <v>254</v>
      </c>
      <c r="P16">
        <v>82</v>
      </c>
    </row>
    <row r="17" spans="1:16" ht="29" x14ac:dyDescent="0.35">
      <c r="A17" s="3" t="s">
        <v>10</v>
      </c>
      <c r="B17" s="63">
        <f>SUM(B18:B20)</f>
        <v>0</v>
      </c>
      <c r="C17" s="63">
        <f t="shared" ref="C17:L17" si="3">SUM(C18:C20)</f>
        <v>0</v>
      </c>
      <c r="D17" s="63">
        <f t="shared" si="3"/>
        <v>0</v>
      </c>
      <c r="E17" s="63">
        <f t="shared" si="3"/>
        <v>0</v>
      </c>
      <c r="F17" s="63">
        <f t="shared" si="3"/>
        <v>0</v>
      </c>
      <c r="G17" s="63">
        <f t="shared" si="3"/>
        <v>0</v>
      </c>
      <c r="H17" s="63">
        <f t="shared" si="3"/>
        <v>0</v>
      </c>
      <c r="I17" s="63">
        <f t="shared" si="3"/>
        <v>0</v>
      </c>
      <c r="J17" s="63">
        <f t="shared" si="3"/>
        <v>0</v>
      </c>
      <c r="K17" s="63">
        <f t="shared" si="3"/>
        <v>0</v>
      </c>
      <c r="L17" s="63">
        <f t="shared" si="3"/>
        <v>0</v>
      </c>
      <c r="M17" s="63">
        <f t="shared" si="0"/>
        <v>0</v>
      </c>
      <c r="O17" t="s">
        <v>253</v>
      </c>
      <c r="P17">
        <v>2.2000000000000002</v>
      </c>
    </row>
    <row r="18" spans="1:16" x14ac:dyDescent="0.35">
      <c r="A18" s="5" t="s">
        <v>5</v>
      </c>
      <c r="B18" s="63">
        <v>0</v>
      </c>
      <c r="C18" s="63">
        <v>0</v>
      </c>
      <c r="D18" s="63">
        <v>0</v>
      </c>
      <c r="E18" s="63">
        <v>0</v>
      </c>
      <c r="F18" s="63">
        <v>0</v>
      </c>
      <c r="G18" s="63">
        <v>0</v>
      </c>
      <c r="H18" s="63">
        <v>0</v>
      </c>
      <c r="I18" s="63">
        <v>0</v>
      </c>
      <c r="J18" s="63">
        <v>0</v>
      </c>
      <c r="K18" s="63">
        <v>0</v>
      </c>
      <c r="L18" s="63">
        <v>0</v>
      </c>
      <c r="M18" s="63">
        <f t="shared" si="0"/>
        <v>0</v>
      </c>
    </row>
    <row r="19" spans="1:16" x14ac:dyDescent="0.35">
      <c r="A19" s="5" t="s">
        <v>6</v>
      </c>
      <c r="B19" s="63">
        <v>0</v>
      </c>
      <c r="C19" s="63">
        <v>0</v>
      </c>
      <c r="D19" s="63">
        <v>0</v>
      </c>
      <c r="E19" s="63">
        <v>0</v>
      </c>
      <c r="F19" s="63">
        <v>0</v>
      </c>
      <c r="G19" s="63">
        <v>0</v>
      </c>
      <c r="H19" s="63">
        <v>0</v>
      </c>
      <c r="I19" s="63">
        <v>0</v>
      </c>
      <c r="J19" s="63">
        <v>0</v>
      </c>
      <c r="K19" s="63">
        <v>0</v>
      </c>
      <c r="L19" s="63">
        <v>0</v>
      </c>
      <c r="M19" s="63">
        <f t="shared" si="0"/>
        <v>0</v>
      </c>
    </row>
    <row r="20" spans="1:16" ht="29" x14ac:dyDescent="0.35">
      <c r="A20" s="5" t="s">
        <v>7</v>
      </c>
      <c r="B20" s="63">
        <v>0</v>
      </c>
      <c r="C20" s="63">
        <v>0</v>
      </c>
      <c r="D20" s="63">
        <v>0</v>
      </c>
      <c r="E20" s="63">
        <v>0</v>
      </c>
      <c r="F20" s="63">
        <v>0</v>
      </c>
      <c r="G20" s="63">
        <v>0</v>
      </c>
      <c r="H20" s="63">
        <v>0</v>
      </c>
      <c r="I20" s="63">
        <v>0</v>
      </c>
      <c r="J20" s="63">
        <v>0</v>
      </c>
      <c r="K20" s="63">
        <v>0</v>
      </c>
      <c r="L20" s="63">
        <v>0</v>
      </c>
      <c r="M20" s="63">
        <f t="shared" si="0"/>
        <v>0</v>
      </c>
    </row>
    <row r="21" spans="1:16" x14ac:dyDescent="0.35">
      <c r="A21" s="5"/>
      <c r="B21" s="12"/>
      <c r="C21" s="12"/>
      <c r="D21" s="12"/>
      <c r="E21" s="12"/>
      <c r="F21" s="12"/>
      <c r="G21" s="12"/>
      <c r="H21" s="12"/>
      <c r="I21" s="12"/>
      <c r="J21" s="12"/>
      <c r="K21" s="12"/>
      <c r="L21" s="12"/>
      <c r="M21" s="12"/>
    </row>
    <row r="22" spans="1:16" ht="81.75" customHeight="1" x14ac:dyDescent="0.35">
      <c r="A22" s="5" t="s">
        <v>12</v>
      </c>
      <c r="B22" s="290" t="s">
        <v>113</v>
      </c>
      <c r="C22" s="290"/>
      <c r="D22" s="290"/>
      <c r="E22" s="290"/>
      <c r="F22" s="290"/>
      <c r="G22" s="290"/>
      <c r="H22" s="290"/>
      <c r="I22" s="290"/>
      <c r="J22" s="290"/>
      <c r="K22" s="290"/>
      <c r="L22" s="290"/>
      <c r="M22" s="290"/>
    </row>
    <row r="23" spans="1:16" ht="408.75" customHeight="1" x14ac:dyDescent="0.35">
      <c r="A23" s="5" t="s">
        <v>13</v>
      </c>
      <c r="B23" s="290" t="s">
        <v>94</v>
      </c>
      <c r="C23" s="290"/>
      <c r="D23" s="290"/>
      <c r="E23" s="290"/>
      <c r="F23" s="290"/>
      <c r="G23" s="290"/>
      <c r="H23" s="290"/>
      <c r="I23" s="290"/>
      <c r="J23" s="290"/>
      <c r="K23" s="290"/>
      <c r="L23" s="290"/>
      <c r="M23" s="290"/>
    </row>
    <row r="26" spans="1:16" x14ac:dyDescent="0.35">
      <c r="A26" s="289" t="s">
        <v>14</v>
      </c>
      <c r="B26" s="289"/>
      <c r="C26" s="289"/>
      <c r="D26" s="289"/>
      <c r="E26" s="289"/>
      <c r="F26" s="289"/>
      <c r="G26" s="289"/>
      <c r="H26" s="289"/>
      <c r="I26" s="289"/>
      <c r="J26" s="289"/>
    </row>
    <row r="27" spans="1:16" x14ac:dyDescent="0.35">
      <c r="A27" s="291" t="s">
        <v>15</v>
      </c>
      <c r="B27" s="291"/>
      <c r="C27" s="291"/>
      <c r="D27" s="291"/>
      <c r="E27" s="291"/>
      <c r="F27" s="291"/>
      <c r="G27" s="291"/>
      <c r="H27" s="291"/>
      <c r="I27" s="291"/>
      <c r="J27" s="291"/>
    </row>
    <row r="28" spans="1:16" x14ac:dyDescent="0.35">
      <c r="A28" s="290" t="s">
        <v>16</v>
      </c>
      <c r="B28" s="290"/>
      <c r="C28" s="6">
        <v>0</v>
      </c>
      <c r="D28" s="5">
        <v>1</v>
      </c>
      <c r="E28" s="5">
        <v>2</v>
      </c>
      <c r="F28" s="5">
        <v>3</v>
      </c>
      <c r="G28" s="5">
        <v>5</v>
      </c>
      <c r="H28" s="5">
        <v>10</v>
      </c>
      <c r="I28" s="292" t="s">
        <v>3</v>
      </c>
      <c r="J28" s="292"/>
    </row>
    <row r="29" spans="1:16" ht="29" x14ac:dyDescent="0.35">
      <c r="A29" s="4" t="s">
        <v>17</v>
      </c>
      <c r="B29" s="5" t="s">
        <v>20</v>
      </c>
      <c r="C29" s="4"/>
      <c r="D29" s="4"/>
      <c r="E29" s="4"/>
      <c r="F29" s="4"/>
      <c r="G29" s="4"/>
      <c r="H29" s="4"/>
      <c r="I29" s="290"/>
      <c r="J29" s="290"/>
    </row>
    <row r="30" spans="1:16" ht="43.5" x14ac:dyDescent="0.35">
      <c r="A30" s="4" t="s">
        <v>18</v>
      </c>
      <c r="B30" s="5" t="s">
        <v>21</v>
      </c>
      <c r="C30" s="4"/>
      <c r="D30" s="4"/>
      <c r="E30" s="4"/>
      <c r="F30" s="4"/>
      <c r="G30" s="4"/>
      <c r="H30" s="4"/>
      <c r="I30" s="294"/>
      <c r="J30" s="296"/>
    </row>
    <row r="31" spans="1:16" ht="58" x14ac:dyDescent="0.35">
      <c r="A31" s="4" t="s">
        <v>19</v>
      </c>
      <c r="B31" s="7" t="s">
        <v>22</v>
      </c>
      <c r="C31" s="4"/>
      <c r="D31" s="4"/>
      <c r="E31" s="4"/>
      <c r="F31" s="4"/>
      <c r="G31" s="4"/>
      <c r="H31" s="4"/>
      <c r="I31" s="290"/>
      <c r="J31" s="290"/>
    </row>
    <row r="32" spans="1:16" x14ac:dyDescent="0.35">
      <c r="A32" s="8"/>
      <c r="B32" s="5" t="s">
        <v>23</v>
      </c>
      <c r="C32" s="4"/>
      <c r="D32" s="4"/>
      <c r="E32" s="4"/>
      <c r="F32" s="4"/>
      <c r="G32" s="4"/>
      <c r="H32" s="4"/>
      <c r="I32" s="290"/>
      <c r="J32" s="290"/>
    </row>
    <row r="33" spans="1:10" ht="147" customHeight="1" x14ac:dyDescent="0.35">
      <c r="A33" s="290" t="s">
        <v>24</v>
      </c>
      <c r="B33" s="5" t="s">
        <v>20</v>
      </c>
      <c r="C33" s="290" t="s">
        <v>73</v>
      </c>
      <c r="D33" s="290"/>
      <c r="E33" s="290"/>
      <c r="F33" s="290"/>
      <c r="G33" s="290"/>
      <c r="H33" s="290"/>
      <c r="I33" s="290"/>
      <c r="J33" s="290"/>
    </row>
    <row r="34" spans="1:10" ht="132" customHeight="1" x14ac:dyDescent="0.35">
      <c r="A34" s="290"/>
      <c r="B34" s="5" t="s">
        <v>21</v>
      </c>
      <c r="C34" s="290" t="s">
        <v>73</v>
      </c>
      <c r="D34" s="290"/>
      <c r="E34" s="290"/>
      <c r="F34" s="290"/>
      <c r="G34" s="290"/>
      <c r="H34" s="290"/>
      <c r="I34" s="290"/>
      <c r="J34" s="290"/>
    </row>
    <row r="35" spans="1:10" ht="330" customHeight="1" x14ac:dyDescent="0.35">
      <c r="A35" s="290"/>
      <c r="B35" s="7" t="s">
        <v>25</v>
      </c>
      <c r="C35" s="290" t="s">
        <v>74</v>
      </c>
      <c r="D35" s="290"/>
      <c r="E35" s="290"/>
      <c r="F35" s="290"/>
      <c r="G35" s="290"/>
      <c r="H35" s="290"/>
      <c r="I35" s="290"/>
      <c r="J35" s="290"/>
    </row>
    <row r="36" spans="1:10" x14ac:dyDescent="0.35">
      <c r="A36" s="290"/>
      <c r="B36" s="5" t="s">
        <v>23</v>
      </c>
      <c r="C36" s="4"/>
      <c r="D36" s="4"/>
      <c r="E36" s="4"/>
      <c r="F36" s="4"/>
      <c r="G36" s="4"/>
      <c r="H36" s="4"/>
      <c r="I36" s="290"/>
      <c r="J36" s="290"/>
    </row>
    <row r="37" spans="1:10" ht="58" x14ac:dyDescent="0.35">
      <c r="A37" s="290" t="s">
        <v>26</v>
      </c>
      <c r="B37" s="5" t="s">
        <v>22</v>
      </c>
      <c r="C37" s="294"/>
      <c r="D37" s="295"/>
      <c r="E37" s="295"/>
      <c r="F37" s="295"/>
      <c r="G37" s="295"/>
      <c r="H37" s="295"/>
      <c r="I37" s="295"/>
      <c r="J37" s="296"/>
    </row>
    <row r="38" spans="1:10" x14ac:dyDescent="0.35">
      <c r="A38" s="290"/>
      <c r="B38" s="5" t="s">
        <v>23</v>
      </c>
      <c r="C38" s="4"/>
      <c r="D38" s="4"/>
      <c r="E38" s="4"/>
      <c r="F38" s="4"/>
      <c r="G38" s="4"/>
      <c r="H38" s="4"/>
      <c r="I38" s="290"/>
      <c r="J38" s="290"/>
    </row>
    <row r="39" spans="1:10" ht="43.5" x14ac:dyDescent="0.35">
      <c r="A39" s="4" t="s">
        <v>13</v>
      </c>
      <c r="B39" s="294"/>
      <c r="C39" s="295"/>
      <c r="D39" s="295"/>
      <c r="E39" s="295"/>
      <c r="F39" s="295"/>
      <c r="G39" s="295"/>
      <c r="H39" s="295"/>
      <c r="I39" s="295"/>
      <c r="J39" s="296"/>
    </row>
  </sheetData>
  <mergeCells count="22">
    <mergeCell ref="I32:J32"/>
    <mergeCell ref="B39:J39"/>
    <mergeCell ref="A33:A36"/>
    <mergeCell ref="C33:J33"/>
    <mergeCell ref="C34:J34"/>
    <mergeCell ref="C35:J35"/>
    <mergeCell ref="I36:J36"/>
    <mergeCell ref="A37:A38"/>
    <mergeCell ref="C37:J37"/>
    <mergeCell ref="I38:J38"/>
    <mergeCell ref="A27:J27"/>
    <mergeCell ref="A28:B28"/>
    <mergeCell ref="I28:J28"/>
    <mergeCell ref="I29:J29"/>
    <mergeCell ref="I31:J31"/>
    <mergeCell ref="I30:J30"/>
    <mergeCell ref="A26:J26"/>
    <mergeCell ref="A1:M1"/>
    <mergeCell ref="A2:A3"/>
    <mergeCell ref="B2:M2"/>
    <mergeCell ref="B22:M22"/>
    <mergeCell ref="B23:M23"/>
  </mergeCells>
  <pageMargins left="0.7" right="0.7" top="0.75" bottom="0.75" header="0.3" footer="0.3"/>
  <pageSetup paperSize="9"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N39"/>
  <sheetViews>
    <sheetView zoomScale="70" zoomScaleNormal="70" workbookViewId="0">
      <selection activeCell="I18" sqref="I18"/>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63">
        <f>SUM(B5:B7)</f>
        <v>0</v>
      </c>
      <c r="C4" s="63">
        <v>0</v>
      </c>
      <c r="D4" s="63">
        <v>0</v>
      </c>
      <c r="E4" s="63">
        <v>0</v>
      </c>
      <c r="F4" s="63">
        <v>0</v>
      </c>
      <c r="G4" s="63">
        <v>0</v>
      </c>
      <c r="H4" s="63">
        <v>0</v>
      </c>
      <c r="I4" s="63">
        <v>0</v>
      </c>
      <c r="J4" s="63">
        <v>0</v>
      </c>
      <c r="K4" s="63">
        <v>0</v>
      </c>
      <c r="L4" s="63">
        <v>0</v>
      </c>
      <c r="M4" s="63">
        <f>SUM(B4:L4)</f>
        <v>0</v>
      </c>
    </row>
    <row r="5" spans="1:14" x14ac:dyDescent="0.35">
      <c r="A5" s="5" t="s">
        <v>5</v>
      </c>
      <c r="B5" s="63">
        <v>0</v>
      </c>
      <c r="C5" s="63">
        <v>0</v>
      </c>
      <c r="D5" s="63">
        <v>0</v>
      </c>
      <c r="E5" s="63">
        <v>0</v>
      </c>
      <c r="F5" s="63">
        <v>0</v>
      </c>
      <c r="G5" s="63">
        <v>0</v>
      </c>
      <c r="H5" s="63">
        <v>0</v>
      </c>
      <c r="I5" s="63">
        <v>0</v>
      </c>
      <c r="J5" s="63">
        <v>0</v>
      </c>
      <c r="K5" s="63">
        <v>0</v>
      </c>
      <c r="L5" s="63">
        <v>0</v>
      </c>
      <c r="M5" s="63">
        <f t="shared" ref="M5:M21" si="0">SUM(B5:L5)</f>
        <v>0</v>
      </c>
    </row>
    <row r="6" spans="1:14" x14ac:dyDescent="0.35">
      <c r="A6" s="5" t="s">
        <v>6</v>
      </c>
      <c r="B6" s="63">
        <v>0</v>
      </c>
      <c r="C6" s="63">
        <v>0</v>
      </c>
      <c r="D6" s="63">
        <v>0</v>
      </c>
      <c r="E6" s="63">
        <v>0</v>
      </c>
      <c r="F6" s="63">
        <v>0</v>
      </c>
      <c r="G6" s="63">
        <v>0</v>
      </c>
      <c r="H6" s="63">
        <v>0</v>
      </c>
      <c r="I6" s="63">
        <v>0</v>
      </c>
      <c r="J6" s="63">
        <v>0</v>
      </c>
      <c r="K6" s="63">
        <v>0</v>
      </c>
      <c r="L6" s="63">
        <v>0</v>
      </c>
      <c r="M6" s="63">
        <f t="shared" si="0"/>
        <v>0</v>
      </c>
    </row>
    <row r="7" spans="1:14" ht="29" x14ac:dyDescent="0.35">
      <c r="A7" s="5" t="s">
        <v>7</v>
      </c>
      <c r="B7" s="63">
        <v>0</v>
      </c>
      <c r="C7" s="63">
        <v>0</v>
      </c>
      <c r="D7" s="63">
        <v>0</v>
      </c>
      <c r="E7" s="63">
        <v>0</v>
      </c>
      <c r="F7" s="63">
        <v>0</v>
      </c>
      <c r="G7" s="63">
        <v>0</v>
      </c>
      <c r="H7" s="63">
        <v>0</v>
      </c>
      <c r="I7" s="63">
        <v>0</v>
      </c>
      <c r="J7" s="63">
        <v>0</v>
      </c>
      <c r="K7" s="63">
        <v>0</v>
      </c>
      <c r="L7" s="63">
        <v>0</v>
      </c>
      <c r="M7" s="63">
        <f t="shared" si="0"/>
        <v>0</v>
      </c>
    </row>
    <row r="8" spans="1:14" x14ac:dyDescent="0.35">
      <c r="A8" s="3" t="s">
        <v>8</v>
      </c>
      <c r="B8" s="63">
        <f>SUM(B9:B11)</f>
        <v>1.29</v>
      </c>
      <c r="C8" s="63">
        <f t="shared" ref="C8:L8" si="1">SUM(C9:C11)</f>
        <v>4</v>
      </c>
      <c r="D8" s="63">
        <f t="shared" si="1"/>
        <v>3.02</v>
      </c>
      <c r="E8" s="63">
        <f t="shared" si="1"/>
        <v>5.27</v>
      </c>
      <c r="F8" s="63">
        <f t="shared" si="1"/>
        <v>5.27</v>
      </c>
      <c r="G8" s="63">
        <f t="shared" si="1"/>
        <v>6.17</v>
      </c>
      <c r="H8" s="63">
        <f t="shared" si="1"/>
        <v>5.27</v>
      </c>
      <c r="I8" s="63">
        <f t="shared" si="1"/>
        <v>5.27</v>
      </c>
      <c r="J8" s="63">
        <f t="shared" si="1"/>
        <v>5.4</v>
      </c>
      <c r="K8" s="63">
        <f t="shared" si="1"/>
        <v>5.54</v>
      </c>
      <c r="L8" s="63">
        <f t="shared" si="1"/>
        <v>5.67</v>
      </c>
      <c r="M8" s="63">
        <f t="shared" si="0"/>
        <v>52.17</v>
      </c>
      <c r="N8" s="18"/>
    </row>
    <row r="9" spans="1:14" x14ac:dyDescent="0.35">
      <c r="A9" s="5" t="s">
        <v>5</v>
      </c>
      <c r="B9" s="63">
        <v>1.29</v>
      </c>
      <c r="C9" s="63">
        <v>4</v>
      </c>
      <c r="D9" s="63">
        <v>3.02</v>
      </c>
      <c r="E9" s="63">
        <v>5.27</v>
      </c>
      <c r="F9" s="63">
        <v>5.27</v>
      </c>
      <c r="G9" s="63">
        <v>6.17</v>
      </c>
      <c r="H9" s="63">
        <v>5.27</v>
      </c>
      <c r="I9" s="63">
        <v>5.27</v>
      </c>
      <c r="J9" s="63">
        <v>5.4</v>
      </c>
      <c r="K9" s="63">
        <v>5.54</v>
      </c>
      <c r="L9" s="63">
        <v>5.67</v>
      </c>
      <c r="M9" s="63">
        <f t="shared" si="0"/>
        <v>52.17</v>
      </c>
      <c r="N9" s="18"/>
    </row>
    <row r="10" spans="1:14" x14ac:dyDescent="0.35">
      <c r="A10" s="5" t="s">
        <v>6</v>
      </c>
      <c r="B10" s="63">
        <v>0</v>
      </c>
      <c r="C10" s="63">
        <v>0</v>
      </c>
      <c r="D10" s="63">
        <v>0</v>
      </c>
      <c r="E10" s="63">
        <v>0</v>
      </c>
      <c r="F10" s="63">
        <v>0</v>
      </c>
      <c r="G10" s="63">
        <v>0</v>
      </c>
      <c r="H10" s="63">
        <v>0</v>
      </c>
      <c r="I10" s="63">
        <v>0</v>
      </c>
      <c r="J10" s="63">
        <v>0</v>
      </c>
      <c r="K10" s="63">
        <v>0</v>
      </c>
      <c r="L10" s="63">
        <v>0</v>
      </c>
      <c r="M10" s="63">
        <f t="shared" si="0"/>
        <v>0</v>
      </c>
      <c r="N10" s="19"/>
    </row>
    <row r="11" spans="1:14" ht="29" x14ac:dyDescent="0.35">
      <c r="A11" s="5" t="s">
        <v>7</v>
      </c>
      <c r="B11" s="63">
        <v>0</v>
      </c>
      <c r="C11" s="63">
        <v>0</v>
      </c>
      <c r="D11" s="63">
        <v>0</v>
      </c>
      <c r="E11" s="63">
        <v>0</v>
      </c>
      <c r="F11" s="63">
        <v>0</v>
      </c>
      <c r="G11" s="63">
        <v>0</v>
      </c>
      <c r="H11" s="63">
        <v>0</v>
      </c>
      <c r="I11" s="63">
        <v>0</v>
      </c>
      <c r="J11" s="63">
        <v>0</v>
      </c>
      <c r="K11" s="63">
        <v>0</v>
      </c>
      <c r="L11" s="63">
        <v>0</v>
      </c>
      <c r="M11" s="63">
        <f t="shared" si="0"/>
        <v>0</v>
      </c>
      <c r="N11" s="19"/>
    </row>
    <row r="12" spans="1:14" x14ac:dyDescent="0.35">
      <c r="A12" s="3" t="s">
        <v>11</v>
      </c>
      <c r="B12" s="63">
        <f>SUM(B13:B15)</f>
        <v>-1.29</v>
      </c>
      <c r="C12" s="63">
        <f t="shared" ref="C12:L12" si="2">SUM(C13:C15)</f>
        <v>-4</v>
      </c>
      <c r="D12" s="63">
        <f t="shared" si="2"/>
        <v>-3.02</v>
      </c>
      <c r="E12" s="63">
        <f t="shared" si="2"/>
        <v>-5.27</v>
      </c>
      <c r="F12" s="63">
        <f t="shared" si="2"/>
        <v>-5.27</v>
      </c>
      <c r="G12" s="63">
        <f t="shared" si="2"/>
        <v>-6.17</v>
      </c>
      <c r="H12" s="63">
        <f t="shared" si="2"/>
        <v>-5.27</v>
      </c>
      <c r="I12" s="63">
        <f t="shared" si="2"/>
        <v>-5.27</v>
      </c>
      <c r="J12" s="63">
        <f t="shared" si="2"/>
        <v>-5.4</v>
      </c>
      <c r="K12" s="63">
        <f t="shared" si="2"/>
        <v>-5.54</v>
      </c>
      <c r="L12" s="63">
        <f t="shared" si="2"/>
        <v>-5.67</v>
      </c>
      <c r="M12" s="63">
        <f t="shared" si="0"/>
        <v>-52.17</v>
      </c>
      <c r="N12" s="18"/>
    </row>
    <row r="13" spans="1:14" x14ac:dyDescent="0.35">
      <c r="A13" s="5" t="s">
        <v>5</v>
      </c>
      <c r="B13" s="63">
        <v>-1.29</v>
      </c>
      <c r="C13" s="63">
        <v>-4</v>
      </c>
      <c r="D13" s="63">
        <v>-3.02</v>
      </c>
      <c r="E13" s="63">
        <v>-5.27</v>
      </c>
      <c r="F13" s="63">
        <v>-5.27</v>
      </c>
      <c r="G13" s="63">
        <v>-6.17</v>
      </c>
      <c r="H13" s="63">
        <v>-5.27</v>
      </c>
      <c r="I13" s="63">
        <v>-5.27</v>
      </c>
      <c r="J13" s="63">
        <v>-5.4</v>
      </c>
      <c r="K13" s="63">
        <v>-5.54</v>
      </c>
      <c r="L13" s="63">
        <v>-5.67</v>
      </c>
      <c r="M13" s="63">
        <f t="shared" si="0"/>
        <v>-52.17</v>
      </c>
      <c r="N13" s="18"/>
    </row>
    <row r="14" spans="1:14" x14ac:dyDescent="0.35">
      <c r="A14" s="5" t="s">
        <v>6</v>
      </c>
      <c r="B14" s="63">
        <v>0</v>
      </c>
      <c r="C14" s="63">
        <v>0</v>
      </c>
      <c r="D14" s="63">
        <v>0</v>
      </c>
      <c r="E14" s="63">
        <v>0</v>
      </c>
      <c r="F14" s="63">
        <v>0</v>
      </c>
      <c r="G14" s="63">
        <v>0</v>
      </c>
      <c r="H14" s="63">
        <v>0</v>
      </c>
      <c r="I14" s="63">
        <v>0</v>
      </c>
      <c r="J14" s="63">
        <v>0</v>
      </c>
      <c r="K14" s="63">
        <v>0</v>
      </c>
      <c r="L14" s="63">
        <v>0</v>
      </c>
      <c r="M14" s="63">
        <f t="shared" si="0"/>
        <v>0</v>
      </c>
      <c r="N14" s="17"/>
    </row>
    <row r="15" spans="1:14" ht="29" x14ac:dyDescent="0.35">
      <c r="A15" s="5" t="s">
        <v>7</v>
      </c>
      <c r="B15" s="63">
        <v>0</v>
      </c>
      <c r="C15" s="63">
        <v>0</v>
      </c>
      <c r="D15" s="63">
        <v>0</v>
      </c>
      <c r="E15" s="63">
        <v>0</v>
      </c>
      <c r="F15" s="63">
        <v>0</v>
      </c>
      <c r="G15" s="63">
        <v>0</v>
      </c>
      <c r="H15" s="63">
        <v>0</v>
      </c>
      <c r="I15" s="63">
        <v>0</v>
      </c>
      <c r="J15" s="63">
        <v>0</v>
      </c>
      <c r="K15" s="63">
        <v>0</v>
      </c>
      <c r="L15" s="63">
        <v>0</v>
      </c>
      <c r="M15" s="63">
        <f t="shared" si="0"/>
        <v>0</v>
      </c>
    </row>
    <row r="16" spans="1:14" ht="43.5" x14ac:dyDescent="0.35">
      <c r="A16" s="3" t="s">
        <v>9</v>
      </c>
      <c r="B16" s="63">
        <v>7.12</v>
      </c>
      <c r="C16" s="63">
        <v>22.05</v>
      </c>
      <c r="D16" s="63">
        <v>2.17</v>
      </c>
      <c r="E16" s="63">
        <v>0</v>
      </c>
      <c r="F16" s="63">
        <v>0</v>
      </c>
      <c r="G16" s="63">
        <v>0</v>
      </c>
      <c r="H16" s="63">
        <v>0</v>
      </c>
      <c r="I16" s="63">
        <v>0</v>
      </c>
      <c r="J16" s="63">
        <v>0</v>
      </c>
      <c r="K16" s="63">
        <v>0</v>
      </c>
      <c r="L16" s="63">
        <v>0</v>
      </c>
      <c r="M16" s="63">
        <f t="shared" si="0"/>
        <v>31.340000000000003</v>
      </c>
    </row>
    <row r="17" spans="1:13" ht="29" x14ac:dyDescent="0.35">
      <c r="A17" s="3" t="s">
        <v>10</v>
      </c>
      <c r="B17" s="63">
        <f>SUM(B18:B20)</f>
        <v>0</v>
      </c>
      <c r="C17" s="63">
        <f t="shared" ref="C17:L17" si="3">SUM(C18:C20)</f>
        <v>0</v>
      </c>
      <c r="D17" s="63">
        <f t="shared" si="3"/>
        <v>0</v>
      </c>
      <c r="E17" s="63">
        <f t="shared" si="3"/>
        <v>0</v>
      </c>
      <c r="F17" s="63">
        <f t="shared" si="3"/>
        <v>0</v>
      </c>
      <c r="G17" s="63">
        <f t="shared" si="3"/>
        <v>0</v>
      </c>
      <c r="H17" s="63">
        <f t="shared" si="3"/>
        <v>0</v>
      </c>
      <c r="I17" s="63">
        <f t="shared" si="3"/>
        <v>0</v>
      </c>
      <c r="J17" s="63">
        <f t="shared" si="3"/>
        <v>0</v>
      </c>
      <c r="K17" s="63">
        <f t="shared" si="3"/>
        <v>0</v>
      </c>
      <c r="L17" s="63">
        <f t="shared" si="3"/>
        <v>0</v>
      </c>
      <c r="M17" s="63">
        <f t="shared" si="0"/>
        <v>0</v>
      </c>
    </row>
    <row r="18" spans="1:13" x14ac:dyDescent="0.35">
      <c r="A18" s="5" t="s">
        <v>5</v>
      </c>
      <c r="B18" s="63">
        <v>0</v>
      </c>
      <c r="C18" s="63">
        <v>0</v>
      </c>
      <c r="D18" s="63">
        <v>0</v>
      </c>
      <c r="E18" s="63">
        <v>0</v>
      </c>
      <c r="F18" s="63">
        <v>0</v>
      </c>
      <c r="G18" s="63">
        <v>0</v>
      </c>
      <c r="H18" s="63">
        <v>0</v>
      </c>
      <c r="I18" s="63">
        <v>0</v>
      </c>
      <c r="J18" s="63">
        <v>0</v>
      </c>
      <c r="K18" s="63">
        <v>0</v>
      </c>
      <c r="L18" s="63">
        <v>0</v>
      </c>
      <c r="M18" s="63">
        <f t="shared" si="0"/>
        <v>0</v>
      </c>
    </row>
    <row r="19" spans="1:13" x14ac:dyDescent="0.35">
      <c r="A19" s="5" t="s">
        <v>6</v>
      </c>
      <c r="B19" s="63">
        <v>0</v>
      </c>
      <c r="C19" s="63">
        <v>0</v>
      </c>
      <c r="D19" s="63">
        <v>0</v>
      </c>
      <c r="E19" s="63">
        <v>0</v>
      </c>
      <c r="F19" s="63">
        <v>0</v>
      </c>
      <c r="G19" s="63">
        <v>0</v>
      </c>
      <c r="H19" s="63">
        <v>0</v>
      </c>
      <c r="I19" s="63">
        <v>0</v>
      </c>
      <c r="J19" s="63">
        <v>0</v>
      </c>
      <c r="K19" s="63">
        <v>0</v>
      </c>
      <c r="L19" s="63">
        <v>0</v>
      </c>
      <c r="M19" s="63">
        <f t="shared" si="0"/>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0"/>
        <v>0</v>
      </c>
    </row>
    <row r="21" spans="1:13" x14ac:dyDescent="0.35">
      <c r="A21" s="5"/>
      <c r="B21" s="15"/>
      <c r="C21" s="15"/>
      <c r="D21" s="15"/>
      <c r="E21" s="15"/>
      <c r="F21" s="15"/>
      <c r="G21" s="15"/>
      <c r="H21" s="15"/>
      <c r="I21" s="15"/>
      <c r="J21" s="15"/>
      <c r="K21" s="15"/>
      <c r="L21" s="15"/>
      <c r="M21" s="63">
        <f t="shared" si="0"/>
        <v>0</v>
      </c>
    </row>
    <row r="22" spans="1:13" ht="36.75" customHeight="1" x14ac:dyDescent="0.35">
      <c r="A22" s="5" t="s">
        <v>12</v>
      </c>
      <c r="B22" s="290" t="s">
        <v>75</v>
      </c>
      <c r="C22" s="290"/>
      <c r="D22" s="290"/>
      <c r="E22" s="290"/>
      <c r="F22" s="290"/>
      <c r="G22" s="290"/>
      <c r="H22" s="290"/>
      <c r="I22" s="290"/>
      <c r="J22" s="290"/>
      <c r="K22" s="290"/>
      <c r="L22" s="290"/>
      <c r="M22" s="290"/>
    </row>
    <row r="23" spans="1:13" ht="408.75" customHeight="1" x14ac:dyDescent="0.35">
      <c r="A23" s="5" t="s">
        <v>13</v>
      </c>
      <c r="B23" s="290" t="s">
        <v>76</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15" t="s">
        <v>17</v>
      </c>
      <c r="B29" s="5" t="s">
        <v>20</v>
      </c>
      <c r="C29" s="15"/>
      <c r="D29" s="15"/>
      <c r="E29" s="15"/>
      <c r="F29" s="15"/>
      <c r="G29" s="15"/>
      <c r="H29" s="15"/>
      <c r="I29" s="290"/>
      <c r="J29" s="290"/>
    </row>
    <row r="30" spans="1:13" ht="43.5" x14ac:dyDescent="0.35">
      <c r="A30" s="15" t="s">
        <v>18</v>
      </c>
      <c r="B30" s="5" t="s">
        <v>21</v>
      </c>
      <c r="C30" s="15"/>
      <c r="D30" s="15"/>
      <c r="E30" s="15"/>
      <c r="F30" s="15"/>
      <c r="G30" s="15"/>
      <c r="H30" s="15"/>
      <c r="I30" s="294"/>
      <c r="J30" s="296"/>
    </row>
    <row r="31" spans="1:13" ht="58" x14ac:dyDescent="0.35">
      <c r="A31" s="15" t="s">
        <v>19</v>
      </c>
      <c r="B31" s="7" t="s">
        <v>22</v>
      </c>
      <c r="C31" s="15"/>
      <c r="D31" s="15"/>
      <c r="E31" s="15"/>
      <c r="F31" s="15"/>
      <c r="G31" s="15"/>
      <c r="H31" s="15"/>
      <c r="I31" s="290"/>
      <c r="J31" s="290"/>
    </row>
    <row r="32" spans="1:13" x14ac:dyDescent="0.35">
      <c r="A32" s="8"/>
      <c r="B32" s="5" t="s">
        <v>23</v>
      </c>
      <c r="C32" s="15"/>
      <c r="D32" s="15"/>
      <c r="E32" s="15"/>
      <c r="F32" s="15"/>
      <c r="G32" s="15"/>
      <c r="H32" s="15"/>
      <c r="I32" s="290"/>
      <c r="J32" s="290"/>
    </row>
    <row r="33" spans="1:10" ht="147" customHeight="1" x14ac:dyDescent="0.35">
      <c r="A33" s="290" t="s">
        <v>24</v>
      </c>
      <c r="B33" s="5" t="s">
        <v>20</v>
      </c>
      <c r="C33" s="290" t="s">
        <v>77</v>
      </c>
      <c r="D33" s="290"/>
      <c r="E33" s="290"/>
      <c r="F33" s="290"/>
      <c r="G33" s="290"/>
      <c r="H33" s="290"/>
      <c r="I33" s="290"/>
      <c r="J33" s="290"/>
    </row>
    <row r="34" spans="1:10" ht="132" customHeight="1" x14ac:dyDescent="0.35">
      <c r="A34" s="290"/>
      <c r="B34" s="5" t="s">
        <v>21</v>
      </c>
      <c r="C34" s="290" t="s">
        <v>78</v>
      </c>
      <c r="D34" s="290"/>
      <c r="E34" s="290"/>
      <c r="F34" s="290"/>
      <c r="G34" s="290"/>
      <c r="H34" s="290"/>
      <c r="I34" s="290"/>
      <c r="J34" s="290"/>
    </row>
    <row r="35" spans="1:10" ht="153" customHeight="1" x14ac:dyDescent="0.35">
      <c r="A35" s="290"/>
      <c r="B35" s="7" t="s">
        <v>25</v>
      </c>
      <c r="C35" s="306" t="s">
        <v>79</v>
      </c>
      <c r="D35" s="306"/>
      <c r="E35" s="306"/>
      <c r="F35" s="306"/>
      <c r="G35" s="306"/>
      <c r="H35" s="306"/>
      <c r="I35" s="306"/>
      <c r="J35" s="306"/>
    </row>
    <row r="36" spans="1:10" x14ac:dyDescent="0.35">
      <c r="A36" s="290"/>
      <c r="B36" s="5" t="s">
        <v>23</v>
      </c>
      <c r="C36" s="15"/>
      <c r="D36" s="15"/>
      <c r="E36" s="15"/>
      <c r="F36" s="15"/>
      <c r="G36" s="15"/>
      <c r="H36" s="15"/>
      <c r="I36" s="290"/>
      <c r="J36" s="290"/>
    </row>
    <row r="37" spans="1:10" ht="58" x14ac:dyDescent="0.35">
      <c r="A37" s="290" t="s">
        <v>26</v>
      </c>
      <c r="B37" s="5" t="s">
        <v>22</v>
      </c>
      <c r="C37" s="294"/>
      <c r="D37" s="295"/>
      <c r="E37" s="295"/>
      <c r="F37" s="295"/>
      <c r="G37" s="295"/>
      <c r="H37" s="295"/>
      <c r="I37" s="295"/>
      <c r="J37" s="296"/>
    </row>
    <row r="38" spans="1:10" x14ac:dyDescent="0.35">
      <c r="A38" s="290"/>
      <c r="B38" s="5" t="s">
        <v>23</v>
      </c>
      <c r="C38" s="15"/>
      <c r="D38" s="15"/>
      <c r="E38" s="15"/>
      <c r="F38" s="15"/>
      <c r="G38" s="15"/>
      <c r="H38" s="15"/>
      <c r="I38" s="290"/>
      <c r="J38" s="290"/>
    </row>
    <row r="39" spans="1:10" ht="43.5" x14ac:dyDescent="0.35">
      <c r="A39" s="15" t="s">
        <v>13</v>
      </c>
      <c r="B39" s="294"/>
      <c r="C39" s="295"/>
      <c r="D39" s="295"/>
      <c r="E39" s="295"/>
      <c r="F39" s="295"/>
      <c r="G39" s="295"/>
      <c r="H39" s="295"/>
      <c r="I39" s="295"/>
      <c r="J39" s="296"/>
    </row>
  </sheetData>
  <mergeCells count="22">
    <mergeCell ref="I31:J31"/>
    <mergeCell ref="A1:M1"/>
    <mergeCell ref="A2:A3"/>
    <mergeCell ref="B2:M2"/>
    <mergeCell ref="B22:M22"/>
    <mergeCell ref="B23:M23"/>
    <mergeCell ref="A26:J26"/>
    <mergeCell ref="A27:J27"/>
    <mergeCell ref="A28:B28"/>
    <mergeCell ref="I28:J28"/>
    <mergeCell ref="I29:J29"/>
    <mergeCell ref="I30:J30"/>
    <mergeCell ref="A37:A38"/>
    <mergeCell ref="C37:J37"/>
    <mergeCell ref="I38:J38"/>
    <mergeCell ref="B39:J39"/>
    <mergeCell ref="I32:J32"/>
    <mergeCell ref="A33:A36"/>
    <mergeCell ref="C33:J33"/>
    <mergeCell ref="C34:J34"/>
    <mergeCell ref="C35:J35"/>
    <mergeCell ref="I36:J36"/>
  </mergeCells>
  <pageMargins left="0.7" right="0.7" top="0.75" bottom="0.75" header="0.3" footer="0.3"/>
  <pageSetup paperSize="9"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N39"/>
  <sheetViews>
    <sheetView zoomScale="70" zoomScaleNormal="70" workbookViewId="0">
      <selection activeCell="B23" sqref="B23:M23"/>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63">
        <f>SUM(B5:B7)</f>
        <v>0</v>
      </c>
      <c r="C4" s="63">
        <v>0</v>
      </c>
      <c r="D4" s="63">
        <v>0</v>
      </c>
      <c r="E4" s="63">
        <v>0</v>
      </c>
      <c r="F4" s="63">
        <v>0</v>
      </c>
      <c r="G4" s="63">
        <v>0</v>
      </c>
      <c r="H4" s="63">
        <v>0</v>
      </c>
      <c r="I4" s="63">
        <v>0</v>
      </c>
      <c r="J4" s="63">
        <v>0</v>
      </c>
      <c r="K4" s="63">
        <v>0</v>
      </c>
      <c r="L4" s="63">
        <v>0</v>
      </c>
      <c r="M4" s="63">
        <f>SUM(B4:L4)</f>
        <v>0</v>
      </c>
    </row>
    <row r="5" spans="1:14" x14ac:dyDescent="0.35">
      <c r="A5" s="5" t="s">
        <v>5</v>
      </c>
      <c r="B5" s="63">
        <v>0</v>
      </c>
      <c r="C5" s="63">
        <v>0</v>
      </c>
      <c r="D5" s="63">
        <v>0</v>
      </c>
      <c r="E5" s="63">
        <v>0</v>
      </c>
      <c r="F5" s="63">
        <v>0</v>
      </c>
      <c r="G5" s="63">
        <v>0</v>
      </c>
      <c r="H5" s="63">
        <v>0</v>
      </c>
      <c r="I5" s="63">
        <v>0</v>
      </c>
      <c r="J5" s="63">
        <v>0</v>
      </c>
      <c r="K5" s="63">
        <v>0</v>
      </c>
      <c r="L5" s="63">
        <v>0</v>
      </c>
      <c r="M5" s="63">
        <f t="shared" ref="M5:M7" si="0">SUM(B5:L5)</f>
        <v>0</v>
      </c>
    </row>
    <row r="6" spans="1:14" x14ac:dyDescent="0.35">
      <c r="A6" s="5" t="s">
        <v>6</v>
      </c>
      <c r="B6" s="63">
        <v>0</v>
      </c>
      <c r="C6" s="63">
        <v>0</v>
      </c>
      <c r="D6" s="63">
        <v>0</v>
      </c>
      <c r="E6" s="63">
        <v>0</v>
      </c>
      <c r="F6" s="63">
        <v>0</v>
      </c>
      <c r="G6" s="63">
        <v>0</v>
      </c>
      <c r="H6" s="63">
        <v>0</v>
      </c>
      <c r="I6" s="63">
        <v>0</v>
      </c>
      <c r="J6" s="63">
        <v>0</v>
      </c>
      <c r="K6" s="63">
        <v>0</v>
      </c>
      <c r="L6" s="63">
        <v>0</v>
      </c>
      <c r="M6" s="63">
        <f t="shared" si="0"/>
        <v>0</v>
      </c>
    </row>
    <row r="7" spans="1:14" ht="29" x14ac:dyDescent="0.35">
      <c r="A7" s="5" t="s">
        <v>7</v>
      </c>
      <c r="B7" s="63">
        <v>0</v>
      </c>
      <c r="C7" s="63">
        <v>0</v>
      </c>
      <c r="D7" s="63">
        <v>0</v>
      </c>
      <c r="E7" s="63">
        <v>0</v>
      </c>
      <c r="F7" s="63">
        <v>0</v>
      </c>
      <c r="G7" s="63">
        <v>0</v>
      </c>
      <c r="H7" s="63">
        <v>0</v>
      </c>
      <c r="I7" s="63">
        <v>0</v>
      </c>
      <c r="J7" s="63">
        <v>0</v>
      </c>
      <c r="K7" s="63">
        <v>0</v>
      </c>
      <c r="L7" s="63">
        <v>0</v>
      </c>
      <c r="M7" s="63">
        <f t="shared" si="0"/>
        <v>0</v>
      </c>
    </row>
    <row r="8" spans="1:14" x14ac:dyDescent="0.35">
      <c r="A8" s="3" t="s">
        <v>8</v>
      </c>
      <c r="B8" s="63">
        <f>SUM(B9:B11)</f>
        <v>3.7</v>
      </c>
      <c r="C8" s="63">
        <f t="shared" ref="C8:L8" si="1">SUM(C9:C11)</f>
        <v>4</v>
      </c>
      <c r="D8" s="63">
        <f t="shared" si="1"/>
        <v>0.53</v>
      </c>
      <c r="E8" s="63">
        <f t="shared" si="1"/>
        <v>0.54</v>
      </c>
      <c r="F8" s="63">
        <f t="shared" si="1"/>
        <v>0.55000000000000004</v>
      </c>
      <c r="G8" s="63">
        <f t="shared" si="1"/>
        <v>0.56999999999999995</v>
      </c>
      <c r="H8" s="63">
        <f t="shared" si="1"/>
        <v>0.57999999999999996</v>
      </c>
      <c r="I8" s="63">
        <f t="shared" si="1"/>
        <v>0.59</v>
      </c>
      <c r="J8" s="63">
        <f t="shared" si="1"/>
        <v>0.61</v>
      </c>
      <c r="K8" s="63">
        <f t="shared" si="1"/>
        <v>0.62</v>
      </c>
      <c r="L8" s="63">
        <f t="shared" si="1"/>
        <v>0.64</v>
      </c>
      <c r="M8" s="63">
        <f>SUM(B8:L8)</f>
        <v>12.93</v>
      </c>
      <c r="N8" s="18"/>
    </row>
    <row r="9" spans="1:14" x14ac:dyDescent="0.35">
      <c r="A9" s="5" t="s">
        <v>5</v>
      </c>
      <c r="B9" s="113">
        <v>3.7</v>
      </c>
      <c r="C9" s="113">
        <v>4</v>
      </c>
      <c r="D9" s="63">
        <v>0.53</v>
      </c>
      <c r="E9" s="63">
        <v>0.54</v>
      </c>
      <c r="F9" s="63">
        <v>0.55000000000000004</v>
      </c>
      <c r="G9" s="63">
        <v>0.56999999999999995</v>
      </c>
      <c r="H9" s="63">
        <v>0.57999999999999996</v>
      </c>
      <c r="I9" s="63">
        <v>0.59</v>
      </c>
      <c r="J9" s="63">
        <v>0.61</v>
      </c>
      <c r="K9" s="63">
        <v>0.62</v>
      </c>
      <c r="L9" s="63">
        <v>0.64</v>
      </c>
      <c r="M9" s="63">
        <f>SUM(B9:L9)</f>
        <v>12.93</v>
      </c>
      <c r="N9" s="18"/>
    </row>
    <row r="10" spans="1:14" x14ac:dyDescent="0.35">
      <c r="A10" s="5" t="s">
        <v>6</v>
      </c>
      <c r="B10" s="63">
        <v>0</v>
      </c>
      <c r="C10" s="63">
        <v>0</v>
      </c>
      <c r="D10" s="63">
        <v>0</v>
      </c>
      <c r="E10" s="63">
        <v>0</v>
      </c>
      <c r="F10" s="63">
        <v>0</v>
      </c>
      <c r="G10" s="63">
        <v>0</v>
      </c>
      <c r="H10" s="63">
        <v>0</v>
      </c>
      <c r="I10" s="63">
        <v>0</v>
      </c>
      <c r="J10" s="63">
        <v>0</v>
      </c>
      <c r="K10" s="63">
        <v>0</v>
      </c>
      <c r="L10" s="63">
        <v>0</v>
      </c>
      <c r="M10" s="63">
        <f t="shared" ref="M10:M11" si="2">SUM(B10:L10)</f>
        <v>0</v>
      </c>
      <c r="N10" s="19"/>
    </row>
    <row r="11" spans="1:14" ht="29" x14ac:dyDescent="0.35">
      <c r="A11" s="5" t="s">
        <v>7</v>
      </c>
      <c r="B11" s="63">
        <v>0</v>
      </c>
      <c r="C11" s="63">
        <v>0</v>
      </c>
      <c r="D11" s="63">
        <v>0</v>
      </c>
      <c r="E11" s="63">
        <v>0</v>
      </c>
      <c r="F11" s="63">
        <v>0</v>
      </c>
      <c r="G11" s="63">
        <v>0</v>
      </c>
      <c r="H11" s="63">
        <v>0</v>
      </c>
      <c r="I11" s="63">
        <v>0</v>
      </c>
      <c r="J11" s="63">
        <v>0</v>
      </c>
      <c r="K11" s="63">
        <v>0</v>
      </c>
      <c r="L11" s="63">
        <v>0</v>
      </c>
      <c r="M11" s="63">
        <f t="shared" si="2"/>
        <v>0</v>
      </c>
      <c r="N11" s="19"/>
    </row>
    <row r="12" spans="1:14" x14ac:dyDescent="0.35">
      <c r="A12" s="3" t="s">
        <v>11</v>
      </c>
      <c r="B12" s="63">
        <f>SUM(B13:B15)</f>
        <v>-3.7</v>
      </c>
      <c r="C12" s="63">
        <f t="shared" ref="C12:L12" si="3">SUM(C13:C15)</f>
        <v>-4</v>
      </c>
      <c r="D12" s="63">
        <f t="shared" si="3"/>
        <v>-0.53</v>
      </c>
      <c r="E12" s="63">
        <f t="shared" si="3"/>
        <v>-0.54</v>
      </c>
      <c r="F12" s="63">
        <f t="shared" si="3"/>
        <v>-0.55000000000000004</v>
      </c>
      <c r="G12" s="63">
        <f t="shared" si="3"/>
        <v>-0.56999999999999995</v>
      </c>
      <c r="H12" s="63">
        <f t="shared" si="3"/>
        <v>-0.57999999999999996</v>
      </c>
      <c r="I12" s="63">
        <f t="shared" si="3"/>
        <v>-0.59</v>
      </c>
      <c r="J12" s="63">
        <f t="shared" si="3"/>
        <v>-0.61</v>
      </c>
      <c r="K12" s="63">
        <f t="shared" si="3"/>
        <v>-0.62</v>
      </c>
      <c r="L12" s="63">
        <f t="shared" si="3"/>
        <v>-0.64</v>
      </c>
      <c r="M12" s="63">
        <f>SUM(B12:L12)</f>
        <v>-12.93</v>
      </c>
      <c r="N12" s="18"/>
    </row>
    <row r="13" spans="1:14" x14ac:dyDescent="0.35">
      <c r="A13" s="5" t="s">
        <v>5</v>
      </c>
      <c r="B13" s="113">
        <v>-3.7</v>
      </c>
      <c r="C13" s="113">
        <v>-4</v>
      </c>
      <c r="D13" s="63">
        <v>-0.53</v>
      </c>
      <c r="E13" s="63">
        <v>-0.54</v>
      </c>
      <c r="F13" s="63">
        <v>-0.55000000000000004</v>
      </c>
      <c r="G13" s="63">
        <v>-0.56999999999999995</v>
      </c>
      <c r="H13" s="63">
        <v>-0.57999999999999996</v>
      </c>
      <c r="I13" s="63">
        <v>-0.59</v>
      </c>
      <c r="J13" s="63">
        <v>-0.61</v>
      </c>
      <c r="K13" s="63">
        <v>-0.62</v>
      </c>
      <c r="L13" s="63">
        <v>-0.64</v>
      </c>
      <c r="M13" s="63">
        <f>SUM(B13:L13)</f>
        <v>-12.93</v>
      </c>
      <c r="N13" s="18"/>
    </row>
    <row r="14" spans="1:14" x14ac:dyDescent="0.35">
      <c r="A14" s="5" t="s">
        <v>6</v>
      </c>
      <c r="B14" s="63">
        <v>0</v>
      </c>
      <c r="C14" s="63">
        <v>0</v>
      </c>
      <c r="D14" s="63">
        <v>0</v>
      </c>
      <c r="E14" s="63">
        <v>0</v>
      </c>
      <c r="F14" s="63">
        <v>0</v>
      </c>
      <c r="G14" s="63">
        <v>0</v>
      </c>
      <c r="H14" s="63">
        <v>0</v>
      </c>
      <c r="I14" s="63">
        <v>0</v>
      </c>
      <c r="J14" s="63">
        <v>0</v>
      </c>
      <c r="K14" s="63">
        <v>0</v>
      </c>
      <c r="L14" s="63">
        <v>0</v>
      </c>
      <c r="M14" s="63">
        <f t="shared" ref="M14:M15" si="4">SUM(B14:L14)</f>
        <v>0</v>
      </c>
      <c r="N14" s="17"/>
    </row>
    <row r="15" spans="1:14" ht="29" x14ac:dyDescent="0.35">
      <c r="A15" s="5" t="s">
        <v>7</v>
      </c>
      <c r="B15" s="63">
        <v>0</v>
      </c>
      <c r="C15" s="63">
        <v>0</v>
      </c>
      <c r="D15" s="63">
        <v>0</v>
      </c>
      <c r="E15" s="63">
        <v>0</v>
      </c>
      <c r="F15" s="63">
        <v>0</v>
      </c>
      <c r="G15" s="63">
        <v>0</v>
      </c>
      <c r="H15" s="63">
        <v>0</v>
      </c>
      <c r="I15" s="63">
        <v>0</v>
      </c>
      <c r="J15" s="63">
        <v>0</v>
      </c>
      <c r="K15" s="63">
        <v>0</v>
      </c>
      <c r="L15" s="63">
        <v>0</v>
      </c>
      <c r="M15" s="63">
        <f t="shared" si="4"/>
        <v>0</v>
      </c>
    </row>
    <row r="16" spans="1:14" ht="43.5" x14ac:dyDescent="0.35">
      <c r="A16" s="3" t="s">
        <v>9</v>
      </c>
      <c r="B16" s="63">
        <v>0</v>
      </c>
      <c r="C16" s="63">
        <v>0</v>
      </c>
      <c r="D16" s="63">
        <v>0</v>
      </c>
      <c r="E16" s="63">
        <v>0</v>
      </c>
      <c r="F16" s="63">
        <v>0</v>
      </c>
      <c r="G16" s="63">
        <v>0</v>
      </c>
      <c r="H16" s="63">
        <v>0</v>
      </c>
      <c r="I16" s="63">
        <v>0</v>
      </c>
      <c r="J16" s="63">
        <v>0</v>
      </c>
      <c r="K16" s="63">
        <v>0</v>
      </c>
      <c r="L16" s="63">
        <v>0</v>
      </c>
      <c r="M16" s="63">
        <f>SUM(B16:L16)</f>
        <v>0</v>
      </c>
    </row>
    <row r="17" spans="1:13" ht="29" x14ac:dyDescent="0.35">
      <c r="A17" s="3" t="s">
        <v>10</v>
      </c>
      <c r="B17" s="63">
        <f>SUM(B18:B20)</f>
        <v>0</v>
      </c>
      <c r="C17" s="63">
        <f t="shared" ref="C17:L17" si="5">SUM(C18:C20)</f>
        <v>0</v>
      </c>
      <c r="D17" s="63">
        <f t="shared" si="5"/>
        <v>0</v>
      </c>
      <c r="E17" s="63">
        <f t="shared" si="5"/>
        <v>0</v>
      </c>
      <c r="F17" s="63">
        <f t="shared" si="5"/>
        <v>0</v>
      </c>
      <c r="G17" s="63">
        <f t="shared" si="5"/>
        <v>0</v>
      </c>
      <c r="H17" s="63">
        <f t="shared" si="5"/>
        <v>0</v>
      </c>
      <c r="I17" s="63">
        <f t="shared" si="5"/>
        <v>0</v>
      </c>
      <c r="J17" s="63">
        <f t="shared" si="5"/>
        <v>0</v>
      </c>
      <c r="K17" s="63">
        <f t="shared" si="5"/>
        <v>0</v>
      </c>
      <c r="L17" s="63">
        <f t="shared" si="5"/>
        <v>0</v>
      </c>
      <c r="M17" s="63">
        <f t="shared" ref="M17:M20" si="6">SUM(B17:L17)</f>
        <v>0</v>
      </c>
    </row>
    <row r="18" spans="1:13" x14ac:dyDescent="0.35">
      <c r="A18" s="5" t="s">
        <v>5</v>
      </c>
      <c r="B18" s="63">
        <v>0</v>
      </c>
      <c r="C18" s="63">
        <v>0</v>
      </c>
      <c r="D18" s="63">
        <v>0</v>
      </c>
      <c r="E18" s="63">
        <v>0</v>
      </c>
      <c r="F18" s="63">
        <v>0</v>
      </c>
      <c r="G18" s="63">
        <v>0</v>
      </c>
      <c r="H18" s="63">
        <v>0</v>
      </c>
      <c r="I18" s="63">
        <v>0</v>
      </c>
      <c r="J18" s="63">
        <v>0</v>
      </c>
      <c r="K18" s="63">
        <v>0</v>
      </c>
      <c r="L18" s="63">
        <v>0</v>
      </c>
      <c r="M18" s="63">
        <f t="shared" si="6"/>
        <v>0</v>
      </c>
    </row>
    <row r="19" spans="1:13" x14ac:dyDescent="0.35">
      <c r="A19" s="5" t="s">
        <v>6</v>
      </c>
      <c r="B19" s="63">
        <v>0</v>
      </c>
      <c r="C19" s="63">
        <v>0</v>
      </c>
      <c r="D19" s="63">
        <v>0</v>
      </c>
      <c r="E19" s="63">
        <v>0</v>
      </c>
      <c r="F19" s="63">
        <v>0</v>
      </c>
      <c r="G19" s="63">
        <v>0</v>
      </c>
      <c r="H19" s="63">
        <v>0</v>
      </c>
      <c r="I19" s="63">
        <v>0</v>
      </c>
      <c r="J19" s="63">
        <v>0</v>
      </c>
      <c r="K19" s="63">
        <v>0</v>
      </c>
      <c r="L19" s="63">
        <v>0</v>
      </c>
      <c r="M19" s="63">
        <f t="shared" si="6"/>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6"/>
        <v>0</v>
      </c>
    </row>
    <row r="21" spans="1:13" x14ac:dyDescent="0.35">
      <c r="A21" s="5"/>
      <c r="B21" s="15"/>
      <c r="C21" s="15"/>
      <c r="D21" s="15"/>
      <c r="E21" s="15"/>
      <c r="F21" s="15"/>
      <c r="G21" s="15"/>
      <c r="H21" s="15"/>
      <c r="I21" s="15"/>
      <c r="J21" s="15"/>
      <c r="K21" s="15"/>
      <c r="L21" s="15"/>
      <c r="M21" s="15"/>
    </row>
    <row r="22" spans="1:13" ht="42" customHeight="1" x14ac:dyDescent="0.35">
      <c r="A22" s="5" t="s">
        <v>12</v>
      </c>
      <c r="B22" s="290" t="s">
        <v>82</v>
      </c>
      <c r="C22" s="290"/>
      <c r="D22" s="290"/>
      <c r="E22" s="290"/>
      <c r="F22" s="290"/>
      <c r="G22" s="290"/>
      <c r="H22" s="290"/>
      <c r="I22" s="290"/>
      <c r="J22" s="290"/>
      <c r="K22" s="290"/>
      <c r="L22" s="290"/>
      <c r="M22" s="290"/>
    </row>
    <row r="23" spans="1:13" ht="408.75" customHeight="1" x14ac:dyDescent="0.35">
      <c r="A23" s="5" t="s">
        <v>13</v>
      </c>
      <c r="B23" s="290" t="s">
        <v>349</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15" t="s">
        <v>17</v>
      </c>
      <c r="B29" s="5" t="s">
        <v>20</v>
      </c>
      <c r="C29" s="15"/>
      <c r="D29" s="15"/>
      <c r="E29" s="15"/>
      <c r="F29" s="15"/>
      <c r="G29" s="15"/>
      <c r="H29" s="15"/>
      <c r="I29" s="290"/>
      <c r="J29" s="290"/>
    </row>
    <row r="30" spans="1:13" ht="43.5" x14ac:dyDescent="0.35">
      <c r="A30" s="15" t="s">
        <v>18</v>
      </c>
      <c r="B30" s="5" t="s">
        <v>21</v>
      </c>
      <c r="C30" s="15"/>
      <c r="D30" s="15"/>
      <c r="E30" s="15"/>
      <c r="F30" s="15"/>
      <c r="G30" s="15"/>
      <c r="H30" s="15"/>
      <c r="I30" s="294"/>
      <c r="J30" s="296"/>
    </row>
    <row r="31" spans="1:13" ht="58" x14ac:dyDescent="0.35">
      <c r="A31" s="15" t="s">
        <v>19</v>
      </c>
      <c r="B31" s="7" t="s">
        <v>22</v>
      </c>
      <c r="C31" s="15"/>
      <c r="D31" s="15"/>
      <c r="E31" s="15"/>
      <c r="F31" s="15"/>
      <c r="G31" s="15"/>
      <c r="H31" s="15"/>
      <c r="I31" s="290"/>
      <c r="J31" s="290"/>
    </row>
    <row r="32" spans="1:13" x14ac:dyDescent="0.35">
      <c r="A32" s="8"/>
      <c r="B32" s="5" t="s">
        <v>23</v>
      </c>
      <c r="C32" s="15"/>
      <c r="D32" s="15"/>
      <c r="E32" s="15"/>
      <c r="F32" s="15"/>
      <c r="G32" s="15"/>
      <c r="H32" s="15"/>
      <c r="I32" s="290"/>
      <c r="J32" s="290"/>
    </row>
    <row r="33" spans="1:10" ht="147" customHeight="1" x14ac:dyDescent="0.35">
      <c r="A33" s="290" t="s">
        <v>24</v>
      </c>
      <c r="B33" s="5" t="s">
        <v>20</v>
      </c>
      <c r="C33" s="290"/>
      <c r="D33" s="290"/>
      <c r="E33" s="290"/>
      <c r="F33" s="290"/>
      <c r="G33" s="290"/>
      <c r="H33" s="290"/>
      <c r="I33" s="290"/>
      <c r="J33" s="290"/>
    </row>
    <row r="34" spans="1:10" ht="132" customHeight="1" x14ac:dyDescent="0.35">
      <c r="A34" s="290"/>
      <c r="B34" s="5" t="s">
        <v>21</v>
      </c>
      <c r="C34" s="306" t="s">
        <v>80</v>
      </c>
      <c r="D34" s="306"/>
      <c r="E34" s="306"/>
      <c r="F34" s="306"/>
      <c r="G34" s="306"/>
      <c r="H34" s="306"/>
      <c r="I34" s="306"/>
      <c r="J34" s="306"/>
    </row>
    <row r="35" spans="1:10" ht="153" customHeight="1" x14ac:dyDescent="0.35">
      <c r="A35" s="290"/>
      <c r="B35" s="7" t="s">
        <v>25</v>
      </c>
      <c r="C35" s="306" t="s">
        <v>81</v>
      </c>
      <c r="D35" s="306"/>
      <c r="E35" s="306"/>
      <c r="F35" s="306"/>
      <c r="G35" s="306"/>
      <c r="H35" s="306"/>
      <c r="I35" s="306"/>
      <c r="J35" s="306"/>
    </row>
    <row r="36" spans="1:10" x14ac:dyDescent="0.35">
      <c r="A36" s="290"/>
      <c r="B36" s="5" t="s">
        <v>23</v>
      </c>
      <c r="C36" s="15"/>
      <c r="D36" s="15"/>
      <c r="E36" s="15"/>
      <c r="F36" s="15"/>
      <c r="G36" s="15"/>
      <c r="H36" s="15"/>
      <c r="I36" s="290"/>
      <c r="J36" s="290"/>
    </row>
    <row r="37" spans="1:10" ht="58" x14ac:dyDescent="0.35">
      <c r="A37" s="290" t="s">
        <v>26</v>
      </c>
      <c r="B37" s="5" t="s">
        <v>22</v>
      </c>
      <c r="C37" s="294"/>
      <c r="D37" s="295"/>
      <c r="E37" s="295"/>
      <c r="F37" s="295"/>
      <c r="G37" s="295"/>
      <c r="H37" s="295"/>
      <c r="I37" s="295"/>
      <c r="J37" s="296"/>
    </row>
    <row r="38" spans="1:10" x14ac:dyDescent="0.35">
      <c r="A38" s="290"/>
      <c r="B38" s="5" t="s">
        <v>23</v>
      </c>
      <c r="C38" s="15"/>
      <c r="D38" s="15"/>
      <c r="E38" s="15"/>
      <c r="F38" s="15"/>
      <c r="G38" s="15"/>
      <c r="H38" s="15"/>
      <c r="I38" s="290"/>
      <c r="J38" s="290"/>
    </row>
    <row r="39" spans="1:10" ht="43.5" x14ac:dyDescent="0.35">
      <c r="A39" s="15" t="s">
        <v>13</v>
      </c>
      <c r="B39" s="294"/>
      <c r="C39" s="295"/>
      <c r="D39" s="295"/>
      <c r="E39" s="295"/>
      <c r="F39" s="295"/>
      <c r="G39" s="295"/>
      <c r="H39" s="295"/>
      <c r="I39" s="295"/>
      <c r="J39" s="296"/>
    </row>
  </sheetData>
  <mergeCells count="22">
    <mergeCell ref="I31:J31"/>
    <mergeCell ref="A1:M1"/>
    <mergeCell ref="A2:A3"/>
    <mergeCell ref="B2:M2"/>
    <mergeCell ref="B22:M22"/>
    <mergeCell ref="B23:M23"/>
    <mergeCell ref="A26:J26"/>
    <mergeCell ref="A27:J27"/>
    <mergeCell ref="A28:B28"/>
    <mergeCell ref="I28:J28"/>
    <mergeCell ref="I29:J29"/>
    <mergeCell ref="I30:J30"/>
    <mergeCell ref="A37:A38"/>
    <mergeCell ref="C37:J37"/>
    <mergeCell ref="I38:J38"/>
    <mergeCell ref="B39:J39"/>
    <mergeCell ref="I32:J32"/>
    <mergeCell ref="A33:A36"/>
    <mergeCell ref="C33:J33"/>
    <mergeCell ref="C34:J34"/>
    <mergeCell ref="C35:J35"/>
    <mergeCell ref="I36:J36"/>
  </mergeCells>
  <pageMargins left="0.7" right="0.7" top="0.75" bottom="0.75" header="0.3" footer="0.3"/>
  <pageSetup paperSize="9"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N39"/>
  <sheetViews>
    <sheetView zoomScale="70" zoomScaleNormal="70" workbookViewId="0">
      <selection activeCell="B22" sqref="B22:M22"/>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1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x14ac:dyDescent="0.35">
      <c r="A5" s="5" t="s">
        <v>5</v>
      </c>
      <c r="B5" s="13">
        <v>0</v>
      </c>
      <c r="C5" s="13">
        <v>0</v>
      </c>
      <c r="D5" s="13">
        <v>0</v>
      </c>
      <c r="E5" s="13">
        <v>0</v>
      </c>
      <c r="F5" s="13">
        <v>0</v>
      </c>
      <c r="G5" s="13">
        <v>0</v>
      </c>
      <c r="H5" s="13">
        <v>0</v>
      </c>
      <c r="I5" s="13">
        <v>0</v>
      </c>
      <c r="J5" s="13">
        <v>0</v>
      </c>
      <c r="K5" s="13">
        <v>0</v>
      </c>
      <c r="L5" s="13">
        <v>0</v>
      </c>
      <c r="M5" s="63">
        <f t="shared" ref="M5:M20" si="1">SUM(B5:L5)</f>
        <v>0</v>
      </c>
    </row>
    <row r="6" spans="1:14" x14ac:dyDescent="0.35">
      <c r="A6" s="5" t="s">
        <v>6</v>
      </c>
      <c r="B6" s="13">
        <v>0</v>
      </c>
      <c r="C6" s="13">
        <v>0</v>
      </c>
      <c r="D6" s="13">
        <v>0</v>
      </c>
      <c r="E6" s="13">
        <v>0</v>
      </c>
      <c r="F6" s="13">
        <v>0</v>
      </c>
      <c r="G6" s="13">
        <v>0</v>
      </c>
      <c r="H6" s="13">
        <v>0</v>
      </c>
      <c r="I6" s="13">
        <v>0</v>
      </c>
      <c r="J6" s="13">
        <v>0</v>
      </c>
      <c r="K6" s="13">
        <v>0</v>
      </c>
      <c r="L6" s="13">
        <v>0</v>
      </c>
      <c r="M6" s="63">
        <f t="shared" si="1"/>
        <v>0</v>
      </c>
    </row>
    <row r="7" spans="1:14" ht="29" x14ac:dyDescent="0.35">
      <c r="A7" s="5" t="s">
        <v>7</v>
      </c>
      <c r="B7" s="13">
        <v>0</v>
      </c>
      <c r="C7" s="13">
        <v>0</v>
      </c>
      <c r="D7" s="13">
        <v>0</v>
      </c>
      <c r="E7" s="13">
        <v>0</v>
      </c>
      <c r="F7" s="13">
        <v>0</v>
      </c>
      <c r="G7" s="13">
        <v>0</v>
      </c>
      <c r="H7" s="13">
        <v>0</v>
      </c>
      <c r="I7" s="13">
        <v>0</v>
      </c>
      <c r="J7" s="13">
        <v>0</v>
      </c>
      <c r="K7" s="13">
        <v>0</v>
      </c>
      <c r="L7" s="13">
        <v>0</v>
      </c>
      <c r="M7" s="63">
        <f t="shared" si="1"/>
        <v>0</v>
      </c>
    </row>
    <row r="8" spans="1:14" x14ac:dyDescent="0.35">
      <c r="A8" s="3" t="s">
        <v>8</v>
      </c>
      <c r="B8" s="13">
        <f>SUM(B9:B11)</f>
        <v>0.44</v>
      </c>
      <c r="C8" s="63">
        <f t="shared" ref="C8:L8" si="2">SUM(C9:C11)</f>
        <v>0.77</v>
      </c>
      <c r="D8" s="63">
        <f t="shared" si="2"/>
        <v>0.27</v>
      </c>
      <c r="E8" s="63">
        <f t="shared" si="2"/>
        <v>0</v>
      </c>
      <c r="F8" s="63">
        <f t="shared" si="2"/>
        <v>0</v>
      </c>
      <c r="G8" s="63">
        <f t="shared" si="2"/>
        <v>0</v>
      </c>
      <c r="H8" s="63">
        <f t="shared" si="2"/>
        <v>0</v>
      </c>
      <c r="I8" s="63">
        <f t="shared" si="2"/>
        <v>0</v>
      </c>
      <c r="J8" s="63">
        <f t="shared" si="2"/>
        <v>0</v>
      </c>
      <c r="K8" s="63">
        <f t="shared" si="2"/>
        <v>0</v>
      </c>
      <c r="L8" s="63">
        <f t="shared" si="2"/>
        <v>0</v>
      </c>
      <c r="M8" s="63">
        <f t="shared" si="1"/>
        <v>1.48</v>
      </c>
      <c r="N8" s="18"/>
    </row>
    <row r="9" spans="1:14" x14ac:dyDescent="0.35">
      <c r="A9" s="5" t="s">
        <v>5</v>
      </c>
      <c r="B9" s="13">
        <v>0.44</v>
      </c>
      <c r="C9" s="13">
        <v>0.77</v>
      </c>
      <c r="D9" s="13">
        <v>0.27</v>
      </c>
      <c r="E9" s="13">
        <v>0</v>
      </c>
      <c r="F9" s="13">
        <v>0</v>
      </c>
      <c r="G9" s="13">
        <v>0</v>
      </c>
      <c r="H9" s="13">
        <v>0</v>
      </c>
      <c r="I9" s="13">
        <v>0</v>
      </c>
      <c r="J9" s="13">
        <v>0</v>
      </c>
      <c r="K9" s="13">
        <v>0</v>
      </c>
      <c r="L9" s="13">
        <v>0</v>
      </c>
      <c r="M9" s="63">
        <f t="shared" si="1"/>
        <v>1.48</v>
      </c>
      <c r="N9" s="18"/>
    </row>
    <row r="10" spans="1:14" x14ac:dyDescent="0.35">
      <c r="A10" s="5" t="s">
        <v>6</v>
      </c>
      <c r="B10" s="13">
        <v>0</v>
      </c>
      <c r="C10" s="13">
        <v>0</v>
      </c>
      <c r="D10" s="13">
        <v>0</v>
      </c>
      <c r="E10" s="13">
        <v>0</v>
      </c>
      <c r="F10" s="13">
        <v>0</v>
      </c>
      <c r="G10" s="13">
        <v>0</v>
      </c>
      <c r="H10" s="13">
        <v>0</v>
      </c>
      <c r="I10" s="13">
        <v>0</v>
      </c>
      <c r="J10" s="13">
        <v>0</v>
      </c>
      <c r="K10" s="13">
        <v>0</v>
      </c>
      <c r="L10" s="13">
        <v>0</v>
      </c>
      <c r="M10" s="63">
        <f t="shared" si="1"/>
        <v>0</v>
      </c>
      <c r="N10" s="19"/>
    </row>
    <row r="11" spans="1:14" ht="29" x14ac:dyDescent="0.35">
      <c r="A11" s="5" t="s">
        <v>7</v>
      </c>
      <c r="B11" s="13">
        <v>0</v>
      </c>
      <c r="C11" s="13">
        <v>0</v>
      </c>
      <c r="D11" s="13">
        <v>0</v>
      </c>
      <c r="E11" s="13">
        <v>0</v>
      </c>
      <c r="F11" s="13">
        <v>0</v>
      </c>
      <c r="G11" s="13">
        <v>0</v>
      </c>
      <c r="H11" s="13">
        <v>0</v>
      </c>
      <c r="I11" s="13">
        <v>0</v>
      </c>
      <c r="J11" s="13">
        <v>0</v>
      </c>
      <c r="K11" s="13">
        <v>0</v>
      </c>
      <c r="L11" s="13">
        <v>0</v>
      </c>
      <c r="M11" s="63">
        <f t="shared" si="1"/>
        <v>0</v>
      </c>
      <c r="N11" s="19"/>
    </row>
    <row r="12" spans="1:14" x14ac:dyDescent="0.35">
      <c r="A12" s="3" t="s">
        <v>11</v>
      </c>
      <c r="B12" s="13">
        <f>SUM(B13:B15)</f>
        <v>-0.44</v>
      </c>
      <c r="C12" s="63">
        <f t="shared" ref="C12:L12" si="3">SUM(C13:C15)</f>
        <v>-0.77</v>
      </c>
      <c r="D12" s="63">
        <f t="shared" si="3"/>
        <v>-0.27</v>
      </c>
      <c r="E12" s="63">
        <f t="shared" si="3"/>
        <v>0</v>
      </c>
      <c r="F12" s="63">
        <f t="shared" si="3"/>
        <v>0</v>
      </c>
      <c r="G12" s="63">
        <f t="shared" si="3"/>
        <v>0</v>
      </c>
      <c r="H12" s="63">
        <f t="shared" si="3"/>
        <v>0</v>
      </c>
      <c r="I12" s="63">
        <f t="shared" si="3"/>
        <v>0</v>
      </c>
      <c r="J12" s="63">
        <f t="shared" si="3"/>
        <v>0</v>
      </c>
      <c r="K12" s="63">
        <f t="shared" si="3"/>
        <v>0</v>
      </c>
      <c r="L12" s="63">
        <f t="shared" si="3"/>
        <v>0</v>
      </c>
      <c r="M12" s="63">
        <f t="shared" si="1"/>
        <v>-1.48</v>
      </c>
      <c r="N12" s="18"/>
    </row>
    <row r="13" spans="1:14" x14ac:dyDescent="0.35">
      <c r="A13" s="5" t="s">
        <v>5</v>
      </c>
      <c r="B13" s="13">
        <v>-0.44</v>
      </c>
      <c r="C13" s="13">
        <v>-0.77</v>
      </c>
      <c r="D13" s="13">
        <v>-0.27</v>
      </c>
      <c r="E13" s="13">
        <v>0</v>
      </c>
      <c r="F13" s="13">
        <v>0</v>
      </c>
      <c r="G13" s="13">
        <v>0</v>
      </c>
      <c r="H13" s="13">
        <v>0</v>
      </c>
      <c r="I13" s="13">
        <v>0</v>
      </c>
      <c r="J13" s="13">
        <v>0</v>
      </c>
      <c r="K13" s="13">
        <v>0</v>
      </c>
      <c r="L13" s="13">
        <v>0</v>
      </c>
      <c r="M13" s="63">
        <f t="shared" si="1"/>
        <v>-1.48</v>
      </c>
      <c r="N13" s="18"/>
    </row>
    <row r="14" spans="1:14" x14ac:dyDescent="0.35">
      <c r="A14" s="5" t="s">
        <v>6</v>
      </c>
      <c r="B14" s="13">
        <v>0</v>
      </c>
      <c r="C14" s="13">
        <v>0</v>
      </c>
      <c r="D14" s="13">
        <v>0</v>
      </c>
      <c r="E14" s="13">
        <v>0</v>
      </c>
      <c r="F14" s="13">
        <v>0</v>
      </c>
      <c r="G14" s="13">
        <v>0</v>
      </c>
      <c r="H14" s="13">
        <v>0</v>
      </c>
      <c r="I14" s="13">
        <v>0</v>
      </c>
      <c r="J14" s="13">
        <v>0</v>
      </c>
      <c r="K14" s="13">
        <v>0</v>
      </c>
      <c r="L14" s="13">
        <v>0</v>
      </c>
      <c r="M14" s="63">
        <f t="shared" si="1"/>
        <v>0</v>
      </c>
      <c r="N14" s="17"/>
    </row>
    <row r="15" spans="1:14" ht="29" x14ac:dyDescent="0.35">
      <c r="A15" s="5" t="s">
        <v>7</v>
      </c>
      <c r="B15" s="13">
        <v>0</v>
      </c>
      <c r="C15" s="13">
        <v>0</v>
      </c>
      <c r="D15" s="13">
        <v>0</v>
      </c>
      <c r="E15" s="13">
        <v>0</v>
      </c>
      <c r="F15" s="13">
        <v>0</v>
      </c>
      <c r="G15" s="13">
        <v>0</v>
      </c>
      <c r="H15" s="13">
        <v>0</v>
      </c>
      <c r="I15" s="13">
        <v>0</v>
      </c>
      <c r="J15" s="13">
        <v>0</v>
      </c>
      <c r="K15" s="13">
        <v>0</v>
      </c>
      <c r="L15" s="13">
        <v>0</v>
      </c>
      <c r="M15" s="63">
        <f t="shared" si="1"/>
        <v>0</v>
      </c>
    </row>
    <row r="16" spans="1:14" ht="43.5" x14ac:dyDescent="0.35">
      <c r="A16" s="3" t="s">
        <v>9</v>
      </c>
      <c r="B16" s="13">
        <v>2.36</v>
      </c>
      <c r="C16" s="13">
        <v>4.1500000000000004</v>
      </c>
      <c r="D16" s="13">
        <v>1.5</v>
      </c>
      <c r="E16" s="13">
        <v>0</v>
      </c>
      <c r="F16" s="13">
        <v>0</v>
      </c>
      <c r="G16" s="13">
        <v>0</v>
      </c>
      <c r="H16" s="13">
        <v>0</v>
      </c>
      <c r="I16" s="13">
        <v>0</v>
      </c>
      <c r="J16" s="13">
        <v>0</v>
      </c>
      <c r="K16" s="13">
        <v>0</v>
      </c>
      <c r="L16" s="13">
        <v>0</v>
      </c>
      <c r="M16" s="63">
        <f t="shared" si="1"/>
        <v>8.01</v>
      </c>
    </row>
    <row r="17" spans="1:13" ht="29" x14ac:dyDescent="0.35">
      <c r="A17" s="3" t="s">
        <v>10</v>
      </c>
      <c r="B17" s="1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13">
        <v>0</v>
      </c>
      <c r="C18" s="13">
        <v>0</v>
      </c>
      <c r="D18" s="13">
        <v>0</v>
      </c>
      <c r="E18" s="13">
        <v>0</v>
      </c>
      <c r="F18" s="13">
        <v>0</v>
      </c>
      <c r="G18" s="13">
        <v>0</v>
      </c>
      <c r="H18" s="13">
        <v>0</v>
      </c>
      <c r="I18" s="13">
        <v>0</v>
      </c>
      <c r="J18" s="13">
        <v>0</v>
      </c>
      <c r="K18" s="13">
        <v>0</v>
      </c>
      <c r="L18" s="13">
        <v>0</v>
      </c>
      <c r="M18" s="63">
        <f t="shared" si="1"/>
        <v>0</v>
      </c>
    </row>
    <row r="19" spans="1:13" x14ac:dyDescent="0.35">
      <c r="A19" s="5" t="s">
        <v>6</v>
      </c>
      <c r="B19" s="13">
        <v>0</v>
      </c>
      <c r="C19" s="13">
        <v>0</v>
      </c>
      <c r="D19" s="13">
        <v>0</v>
      </c>
      <c r="E19" s="13">
        <v>0</v>
      </c>
      <c r="F19" s="13">
        <v>0</v>
      </c>
      <c r="G19" s="13">
        <v>0</v>
      </c>
      <c r="H19" s="13">
        <v>0</v>
      </c>
      <c r="I19" s="13">
        <v>0</v>
      </c>
      <c r="J19" s="13">
        <v>0</v>
      </c>
      <c r="K19" s="13">
        <v>0</v>
      </c>
      <c r="L19" s="13">
        <v>0</v>
      </c>
      <c r="M19" s="63">
        <f t="shared" si="1"/>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1"/>
        <v>0</v>
      </c>
    </row>
    <row r="21" spans="1:13" x14ac:dyDescent="0.35">
      <c r="A21" s="5"/>
      <c r="B21" s="15"/>
      <c r="C21" s="15"/>
      <c r="D21" s="15"/>
      <c r="E21" s="33"/>
      <c r="F21" s="33"/>
      <c r="G21" s="33"/>
      <c r="H21" s="33"/>
      <c r="I21" s="33"/>
      <c r="J21" s="33"/>
      <c r="K21" s="33"/>
      <c r="L21" s="33"/>
      <c r="M21" s="15"/>
    </row>
    <row r="22" spans="1:13" ht="61.5" customHeight="1" x14ac:dyDescent="0.35">
      <c r="A22" s="5" t="s">
        <v>12</v>
      </c>
      <c r="B22" s="290" t="s">
        <v>83</v>
      </c>
      <c r="C22" s="290"/>
      <c r="D22" s="290"/>
      <c r="E22" s="290"/>
      <c r="F22" s="290"/>
      <c r="G22" s="290"/>
      <c r="H22" s="290"/>
      <c r="I22" s="290"/>
      <c r="J22" s="290"/>
      <c r="K22" s="290"/>
      <c r="L22" s="290"/>
      <c r="M22" s="290"/>
    </row>
    <row r="23" spans="1:13" ht="408.75" customHeight="1" x14ac:dyDescent="0.35">
      <c r="A23" s="5" t="s">
        <v>13</v>
      </c>
      <c r="B23" s="290" t="s">
        <v>84</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15" t="s">
        <v>17</v>
      </c>
      <c r="B29" s="5" t="s">
        <v>20</v>
      </c>
      <c r="C29" s="15"/>
      <c r="D29" s="15"/>
      <c r="E29" s="15"/>
      <c r="F29" s="15"/>
      <c r="G29" s="15"/>
      <c r="H29" s="15"/>
      <c r="I29" s="290"/>
      <c r="J29" s="290"/>
    </row>
    <row r="30" spans="1:13" ht="43.5" x14ac:dyDescent="0.35">
      <c r="A30" s="15" t="s">
        <v>18</v>
      </c>
      <c r="B30" s="5" t="s">
        <v>21</v>
      </c>
      <c r="C30" s="15"/>
      <c r="D30" s="15"/>
      <c r="E30" s="15"/>
      <c r="F30" s="15"/>
      <c r="G30" s="15"/>
      <c r="H30" s="15"/>
      <c r="I30" s="294"/>
      <c r="J30" s="296"/>
    </row>
    <row r="31" spans="1:13" ht="58" x14ac:dyDescent="0.35">
      <c r="A31" s="15" t="s">
        <v>19</v>
      </c>
      <c r="B31" s="7" t="s">
        <v>22</v>
      </c>
      <c r="C31" s="15"/>
      <c r="D31" s="15"/>
      <c r="E31" s="15"/>
      <c r="F31" s="15"/>
      <c r="G31" s="15"/>
      <c r="H31" s="15"/>
      <c r="I31" s="290"/>
      <c r="J31" s="290"/>
    </row>
    <row r="32" spans="1:13" x14ac:dyDescent="0.35">
      <c r="A32" s="8"/>
      <c r="B32" s="5" t="s">
        <v>23</v>
      </c>
      <c r="C32" s="15"/>
      <c r="D32" s="15"/>
      <c r="E32" s="15"/>
      <c r="F32" s="15"/>
      <c r="G32" s="15"/>
      <c r="H32" s="15"/>
      <c r="I32" s="290"/>
      <c r="J32" s="290"/>
    </row>
    <row r="33" spans="1:10" ht="147" customHeight="1" x14ac:dyDescent="0.35">
      <c r="A33" s="290" t="s">
        <v>24</v>
      </c>
      <c r="B33" s="5" t="s">
        <v>20</v>
      </c>
      <c r="C33" s="290"/>
      <c r="D33" s="290"/>
      <c r="E33" s="290"/>
      <c r="F33" s="290"/>
      <c r="G33" s="290"/>
      <c r="H33" s="290"/>
      <c r="I33" s="290"/>
      <c r="J33" s="290"/>
    </row>
    <row r="34" spans="1:10" ht="132" customHeight="1" x14ac:dyDescent="0.35">
      <c r="A34" s="290"/>
      <c r="B34" s="5" t="s">
        <v>21</v>
      </c>
      <c r="C34" s="306"/>
      <c r="D34" s="306"/>
      <c r="E34" s="306"/>
      <c r="F34" s="306"/>
      <c r="G34" s="306"/>
      <c r="H34" s="306"/>
      <c r="I34" s="306"/>
      <c r="J34" s="306"/>
    </row>
    <row r="35" spans="1:10" ht="153" customHeight="1" x14ac:dyDescent="0.35">
      <c r="A35" s="290"/>
      <c r="B35" s="7" t="s">
        <v>25</v>
      </c>
      <c r="C35" s="306" t="s">
        <v>85</v>
      </c>
      <c r="D35" s="306"/>
      <c r="E35" s="306"/>
      <c r="F35" s="306"/>
      <c r="G35" s="306"/>
      <c r="H35" s="306"/>
      <c r="I35" s="306"/>
      <c r="J35" s="306"/>
    </row>
    <row r="36" spans="1:10" x14ac:dyDescent="0.35">
      <c r="A36" s="290"/>
      <c r="B36" t="s">
        <v>86</v>
      </c>
      <c r="C36" s="307" t="s">
        <v>85</v>
      </c>
      <c r="D36" s="308"/>
      <c r="E36" s="308"/>
      <c r="F36" s="308"/>
      <c r="G36" s="308"/>
      <c r="H36" s="308"/>
      <c r="I36" s="308"/>
      <c r="J36" s="309"/>
    </row>
    <row r="37" spans="1:10" ht="58" x14ac:dyDescent="0.35">
      <c r="A37" s="290" t="s">
        <v>26</v>
      </c>
      <c r="B37" s="5" t="s">
        <v>22</v>
      </c>
      <c r="C37" s="294" t="s">
        <v>87</v>
      </c>
      <c r="D37" s="295"/>
      <c r="E37" s="295"/>
      <c r="F37" s="295"/>
      <c r="G37" s="295"/>
      <c r="H37" s="295"/>
      <c r="I37" s="295"/>
      <c r="J37" s="296"/>
    </row>
    <row r="38" spans="1:10" x14ac:dyDescent="0.35">
      <c r="A38" s="290"/>
      <c r="B38" s="5" t="s">
        <v>23</v>
      </c>
      <c r="C38" s="15"/>
      <c r="D38" s="15"/>
      <c r="E38" s="15"/>
      <c r="F38" s="15"/>
      <c r="G38" s="15"/>
      <c r="H38" s="15"/>
      <c r="I38" s="290"/>
      <c r="J38" s="290"/>
    </row>
    <row r="39" spans="1:10" ht="43.5" x14ac:dyDescent="0.35">
      <c r="A39" s="15" t="s">
        <v>13</v>
      </c>
      <c r="B39" s="294"/>
      <c r="C39" s="295"/>
      <c r="D39" s="295"/>
      <c r="E39" s="295"/>
      <c r="F39" s="295"/>
      <c r="G39" s="295"/>
      <c r="H39" s="295"/>
      <c r="I39" s="295"/>
      <c r="J39" s="296"/>
    </row>
  </sheetData>
  <mergeCells count="22">
    <mergeCell ref="I31:J31"/>
    <mergeCell ref="A1:M1"/>
    <mergeCell ref="A2:A3"/>
    <mergeCell ref="B2:M2"/>
    <mergeCell ref="B22:M22"/>
    <mergeCell ref="B23:M23"/>
    <mergeCell ref="A26:J26"/>
    <mergeCell ref="A27:J27"/>
    <mergeCell ref="A28:B28"/>
    <mergeCell ref="I28:J28"/>
    <mergeCell ref="I29:J29"/>
    <mergeCell ref="I30:J30"/>
    <mergeCell ref="I32:J32"/>
    <mergeCell ref="A33:A36"/>
    <mergeCell ref="C33:J33"/>
    <mergeCell ref="C34:J34"/>
    <mergeCell ref="C35:J35"/>
    <mergeCell ref="A37:A38"/>
    <mergeCell ref="C37:J37"/>
    <mergeCell ref="I38:J38"/>
    <mergeCell ref="B39:J39"/>
    <mergeCell ref="C36:J36"/>
  </mergeCells>
  <pageMargins left="0.7" right="0.7" top="0.75" bottom="0.75" header="0.3" footer="0.3"/>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85" zoomScaleNormal="85" workbookViewId="0">
      <selection activeCell="B17" sqref="B17:L17"/>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x14ac:dyDescent="0.35">
      <c r="A5" s="5" t="s">
        <v>5</v>
      </c>
      <c r="B5" s="63">
        <v>0</v>
      </c>
      <c r="C5" s="63">
        <v>0</v>
      </c>
      <c r="D5" s="63">
        <v>0</v>
      </c>
      <c r="E5" s="63">
        <v>0</v>
      </c>
      <c r="F5" s="63">
        <v>0</v>
      </c>
      <c r="G5" s="63">
        <v>0</v>
      </c>
      <c r="H5" s="63">
        <v>0</v>
      </c>
      <c r="I5" s="63">
        <v>0</v>
      </c>
      <c r="J5" s="63">
        <v>0</v>
      </c>
      <c r="K5" s="63">
        <v>0</v>
      </c>
      <c r="L5" s="63">
        <v>0</v>
      </c>
      <c r="M5" s="63">
        <f t="shared" ref="M5:M20" si="1">SUM(B5:L5)</f>
        <v>0</v>
      </c>
    </row>
    <row r="6" spans="1:14" x14ac:dyDescent="0.35">
      <c r="A6" s="5" t="s">
        <v>6</v>
      </c>
      <c r="B6" s="63">
        <v>0</v>
      </c>
      <c r="C6" s="63">
        <v>0</v>
      </c>
      <c r="D6" s="63">
        <v>0</v>
      </c>
      <c r="E6" s="63">
        <v>0</v>
      </c>
      <c r="F6" s="63">
        <v>0</v>
      </c>
      <c r="G6" s="63">
        <v>0</v>
      </c>
      <c r="H6" s="63">
        <v>0</v>
      </c>
      <c r="I6" s="63">
        <v>0</v>
      </c>
      <c r="J6" s="63">
        <v>0</v>
      </c>
      <c r="K6" s="63">
        <v>0</v>
      </c>
      <c r="L6" s="63">
        <v>0</v>
      </c>
      <c r="M6" s="63">
        <f t="shared" si="1"/>
        <v>0</v>
      </c>
    </row>
    <row r="7" spans="1:14" ht="29" x14ac:dyDescent="0.35">
      <c r="A7" s="5" t="s">
        <v>7</v>
      </c>
      <c r="B7" s="63">
        <v>0</v>
      </c>
      <c r="C7" s="63">
        <v>0</v>
      </c>
      <c r="D7" s="63">
        <v>0</v>
      </c>
      <c r="E7" s="63">
        <v>0</v>
      </c>
      <c r="F7" s="63">
        <v>0</v>
      </c>
      <c r="G7" s="63">
        <v>0</v>
      </c>
      <c r="H7" s="63">
        <v>0</v>
      </c>
      <c r="I7" s="63">
        <v>0</v>
      </c>
      <c r="J7" s="63">
        <v>0</v>
      </c>
      <c r="K7" s="63">
        <v>0</v>
      </c>
      <c r="L7" s="63">
        <v>0</v>
      </c>
      <c r="M7" s="63">
        <f t="shared" si="1"/>
        <v>0</v>
      </c>
    </row>
    <row r="8" spans="1:14" x14ac:dyDescent="0.35">
      <c r="A8" s="3" t="s">
        <v>8</v>
      </c>
      <c r="B8" s="63">
        <f>SUM(B9:B11)</f>
        <v>0.84</v>
      </c>
      <c r="C8" s="63">
        <f t="shared" ref="C8:L8" si="2">SUM(C9:C11)</f>
        <v>9.43</v>
      </c>
      <c r="D8" s="63">
        <f t="shared" si="2"/>
        <v>14.09</v>
      </c>
      <c r="E8" s="63">
        <f t="shared" si="2"/>
        <v>17.95</v>
      </c>
      <c r="F8" s="63">
        <f t="shared" si="2"/>
        <v>17.95</v>
      </c>
      <c r="G8" s="63">
        <f t="shared" si="2"/>
        <v>23.84</v>
      </c>
      <c r="H8" s="63">
        <f t="shared" si="2"/>
        <v>24.2</v>
      </c>
      <c r="I8" s="63">
        <f t="shared" si="2"/>
        <v>24.2</v>
      </c>
      <c r="J8" s="63">
        <f t="shared" si="2"/>
        <v>24.2</v>
      </c>
      <c r="K8" s="63">
        <f t="shared" si="2"/>
        <v>18.149999999999999</v>
      </c>
      <c r="L8" s="63">
        <f t="shared" si="2"/>
        <v>0</v>
      </c>
      <c r="M8" s="63">
        <f t="shared" si="1"/>
        <v>174.85</v>
      </c>
      <c r="N8" s="18"/>
    </row>
    <row r="9" spans="1:14" x14ac:dyDescent="0.35">
      <c r="A9" s="5" t="s">
        <v>5</v>
      </c>
      <c r="B9" s="63">
        <v>0.84</v>
      </c>
      <c r="C9" s="63">
        <v>9.43</v>
      </c>
      <c r="D9" s="63">
        <v>14.09</v>
      </c>
      <c r="E9" s="63">
        <v>17.95</v>
      </c>
      <c r="F9" s="63">
        <v>17.95</v>
      </c>
      <c r="G9" s="63">
        <v>23.84</v>
      </c>
      <c r="H9" s="63">
        <v>24.2</v>
      </c>
      <c r="I9" s="63">
        <v>24.2</v>
      </c>
      <c r="J9" s="63">
        <v>24.2</v>
      </c>
      <c r="K9" s="63">
        <v>18.149999999999999</v>
      </c>
      <c r="L9" s="63">
        <v>0</v>
      </c>
      <c r="M9" s="63">
        <f t="shared" si="1"/>
        <v>174.85</v>
      </c>
      <c r="N9" s="18"/>
    </row>
    <row r="10" spans="1:14" x14ac:dyDescent="0.35">
      <c r="A10" s="5" t="s">
        <v>6</v>
      </c>
      <c r="B10" s="63">
        <v>0</v>
      </c>
      <c r="C10" s="63">
        <v>0</v>
      </c>
      <c r="D10" s="63">
        <v>0</v>
      </c>
      <c r="E10" s="63">
        <v>0</v>
      </c>
      <c r="F10" s="63">
        <v>0</v>
      </c>
      <c r="G10" s="63">
        <v>0</v>
      </c>
      <c r="H10" s="63">
        <v>0</v>
      </c>
      <c r="I10" s="63">
        <v>0</v>
      </c>
      <c r="J10" s="63">
        <v>0</v>
      </c>
      <c r="K10" s="63">
        <v>0</v>
      </c>
      <c r="L10" s="63">
        <v>0</v>
      </c>
      <c r="M10" s="63">
        <f t="shared" si="1"/>
        <v>0</v>
      </c>
      <c r="N10" s="19"/>
    </row>
    <row r="11" spans="1:14" ht="29" x14ac:dyDescent="0.35">
      <c r="A11" s="5" t="s">
        <v>7</v>
      </c>
      <c r="B11" s="63">
        <v>0</v>
      </c>
      <c r="C11" s="63">
        <v>0</v>
      </c>
      <c r="D11" s="63">
        <v>0</v>
      </c>
      <c r="E11" s="63">
        <v>0</v>
      </c>
      <c r="F11" s="63">
        <v>0</v>
      </c>
      <c r="G11" s="63">
        <v>0</v>
      </c>
      <c r="H11" s="63">
        <v>0</v>
      </c>
      <c r="I11" s="63">
        <v>0</v>
      </c>
      <c r="J11" s="63">
        <v>0</v>
      </c>
      <c r="K11" s="63">
        <v>0</v>
      </c>
      <c r="L11" s="63">
        <v>0</v>
      </c>
      <c r="M11" s="63">
        <f t="shared" si="1"/>
        <v>0</v>
      </c>
      <c r="N11" s="19"/>
    </row>
    <row r="12" spans="1:14" x14ac:dyDescent="0.35">
      <c r="A12" s="3" t="s">
        <v>11</v>
      </c>
      <c r="B12" s="63">
        <f>SUM(B13:B15)</f>
        <v>-0.84</v>
      </c>
      <c r="C12" s="63">
        <f t="shared" ref="C12:L12" si="3">SUM(C13:C15)</f>
        <v>-9.43</v>
      </c>
      <c r="D12" s="63">
        <f t="shared" si="3"/>
        <v>-14.09</v>
      </c>
      <c r="E12" s="63">
        <f t="shared" si="3"/>
        <v>-17.95</v>
      </c>
      <c r="F12" s="63">
        <f t="shared" si="3"/>
        <v>-17.95</v>
      </c>
      <c r="G12" s="63">
        <f t="shared" si="3"/>
        <v>-23.84</v>
      </c>
      <c r="H12" s="63">
        <f t="shared" si="3"/>
        <v>-24.2</v>
      </c>
      <c r="I12" s="63">
        <f t="shared" si="3"/>
        <v>-24.2</v>
      </c>
      <c r="J12" s="63">
        <f t="shared" si="3"/>
        <v>-24.2</v>
      </c>
      <c r="K12" s="63">
        <f t="shared" si="3"/>
        <v>-18.149999999999999</v>
      </c>
      <c r="L12" s="63">
        <f t="shared" si="3"/>
        <v>0</v>
      </c>
      <c r="M12" s="63">
        <f t="shared" si="1"/>
        <v>-174.85</v>
      </c>
      <c r="N12" s="18"/>
    </row>
    <row r="13" spans="1:14" x14ac:dyDescent="0.35">
      <c r="A13" s="5" t="s">
        <v>5</v>
      </c>
      <c r="B13" s="63">
        <v>-0.84</v>
      </c>
      <c r="C13" s="63">
        <v>-9.43</v>
      </c>
      <c r="D13" s="63">
        <v>-14.09</v>
      </c>
      <c r="E13" s="63">
        <v>-17.95</v>
      </c>
      <c r="F13" s="63">
        <v>-17.95</v>
      </c>
      <c r="G13" s="63">
        <v>-23.84</v>
      </c>
      <c r="H13" s="63">
        <v>-24.2</v>
      </c>
      <c r="I13" s="63">
        <v>-24.2</v>
      </c>
      <c r="J13" s="63">
        <v>-24.2</v>
      </c>
      <c r="K13" s="63">
        <v>-18.149999999999999</v>
      </c>
      <c r="L13" s="63">
        <v>0</v>
      </c>
      <c r="M13" s="63">
        <f t="shared" si="1"/>
        <v>-174.85</v>
      </c>
      <c r="N13" s="18"/>
    </row>
    <row r="14" spans="1:14" x14ac:dyDescent="0.35">
      <c r="A14" s="5" t="s">
        <v>6</v>
      </c>
      <c r="B14" s="63">
        <v>0</v>
      </c>
      <c r="C14" s="63">
        <v>0</v>
      </c>
      <c r="D14" s="63">
        <v>0</v>
      </c>
      <c r="E14" s="63">
        <v>0</v>
      </c>
      <c r="F14" s="63">
        <v>0</v>
      </c>
      <c r="G14" s="63">
        <v>0</v>
      </c>
      <c r="H14" s="63">
        <v>0</v>
      </c>
      <c r="I14" s="63">
        <v>0</v>
      </c>
      <c r="J14" s="63">
        <v>0</v>
      </c>
      <c r="K14" s="63">
        <v>0</v>
      </c>
      <c r="L14" s="63">
        <v>0</v>
      </c>
      <c r="M14" s="63">
        <f t="shared" si="1"/>
        <v>0</v>
      </c>
      <c r="N14" s="17"/>
    </row>
    <row r="15" spans="1:14" ht="29" x14ac:dyDescent="0.35">
      <c r="A15" s="5" t="s">
        <v>7</v>
      </c>
      <c r="B15" s="63">
        <v>0</v>
      </c>
      <c r="C15" s="63">
        <v>0</v>
      </c>
      <c r="D15" s="63">
        <v>0</v>
      </c>
      <c r="E15" s="63">
        <v>0</v>
      </c>
      <c r="F15" s="63">
        <v>0</v>
      </c>
      <c r="G15" s="63">
        <v>0</v>
      </c>
      <c r="H15" s="63">
        <v>0</v>
      </c>
      <c r="I15" s="63">
        <v>0</v>
      </c>
      <c r="J15" s="63">
        <v>0</v>
      </c>
      <c r="K15" s="63">
        <v>0</v>
      </c>
      <c r="L15" s="63">
        <v>0</v>
      </c>
      <c r="M15" s="63">
        <f t="shared" si="1"/>
        <v>0</v>
      </c>
    </row>
    <row r="16" spans="1:14" ht="43.5" x14ac:dyDescent="0.35">
      <c r="A16" s="3" t="s">
        <v>9</v>
      </c>
      <c r="B16" s="63">
        <v>4.63</v>
      </c>
      <c r="C16" s="63">
        <v>46.31</v>
      </c>
      <c r="D16" s="63">
        <v>69.47</v>
      </c>
      <c r="E16" s="63">
        <v>0</v>
      </c>
      <c r="F16" s="63">
        <v>0</v>
      </c>
      <c r="G16" s="63">
        <v>0</v>
      </c>
      <c r="H16" s="63">
        <v>0</v>
      </c>
      <c r="I16" s="63">
        <v>0</v>
      </c>
      <c r="J16" s="63">
        <v>0</v>
      </c>
      <c r="K16" s="63">
        <v>0</v>
      </c>
      <c r="L16" s="63">
        <v>0</v>
      </c>
      <c r="M16" s="63">
        <f t="shared" si="1"/>
        <v>120.41</v>
      </c>
    </row>
    <row r="17" spans="1:13" ht="29"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x14ac:dyDescent="0.35">
      <c r="A21" s="5"/>
      <c r="B21" s="33"/>
      <c r="C21" s="33"/>
      <c r="D21" s="33"/>
      <c r="E21" s="33"/>
      <c r="F21" s="33"/>
      <c r="G21" s="33"/>
      <c r="H21" s="33"/>
      <c r="I21" s="33"/>
      <c r="J21" s="33"/>
      <c r="K21" s="33"/>
      <c r="L21" s="33"/>
      <c r="M21" s="33"/>
    </row>
    <row r="22" spans="1:13" ht="76.5" customHeight="1" x14ac:dyDescent="0.35">
      <c r="A22" s="5" t="s">
        <v>12</v>
      </c>
      <c r="B22" s="290" t="s">
        <v>134</v>
      </c>
      <c r="C22" s="290"/>
      <c r="D22" s="290"/>
      <c r="E22" s="290"/>
      <c r="F22" s="290"/>
      <c r="G22" s="290"/>
      <c r="H22" s="290"/>
      <c r="I22" s="290"/>
      <c r="J22" s="290"/>
      <c r="K22" s="290"/>
      <c r="L22" s="290"/>
      <c r="M22" s="290"/>
    </row>
    <row r="23" spans="1:13" ht="144" customHeight="1" x14ac:dyDescent="0.35">
      <c r="A23" s="5" t="s">
        <v>13</v>
      </c>
      <c r="B23" s="290" t="s">
        <v>133</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33" t="s">
        <v>17</v>
      </c>
      <c r="B29" s="5" t="s">
        <v>20</v>
      </c>
      <c r="C29" s="33"/>
      <c r="D29" s="33"/>
      <c r="E29" s="33"/>
      <c r="F29" s="33"/>
      <c r="G29" s="33"/>
      <c r="H29" s="33"/>
      <c r="I29" s="290"/>
      <c r="J29" s="290"/>
    </row>
    <row r="30" spans="1:13" ht="43.5" x14ac:dyDescent="0.35">
      <c r="A30" s="33" t="s">
        <v>18</v>
      </c>
      <c r="B30" s="5" t="s">
        <v>21</v>
      </c>
      <c r="C30" s="33"/>
      <c r="D30" s="33"/>
      <c r="E30" s="33"/>
      <c r="F30" s="33"/>
      <c r="G30" s="33"/>
      <c r="H30" s="33"/>
      <c r="I30" s="294"/>
      <c r="J30" s="296"/>
    </row>
    <row r="31" spans="1:13" ht="58" x14ac:dyDescent="0.35">
      <c r="A31" s="33" t="s">
        <v>19</v>
      </c>
      <c r="B31" s="7" t="s">
        <v>22</v>
      </c>
      <c r="C31" s="33"/>
      <c r="D31" s="33"/>
      <c r="E31" s="33"/>
      <c r="F31" s="33"/>
      <c r="G31" s="33"/>
      <c r="H31" s="33"/>
      <c r="I31" s="290"/>
      <c r="J31" s="290"/>
    </row>
    <row r="32" spans="1:13" x14ac:dyDescent="0.35">
      <c r="A32" s="8"/>
      <c r="B32" s="5" t="s">
        <v>23</v>
      </c>
      <c r="C32" s="33"/>
      <c r="D32" s="33"/>
      <c r="E32" s="33"/>
      <c r="F32" s="33"/>
      <c r="G32" s="33"/>
      <c r="H32" s="33"/>
      <c r="I32" s="290"/>
      <c r="J32" s="290"/>
    </row>
    <row r="33" spans="1:10" ht="147" customHeight="1" x14ac:dyDescent="0.35">
      <c r="A33" s="290" t="s">
        <v>24</v>
      </c>
      <c r="B33" s="5" t="s">
        <v>20</v>
      </c>
      <c r="C33" s="300" t="s">
        <v>136</v>
      </c>
      <c r="D33" s="301"/>
      <c r="E33" s="301"/>
      <c r="F33" s="301"/>
      <c r="G33" s="301"/>
      <c r="H33" s="301"/>
      <c r="I33" s="301"/>
      <c r="J33" s="302"/>
    </row>
    <row r="34" spans="1:10" ht="132" customHeight="1" x14ac:dyDescent="0.35">
      <c r="A34" s="290"/>
      <c r="B34" s="5" t="s">
        <v>21</v>
      </c>
      <c r="C34" s="303"/>
      <c r="D34" s="304"/>
      <c r="E34" s="304"/>
      <c r="F34" s="304"/>
      <c r="G34" s="304"/>
      <c r="H34" s="304"/>
      <c r="I34" s="304"/>
      <c r="J34" s="305"/>
    </row>
    <row r="35" spans="1:10" ht="153" customHeight="1" x14ac:dyDescent="0.35">
      <c r="A35" s="290"/>
      <c r="B35" s="7" t="s">
        <v>25</v>
      </c>
      <c r="C35" s="306" t="s">
        <v>137</v>
      </c>
      <c r="D35" s="306"/>
      <c r="E35" s="306"/>
      <c r="F35" s="306"/>
      <c r="G35" s="306"/>
      <c r="H35" s="306"/>
      <c r="I35" s="306"/>
      <c r="J35" s="306"/>
    </row>
    <row r="36" spans="1:10" x14ac:dyDescent="0.35">
      <c r="A36" s="290"/>
      <c r="B36" t="s">
        <v>86</v>
      </c>
      <c r="C36" s="307"/>
      <c r="D36" s="308"/>
      <c r="E36" s="308"/>
      <c r="F36" s="308"/>
      <c r="G36" s="308"/>
      <c r="H36" s="308"/>
      <c r="I36" s="308"/>
      <c r="J36" s="309"/>
    </row>
    <row r="37" spans="1:10" ht="58" x14ac:dyDescent="0.35">
      <c r="A37" s="290" t="s">
        <v>26</v>
      </c>
      <c r="B37" s="5" t="s">
        <v>22</v>
      </c>
      <c r="C37" s="294"/>
      <c r="D37" s="295"/>
      <c r="E37" s="295"/>
      <c r="F37" s="295"/>
      <c r="G37" s="295"/>
      <c r="H37" s="295"/>
      <c r="I37" s="295"/>
      <c r="J37" s="296"/>
    </row>
    <row r="38" spans="1:10" x14ac:dyDescent="0.35">
      <c r="A38" s="290"/>
      <c r="B38" s="5" t="s">
        <v>23</v>
      </c>
      <c r="C38" s="33"/>
      <c r="D38" s="33"/>
      <c r="E38" s="33"/>
      <c r="F38" s="33"/>
      <c r="G38" s="33"/>
      <c r="H38" s="33"/>
      <c r="I38" s="290"/>
      <c r="J38" s="290"/>
    </row>
    <row r="39" spans="1:10" ht="43.5" x14ac:dyDescent="0.35">
      <c r="A39" s="33" t="s">
        <v>13</v>
      </c>
      <c r="B39" s="294"/>
      <c r="C39" s="295"/>
      <c r="D39" s="295"/>
      <c r="E39" s="295"/>
      <c r="F39" s="295"/>
      <c r="G39" s="295"/>
      <c r="H39" s="295"/>
      <c r="I39" s="295"/>
      <c r="J39" s="296"/>
    </row>
  </sheetData>
  <mergeCells count="21">
    <mergeCell ref="A26:J26"/>
    <mergeCell ref="A1:M1"/>
    <mergeCell ref="A2:A3"/>
    <mergeCell ref="B2:M2"/>
    <mergeCell ref="B22:M22"/>
    <mergeCell ref="B23:M23"/>
    <mergeCell ref="I32:J32"/>
    <mergeCell ref="A33:A36"/>
    <mergeCell ref="C35:J35"/>
    <mergeCell ref="C36:J36"/>
    <mergeCell ref="A27:J27"/>
    <mergeCell ref="A28:B28"/>
    <mergeCell ref="I28:J28"/>
    <mergeCell ref="I29:J29"/>
    <mergeCell ref="I30:J30"/>
    <mergeCell ref="I31:J31"/>
    <mergeCell ref="A37:A38"/>
    <mergeCell ref="C37:J37"/>
    <mergeCell ref="I38:J38"/>
    <mergeCell ref="B39:J39"/>
    <mergeCell ref="C33:J34"/>
  </mergeCells>
  <pageMargins left="0.7" right="0.7" top="0.75" bottom="0.75" header="0.3" footer="0.3"/>
  <pageSetup paperSize="9"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N39"/>
  <sheetViews>
    <sheetView zoomScale="70" zoomScaleNormal="70" workbookViewId="0">
      <selection activeCell="B23" sqref="B23:M23"/>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x14ac:dyDescent="0.35">
      <c r="A5" s="5" t="s">
        <v>5</v>
      </c>
      <c r="B5" s="63">
        <v>0</v>
      </c>
      <c r="C5" s="63">
        <v>0</v>
      </c>
      <c r="D5" s="63">
        <v>0</v>
      </c>
      <c r="E5" s="63">
        <v>0</v>
      </c>
      <c r="F5" s="63">
        <v>0</v>
      </c>
      <c r="G5" s="63">
        <v>0</v>
      </c>
      <c r="H5" s="63">
        <v>0</v>
      </c>
      <c r="I5" s="63">
        <v>0</v>
      </c>
      <c r="J5" s="63">
        <v>0</v>
      </c>
      <c r="K5" s="63">
        <v>0</v>
      </c>
      <c r="L5" s="63">
        <v>0</v>
      </c>
      <c r="M5" s="63">
        <f t="shared" ref="M5:M20" si="1">SUM(B5:L5)</f>
        <v>0</v>
      </c>
    </row>
    <row r="6" spans="1:14" x14ac:dyDescent="0.35">
      <c r="A6" s="5" t="s">
        <v>6</v>
      </c>
      <c r="B6" s="63">
        <v>0</v>
      </c>
      <c r="C6" s="63">
        <v>0</v>
      </c>
      <c r="D6" s="63">
        <v>0</v>
      </c>
      <c r="E6" s="63">
        <v>0</v>
      </c>
      <c r="F6" s="63">
        <v>0</v>
      </c>
      <c r="G6" s="63">
        <v>0</v>
      </c>
      <c r="H6" s="63">
        <v>0</v>
      </c>
      <c r="I6" s="63">
        <v>0</v>
      </c>
      <c r="J6" s="63">
        <v>0</v>
      </c>
      <c r="K6" s="63">
        <v>0</v>
      </c>
      <c r="L6" s="63">
        <v>0</v>
      </c>
      <c r="M6" s="63">
        <f t="shared" si="1"/>
        <v>0</v>
      </c>
    </row>
    <row r="7" spans="1:14" ht="29" x14ac:dyDescent="0.35">
      <c r="A7" s="5" t="s">
        <v>7</v>
      </c>
      <c r="B7" s="63">
        <v>0</v>
      </c>
      <c r="C7" s="63">
        <v>0</v>
      </c>
      <c r="D7" s="63">
        <v>0</v>
      </c>
      <c r="E7" s="63">
        <v>0</v>
      </c>
      <c r="F7" s="63">
        <v>0</v>
      </c>
      <c r="G7" s="63">
        <v>0</v>
      </c>
      <c r="H7" s="63">
        <v>0</v>
      </c>
      <c r="I7" s="63">
        <v>0</v>
      </c>
      <c r="J7" s="63">
        <v>0</v>
      </c>
      <c r="K7" s="63">
        <v>0</v>
      </c>
      <c r="L7" s="63">
        <v>0</v>
      </c>
      <c r="M7" s="63">
        <f t="shared" si="1"/>
        <v>0</v>
      </c>
    </row>
    <row r="8" spans="1:14" x14ac:dyDescent="0.35">
      <c r="A8" s="3" t="s">
        <v>8</v>
      </c>
      <c r="B8" s="63">
        <f>SUM(B9:B11)</f>
        <v>48.62</v>
      </c>
      <c r="C8" s="63">
        <f t="shared" ref="C8:L8" si="2">SUM(C9:C11)</f>
        <v>47.75</v>
      </c>
      <c r="D8" s="63">
        <f t="shared" si="2"/>
        <v>33.950000000000003</v>
      </c>
      <c r="E8" s="63">
        <f t="shared" si="2"/>
        <v>35.69</v>
      </c>
      <c r="F8" s="63">
        <f t="shared" si="2"/>
        <v>36.72</v>
      </c>
      <c r="G8" s="63">
        <f t="shared" si="2"/>
        <v>37.64</v>
      </c>
      <c r="H8" s="63">
        <f t="shared" si="2"/>
        <v>38.58</v>
      </c>
      <c r="I8" s="63">
        <f t="shared" si="2"/>
        <v>39.54</v>
      </c>
      <c r="J8" s="63">
        <f t="shared" si="2"/>
        <v>40.53</v>
      </c>
      <c r="K8" s="63">
        <f t="shared" si="2"/>
        <v>41.55</v>
      </c>
      <c r="L8" s="63">
        <f t="shared" si="2"/>
        <v>42.58</v>
      </c>
      <c r="M8" s="63">
        <f t="shared" si="1"/>
        <v>443.15</v>
      </c>
      <c r="N8" s="18"/>
    </row>
    <row r="9" spans="1:14" x14ac:dyDescent="0.35">
      <c r="A9" s="5" t="s">
        <v>5</v>
      </c>
      <c r="B9" s="63">
        <v>48.62</v>
      </c>
      <c r="C9" s="63">
        <v>47.75</v>
      </c>
      <c r="D9" s="63">
        <v>33.950000000000003</v>
      </c>
      <c r="E9" s="63">
        <v>35.69</v>
      </c>
      <c r="F9" s="63">
        <v>36.72</v>
      </c>
      <c r="G9" s="63">
        <v>37.64</v>
      </c>
      <c r="H9" s="63">
        <v>38.58</v>
      </c>
      <c r="I9" s="63">
        <v>39.54</v>
      </c>
      <c r="J9" s="63">
        <v>40.53</v>
      </c>
      <c r="K9" s="63">
        <v>41.55</v>
      </c>
      <c r="L9" s="63">
        <v>42.58</v>
      </c>
      <c r="M9" s="63">
        <f t="shared" si="1"/>
        <v>443.15</v>
      </c>
      <c r="N9" s="18"/>
    </row>
    <row r="10" spans="1:14" x14ac:dyDescent="0.35">
      <c r="A10" s="5" t="s">
        <v>6</v>
      </c>
      <c r="B10" s="63">
        <v>0</v>
      </c>
      <c r="C10" s="63">
        <v>0</v>
      </c>
      <c r="D10" s="63">
        <v>0</v>
      </c>
      <c r="E10" s="63">
        <v>0</v>
      </c>
      <c r="F10" s="63">
        <v>0</v>
      </c>
      <c r="G10" s="63">
        <v>0</v>
      </c>
      <c r="H10" s="63">
        <v>0</v>
      </c>
      <c r="I10" s="63">
        <v>0</v>
      </c>
      <c r="J10" s="63">
        <v>0</v>
      </c>
      <c r="K10" s="63">
        <v>0</v>
      </c>
      <c r="L10" s="63">
        <v>0</v>
      </c>
      <c r="M10" s="63">
        <f t="shared" si="1"/>
        <v>0</v>
      </c>
      <c r="N10" s="19"/>
    </row>
    <row r="11" spans="1:14" ht="29" x14ac:dyDescent="0.35">
      <c r="A11" s="5" t="s">
        <v>7</v>
      </c>
      <c r="B11" s="63">
        <v>0</v>
      </c>
      <c r="C11" s="63">
        <v>0</v>
      </c>
      <c r="D11" s="63">
        <v>0</v>
      </c>
      <c r="E11" s="63">
        <v>0</v>
      </c>
      <c r="F11" s="63">
        <v>0</v>
      </c>
      <c r="G11" s="63">
        <v>0</v>
      </c>
      <c r="H11" s="63">
        <v>0</v>
      </c>
      <c r="I11" s="63">
        <v>0</v>
      </c>
      <c r="J11" s="63">
        <v>0</v>
      </c>
      <c r="K11" s="63">
        <v>0</v>
      </c>
      <c r="L11" s="63">
        <v>0</v>
      </c>
      <c r="M11" s="63">
        <f t="shared" si="1"/>
        <v>0</v>
      </c>
      <c r="N11" s="19"/>
    </row>
    <row r="12" spans="1:14" x14ac:dyDescent="0.35">
      <c r="A12" s="3" t="s">
        <v>11</v>
      </c>
      <c r="B12" s="63">
        <f>SUM(B13:B15)</f>
        <v>-48.62</v>
      </c>
      <c r="C12" s="63">
        <f t="shared" ref="C12:L12" si="3">SUM(C13:C15)</f>
        <v>-47.75</v>
      </c>
      <c r="D12" s="63">
        <f t="shared" si="3"/>
        <v>-33.950000000000003</v>
      </c>
      <c r="E12" s="63">
        <f t="shared" si="3"/>
        <v>-35.69</v>
      </c>
      <c r="F12" s="63">
        <f t="shared" si="3"/>
        <v>-36.72</v>
      </c>
      <c r="G12" s="63">
        <f t="shared" si="3"/>
        <v>-37.64</v>
      </c>
      <c r="H12" s="63">
        <f t="shared" si="3"/>
        <v>-38.58</v>
      </c>
      <c r="I12" s="63">
        <f t="shared" si="3"/>
        <v>-39.54</v>
      </c>
      <c r="J12" s="63">
        <f t="shared" si="3"/>
        <v>-40.53</v>
      </c>
      <c r="K12" s="63">
        <f t="shared" si="3"/>
        <v>-41.55</v>
      </c>
      <c r="L12" s="63">
        <f t="shared" si="3"/>
        <v>-42.58</v>
      </c>
      <c r="M12" s="63">
        <f t="shared" si="1"/>
        <v>-443.15</v>
      </c>
      <c r="N12" s="18"/>
    </row>
    <row r="13" spans="1:14" x14ac:dyDescent="0.35">
      <c r="A13" s="5" t="s">
        <v>5</v>
      </c>
      <c r="B13" s="63">
        <v>-48.62</v>
      </c>
      <c r="C13" s="63">
        <v>-47.75</v>
      </c>
      <c r="D13" s="63">
        <v>-33.950000000000003</v>
      </c>
      <c r="E13" s="63">
        <v>-35.69</v>
      </c>
      <c r="F13" s="63">
        <v>-36.72</v>
      </c>
      <c r="G13" s="63">
        <v>-37.64</v>
      </c>
      <c r="H13" s="63">
        <v>-38.58</v>
      </c>
      <c r="I13" s="63">
        <v>-39.54</v>
      </c>
      <c r="J13" s="63">
        <v>-40.53</v>
      </c>
      <c r="K13" s="63">
        <v>-41.55</v>
      </c>
      <c r="L13" s="63">
        <v>-42.58</v>
      </c>
      <c r="M13" s="63">
        <f t="shared" si="1"/>
        <v>-443.15</v>
      </c>
      <c r="N13" s="18"/>
    </row>
    <row r="14" spans="1:14" x14ac:dyDescent="0.35">
      <c r="A14" s="5" t="s">
        <v>6</v>
      </c>
      <c r="B14" s="63">
        <v>0</v>
      </c>
      <c r="C14" s="63">
        <v>0</v>
      </c>
      <c r="D14" s="63">
        <v>0</v>
      </c>
      <c r="E14" s="63">
        <v>0</v>
      </c>
      <c r="F14" s="63">
        <v>0</v>
      </c>
      <c r="G14" s="63">
        <v>0</v>
      </c>
      <c r="H14" s="63">
        <v>0</v>
      </c>
      <c r="I14" s="63">
        <v>0</v>
      </c>
      <c r="J14" s="63">
        <v>0</v>
      </c>
      <c r="K14" s="63">
        <v>0</v>
      </c>
      <c r="L14" s="63">
        <v>0</v>
      </c>
      <c r="M14" s="63">
        <f t="shared" si="1"/>
        <v>0</v>
      </c>
      <c r="N14" s="17"/>
    </row>
    <row r="15" spans="1:14" ht="29" x14ac:dyDescent="0.35">
      <c r="A15" s="5" t="s">
        <v>7</v>
      </c>
      <c r="B15" s="63">
        <v>0</v>
      </c>
      <c r="C15" s="63">
        <v>0</v>
      </c>
      <c r="D15" s="63">
        <v>0</v>
      </c>
      <c r="E15" s="63">
        <v>0</v>
      </c>
      <c r="F15" s="63">
        <v>0</v>
      </c>
      <c r="G15" s="63">
        <v>0</v>
      </c>
      <c r="H15" s="63">
        <v>0</v>
      </c>
      <c r="I15" s="63">
        <v>0</v>
      </c>
      <c r="J15" s="63">
        <v>0</v>
      </c>
      <c r="K15" s="63">
        <v>0</v>
      </c>
      <c r="L15" s="63">
        <v>0</v>
      </c>
      <c r="M15" s="63">
        <f t="shared" si="1"/>
        <v>0</v>
      </c>
    </row>
    <row r="16" spans="1:14" ht="43.5" x14ac:dyDescent="0.35">
      <c r="A16" s="3" t="s">
        <v>9</v>
      </c>
      <c r="B16" s="63">
        <v>0</v>
      </c>
      <c r="C16" s="63">
        <v>0</v>
      </c>
      <c r="D16" s="63">
        <v>0</v>
      </c>
      <c r="E16" s="63">
        <v>0</v>
      </c>
      <c r="F16" s="63">
        <v>0</v>
      </c>
      <c r="G16" s="63">
        <v>0</v>
      </c>
      <c r="H16" s="63">
        <v>0</v>
      </c>
      <c r="I16" s="63">
        <v>0</v>
      </c>
      <c r="J16" s="63">
        <v>0</v>
      </c>
      <c r="K16" s="63">
        <v>0</v>
      </c>
      <c r="L16" s="63">
        <v>0</v>
      </c>
      <c r="M16" s="63">
        <f t="shared" si="1"/>
        <v>0</v>
      </c>
    </row>
    <row r="17" spans="1:13" ht="29"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x14ac:dyDescent="0.35">
      <c r="A21" s="5"/>
      <c r="B21" s="15"/>
      <c r="C21" s="15"/>
      <c r="D21" s="15"/>
      <c r="E21" s="15"/>
      <c r="F21" s="15"/>
      <c r="G21" s="15"/>
      <c r="H21" s="15"/>
      <c r="I21" s="15"/>
      <c r="J21" s="15"/>
      <c r="K21" s="15"/>
      <c r="L21" s="15"/>
      <c r="M21" s="15"/>
    </row>
    <row r="22" spans="1:13" ht="99.75" customHeight="1" x14ac:dyDescent="0.35">
      <c r="A22" s="5" t="s">
        <v>12</v>
      </c>
      <c r="B22" s="290" t="s">
        <v>88</v>
      </c>
      <c r="C22" s="290"/>
      <c r="D22" s="290"/>
      <c r="E22" s="290"/>
      <c r="F22" s="290"/>
      <c r="G22" s="290"/>
      <c r="H22" s="290"/>
      <c r="I22" s="290"/>
      <c r="J22" s="290"/>
      <c r="K22" s="290"/>
      <c r="L22" s="290"/>
      <c r="M22" s="290"/>
    </row>
    <row r="23" spans="1:13" ht="408.75" customHeight="1" x14ac:dyDescent="0.35">
      <c r="A23" s="5" t="s">
        <v>13</v>
      </c>
      <c r="B23" s="290" t="s">
        <v>89</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15" t="s">
        <v>17</v>
      </c>
      <c r="B29" s="5" t="s">
        <v>20</v>
      </c>
      <c r="C29" s="15"/>
      <c r="D29" s="15"/>
      <c r="E29" s="15"/>
      <c r="F29" s="15"/>
      <c r="G29" s="15"/>
      <c r="H29" s="15"/>
      <c r="I29" s="290"/>
      <c r="J29" s="290"/>
    </row>
    <row r="30" spans="1:13" ht="43.5" x14ac:dyDescent="0.35">
      <c r="A30" s="15" t="s">
        <v>18</v>
      </c>
      <c r="B30" s="5" t="s">
        <v>21</v>
      </c>
      <c r="C30" s="15"/>
      <c r="D30" s="15"/>
      <c r="E30" s="15"/>
      <c r="F30" s="15"/>
      <c r="G30" s="15"/>
      <c r="H30" s="15"/>
      <c r="I30" s="294"/>
      <c r="J30" s="296"/>
    </row>
    <row r="31" spans="1:13" ht="58" x14ac:dyDescent="0.35">
      <c r="A31" s="15" t="s">
        <v>19</v>
      </c>
      <c r="B31" s="7" t="s">
        <v>22</v>
      </c>
      <c r="C31" s="15"/>
      <c r="D31" s="15"/>
      <c r="E31" s="15"/>
      <c r="F31" s="15"/>
      <c r="G31" s="15"/>
      <c r="H31" s="15"/>
      <c r="I31" s="290"/>
      <c r="J31" s="290"/>
    </row>
    <row r="32" spans="1:13" x14ac:dyDescent="0.35">
      <c r="A32" s="8"/>
      <c r="B32" s="5" t="s">
        <v>23</v>
      </c>
      <c r="C32" s="15"/>
      <c r="D32" s="15"/>
      <c r="E32" s="15"/>
      <c r="F32" s="15"/>
      <c r="G32" s="15"/>
      <c r="H32" s="15"/>
      <c r="I32" s="290"/>
      <c r="J32" s="290"/>
    </row>
    <row r="33" spans="1:10" ht="147" customHeight="1" x14ac:dyDescent="0.35">
      <c r="A33" s="290" t="s">
        <v>24</v>
      </c>
      <c r="B33" s="5" t="s">
        <v>20</v>
      </c>
      <c r="C33" s="290" t="s">
        <v>90</v>
      </c>
      <c r="D33" s="290"/>
      <c r="E33" s="290"/>
      <c r="F33" s="290"/>
      <c r="G33" s="290"/>
      <c r="H33" s="290"/>
      <c r="I33" s="290"/>
      <c r="J33" s="290"/>
    </row>
    <row r="34" spans="1:10" ht="132" customHeight="1" x14ac:dyDescent="0.35">
      <c r="A34" s="290"/>
      <c r="B34" s="5" t="s">
        <v>21</v>
      </c>
      <c r="C34" s="290" t="s">
        <v>90</v>
      </c>
      <c r="D34" s="290"/>
      <c r="E34" s="290"/>
      <c r="F34" s="290"/>
      <c r="G34" s="290"/>
      <c r="H34" s="290"/>
      <c r="I34" s="290"/>
      <c r="J34" s="290"/>
    </row>
    <row r="35" spans="1:10" ht="153" customHeight="1" x14ac:dyDescent="0.35">
      <c r="A35" s="290"/>
      <c r="B35" s="7" t="s">
        <v>25</v>
      </c>
      <c r="C35" s="290" t="s">
        <v>90</v>
      </c>
      <c r="D35" s="290"/>
      <c r="E35" s="290"/>
      <c r="F35" s="290"/>
      <c r="G35" s="290"/>
      <c r="H35" s="290"/>
      <c r="I35" s="290"/>
      <c r="J35" s="290"/>
    </row>
    <row r="36" spans="1:10" x14ac:dyDescent="0.35">
      <c r="A36" s="290"/>
      <c r="B36" s="5" t="s">
        <v>23</v>
      </c>
      <c r="C36" s="15"/>
      <c r="D36" s="15"/>
      <c r="E36" s="15"/>
      <c r="F36" s="15"/>
      <c r="G36" s="15"/>
      <c r="H36" s="15"/>
      <c r="I36" s="290"/>
      <c r="J36" s="290"/>
    </row>
    <row r="37" spans="1:10" ht="58" x14ac:dyDescent="0.35">
      <c r="A37" s="290" t="s">
        <v>26</v>
      </c>
      <c r="B37" s="5" t="s">
        <v>22</v>
      </c>
      <c r="C37" s="294"/>
      <c r="D37" s="295"/>
      <c r="E37" s="295"/>
      <c r="F37" s="295"/>
      <c r="G37" s="295"/>
      <c r="H37" s="295"/>
      <c r="I37" s="295"/>
      <c r="J37" s="296"/>
    </row>
    <row r="38" spans="1:10" x14ac:dyDescent="0.35">
      <c r="A38" s="290"/>
      <c r="B38" s="5" t="s">
        <v>23</v>
      </c>
      <c r="C38" s="15"/>
      <c r="D38" s="15"/>
      <c r="E38" s="15"/>
      <c r="F38" s="15"/>
      <c r="G38" s="15"/>
      <c r="H38" s="15"/>
      <c r="I38" s="290"/>
      <c r="J38" s="290"/>
    </row>
    <row r="39" spans="1:10" ht="43.5" x14ac:dyDescent="0.35">
      <c r="A39" s="15" t="s">
        <v>13</v>
      </c>
      <c r="B39" s="294"/>
      <c r="C39" s="295"/>
      <c r="D39" s="295"/>
      <c r="E39" s="295"/>
      <c r="F39" s="295"/>
      <c r="G39" s="295"/>
      <c r="H39" s="295"/>
      <c r="I39" s="295"/>
      <c r="J39" s="296"/>
    </row>
  </sheetData>
  <mergeCells count="22">
    <mergeCell ref="I31:J31"/>
    <mergeCell ref="A1:M1"/>
    <mergeCell ref="A2:A3"/>
    <mergeCell ref="B2:M2"/>
    <mergeCell ref="B22:M22"/>
    <mergeCell ref="B23:M23"/>
    <mergeCell ref="A26:J26"/>
    <mergeCell ref="A27:J27"/>
    <mergeCell ref="A28:B28"/>
    <mergeCell ref="I28:J28"/>
    <mergeCell ref="I29:J29"/>
    <mergeCell ref="I30:J30"/>
    <mergeCell ref="A37:A38"/>
    <mergeCell ref="C37:J37"/>
    <mergeCell ref="I38:J38"/>
    <mergeCell ref="B39:J39"/>
    <mergeCell ref="I32:J32"/>
    <mergeCell ref="A33:A36"/>
    <mergeCell ref="C33:J33"/>
    <mergeCell ref="C34:J34"/>
    <mergeCell ref="C35:J35"/>
    <mergeCell ref="I36:J36"/>
  </mergeCells>
  <pageMargins left="0.7" right="0.7" top="0.75" bottom="0.75" header="0.3" footer="0.3"/>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C33" sqref="C33:J33"/>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1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13">
        <f>SUM(B4:L4)</f>
        <v>0</v>
      </c>
    </row>
    <row r="5" spans="1:14" x14ac:dyDescent="0.35">
      <c r="A5" s="5" t="s">
        <v>5</v>
      </c>
      <c r="B5" s="13">
        <v>0</v>
      </c>
      <c r="C5" s="13">
        <v>0</v>
      </c>
      <c r="D5" s="13">
        <v>0</v>
      </c>
      <c r="E5" s="13">
        <v>0</v>
      </c>
      <c r="F5" s="13">
        <v>0</v>
      </c>
      <c r="G5" s="13">
        <v>0</v>
      </c>
      <c r="H5" s="13">
        <v>0</v>
      </c>
      <c r="I5" s="13">
        <v>0</v>
      </c>
      <c r="J5" s="13">
        <v>0</v>
      </c>
      <c r="K5" s="13">
        <v>0</v>
      </c>
      <c r="L5" s="13">
        <v>0</v>
      </c>
      <c r="M5" s="63">
        <f t="shared" ref="M5:M20" si="1">SUM(B5:L5)</f>
        <v>0</v>
      </c>
    </row>
    <row r="6" spans="1:14" x14ac:dyDescent="0.35">
      <c r="A6" s="5" t="s">
        <v>6</v>
      </c>
      <c r="B6" s="13">
        <v>0</v>
      </c>
      <c r="C6" s="13">
        <v>0</v>
      </c>
      <c r="D6" s="13">
        <v>0</v>
      </c>
      <c r="E6" s="13">
        <v>0</v>
      </c>
      <c r="F6" s="13">
        <v>0</v>
      </c>
      <c r="G6" s="13">
        <v>0</v>
      </c>
      <c r="H6" s="13">
        <v>0</v>
      </c>
      <c r="I6" s="13">
        <v>0</v>
      </c>
      <c r="J6" s="13">
        <v>0</v>
      </c>
      <c r="K6" s="13">
        <v>0</v>
      </c>
      <c r="L6" s="13">
        <v>0</v>
      </c>
      <c r="M6" s="63">
        <f t="shared" si="1"/>
        <v>0</v>
      </c>
    </row>
    <row r="7" spans="1:14" ht="29" x14ac:dyDescent="0.35">
      <c r="A7" s="5" t="s">
        <v>7</v>
      </c>
      <c r="B7" s="13">
        <v>0</v>
      </c>
      <c r="C7" s="13">
        <v>0</v>
      </c>
      <c r="D7" s="13">
        <v>0</v>
      </c>
      <c r="E7" s="13">
        <v>0</v>
      </c>
      <c r="F7" s="13">
        <v>0</v>
      </c>
      <c r="G7" s="13">
        <v>0</v>
      </c>
      <c r="H7" s="13">
        <v>0</v>
      </c>
      <c r="I7" s="13">
        <v>0</v>
      </c>
      <c r="J7" s="13">
        <v>0</v>
      </c>
      <c r="K7" s="13">
        <v>0</v>
      </c>
      <c r="L7" s="13">
        <v>0</v>
      </c>
      <c r="M7" s="63">
        <f t="shared" si="1"/>
        <v>0</v>
      </c>
    </row>
    <row r="8" spans="1:14" x14ac:dyDescent="0.35">
      <c r="A8" s="3" t="s">
        <v>8</v>
      </c>
      <c r="B8" s="13">
        <f>SUM(B9:B11)</f>
        <v>0.3</v>
      </c>
      <c r="C8" s="13">
        <f t="shared" ref="C8:L8" si="2">SUM(C9:C11)</f>
        <v>0.3</v>
      </c>
      <c r="D8" s="13">
        <f t="shared" si="2"/>
        <v>0.22500000000000001</v>
      </c>
      <c r="E8" s="13">
        <f t="shared" si="2"/>
        <v>0.22500000000000001</v>
      </c>
      <c r="F8" s="13">
        <f t="shared" si="2"/>
        <v>0.22500000000000001</v>
      </c>
      <c r="G8" s="13">
        <f t="shared" si="2"/>
        <v>0.22500000000000001</v>
      </c>
      <c r="H8" s="13">
        <f t="shared" si="2"/>
        <v>0.6</v>
      </c>
      <c r="I8" s="13">
        <f t="shared" si="2"/>
        <v>0.22500000000000001</v>
      </c>
      <c r="J8" s="13">
        <f t="shared" si="2"/>
        <v>0.22500000000000001</v>
      </c>
      <c r="K8" s="13">
        <f t="shared" si="2"/>
        <v>0.22500000000000001</v>
      </c>
      <c r="L8" s="13">
        <f t="shared" si="2"/>
        <v>0.22500000000000001</v>
      </c>
      <c r="M8" s="63">
        <f t="shared" si="1"/>
        <v>3.0000000000000004</v>
      </c>
      <c r="N8" s="18"/>
    </row>
    <row r="9" spans="1:14" x14ac:dyDescent="0.35">
      <c r="A9" s="5" t="s">
        <v>5</v>
      </c>
      <c r="B9" s="13">
        <v>0.3</v>
      </c>
      <c r="C9" s="13">
        <v>0.3</v>
      </c>
      <c r="D9" s="13">
        <v>0.22500000000000001</v>
      </c>
      <c r="E9" s="13">
        <v>0.22500000000000001</v>
      </c>
      <c r="F9" s="13">
        <v>0.22500000000000001</v>
      </c>
      <c r="G9" s="13">
        <v>0.22500000000000001</v>
      </c>
      <c r="H9" s="13">
        <v>0.6</v>
      </c>
      <c r="I9" s="13">
        <v>0.22500000000000001</v>
      </c>
      <c r="J9" s="13">
        <v>0.22500000000000001</v>
      </c>
      <c r="K9" s="13">
        <v>0.22500000000000001</v>
      </c>
      <c r="L9" s="13">
        <v>0.22500000000000001</v>
      </c>
      <c r="M9" s="63">
        <f t="shared" si="1"/>
        <v>3.0000000000000004</v>
      </c>
      <c r="N9" s="18"/>
    </row>
    <row r="10" spans="1:14" x14ac:dyDescent="0.35">
      <c r="A10" s="5" t="s">
        <v>6</v>
      </c>
      <c r="B10" s="13">
        <v>0</v>
      </c>
      <c r="C10" s="13">
        <v>0</v>
      </c>
      <c r="D10" s="13">
        <v>0</v>
      </c>
      <c r="E10" s="13">
        <v>0</v>
      </c>
      <c r="F10" s="13">
        <v>0</v>
      </c>
      <c r="G10" s="13">
        <v>0</v>
      </c>
      <c r="H10" s="13">
        <v>0</v>
      </c>
      <c r="I10" s="13">
        <v>0</v>
      </c>
      <c r="J10" s="13">
        <v>0</v>
      </c>
      <c r="K10" s="13">
        <v>0</v>
      </c>
      <c r="L10" s="13">
        <v>0</v>
      </c>
      <c r="M10" s="63">
        <f t="shared" si="1"/>
        <v>0</v>
      </c>
      <c r="N10" s="19"/>
    </row>
    <row r="11" spans="1:14" ht="29" x14ac:dyDescent="0.35">
      <c r="A11" s="5" t="s">
        <v>7</v>
      </c>
      <c r="B11" s="13">
        <v>0</v>
      </c>
      <c r="C11" s="13">
        <v>0</v>
      </c>
      <c r="D11" s="13">
        <v>0</v>
      </c>
      <c r="E11" s="13">
        <v>0</v>
      </c>
      <c r="F11" s="13">
        <v>0</v>
      </c>
      <c r="G11" s="13">
        <v>0</v>
      </c>
      <c r="H11" s="13">
        <v>0</v>
      </c>
      <c r="I11" s="13">
        <v>0</v>
      </c>
      <c r="J11" s="13">
        <v>0</v>
      </c>
      <c r="K11" s="13">
        <v>0</v>
      </c>
      <c r="L11" s="13">
        <v>0</v>
      </c>
      <c r="M11" s="63">
        <f t="shared" si="1"/>
        <v>0</v>
      </c>
      <c r="N11" s="19"/>
    </row>
    <row r="12" spans="1:14" x14ac:dyDescent="0.35">
      <c r="A12" s="3" t="s">
        <v>11</v>
      </c>
      <c r="B12" s="13">
        <f>SUM(B13:B15)</f>
        <v>-0.3</v>
      </c>
      <c r="C12" s="13">
        <f t="shared" ref="C12:L12" si="3">SUM(C13:C15)</f>
        <v>-0.3</v>
      </c>
      <c r="D12" s="13">
        <f t="shared" si="3"/>
        <v>-0.22500000000000001</v>
      </c>
      <c r="E12" s="13">
        <f t="shared" si="3"/>
        <v>-0.22500000000000001</v>
      </c>
      <c r="F12" s="13">
        <f t="shared" si="3"/>
        <v>-0.22500000000000001</v>
      </c>
      <c r="G12" s="13">
        <f t="shared" si="3"/>
        <v>-0.22500000000000001</v>
      </c>
      <c r="H12" s="13">
        <f t="shared" si="3"/>
        <v>-0.6</v>
      </c>
      <c r="I12" s="13">
        <f t="shared" si="3"/>
        <v>-0.22500000000000001</v>
      </c>
      <c r="J12" s="13">
        <f t="shared" si="3"/>
        <v>-0.22500000000000001</v>
      </c>
      <c r="K12" s="13">
        <f t="shared" si="3"/>
        <v>-0.22500000000000001</v>
      </c>
      <c r="L12" s="13">
        <f t="shared" si="3"/>
        <v>-0.22500000000000001</v>
      </c>
      <c r="M12" s="63">
        <f t="shared" si="1"/>
        <v>-3.0000000000000004</v>
      </c>
      <c r="N12" s="18"/>
    </row>
    <row r="13" spans="1:14" x14ac:dyDescent="0.35">
      <c r="A13" s="5" t="s">
        <v>5</v>
      </c>
      <c r="B13" s="13">
        <v>-0.3</v>
      </c>
      <c r="C13" s="13">
        <v>-0.3</v>
      </c>
      <c r="D13" s="13">
        <v>-0.22500000000000001</v>
      </c>
      <c r="E13" s="13">
        <v>-0.22500000000000001</v>
      </c>
      <c r="F13" s="13">
        <v>-0.22500000000000001</v>
      </c>
      <c r="G13" s="13">
        <v>-0.22500000000000001</v>
      </c>
      <c r="H13" s="13">
        <v>-0.6</v>
      </c>
      <c r="I13" s="13">
        <v>-0.22500000000000001</v>
      </c>
      <c r="J13" s="13">
        <v>-0.22500000000000001</v>
      </c>
      <c r="K13" s="13">
        <v>-0.22500000000000001</v>
      </c>
      <c r="L13" s="13">
        <v>-0.22500000000000001</v>
      </c>
      <c r="M13" s="63">
        <f t="shared" si="1"/>
        <v>-3.0000000000000004</v>
      </c>
      <c r="N13" s="18"/>
    </row>
    <row r="14" spans="1:14" x14ac:dyDescent="0.35">
      <c r="A14" s="5" t="s">
        <v>6</v>
      </c>
      <c r="B14" s="13">
        <v>0</v>
      </c>
      <c r="C14" s="13">
        <v>0</v>
      </c>
      <c r="D14" s="13">
        <v>0</v>
      </c>
      <c r="E14" s="13">
        <v>0</v>
      </c>
      <c r="F14" s="13">
        <v>0</v>
      </c>
      <c r="G14" s="13">
        <v>0</v>
      </c>
      <c r="H14" s="13">
        <v>0</v>
      </c>
      <c r="I14" s="13">
        <v>0</v>
      </c>
      <c r="J14" s="13">
        <v>0</v>
      </c>
      <c r="K14" s="13">
        <v>0</v>
      </c>
      <c r="L14" s="13">
        <v>0</v>
      </c>
      <c r="M14" s="63">
        <f t="shared" si="1"/>
        <v>0</v>
      </c>
      <c r="N14" s="17"/>
    </row>
    <row r="15" spans="1:14" ht="29" x14ac:dyDescent="0.35">
      <c r="A15" s="5" t="s">
        <v>7</v>
      </c>
      <c r="B15" s="13">
        <v>0</v>
      </c>
      <c r="C15" s="13">
        <v>0</v>
      </c>
      <c r="D15" s="13">
        <v>0</v>
      </c>
      <c r="E15" s="13">
        <v>0</v>
      </c>
      <c r="F15" s="13">
        <v>0</v>
      </c>
      <c r="G15" s="13">
        <v>0</v>
      </c>
      <c r="H15" s="13">
        <v>0</v>
      </c>
      <c r="I15" s="13">
        <v>0</v>
      </c>
      <c r="J15" s="13">
        <v>0</v>
      </c>
      <c r="K15" s="13">
        <v>0</v>
      </c>
      <c r="L15" s="13">
        <v>0</v>
      </c>
      <c r="M15" s="63">
        <f t="shared" si="1"/>
        <v>0</v>
      </c>
    </row>
    <row r="16" spans="1:14" ht="43.5" x14ac:dyDescent="0.35">
      <c r="A16" s="3" t="s">
        <v>9</v>
      </c>
      <c r="B16" s="13">
        <v>1.7</v>
      </c>
      <c r="C16" s="13">
        <v>1.1000000000000001</v>
      </c>
      <c r="D16" s="13">
        <v>0</v>
      </c>
      <c r="E16" s="13">
        <v>0</v>
      </c>
      <c r="F16" s="13">
        <v>0</v>
      </c>
      <c r="G16" s="13">
        <v>0</v>
      </c>
      <c r="H16" s="13">
        <v>0</v>
      </c>
      <c r="I16" s="13">
        <v>0</v>
      </c>
      <c r="J16" s="13">
        <v>0</v>
      </c>
      <c r="K16" s="13">
        <v>0</v>
      </c>
      <c r="L16" s="13">
        <v>0</v>
      </c>
      <c r="M16" s="63">
        <f t="shared" si="1"/>
        <v>2.8</v>
      </c>
    </row>
    <row r="17" spans="1:13" ht="29" x14ac:dyDescent="0.35">
      <c r="A17" s="3" t="s">
        <v>10</v>
      </c>
      <c r="B17" s="1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13">
        <v>0</v>
      </c>
      <c r="C18" s="13">
        <v>0</v>
      </c>
      <c r="D18" s="13">
        <v>0</v>
      </c>
      <c r="E18" s="13">
        <v>0</v>
      </c>
      <c r="F18" s="13">
        <v>0</v>
      </c>
      <c r="G18" s="13">
        <v>0</v>
      </c>
      <c r="H18" s="13">
        <v>0</v>
      </c>
      <c r="I18" s="13">
        <v>0</v>
      </c>
      <c r="J18" s="13">
        <v>0</v>
      </c>
      <c r="K18" s="13">
        <v>0</v>
      </c>
      <c r="L18" s="13">
        <v>0</v>
      </c>
      <c r="M18" s="63">
        <f t="shared" si="1"/>
        <v>0</v>
      </c>
    </row>
    <row r="19" spans="1:13" x14ac:dyDescent="0.35">
      <c r="A19" s="5" t="s">
        <v>6</v>
      </c>
      <c r="B19" s="13">
        <v>0</v>
      </c>
      <c r="C19" s="13">
        <v>0</v>
      </c>
      <c r="D19" s="13">
        <v>0</v>
      </c>
      <c r="E19" s="13">
        <v>0</v>
      </c>
      <c r="F19" s="13">
        <v>0</v>
      </c>
      <c r="G19" s="13">
        <v>0</v>
      </c>
      <c r="H19" s="13">
        <v>0</v>
      </c>
      <c r="I19" s="13">
        <v>0</v>
      </c>
      <c r="J19" s="13">
        <v>0</v>
      </c>
      <c r="K19" s="13">
        <v>0</v>
      </c>
      <c r="L19" s="13">
        <v>0</v>
      </c>
      <c r="M19" s="63">
        <f t="shared" si="1"/>
        <v>0</v>
      </c>
    </row>
    <row r="20" spans="1:13" ht="29" x14ac:dyDescent="0.35">
      <c r="A20" s="5" t="s">
        <v>7</v>
      </c>
      <c r="B20" s="13">
        <v>0</v>
      </c>
      <c r="C20" s="13">
        <v>0</v>
      </c>
      <c r="D20" s="13">
        <v>0</v>
      </c>
      <c r="E20" s="13">
        <v>0</v>
      </c>
      <c r="F20" s="13">
        <v>0</v>
      </c>
      <c r="G20" s="13">
        <v>0</v>
      </c>
      <c r="H20" s="13">
        <v>0</v>
      </c>
      <c r="I20" s="13">
        <v>0</v>
      </c>
      <c r="J20" s="13">
        <v>0</v>
      </c>
      <c r="K20" s="13">
        <v>0</v>
      </c>
      <c r="L20" s="13">
        <v>0</v>
      </c>
      <c r="M20" s="63">
        <f t="shared" si="1"/>
        <v>0</v>
      </c>
    </row>
    <row r="21" spans="1:13" x14ac:dyDescent="0.35">
      <c r="A21" s="5"/>
      <c r="B21" s="13"/>
      <c r="C21" s="13"/>
      <c r="D21" s="13"/>
      <c r="E21" s="13"/>
      <c r="F21" s="13"/>
      <c r="G21" s="13"/>
      <c r="H21" s="13"/>
      <c r="I21" s="13"/>
      <c r="J21" s="13"/>
      <c r="K21" s="13"/>
      <c r="L21" s="13"/>
      <c r="M21" s="13"/>
    </row>
    <row r="22" spans="1:13" ht="76.5" customHeight="1" x14ac:dyDescent="0.35">
      <c r="A22" s="5" t="s">
        <v>12</v>
      </c>
      <c r="B22" s="380" t="s">
        <v>252</v>
      </c>
      <c r="C22" s="381"/>
      <c r="D22" s="381"/>
      <c r="E22" s="381"/>
      <c r="F22" s="381"/>
      <c r="G22" s="381"/>
      <c r="H22" s="381"/>
      <c r="I22" s="381"/>
      <c r="J22" s="381"/>
      <c r="K22" s="381"/>
      <c r="L22" s="381"/>
      <c r="M22" s="382"/>
    </row>
    <row r="23" spans="1:13" ht="170.25" customHeight="1" x14ac:dyDescent="0.35">
      <c r="A23" s="5" t="s">
        <v>13</v>
      </c>
      <c r="B23" s="290" t="s">
        <v>135</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33" t="s">
        <v>17</v>
      </c>
      <c r="B29" s="5" t="s">
        <v>20</v>
      </c>
      <c r="C29" s="33"/>
      <c r="D29" s="33"/>
      <c r="E29" s="33"/>
      <c r="F29" s="33"/>
      <c r="G29" s="33"/>
      <c r="H29" s="33"/>
      <c r="I29" s="290"/>
      <c r="J29" s="290"/>
    </row>
    <row r="30" spans="1:13" ht="43.5" x14ac:dyDescent="0.35">
      <c r="A30" s="33" t="s">
        <v>18</v>
      </c>
      <c r="B30" s="5" t="s">
        <v>21</v>
      </c>
      <c r="C30" s="33"/>
      <c r="D30" s="33"/>
      <c r="E30" s="33"/>
      <c r="F30" s="33"/>
      <c r="G30" s="33"/>
      <c r="H30" s="33"/>
      <c r="I30" s="294"/>
      <c r="J30" s="296"/>
    </row>
    <row r="31" spans="1:13" ht="58" x14ac:dyDescent="0.35">
      <c r="A31" s="33" t="s">
        <v>19</v>
      </c>
      <c r="B31" s="7" t="s">
        <v>22</v>
      </c>
      <c r="C31" s="33"/>
      <c r="D31" s="33"/>
      <c r="E31" s="33"/>
      <c r="F31" s="33"/>
      <c r="G31" s="33"/>
      <c r="H31" s="33"/>
      <c r="I31" s="290"/>
      <c r="J31" s="290"/>
    </row>
    <row r="32" spans="1:13" x14ac:dyDescent="0.35">
      <c r="A32" s="8"/>
      <c r="B32" s="5" t="s">
        <v>23</v>
      </c>
      <c r="C32" s="33"/>
      <c r="D32" s="33"/>
      <c r="E32" s="33"/>
      <c r="F32" s="33"/>
      <c r="G32" s="33"/>
      <c r="H32" s="33"/>
      <c r="I32" s="290"/>
      <c r="J32" s="290"/>
    </row>
    <row r="33" spans="1:10" ht="147" customHeight="1" x14ac:dyDescent="0.35">
      <c r="A33" s="290" t="s">
        <v>24</v>
      </c>
      <c r="B33" s="5" t="s">
        <v>20</v>
      </c>
      <c r="C33" s="290" t="s">
        <v>138</v>
      </c>
      <c r="D33" s="290"/>
      <c r="E33" s="290"/>
      <c r="F33" s="290"/>
      <c r="G33" s="290"/>
      <c r="H33" s="290"/>
      <c r="I33" s="290"/>
      <c r="J33" s="290"/>
    </row>
    <row r="34" spans="1:10" ht="132" customHeight="1" x14ac:dyDescent="0.35">
      <c r="A34" s="290"/>
      <c r="B34" s="5" t="s">
        <v>21</v>
      </c>
      <c r="C34" s="306" t="s">
        <v>139</v>
      </c>
      <c r="D34" s="306"/>
      <c r="E34" s="306"/>
      <c r="F34" s="306"/>
      <c r="G34" s="306"/>
      <c r="H34" s="306"/>
      <c r="I34" s="306"/>
      <c r="J34" s="306"/>
    </row>
    <row r="35" spans="1:10" ht="153" customHeight="1" x14ac:dyDescent="0.35">
      <c r="A35" s="290"/>
      <c r="B35" s="7" t="s">
        <v>25</v>
      </c>
      <c r="C35" s="306" t="s">
        <v>140</v>
      </c>
      <c r="D35" s="306"/>
      <c r="E35" s="306"/>
      <c r="F35" s="306"/>
      <c r="G35" s="306"/>
      <c r="H35" s="306"/>
      <c r="I35" s="306"/>
      <c r="J35" s="306"/>
    </row>
    <row r="36" spans="1:10" ht="96" customHeight="1" x14ac:dyDescent="0.35">
      <c r="A36" s="290"/>
      <c r="B36" t="s">
        <v>141</v>
      </c>
      <c r="C36" s="307" t="s">
        <v>142</v>
      </c>
      <c r="D36" s="308"/>
      <c r="E36" s="308"/>
      <c r="F36" s="308"/>
      <c r="G36" s="308"/>
      <c r="H36" s="308"/>
      <c r="I36" s="308"/>
      <c r="J36" s="309"/>
    </row>
    <row r="37" spans="1:10" ht="249.75" customHeight="1" x14ac:dyDescent="0.35">
      <c r="A37" s="290" t="s">
        <v>26</v>
      </c>
      <c r="B37" s="5" t="s">
        <v>141</v>
      </c>
      <c r="C37" s="294" t="s">
        <v>143</v>
      </c>
      <c r="D37" s="295"/>
      <c r="E37" s="295"/>
      <c r="F37" s="295"/>
      <c r="G37" s="295"/>
      <c r="H37" s="295"/>
      <c r="I37" s="295"/>
      <c r="J37" s="296"/>
    </row>
    <row r="38" spans="1:10" ht="249.75" customHeight="1" x14ac:dyDescent="0.35">
      <c r="A38" s="290"/>
      <c r="B38" s="5" t="s">
        <v>145</v>
      </c>
      <c r="C38" s="294" t="s">
        <v>144</v>
      </c>
      <c r="D38" s="295"/>
      <c r="E38" s="295"/>
      <c r="F38" s="295"/>
      <c r="G38" s="295"/>
      <c r="H38" s="295"/>
      <c r="I38" s="295"/>
      <c r="J38" s="296"/>
    </row>
    <row r="39" spans="1:10" x14ac:dyDescent="0.35">
      <c r="A39" s="290"/>
      <c r="B39" s="5" t="s">
        <v>146</v>
      </c>
      <c r="C39" s="294" t="s">
        <v>147</v>
      </c>
      <c r="D39" s="295"/>
      <c r="E39" s="295"/>
      <c r="F39" s="295"/>
      <c r="G39" s="295"/>
      <c r="H39" s="295"/>
      <c r="I39" s="295"/>
      <c r="J39" s="296"/>
    </row>
    <row r="40" spans="1:10" ht="43.5" x14ac:dyDescent="0.35">
      <c r="A40" s="33" t="s">
        <v>13</v>
      </c>
      <c r="B40" s="294"/>
      <c r="C40" s="295"/>
      <c r="D40" s="295"/>
      <c r="E40" s="295"/>
      <c r="F40" s="295"/>
      <c r="G40" s="295"/>
      <c r="H40" s="295"/>
      <c r="I40" s="295"/>
      <c r="J40" s="296"/>
    </row>
  </sheetData>
  <mergeCells count="23">
    <mergeCell ref="I31:J31"/>
    <mergeCell ref="A1:M1"/>
    <mergeCell ref="A2:A3"/>
    <mergeCell ref="B2:M2"/>
    <mergeCell ref="B22:M22"/>
    <mergeCell ref="B23:M23"/>
    <mergeCell ref="A26:J26"/>
    <mergeCell ref="A27:J27"/>
    <mergeCell ref="A28:B28"/>
    <mergeCell ref="I28:J28"/>
    <mergeCell ref="I29:J29"/>
    <mergeCell ref="I30:J30"/>
    <mergeCell ref="I32:J32"/>
    <mergeCell ref="A33:A36"/>
    <mergeCell ref="C33:J33"/>
    <mergeCell ref="C34:J34"/>
    <mergeCell ref="C35:J35"/>
    <mergeCell ref="C36:J36"/>
    <mergeCell ref="A37:A39"/>
    <mergeCell ref="C37:J37"/>
    <mergeCell ref="B40:J40"/>
    <mergeCell ref="C38:J38"/>
    <mergeCell ref="C39:J39"/>
  </mergeCells>
  <pageMargins left="0.7" right="0.7" top="0.75" bottom="0.75" header="0.3" footer="0.3"/>
  <pageSetup paperSize="9"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B8" sqref="B8:L8"/>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x14ac:dyDescent="0.35">
      <c r="A5" s="5" t="s">
        <v>5</v>
      </c>
      <c r="B5" s="63">
        <v>0</v>
      </c>
      <c r="C5" s="63">
        <v>0</v>
      </c>
      <c r="D5" s="63">
        <v>0</v>
      </c>
      <c r="E5" s="63">
        <v>0</v>
      </c>
      <c r="F5" s="63">
        <v>0</v>
      </c>
      <c r="G5" s="63">
        <v>0</v>
      </c>
      <c r="H5" s="63">
        <v>0</v>
      </c>
      <c r="I5" s="63">
        <v>0</v>
      </c>
      <c r="J5" s="63">
        <v>0</v>
      </c>
      <c r="K5" s="63">
        <v>0</v>
      </c>
      <c r="L5" s="63">
        <v>0</v>
      </c>
      <c r="M5" s="63">
        <f t="shared" ref="M5:M20" si="1">SUM(B5:L5)</f>
        <v>0</v>
      </c>
    </row>
    <row r="6" spans="1:14" x14ac:dyDescent="0.35">
      <c r="A6" s="5" t="s">
        <v>6</v>
      </c>
      <c r="B6" s="63">
        <v>0</v>
      </c>
      <c r="C6" s="63">
        <v>0</v>
      </c>
      <c r="D6" s="63">
        <v>0</v>
      </c>
      <c r="E6" s="63">
        <v>0</v>
      </c>
      <c r="F6" s="63">
        <v>0</v>
      </c>
      <c r="G6" s="63">
        <v>0</v>
      </c>
      <c r="H6" s="63">
        <v>0</v>
      </c>
      <c r="I6" s="63">
        <v>0</v>
      </c>
      <c r="J6" s="63">
        <v>0</v>
      </c>
      <c r="K6" s="63">
        <v>0</v>
      </c>
      <c r="L6" s="63">
        <v>0</v>
      </c>
      <c r="M6" s="63">
        <f t="shared" si="1"/>
        <v>0</v>
      </c>
    </row>
    <row r="7" spans="1:14" ht="29" x14ac:dyDescent="0.35">
      <c r="A7" s="5" t="s">
        <v>7</v>
      </c>
      <c r="B7" s="63">
        <v>0</v>
      </c>
      <c r="C7" s="63">
        <v>0</v>
      </c>
      <c r="D7" s="63">
        <v>0</v>
      </c>
      <c r="E7" s="63">
        <v>0</v>
      </c>
      <c r="F7" s="63">
        <v>0</v>
      </c>
      <c r="G7" s="63">
        <v>0</v>
      </c>
      <c r="H7" s="63">
        <v>0</v>
      </c>
      <c r="I7" s="63">
        <v>0</v>
      </c>
      <c r="J7" s="63">
        <v>0</v>
      </c>
      <c r="K7" s="63">
        <v>0</v>
      </c>
      <c r="L7" s="63">
        <v>0</v>
      </c>
      <c r="M7" s="63">
        <f t="shared" si="1"/>
        <v>0</v>
      </c>
    </row>
    <row r="8" spans="1:14" x14ac:dyDescent="0.35">
      <c r="A8" s="3" t="s">
        <v>8</v>
      </c>
      <c r="B8" s="63">
        <f>SUM(B9:B11)</f>
        <v>10.9</v>
      </c>
      <c r="C8" s="94">
        <f t="shared" ref="C8:L8" si="2">SUM(C9:C11)</f>
        <v>25.2</v>
      </c>
      <c r="D8" s="94">
        <f t="shared" si="2"/>
        <v>0.8</v>
      </c>
      <c r="E8" s="94">
        <f t="shared" si="2"/>
        <v>0.8</v>
      </c>
      <c r="F8" s="94">
        <f t="shared" si="2"/>
        <v>0.8</v>
      </c>
      <c r="G8" s="94">
        <f t="shared" si="2"/>
        <v>0.8</v>
      </c>
      <c r="H8" s="94">
        <f t="shared" si="2"/>
        <v>0.8</v>
      </c>
      <c r="I8" s="94">
        <f t="shared" si="2"/>
        <v>0.8</v>
      </c>
      <c r="J8" s="94">
        <f t="shared" si="2"/>
        <v>0.8</v>
      </c>
      <c r="K8" s="94">
        <f t="shared" si="2"/>
        <v>0.8</v>
      </c>
      <c r="L8" s="94">
        <f t="shared" si="2"/>
        <v>0.8</v>
      </c>
      <c r="M8" s="63">
        <f t="shared" si="1"/>
        <v>43.299999999999976</v>
      </c>
      <c r="N8" s="18"/>
    </row>
    <row r="9" spans="1:14" x14ac:dyDescent="0.35">
      <c r="A9" s="5" t="s">
        <v>5</v>
      </c>
      <c r="B9" s="94">
        <v>10.9</v>
      </c>
      <c r="C9" s="94">
        <v>25.2</v>
      </c>
      <c r="D9" s="94">
        <v>0.8</v>
      </c>
      <c r="E9" s="94">
        <v>0.8</v>
      </c>
      <c r="F9" s="94">
        <v>0.8</v>
      </c>
      <c r="G9" s="94">
        <v>0.8</v>
      </c>
      <c r="H9" s="94">
        <v>0.8</v>
      </c>
      <c r="I9" s="94">
        <v>0.8</v>
      </c>
      <c r="J9" s="94">
        <v>0.8</v>
      </c>
      <c r="K9" s="94">
        <v>0.8</v>
      </c>
      <c r="L9" s="94">
        <v>0.8</v>
      </c>
      <c r="M9" s="63">
        <f t="shared" si="1"/>
        <v>43.299999999999976</v>
      </c>
      <c r="N9" s="18"/>
    </row>
    <row r="10" spans="1:14" x14ac:dyDescent="0.35">
      <c r="A10" s="5" t="s">
        <v>6</v>
      </c>
      <c r="B10" s="63">
        <v>0</v>
      </c>
      <c r="C10" s="63">
        <v>0</v>
      </c>
      <c r="D10" s="63">
        <v>0</v>
      </c>
      <c r="E10" s="63">
        <v>0</v>
      </c>
      <c r="F10" s="63">
        <v>0</v>
      </c>
      <c r="G10" s="63">
        <v>0</v>
      </c>
      <c r="H10" s="63">
        <v>0</v>
      </c>
      <c r="I10" s="63">
        <v>0</v>
      </c>
      <c r="J10" s="63">
        <v>0</v>
      </c>
      <c r="K10" s="63">
        <v>0</v>
      </c>
      <c r="L10" s="63">
        <v>0</v>
      </c>
      <c r="M10" s="63">
        <f t="shared" si="1"/>
        <v>0</v>
      </c>
      <c r="N10" s="19"/>
    </row>
    <row r="11" spans="1:14" ht="29" x14ac:dyDescent="0.35">
      <c r="A11" s="5" t="s">
        <v>7</v>
      </c>
      <c r="B11" s="84"/>
      <c r="C11" s="84"/>
      <c r="D11" s="84"/>
      <c r="E11" s="84"/>
      <c r="F11" s="84"/>
      <c r="G11" s="84"/>
      <c r="H11" s="84"/>
      <c r="I11" s="84"/>
      <c r="J11" s="84"/>
      <c r="K11" s="84"/>
      <c r="L11" s="84"/>
      <c r="M11" s="63">
        <f t="shared" si="1"/>
        <v>0</v>
      </c>
      <c r="N11" s="19"/>
    </row>
    <row r="12" spans="1:14" x14ac:dyDescent="0.35">
      <c r="A12" s="3" t="s">
        <v>11</v>
      </c>
      <c r="B12" s="63">
        <f>SUM(B13:B15)</f>
        <v>-10.9</v>
      </c>
      <c r="C12" s="94">
        <f t="shared" ref="C12:L12" si="3">SUM(C13:C15)</f>
        <v>-25.2</v>
      </c>
      <c r="D12" s="94">
        <f t="shared" si="3"/>
        <v>-0.8</v>
      </c>
      <c r="E12" s="94">
        <f t="shared" si="3"/>
        <v>-0.8</v>
      </c>
      <c r="F12" s="94">
        <f t="shared" si="3"/>
        <v>-0.8</v>
      </c>
      <c r="G12" s="94">
        <f t="shared" si="3"/>
        <v>-0.8</v>
      </c>
      <c r="H12" s="94">
        <f t="shared" si="3"/>
        <v>-0.8</v>
      </c>
      <c r="I12" s="94">
        <f t="shared" si="3"/>
        <v>-0.8</v>
      </c>
      <c r="J12" s="94">
        <f t="shared" si="3"/>
        <v>-0.8</v>
      </c>
      <c r="K12" s="94">
        <f t="shared" si="3"/>
        <v>-0.8</v>
      </c>
      <c r="L12" s="94">
        <f t="shared" si="3"/>
        <v>-0.8</v>
      </c>
      <c r="M12" s="63">
        <f t="shared" si="1"/>
        <v>-43.299999999999976</v>
      </c>
      <c r="N12" s="18"/>
    </row>
    <row r="13" spans="1:14" x14ac:dyDescent="0.35">
      <c r="A13" s="5" t="s">
        <v>5</v>
      </c>
      <c r="B13" s="94">
        <v>-10.9</v>
      </c>
      <c r="C13" s="94">
        <v>-25.2</v>
      </c>
      <c r="D13" s="94">
        <v>-0.8</v>
      </c>
      <c r="E13" s="94">
        <v>-0.8</v>
      </c>
      <c r="F13" s="94">
        <v>-0.8</v>
      </c>
      <c r="G13" s="94">
        <v>-0.8</v>
      </c>
      <c r="H13" s="94">
        <v>-0.8</v>
      </c>
      <c r="I13" s="94">
        <v>-0.8</v>
      </c>
      <c r="J13" s="94">
        <v>-0.8</v>
      </c>
      <c r="K13" s="94">
        <v>-0.8</v>
      </c>
      <c r="L13" s="94">
        <v>-0.8</v>
      </c>
      <c r="M13" s="63">
        <f t="shared" si="1"/>
        <v>-43.299999999999976</v>
      </c>
      <c r="N13" s="18"/>
    </row>
    <row r="14" spans="1:14" x14ac:dyDescent="0.35">
      <c r="A14" s="5" t="s">
        <v>6</v>
      </c>
      <c r="B14" s="63">
        <v>0</v>
      </c>
      <c r="C14" s="63">
        <v>0</v>
      </c>
      <c r="D14" s="63">
        <v>0</v>
      </c>
      <c r="E14" s="63">
        <v>0</v>
      </c>
      <c r="F14" s="63">
        <v>0</v>
      </c>
      <c r="G14" s="63">
        <v>0</v>
      </c>
      <c r="H14" s="63">
        <v>0</v>
      </c>
      <c r="I14" s="63">
        <v>0</v>
      </c>
      <c r="J14" s="63">
        <v>0</v>
      </c>
      <c r="K14" s="63">
        <v>0</v>
      </c>
      <c r="L14" s="63">
        <v>0</v>
      </c>
      <c r="M14" s="63">
        <f t="shared" si="1"/>
        <v>0</v>
      </c>
      <c r="N14" s="17"/>
    </row>
    <row r="15" spans="1:14" ht="29" x14ac:dyDescent="0.35">
      <c r="A15" s="5" t="s">
        <v>7</v>
      </c>
      <c r="B15" s="63">
        <v>0</v>
      </c>
      <c r="C15" s="63">
        <v>0</v>
      </c>
      <c r="D15" s="63">
        <v>0</v>
      </c>
      <c r="E15" s="63">
        <v>0</v>
      </c>
      <c r="F15" s="63">
        <v>0</v>
      </c>
      <c r="G15" s="63">
        <v>0</v>
      </c>
      <c r="H15" s="63"/>
      <c r="I15" s="63"/>
      <c r="J15" s="63"/>
      <c r="K15" s="63"/>
      <c r="L15" s="63"/>
      <c r="M15" s="63">
        <f t="shared" si="1"/>
        <v>0</v>
      </c>
    </row>
    <row r="16" spans="1:14" ht="43.5" x14ac:dyDescent="0.35">
      <c r="A16" s="3" t="s">
        <v>9</v>
      </c>
      <c r="B16" s="79">
        <v>10.9</v>
      </c>
      <c r="C16" s="79">
        <v>25.2</v>
      </c>
      <c r="D16" s="63">
        <v>0</v>
      </c>
      <c r="E16" s="63">
        <v>0</v>
      </c>
      <c r="F16" s="63">
        <v>0</v>
      </c>
      <c r="G16" s="63">
        <v>0</v>
      </c>
      <c r="H16" s="63">
        <v>0</v>
      </c>
      <c r="I16" s="63">
        <v>0</v>
      </c>
      <c r="J16" s="63">
        <v>0</v>
      </c>
      <c r="K16" s="63">
        <v>0</v>
      </c>
      <c r="L16" s="63">
        <v>0</v>
      </c>
      <c r="M16" s="63">
        <f t="shared" si="1"/>
        <v>36.1</v>
      </c>
    </row>
    <row r="17" spans="1:13" ht="29" x14ac:dyDescent="0.35">
      <c r="A17" s="3" t="s">
        <v>10</v>
      </c>
      <c r="B17" s="63">
        <f>SUM(B18:B20)</f>
        <v>0</v>
      </c>
      <c r="C17" s="63">
        <f t="shared" ref="C17:L17" si="4">SUM(C18:C20)</f>
        <v>0</v>
      </c>
      <c r="D17" s="63">
        <f t="shared" si="4"/>
        <v>0</v>
      </c>
      <c r="E17" s="63">
        <f t="shared" si="4"/>
        <v>0</v>
      </c>
      <c r="F17" s="63">
        <f t="shared" si="4"/>
        <v>0</v>
      </c>
      <c r="G17" s="63">
        <f t="shared" si="4"/>
        <v>0</v>
      </c>
      <c r="H17" s="63">
        <f t="shared" si="4"/>
        <v>0</v>
      </c>
      <c r="I17" s="63">
        <f t="shared" si="4"/>
        <v>0</v>
      </c>
      <c r="J17" s="63">
        <f t="shared" si="4"/>
        <v>0</v>
      </c>
      <c r="K17" s="63">
        <f t="shared" si="4"/>
        <v>0</v>
      </c>
      <c r="L17" s="63">
        <f t="shared" si="4"/>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x14ac:dyDescent="0.35">
      <c r="A21" s="5"/>
      <c r="B21" s="33"/>
      <c r="C21" s="33"/>
      <c r="D21" s="33"/>
      <c r="E21" s="33"/>
      <c r="F21" s="33"/>
      <c r="G21" s="33"/>
      <c r="H21" s="33"/>
      <c r="I21" s="33"/>
      <c r="J21" s="33"/>
      <c r="K21" s="33"/>
      <c r="L21" s="33"/>
      <c r="M21" s="33"/>
    </row>
    <row r="22" spans="1:13" ht="76.5" customHeight="1" x14ac:dyDescent="0.35">
      <c r="A22" s="5" t="s">
        <v>12</v>
      </c>
      <c r="B22" s="290" t="s">
        <v>275</v>
      </c>
      <c r="C22" s="290"/>
      <c r="D22" s="290"/>
      <c r="E22" s="290"/>
      <c r="F22" s="290"/>
      <c r="G22" s="290"/>
      <c r="H22" s="290"/>
      <c r="I22" s="290"/>
      <c r="J22" s="290"/>
      <c r="K22" s="290"/>
      <c r="L22" s="290"/>
      <c r="M22" s="290"/>
    </row>
    <row r="23" spans="1:13" ht="144" customHeight="1" x14ac:dyDescent="0.35">
      <c r="A23" s="5" t="s">
        <v>13</v>
      </c>
      <c r="B23" s="290" t="s">
        <v>276</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33" t="s">
        <v>17</v>
      </c>
      <c r="B29" s="5" t="s">
        <v>20</v>
      </c>
      <c r="C29" s="33"/>
      <c r="D29" s="33"/>
      <c r="E29" s="33">
        <v>2</v>
      </c>
      <c r="F29" s="33">
        <v>2.5</v>
      </c>
      <c r="G29" s="33">
        <v>3</v>
      </c>
      <c r="H29" s="33">
        <v>3.5</v>
      </c>
      <c r="I29" s="290">
        <f>SUM(E29:H29)</f>
        <v>11</v>
      </c>
      <c r="J29" s="290"/>
    </row>
    <row r="30" spans="1:13" ht="43.5" x14ac:dyDescent="0.35">
      <c r="A30" s="33" t="s">
        <v>18</v>
      </c>
      <c r="B30" s="5" t="s">
        <v>21</v>
      </c>
      <c r="C30" s="33"/>
      <c r="D30" s="33"/>
      <c r="E30" s="33">
        <v>1.5</v>
      </c>
      <c r="F30" s="33">
        <v>2</v>
      </c>
      <c r="G30" s="33">
        <v>2.5</v>
      </c>
      <c r="H30" s="33">
        <v>3</v>
      </c>
      <c r="I30" s="290">
        <f t="shared" ref="I30:I31" si="5">SUM(E30:H30)</f>
        <v>9</v>
      </c>
      <c r="J30" s="290"/>
    </row>
    <row r="31" spans="1:13" ht="58" x14ac:dyDescent="0.35">
      <c r="A31" s="33" t="s">
        <v>19</v>
      </c>
      <c r="B31" s="7" t="s">
        <v>22</v>
      </c>
      <c r="C31" s="33"/>
      <c r="D31" s="33"/>
      <c r="E31" s="33">
        <v>0.5</v>
      </c>
      <c r="F31" s="33">
        <v>0.7</v>
      </c>
      <c r="G31" s="33">
        <v>0.9</v>
      </c>
      <c r="H31" s="33">
        <v>1.1000000000000001</v>
      </c>
      <c r="I31" s="290">
        <f t="shared" si="5"/>
        <v>3.2</v>
      </c>
      <c r="J31" s="290"/>
    </row>
    <row r="32" spans="1:13" x14ac:dyDescent="0.35">
      <c r="A32" s="8"/>
      <c r="B32" s="5" t="s">
        <v>23</v>
      </c>
      <c r="C32" s="33"/>
      <c r="D32" s="33"/>
      <c r="E32" s="33"/>
      <c r="F32" s="33"/>
      <c r="G32" s="33"/>
      <c r="H32" s="33"/>
      <c r="I32" s="290"/>
      <c r="J32" s="290"/>
    </row>
    <row r="33" spans="1:10" ht="147" customHeight="1" x14ac:dyDescent="0.35">
      <c r="A33" s="290" t="s">
        <v>24</v>
      </c>
      <c r="B33" s="5" t="s">
        <v>20</v>
      </c>
      <c r="C33" s="290" t="s">
        <v>148</v>
      </c>
      <c r="D33" s="290"/>
      <c r="E33" s="290"/>
      <c r="F33" s="290"/>
      <c r="G33" s="290"/>
      <c r="H33" s="290"/>
      <c r="I33" s="290"/>
      <c r="J33" s="290"/>
    </row>
    <row r="34" spans="1:10" ht="132" customHeight="1" x14ac:dyDescent="0.35">
      <c r="A34" s="290"/>
      <c r="B34" s="5" t="s">
        <v>21</v>
      </c>
      <c r="C34" s="306" t="s">
        <v>148</v>
      </c>
      <c r="D34" s="306"/>
      <c r="E34" s="306"/>
      <c r="F34" s="306"/>
      <c r="G34" s="306"/>
      <c r="H34" s="306"/>
      <c r="I34" s="306"/>
      <c r="J34" s="306"/>
    </row>
    <row r="35" spans="1:10" ht="153" customHeight="1" x14ac:dyDescent="0.35">
      <c r="A35" s="290"/>
      <c r="B35" s="7" t="s">
        <v>25</v>
      </c>
      <c r="C35" s="306" t="s">
        <v>149</v>
      </c>
      <c r="D35" s="306"/>
      <c r="E35" s="306"/>
      <c r="F35" s="306"/>
      <c r="G35" s="306"/>
      <c r="H35" s="306"/>
      <c r="I35" s="306"/>
      <c r="J35" s="306"/>
    </row>
    <row r="36" spans="1:10" x14ac:dyDescent="0.35">
      <c r="A36" s="290"/>
      <c r="C36" s="307"/>
      <c r="D36" s="308"/>
      <c r="E36" s="308"/>
      <c r="F36" s="308"/>
      <c r="G36" s="308"/>
      <c r="H36" s="308"/>
      <c r="I36" s="308"/>
      <c r="J36" s="309"/>
    </row>
    <row r="37" spans="1:10" ht="58" x14ac:dyDescent="0.35">
      <c r="A37" s="290" t="s">
        <v>26</v>
      </c>
      <c r="B37" s="5" t="s">
        <v>22</v>
      </c>
      <c r="C37" s="294"/>
      <c r="D37" s="295"/>
      <c r="E37" s="295"/>
      <c r="F37" s="295"/>
      <c r="G37" s="295"/>
      <c r="H37" s="295"/>
      <c r="I37" s="295"/>
      <c r="J37" s="296"/>
    </row>
    <row r="38" spans="1:10" x14ac:dyDescent="0.35">
      <c r="A38" s="290"/>
      <c r="B38" s="5" t="s">
        <v>23</v>
      </c>
      <c r="C38" s="33"/>
      <c r="D38" s="33"/>
      <c r="E38" s="33"/>
      <c r="F38" s="33"/>
      <c r="G38" s="33"/>
      <c r="H38" s="33"/>
      <c r="I38" s="290"/>
      <c r="J38" s="290"/>
    </row>
    <row r="39" spans="1:10" ht="43.5" x14ac:dyDescent="0.35">
      <c r="A39" s="33" t="s">
        <v>13</v>
      </c>
      <c r="B39" s="294"/>
      <c r="C39" s="295"/>
      <c r="D39" s="295"/>
      <c r="E39" s="295"/>
      <c r="F39" s="295"/>
      <c r="G39" s="295"/>
      <c r="H39" s="295"/>
      <c r="I39" s="295"/>
      <c r="J39" s="296"/>
    </row>
  </sheetData>
  <mergeCells count="22">
    <mergeCell ref="I31:J31"/>
    <mergeCell ref="A1:M1"/>
    <mergeCell ref="A2:A3"/>
    <mergeCell ref="B2:M2"/>
    <mergeCell ref="B22:M22"/>
    <mergeCell ref="B23:M23"/>
    <mergeCell ref="A26:J26"/>
    <mergeCell ref="A27:J27"/>
    <mergeCell ref="A28:B28"/>
    <mergeCell ref="I28:J28"/>
    <mergeCell ref="I29:J29"/>
    <mergeCell ref="I30:J30"/>
    <mergeCell ref="A37:A38"/>
    <mergeCell ref="C37:J37"/>
    <mergeCell ref="I38:J38"/>
    <mergeCell ref="B39:J39"/>
    <mergeCell ref="I32:J32"/>
    <mergeCell ref="A33:A36"/>
    <mergeCell ref="C33:J33"/>
    <mergeCell ref="C34:J34"/>
    <mergeCell ref="C35:J35"/>
    <mergeCell ref="C36:J36"/>
  </mergeCells>
  <pageMargins left="0.7" right="0.7" top="0.75" bottom="0.75" header="0.3" footer="0.3"/>
  <pageSetup paperSize="9"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P14" sqref="P14"/>
    </sheetView>
  </sheetViews>
  <sheetFormatPr defaultRowHeight="14.5" x14ac:dyDescent="0.35"/>
  <cols>
    <col min="1" max="1" width="25.453125" customWidth="1"/>
    <col min="2" max="2" width="15.26953125" customWidth="1"/>
    <col min="3" max="3" width="13.7265625" customWidth="1"/>
    <col min="4" max="4" width="13.54296875" customWidth="1"/>
    <col min="5" max="5" width="14.26953125" customWidth="1"/>
    <col min="6" max="6" width="13.1796875" customWidth="1"/>
    <col min="7" max="7" width="14.453125" customWidth="1"/>
    <col min="8" max="8" width="14.81640625" customWidth="1"/>
    <col min="9" max="9" width="14.26953125" customWidth="1"/>
    <col min="10" max="10" width="14.453125" customWidth="1"/>
    <col min="11" max="11" width="15.453125" customWidth="1"/>
    <col min="12" max="12" width="14.26953125" customWidth="1"/>
    <col min="13" max="13" width="20.26953125" customWidth="1"/>
  </cols>
  <sheetData>
    <row r="1" spans="1:14" x14ac:dyDescent="0.35">
      <c r="A1" s="289" t="s">
        <v>0</v>
      </c>
      <c r="B1" s="289"/>
      <c r="C1" s="289"/>
      <c r="D1" s="289"/>
      <c r="E1" s="289"/>
      <c r="F1" s="289"/>
      <c r="G1" s="289"/>
      <c r="H1" s="289"/>
      <c r="I1" s="289"/>
      <c r="J1" s="289"/>
      <c r="K1" s="289"/>
      <c r="L1" s="289"/>
      <c r="M1" s="289"/>
    </row>
    <row r="2" spans="1:14" x14ac:dyDescent="0.35">
      <c r="A2" s="290" t="s">
        <v>56</v>
      </c>
      <c r="B2" s="291" t="s">
        <v>2</v>
      </c>
      <c r="C2" s="291"/>
      <c r="D2" s="291"/>
      <c r="E2" s="291"/>
      <c r="F2" s="291"/>
      <c r="G2" s="291"/>
      <c r="H2" s="291"/>
      <c r="I2" s="291"/>
      <c r="J2" s="291"/>
      <c r="K2" s="291"/>
      <c r="L2" s="291"/>
      <c r="M2" s="291"/>
    </row>
    <row r="3" spans="1:14" x14ac:dyDescent="0.35">
      <c r="A3" s="290"/>
      <c r="B3" s="1">
        <v>0</v>
      </c>
      <c r="C3" s="1">
        <v>1</v>
      </c>
      <c r="D3" s="1">
        <v>2</v>
      </c>
      <c r="E3" s="1">
        <v>3</v>
      </c>
      <c r="F3" s="1">
        <v>4</v>
      </c>
      <c r="G3" s="1">
        <v>5</v>
      </c>
      <c r="H3" s="1">
        <v>6</v>
      </c>
      <c r="I3" s="1">
        <v>7</v>
      </c>
      <c r="J3" s="1">
        <v>8</v>
      </c>
      <c r="K3" s="1">
        <v>9</v>
      </c>
      <c r="L3" s="1">
        <v>10</v>
      </c>
      <c r="M3" s="2" t="s">
        <v>3</v>
      </c>
    </row>
    <row r="4" spans="1:14" x14ac:dyDescent="0.35">
      <c r="A4" s="3" t="s">
        <v>4</v>
      </c>
      <c r="B4" s="63">
        <f>SUM(B5:B7)</f>
        <v>0</v>
      </c>
      <c r="C4" s="63">
        <f t="shared" ref="C4:L4" si="0">SUM(C5:C7)</f>
        <v>0</v>
      </c>
      <c r="D4" s="63">
        <f t="shared" si="0"/>
        <v>0</v>
      </c>
      <c r="E4" s="63">
        <f t="shared" si="0"/>
        <v>0</v>
      </c>
      <c r="F4" s="63">
        <f t="shared" si="0"/>
        <v>0</v>
      </c>
      <c r="G4" s="63">
        <f t="shared" si="0"/>
        <v>0</v>
      </c>
      <c r="H4" s="63">
        <f t="shared" si="0"/>
        <v>0</v>
      </c>
      <c r="I4" s="63">
        <f t="shared" si="0"/>
        <v>0</v>
      </c>
      <c r="J4" s="63">
        <f t="shared" si="0"/>
        <v>0</v>
      </c>
      <c r="K4" s="63">
        <f t="shared" si="0"/>
        <v>0</v>
      </c>
      <c r="L4" s="63">
        <f t="shared" si="0"/>
        <v>0</v>
      </c>
      <c r="M4" s="63">
        <f>SUM(B4:L4)</f>
        <v>0</v>
      </c>
    </row>
    <row r="5" spans="1:14" x14ac:dyDescent="0.35">
      <c r="A5" s="5" t="s">
        <v>5</v>
      </c>
      <c r="B5" s="63">
        <v>0</v>
      </c>
      <c r="C5" s="63">
        <v>0</v>
      </c>
      <c r="D5" s="63">
        <v>0</v>
      </c>
      <c r="E5" s="63">
        <v>0</v>
      </c>
      <c r="F5" s="63">
        <v>0</v>
      </c>
      <c r="G5" s="63">
        <v>0</v>
      </c>
      <c r="H5" s="63">
        <v>0</v>
      </c>
      <c r="I5" s="63">
        <v>0</v>
      </c>
      <c r="J5" s="63">
        <v>0</v>
      </c>
      <c r="K5" s="63">
        <v>0</v>
      </c>
      <c r="L5" s="63">
        <v>0</v>
      </c>
      <c r="M5" s="63">
        <f t="shared" ref="M5:M20" si="1">SUM(B5:L5)</f>
        <v>0</v>
      </c>
    </row>
    <row r="6" spans="1:14" x14ac:dyDescent="0.35">
      <c r="A6" s="5" t="s">
        <v>6</v>
      </c>
      <c r="B6" s="63">
        <v>0</v>
      </c>
      <c r="C6" s="63">
        <v>0</v>
      </c>
      <c r="D6" s="63">
        <v>0</v>
      </c>
      <c r="E6" s="63">
        <v>0</v>
      </c>
      <c r="F6" s="63">
        <v>0</v>
      </c>
      <c r="G6" s="63">
        <v>0</v>
      </c>
      <c r="H6" s="63">
        <v>0</v>
      </c>
      <c r="I6" s="63">
        <v>0</v>
      </c>
      <c r="J6" s="63">
        <v>0</v>
      </c>
      <c r="K6" s="63">
        <v>0</v>
      </c>
      <c r="L6" s="63">
        <v>0</v>
      </c>
      <c r="M6" s="63">
        <f t="shared" si="1"/>
        <v>0</v>
      </c>
    </row>
    <row r="7" spans="1:14" ht="29" x14ac:dyDescent="0.35">
      <c r="A7" s="5" t="s">
        <v>7</v>
      </c>
      <c r="B7" s="63">
        <v>0</v>
      </c>
      <c r="C7" s="63">
        <v>0</v>
      </c>
      <c r="D7" s="63">
        <v>0</v>
      </c>
      <c r="E7" s="63">
        <v>0</v>
      </c>
      <c r="F7" s="63">
        <v>0</v>
      </c>
      <c r="G7" s="63">
        <v>0</v>
      </c>
      <c r="H7" s="63">
        <v>0</v>
      </c>
      <c r="I7" s="63">
        <v>0</v>
      </c>
      <c r="J7" s="63">
        <v>0</v>
      </c>
      <c r="K7" s="63">
        <v>0</v>
      </c>
      <c r="L7" s="63">
        <v>0</v>
      </c>
      <c r="M7" s="63">
        <f t="shared" si="1"/>
        <v>0</v>
      </c>
    </row>
    <row r="8" spans="1:14" x14ac:dyDescent="0.35">
      <c r="A8" s="3" t="s">
        <v>8</v>
      </c>
      <c r="B8" s="63">
        <f>SUM(B9:B11)</f>
        <v>1.8088249999999999</v>
      </c>
      <c r="C8" s="63">
        <f t="shared" ref="C8:L8" si="2">SUM(C9:C11)</f>
        <v>1.590222</v>
      </c>
      <c r="D8" s="63">
        <f t="shared" si="2"/>
        <v>0.3805</v>
      </c>
      <c r="E8" s="63">
        <f t="shared" si="2"/>
        <v>0.3805</v>
      </c>
      <c r="F8" s="63">
        <f t="shared" si="2"/>
        <v>0.385351</v>
      </c>
      <c r="G8" s="63">
        <f t="shared" si="2"/>
        <v>0.385351</v>
      </c>
      <c r="H8" s="63">
        <f t="shared" si="2"/>
        <v>1.0596749999999999</v>
      </c>
      <c r="I8" s="63">
        <f t="shared" si="2"/>
        <v>0.44841700000000001</v>
      </c>
      <c r="J8" s="63">
        <f t="shared" si="2"/>
        <v>0.404756</v>
      </c>
      <c r="K8" s="63">
        <f t="shared" si="2"/>
        <v>0</v>
      </c>
      <c r="L8" s="63">
        <f t="shared" si="2"/>
        <v>0</v>
      </c>
      <c r="M8" s="63">
        <f t="shared" si="1"/>
        <v>6.843596999999999</v>
      </c>
      <c r="N8" s="18"/>
    </row>
    <row r="9" spans="1:14" x14ac:dyDescent="0.35">
      <c r="A9" s="5" t="s">
        <v>5</v>
      </c>
      <c r="B9" s="84">
        <v>1.8088249999999999</v>
      </c>
      <c r="C9" s="84">
        <v>1.590222</v>
      </c>
      <c r="D9" s="84">
        <v>0.3805</v>
      </c>
      <c r="E9" s="84">
        <v>0.3805</v>
      </c>
      <c r="F9" s="84">
        <v>0.385351</v>
      </c>
      <c r="G9" s="84">
        <v>0.385351</v>
      </c>
      <c r="H9" s="84">
        <v>1.0596749999999999</v>
      </c>
      <c r="I9" s="84">
        <v>0.44841700000000001</v>
      </c>
      <c r="J9" s="84">
        <v>0.404756</v>
      </c>
      <c r="K9" s="63">
        <v>0</v>
      </c>
      <c r="L9" s="63">
        <v>0</v>
      </c>
      <c r="M9" s="63">
        <f t="shared" si="1"/>
        <v>6.843596999999999</v>
      </c>
      <c r="N9" s="18"/>
    </row>
    <row r="10" spans="1:14" x14ac:dyDescent="0.35">
      <c r="A10" s="5" t="s">
        <v>6</v>
      </c>
      <c r="B10" s="63">
        <v>0</v>
      </c>
      <c r="C10" s="63">
        <v>0</v>
      </c>
      <c r="D10" s="63">
        <v>0</v>
      </c>
      <c r="E10" s="63">
        <v>0</v>
      </c>
      <c r="F10" s="63">
        <v>0</v>
      </c>
      <c r="G10" s="63">
        <v>0</v>
      </c>
      <c r="H10" s="63">
        <v>0</v>
      </c>
      <c r="I10" s="63">
        <v>0</v>
      </c>
      <c r="J10" s="63">
        <v>0</v>
      </c>
      <c r="K10" s="63">
        <v>0</v>
      </c>
      <c r="L10" s="63">
        <v>0</v>
      </c>
      <c r="M10" s="63">
        <f t="shared" si="1"/>
        <v>0</v>
      </c>
      <c r="N10" s="19"/>
    </row>
    <row r="11" spans="1:14" ht="29" x14ac:dyDescent="0.35">
      <c r="A11" s="5" t="s">
        <v>7</v>
      </c>
      <c r="B11" s="63">
        <v>0</v>
      </c>
      <c r="C11" s="63">
        <v>0</v>
      </c>
      <c r="D11" s="63">
        <v>0</v>
      </c>
      <c r="E11" s="63">
        <v>0</v>
      </c>
      <c r="F11" s="63">
        <v>0</v>
      </c>
      <c r="G11" s="63">
        <v>0</v>
      </c>
      <c r="H11" s="63">
        <v>0</v>
      </c>
      <c r="I11" s="63">
        <v>0</v>
      </c>
      <c r="J11" s="63">
        <v>0</v>
      </c>
      <c r="K11" s="63">
        <v>0</v>
      </c>
      <c r="L11" s="63">
        <v>0</v>
      </c>
      <c r="M11" s="63">
        <f t="shared" si="1"/>
        <v>0</v>
      </c>
      <c r="N11" s="19"/>
    </row>
    <row r="12" spans="1:14" x14ac:dyDescent="0.35">
      <c r="A12" s="3" t="s">
        <v>11</v>
      </c>
      <c r="B12" s="84">
        <f>SUM(B13:B15)</f>
        <v>-1.8088249999999999</v>
      </c>
      <c r="C12" s="94">
        <f t="shared" ref="C12:L12" si="3">SUM(C13:C15)</f>
        <v>-1.590222</v>
      </c>
      <c r="D12" s="94">
        <f t="shared" si="3"/>
        <v>-0.3805</v>
      </c>
      <c r="E12" s="94">
        <f t="shared" si="3"/>
        <v>-0.3805</v>
      </c>
      <c r="F12" s="94">
        <f t="shared" si="3"/>
        <v>-0.385351</v>
      </c>
      <c r="G12" s="94">
        <f t="shared" si="3"/>
        <v>-0.385351</v>
      </c>
      <c r="H12" s="94">
        <f t="shared" si="3"/>
        <v>-1.0596749999999999</v>
      </c>
      <c r="I12" s="94">
        <f t="shared" si="3"/>
        <v>-0.44841700000000001</v>
      </c>
      <c r="J12" s="94">
        <f t="shared" si="3"/>
        <v>-0.404756</v>
      </c>
      <c r="K12" s="94">
        <f t="shared" si="3"/>
        <v>0</v>
      </c>
      <c r="L12" s="94">
        <f t="shared" si="3"/>
        <v>0</v>
      </c>
      <c r="M12" s="63">
        <f t="shared" si="1"/>
        <v>-6.843596999999999</v>
      </c>
      <c r="N12" s="18"/>
    </row>
    <row r="13" spans="1:14" x14ac:dyDescent="0.35">
      <c r="A13" s="5" t="s">
        <v>5</v>
      </c>
      <c r="B13" s="94">
        <v>-1.8088249999999999</v>
      </c>
      <c r="C13" s="94">
        <v>-1.590222</v>
      </c>
      <c r="D13" s="94">
        <v>-0.3805</v>
      </c>
      <c r="E13" s="94">
        <v>-0.3805</v>
      </c>
      <c r="F13" s="94">
        <v>-0.385351</v>
      </c>
      <c r="G13" s="94">
        <v>-0.385351</v>
      </c>
      <c r="H13" s="94">
        <v>-1.0596749999999999</v>
      </c>
      <c r="I13" s="94">
        <v>-0.44841700000000001</v>
      </c>
      <c r="J13" s="94">
        <v>-0.404756</v>
      </c>
      <c r="K13" s="94">
        <f t="shared" ref="K13:L13" si="4">SUM(K14:K16)</f>
        <v>0</v>
      </c>
      <c r="L13" s="94">
        <f t="shared" si="4"/>
        <v>0</v>
      </c>
      <c r="M13" s="63">
        <f t="shared" si="1"/>
        <v>-6.843596999999999</v>
      </c>
      <c r="N13" s="18"/>
    </row>
    <row r="14" spans="1:14" x14ac:dyDescent="0.35">
      <c r="A14" s="5" t="s">
        <v>6</v>
      </c>
      <c r="B14" s="63">
        <v>0</v>
      </c>
      <c r="C14" s="63">
        <v>0</v>
      </c>
      <c r="D14" s="63">
        <v>0</v>
      </c>
      <c r="E14" s="63">
        <v>0</v>
      </c>
      <c r="F14" s="63">
        <v>0</v>
      </c>
      <c r="G14" s="63">
        <v>0</v>
      </c>
      <c r="H14" s="63">
        <v>0</v>
      </c>
      <c r="I14" s="63">
        <v>0</v>
      </c>
      <c r="J14" s="63">
        <v>0</v>
      </c>
      <c r="K14" s="63">
        <v>0</v>
      </c>
      <c r="L14" s="63">
        <v>0</v>
      </c>
      <c r="M14" s="63">
        <f t="shared" si="1"/>
        <v>0</v>
      </c>
      <c r="N14" s="17"/>
    </row>
    <row r="15" spans="1:14" ht="29" x14ac:dyDescent="0.35">
      <c r="A15" s="5" t="s">
        <v>7</v>
      </c>
      <c r="B15" s="63">
        <v>0</v>
      </c>
      <c r="C15" s="63">
        <v>0</v>
      </c>
      <c r="D15" s="63">
        <v>0</v>
      </c>
      <c r="E15" s="63">
        <v>0</v>
      </c>
      <c r="F15" s="63">
        <v>0</v>
      </c>
      <c r="G15" s="63">
        <v>0</v>
      </c>
      <c r="H15" s="63"/>
      <c r="I15" s="63"/>
      <c r="J15" s="63"/>
      <c r="K15" s="63"/>
      <c r="L15" s="63"/>
      <c r="M15" s="63">
        <f t="shared" si="1"/>
        <v>0</v>
      </c>
    </row>
    <row r="16" spans="1:14" ht="43.5" x14ac:dyDescent="0.35">
      <c r="A16" s="3" t="s">
        <v>9</v>
      </c>
      <c r="B16" s="84">
        <v>9.9597200000000008</v>
      </c>
      <c r="C16" s="84">
        <v>8.7560479999999998</v>
      </c>
      <c r="D16" s="63">
        <v>0</v>
      </c>
      <c r="E16" s="63">
        <v>0</v>
      </c>
      <c r="F16" s="63">
        <v>0</v>
      </c>
      <c r="G16" s="63">
        <v>0</v>
      </c>
      <c r="H16" s="63">
        <v>0</v>
      </c>
      <c r="I16" s="63">
        <v>0</v>
      </c>
      <c r="J16" s="63">
        <v>0</v>
      </c>
      <c r="K16" s="63">
        <v>0</v>
      </c>
      <c r="L16" s="63">
        <v>0</v>
      </c>
      <c r="M16" s="63">
        <f t="shared" si="1"/>
        <v>18.715768000000001</v>
      </c>
    </row>
    <row r="17" spans="1:13" ht="29" x14ac:dyDescent="0.35">
      <c r="A17" s="3" t="s">
        <v>10</v>
      </c>
      <c r="B17" s="63">
        <f>SUM(B18:B20)</f>
        <v>0</v>
      </c>
      <c r="C17" s="63">
        <f t="shared" ref="C17:L17" si="5">SUM(C18:C20)</f>
        <v>0</v>
      </c>
      <c r="D17" s="63">
        <f t="shared" si="5"/>
        <v>0</v>
      </c>
      <c r="E17" s="63">
        <f t="shared" si="5"/>
        <v>0</v>
      </c>
      <c r="F17" s="63">
        <f t="shared" si="5"/>
        <v>0</v>
      </c>
      <c r="G17" s="63">
        <f t="shared" si="5"/>
        <v>0</v>
      </c>
      <c r="H17" s="63">
        <f t="shared" si="5"/>
        <v>0</v>
      </c>
      <c r="I17" s="63">
        <f t="shared" si="5"/>
        <v>0</v>
      </c>
      <c r="J17" s="63">
        <f t="shared" si="5"/>
        <v>0</v>
      </c>
      <c r="K17" s="63">
        <f t="shared" si="5"/>
        <v>0</v>
      </c>
      <c r="L17" s="63">
        <f t="shared" si="5"/>
        <v>0</v>
      </c>
      <c r="M17" s="63">
        <f t="shared" si="1"/>
        <v>0</v>
      </c>
    </row>
    <row r="18" spans="1:13" x14ac:dyDescent="0.35">
      <c r="A18" s="5" t="s">
        <v>5</v>
      </c>
      <c r="B18" s="63">
        <v>0</v>
      </c>
      <c r="C18" s="63">
        <v>0</v>
      </c>
      <c r="D18" s="63">
        <v>0</v>
      </c>
      <c r="E18" s="63">
        <v>0</v>
      </c>
      <c r="F18" s="63">
        <v>0</v>
      </c>
      <c r="G18" s="63">
        <v>0</v>
      </c>
      <c r="H18" s="63">
        <v>0</v>
      </c>
      <c r="I18" s="63">
        <v>0</v>
      </c>
      <c r="J18" s="63">
        <v>0</v>
      </c>
      <c r="K18" s="63">
        <v>0</v>
      </c>
      <c r="L18" s="63">
        <v>0</v>
      </c>
      <c r="M18" s="63">
        <f t="shared" si="1"/>
        <v>0</v>
      </c>
    </row>
    <row r="19" spans="1:13" x14ac:dyDescent="0.35">
      <c r="A19" s="5" t="s">
        <v>6</v>
      </c>
      <c r="B19" s="63">
        <v>0</v>
      </c>
      <c r="C19" s="63">
        <v>0</v>
      </c>
      <c r="D19" s="63">
        <v>0</v>
      </c>
      <c r="E19" s="63">
        <v>0</v>
      </c>
      <c r="F19" s="63">
        <v>0</v>
      </c>
      <c r="G19" s="63">
        <v>0</v>
      </c>
      <c r="H19" s="63">
        <v>0</v>
      </c>
      <c r="I19" s="63">
        <v>0</v>
      </c>
      <c r="J19" s="63">
        <v>0</v>
      </c>
      <c r="K19" s="63">
        <v>0</v>
      </c>
      <c r="L19" s="63">
        <v>0</v>
      </c>
      <c r="M19" s="63">
        <f t="shared" si="1"/>
        <v>0</v>
      </c>
    </row>
    <row r="20" spans="1:13" ht="29" x14ac:dyDescent="0.35">
      <c r="A20" s="5" t="s">
        <v>7</v>
      </c>
      <c r="B20" s="63">
        <v>0</v>
      </c>
      <c r="C20" s="63">
        <v>0</v>
      </c>
      <c r="D20" s="63">
        <v>0</v>
      </c>
      <c r="E20" s="63">
        <v>0</v>
      </c>
      <c r="F20" s="63">
        <v>0</v>
      </c>
      <c r="G20" s="63">
        <v>0</v>
      </c>
      <c r="H20" s="63">
        <v>0</v>
      </c>
      <c r="I20" s="63">
        <v>0</v>
      </c>
      <c r="J20" s="63">
        <v>0</v>
      </c>
      <c r="K20" s="63">
        <v>0</v>
      </c>
      <c r="L20" s="63">
        <v>0</v>
      </c>
      <c r="M20" s="63">
        <f t="shared" si="1"/>
        <v>0</v>
      </c>
    </row>
    <row r="21" spans="1:13" x14ac:dyDescent="0.35">
      <c r="A21" s="5"/>
      <c r="B21" s="33"/>
      <c r="C21" s="33"/>
      <c r="D21" s="33"/>
      <c r="E21" s="33"/>
      <c r="F21" s="33"/>
      <c r="G21" s="33"/>
      <c r="H21" s="33"/>
      <c r="I21" s="33"/>
      <c r="J21" s="33"/>
      <c r="K21" s="33"/>
      <c r="L21" s="33"/>
      <c r="M21" s="33"/>
    </row>
    <row r="22" spans="1:13" ht="76.5" customHeight="1" x14ac:dyDescent="0.35">
      <c r="A22" s="5" t="s">
        <v>12</v>
      </c>
      <c r="B22" s="290" t="s">
        <v>287</v>
      </c>
      <c r="C22" s="290"/>
      <c r="D22" s="290"/>
      <c r="E22" s="290"/>
      <c r="F22" s="290"/>
      <c r="G22" s="290"/>
      <c r="H22" s="290"/>
      <c r="I22" s="290"/>
      <c r="J22" s="290"/>
      <c r="K22" s="290"/>
      <c r="L22" s="290"/>
      <c r="M22" s="290"/>
    </row>
    <row r="23" spans="1:13" ht="144" customHeight="1" x14ac:dyDescent="0.35">
      <c r="A23" s="5" t="s">
        <v>13</v>
      </c>
      <c r="B23" s="290" t="s">
        <v>282</v>
      </c>
      <c r="C23" s="290"/>
      <c r="D23" s="290"/>
      <c r="E23" s="290"/>
      <c r="F23" s="290"/>
      <c r="G23" s="290"/>
      <c r="H23" s="290"/>
      <c r="I23" s="290"/>
      <c r="J23" s="290"/>
      <c r="K23" s="290"/>
      <c r="L23" s="290"/>
      <c r="M23" s="290"/>
    </row>
    <row r="26" spans="1:13" x14ac:dyDescent="0.35">
      <c r="A26" s="289" t="s">
        <v>14</v>
      </c>
      <c r="B26" s="289"/>
      <c r="C26" s="289"/>
      <c r="D26" s="289"/>
      <c r="E26" s="289"/>
      <c r="F26" s="289"/>
      <c r="G26" s="289"/>
      <c r="H26" s="289"/>
      <c r="I26" s="289"/>
      <c r="J26" s="289"/>
    </row>
    <row r="27" spans="1:13" x14ac:dyDescent="0.35">
      <c r="A27" s="291" t="s">
        <v>15</v>
      </c>
      <c r="B27" s="291"/>
      <c r="C27" s="291"/>
      <c r="D27" s="291"/>
      <c r="E27" s="291"/>
      <c r="F27" s="291"/>
      <c r="G27" s="291"/>
      <c r="H27" s="291"/>
      <c r="I27" s="291"/>
      <c r="J27" s="291"/>
    </row>
    <row r="28" spans="1:13" x14ac:dyDescent="0.35">
      <c r="A28" s="290" t="s">
        <v>16</v>
      </c>
      <c r="B28" s="290"/>
      <c r="C28" s="6">
        <v>0</v>
      </c>
      <c r="D28" s="5">
        <v>1</v>
      </c>
      <c r="E28" s="5">
        <v>2</v>
      </c>
      <c r="F28" s="5">
        <v>3</v>
      </c>
      <c r="G28" s="5">
        <v>5</v>
      </c>
      <c r="H28" s="5">
        <v>10</v>
      </c>
      <c r="I28" s="292" t="s">
        <v>3</v>
      </c>
      <c r="J28" s="292"/>
    </row>
    <row r="29" spans="1:13" ht="29" x14ac:dyDescent="0.35">
      <c r="A29" s="33" t="s">
        <v>17</v>
      </c>
      <c r="B29" s="5" t="s">
        <v>20</v>
      </c>
      <c r="C29" s="33"/>
      <c r="D29" s="33"/>
      <c r="E29" s="33"/>
      <c r="F29" s="33"/>
      <c r="G29" s="33"/>
      <c r="H29" s="33"/>
      <c r="I29" s="290"/>
      <c r="J29" s="290"/>
    </row>
    <row r="30" spans="1:13" ht="43.5" x14ac:dyDescent="0.35">
      <c r="A30" s="33" t="s">
        <v>18</v>
      </c>
      <c r="B30" s="5" t="s">
        <v>21</v>
      </c>
      <c r="C30" s="33"/>
      <c r="D30" s="33"/>
      <c r="E30" s="33"/>
      <c r="F30" s="33"/>
      <c r="G30" s="33"/>
      <c r="H30" s="33"/>
      <c r="I30" s="294"/>
      <c r="J30" s="296"/>
    </row>
    <row r="31" spans="1:13" ht="58" x14ac:dyDescent="0.35">
      <c r="A31" s="33" t="s">
        <v>19</v>
      </c>
      <c r="B31" s="7" t="s">
        <v>22</v>
      </c>
      <c r="C31" s="33"/>
      <c r="D31" s="33"/>
      <c r="E31" s="33"/>
      <c r="F31" s="33"/>
      <c r="G31" s="33"/>
      <c r="H31" s="33"/>
      <c r="I31" s="290"/>
      <c r="J31" s="290"/>
    </row>
    <row r="32" spans="1:13" x14ac:dyDescent="0.35">
      <c r="A32" s="8"/>
      <c r="B32" s="5" t="s">
        <v>23</v>
      </c>
      <c r="C32" s="33"/>
      <c r="D32" s="33"/>
      <c r="E32" s="33"/>
      <c r="F32" s="33"/>
      <c r="G32" s="33"/>
      <c r="H32" s="33"/>
      <c r="I32" s="290"/>
      <c r="J32" s="290"/>
    </row>
    <row r="33" spans="1:10" ht="147" customHeight="1" x14ac:dyDescent="0.35">
      <c r="A33" s="290" t="s">
        <v>24</v>
      </c>
      <c r="B33" s="5" t="s">
        <v>20</v>
      </c>
      <c r="C33" s="300" t="s">
        <v>219</v>
      </c>
      <c r="D33" s="301"/>
      <c r="E33" s="301"/>
      <c r="F33" s="301"/>
      <c r="G33" s="301"/>
      <c r="H33" s="301"/>
      <c r="I33" s="301"/>
      <c r="J33" s="302"/>
    </row>
    <row r="34" spans="1:10" ht="132" customHeight="1" x14ac:dyDescent="0.35">
      <c r="A34" s="290"/>
      <c r="B34" s="5" t="s">
        <v>21</v>
      </c>
      <c r="C34" s="303"/>
      <c r="D34" s="304"/>
      <c r="E34" s="304"/>
      <c r="F34" s="304"/>
      <c r="G34" s="304"/>
      <c r="H34" s="304"/>
      <c r="I34" s="304"/>
      <c r="J34" s="305"/>
    </row>
    <row r="35" spans="1:10" ht="153" customHeight="1" x14ac:dyDescent="0.35">
      <c r="A35" s="290"/>
      <c r="B35" s="7" t="s">
        <v>25</v>
      </c>
      <c r="C35" s="306" t="s">
        <v>220</v>
      </c>
      <c r="D35" s="306"/>
      <c r="E35" s="306"/>
      <c r="F35" s="306"/>
      <c r="G35" s="306"/>
      <c r="H35" s="306"/>
      <c r="I35" s="306"/>
      <c r="J35" s="306"/>
    </row>
    <row r="36" spans="1:10" x14ac:dyDescent="0.35">
      <c r="A36" s="290"/>
      <c r="B36" t="s">
        <v>221</v>
      </c>
      <c r="C36" s="307"/>
      <c r="D36" s="308"/>
      <c r="E36" s="308"/>
      <c r="F36" s="308"/>
      <c r="G36" s="308"/>
      <c r="H36" s="308"/>
      <c r="I36" s="308"/>
      <c r="J36" s="309"/>
    </row>
    <row r="37" spans="1:10" ht="58" x14ac:dyDescent="0.35">
      <c r="A37" s="290" t="s">
        <v>26</v>
      </c>
      <c r="B37" s="5" t="s">
        <v>22</v>
      </c>
      <c r="C37" s="294" t="s">
        <v>222</v>
      </c>
      <c r="D37" s="295"/>
      <c r="E37" s="295"/>
      <c r="F37" s="295"/>
      <c r="G37" s="295"/>
      <c r="H37" s="295"/>
      <c r="I37" s="295"/>
      <c r="J37" s="296"/>
    </row>
    <row r="38" spans="1:10" x14ac:dyDescent="0.35">
      <c r="A38" s="290"/>
      <c r="B38" s="5" t="s">
        <v>23</v>
      </c>
      <c r="C38" s="33"/>
      <c r="D38" s="33"/>
      <c r="E38" s="33"/>
      <c r="F38" s="33"/>
      <c r="G38" s="33"/>
      <c r="H38" s="33"/>
      <c r="I38" s="290"/>
      <c r="J38" s="290"/>
    </row>
    <row r="39" spans="1:10" ht="43.5" x14ac:dyDescent="0.35">
      <c r="A39" s="33" t="s">
        <v>13</v>
      </c>
      <c r="B39" s="294"/>
      <c r="C39" s="295"/>
      <c r="D39" s="295"/>
      <c r="E39" s="295"/>
      <c r="F39" s="295"/>
      <c r="G39" s="295"/>
      <c r="H39" s="295"/>
      <c r="I39" s="295"/>
      <c r="J39" s="296"/>
    </row>
  </sheetData>
  <mergeCells count="21">
    <mergeCell ref="I31:J31"/>
    <mergeCell ref="A1:M1"/>
    <mergeCell ref="A2:A3"/>
    <mergeCell ref="B2:M2"/>
    <mergeCell ref="B22:M22"/>
    <mergeCell ref="B23:M23"/>
    <mergeCell ref="A26:J26"/>
    <mergeCell ref="A27:J27"/>
    <mergeCell ref="A28:B28"/>
    <mergeCell ref="I28:J28"/>
    <mergeCell ref="I29:J29"/>
    <mergeCell ref="I30:J30"/>
    <mergeCell ref="A37:A38"/>
    <mergeCell ref="C37:J37"/>
    <mergeCell ref="I38:J38"/>
    <mergeCell ref="B39:J39"/>
    <mergeCell ref="I32:J32"/>
    <mergeCell ref="A33:A36"/>
    <mergeCell ref="C35:J35"/>
    <mergeCell ref="C36:J36"/>
    <mergeCell ref="C33:J34"/>
  </mergeCells>
  <pageMargins left="0.7" right="0.7" top="0.75" bottom="0.75" header="0.3" footer="0.3"/>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M20" sqref="M20"/>
    </sheetView>
  </sheetViews>
  <sheetFormatPr defaultRowHeight="14.5" x14ac:dyDescent="0.35"/>
  <cols>
    <col min="1" max="1" width="33.7265625" customWidth="1"/>
  </cols>
  <sheetData>
    <row r="1" spans="1:16" x14ac:dyDescent="0.35">
      <c r="A1" s="289"/>
      <c r="B1" s="289"/>
      <c r="C1" s="289"/>
      <c r="D1" s="289"/>
      <c r="E1" s="289"/>
      <c r="F1" s="289"/>
      <c r="G1" s="289"/>
      <c r="H1" s="289"/>
      <c r="I1" s="289"/>
      <c r="J1" s="289"/>
      <c r="K1" s="289"/>
      <c r="L1" s="289"/>
      <c r="M1" s="289"/>
    </row>
    <row r="2" spans="1:16" x14ac:dyDescent="0.35">
      <c r="A2" s="290" t="s">
        <v>1</v>
      </c>
      <c r="B2" s="291" t="s">
        <v>2</v>
      </c>
      <c r="C2" s="291"/>
      <c r="D2" s="291"/>
      <c r="E2" s="291"/>
      <c r="F2" s="291"/>
      <c r="G2" s="291"/>
      <c r="H2" s="291"/>
      <c r="I2" s="291"/>
      <c r="J2" s="291"/>
      <c r="K2" s="291"/>
      <c r="L2" s="291"/>
      <c r="M2" s="291"/>
    </row>
    <row r="3" spans="1:16" ht="29" x14ac:dyDescent="0.35">
      <c r="A3" s="290"/>
      <c r="B3" s="1">
        <v>0</v>
      </c>
      <c r="C3" s="1">
        <v>1</v>
      </c>
      <c r="D3" s="1">
        <v>2</v>
      </c>
      <c r="E3" s="1">
        <v>3</v>
      </c>
      <c r="F3" s="1">
        <v>4</v>
      </c>
      <c r="G3" s="1">
        <v>5</v>
      </c>
      <c r="H3" s="1">
        <v>6</v>
      </c>
      <c r="I3" s="1">
        <v>7</v>
      </c>
      <c r="J3" s="1">
        <v>8</v>
      </c>
      <c r="K3" s="1">
        <v>9</v>
      </c>
      <c r="L3" s="1">
        <v>10</v>
      </c>
      <c r="M3" s="2" t="s">
        <v>3</v>
      </c>
    </row>
    <row r="4" spans="1:16" x14ac:dyDescent="0.35">
      <c r="A4" s="3" t="s">
        <v>4</v>
      </c>
      <c r="B4" s="147">
        <f>SUM(B5:B7)</f>
        <v>0</v>
      </c>
      <c r="C4" s="147">
        <f t="shared" ref="C4:L4" si="0">SUM(C5:C7)</f>
        <v>0</v>
      </c>
      <c r="D4" s="147">
        <f t="shared" si="0"/>
        <v>0</v>
      </c>
      <c r="E4" s="147">
        <f t="shared" si="0"/>
        <v>0</v>
      </c>
      <c r="F4" s="147">
        <f t="shared" si="0"/>
        <v>0</v>
      </c>
      <c r="G4" s="147">
        <f t="shared" si="0"/>
        <v>0</v>
      </c>
      <c r="H4" s="147">
        <f t="shared" si="0"/>
        <v>0</v>
      </c>
      <c r="I4" s="147">
        <f t="shared" si="0"/>
        <v>0</v>
      </c>
      <c r="J4" s="147">
        <f t="shared" si="0"/>
        <v>0</v>
      </c>
      <c r="K4" s="147">
        <f t="shared" si="0"/>
        <v>0</v>
      </c>
      <c r="L4" s="147">
        <f t="shared" si="0"/>
        <v>0</v>
      </c>
      <c r="M4" s="147">
        <f>SUM(B4:L4)</f>
        <v>0</v>
      </c>
    </row>
    <row r="5" spans="1:16" x14ac:dyDescent="0.35">
      <c r="A5" s="5" t="s">
        <v>5</v>
      </c>
      <c r="B5" s="147">
        <v>0</v>
      </c>
      <c r="C5" s="147">
        <v>0</v>
      </c>
      <c r="D5" s="147">
        <v>0</v>
      </c>
      <c r="E5" s="147">
        <v>0</v>
      </c>
      <c r="F5" s="147">
        <v>0</v>
      </c>
      <c r="G5" s="147">
        <v>0</v>
      </c>
      <c r="H5" s="147">
        <v>0</v>
      </c>
      <c r="I5" s="147">
        <v>0</v>
      </c>
      <c r="J5" s="147">
        <v>0</v>
      </c>
      <c r="K5" s="147">
        <v>0</v>
      </c>
      <c r="L5" s="147">
        <v>0</v>
      </c>
      <c r="M5" s="147">
        <f t="shared" ref="M5:M20" si="1">SUM(B5:L5)</f>
        <v>0</v>
      </c>
    </row>
    <row r="6" spans="1:16" x14ac:dyDescent="0.35">
      <c r="A6" s="5" t="s">
        <v>6</v>
      </c>
      <c r="B6" s="147">
        <v>0</v>
      </c>
      <c r="C6" s="147">
        <v>0</v>
      </c>
      <c r="D6" s="147">
        <v>0</v>
      </c>
      <c r="E6" s="147">
        <v>0</v>
      </c>
      <c r="F6" s="147">
        <v>0</v>
      </c>
      <c r="G6" s="147">
        <v>0</v>
      </c>
      <c r="H6" s="147">
        <v>0</v>
      </c>
      <c r="I6" s="147">
        <v>0</v>
      </c>
      <c r="J6" s="147">
        <v>0</v>
      </c>
      <c r="K6" s="147">
        <v>0</v>
      </c>
      <c r="L6" s="147">
        <v>0</v>
      </c>
      <c r="M6" s="147">
        <f t="shared" si="1"/>
        <v>0</v>
      </c>
    </row>
    <row r="7" spans="1:16" x14ac:dyDescent="0.35">
      <c r="A7" s="5" t="s">
        <v>7</v>
      </c>
      <c r="B7" s="147">
        <v>0</v>
      </c>
      <c r="C7" s="147">
        <v>0</v>
      </c>
      <c r="D7" s="147">
        <v>0</v>
      </c>
      <c r="E7" s="147">
        <v>0</v>
      </c>
      <c r="F7" s="147">
        <v>0</v>
      </c>
      <c r="G7" s="147">
        <v>0</v>
      </c>
      <c r="H7" s="147">
        <v>0</v>
      </c>
      <c r="I7" s="147">
        <v>0</v>
      </c>
      <c r="J7" s="147">
        <v>0</v>
      </c>
      <c r="K7" s="147">
        <v>0</v>
      </c>
      <c r="L7" s="147">
        <v>0</v>
      </c>
      <c r="M7" s="147">
        <f t="shared" si="1"/>
        <v>0</v>
      </c>
    </row>
    <row r="8" spans="1:16" x14ac:dyDescent="0.35">
      <c r="A8" s="3" t="s">
        <v>8</v>
      </c>
      <c r="B8" s="147">
        <v>0</v>
      </c>
      <c r="C8" s="147">
        <v>0</v>
      </c>
      <c r="D8" s="147">
        <v>0</v>
      </c>
      <c r="E8" s="147">
        <v>0</v>
      </c>
      <c r="F8" s="147">
        <v>3.3000000000000002E-2</v>
      </c>
      <c r="G8" s="147">
        <v>3.3000000000000002E-2</v>
      </c>
      <c r="H8" s="147">
        <v>3.3000000000000002E-2</v>
      </c>
      <c r="I8" s="147">
        <v>3.3000000000000002E-2</v>
      </c>
      <c r="J8" s="147">
        <v>3.3000000000000002E-2</v>
      </c>
      <c r="K8" s="147">
        <v>0</v>
      </c>
      <c r="L8" s="147">
        <v>0</v>
      </c>
      <c r="M8" s="147">
        <f>SUM(F8:L8)</f>
        <v>0.16500000000000001</v>
      </c>
    </row>
    <row r="9" spans="1:16" x14ac:dyDescent="0.35">
      <c r="A9" s="5" t="s">
        <v>5</v>
      </c>
      <c r="B9" s="147">
        <v>0</v>
      </c>
      <c r="C9" s="147">
        <v>0</v>
      </c>
      <c r="D9" s="147">
        <v>0</v>
      </c>
      <c r="E9" s="147">
        <v>0</v>
      </c>
      <c r="F9" s="147">
        <v>3.3000000000000002E-2</v>
      </c>
      <c r="G9" s="147">
        <v>3.3000000000000002E-2</v>
      </c>
      <c r="H9" s="147">
        <v>3.3000000000000002E-2</v>
      </c>
      <c r="I9" s="147">
        <v>3.3000000000000002E-2</v>
      </c>
      <c r="J9" s="147">
        <v>3.3000000000000002E-2</v>
      </c>
      <c r="K9" s="147">
        <v>0</v>
      </c>
      <c r="L9" s="147">
        <v>0</v>
      </c>
      <c r="M9" s="147">
        <f>SUM(F9:L9)</f>
        <v>0.16500000000000001</v>
      </c>
    </row>
    <row r="10" spans="1:16" x14ac:dyDescent="0.35">
      <c r="A10" s="5" t="s">
        <v>6</v>
      </c>
      <c r="B10" s="147">
        <v>0</v>
      </c>
      <c r="C10" s="147">
        <v>0</v>
      </c>
      <c r="D10" s="147">
        <v>0</v>
      </c>
      <c r="E10" s="147">
        <v>0</v>
      </c>
      <c r="F10" s="147">
        <v>0</v>
      </c>
      <c r="G10" s="147">
        <v>0</v>
      </c>
      <c r="H10" s="147">
        <v>0</v>
      </c>
      <c r="I10" s="147">
        <v>0</v>
      </c>
      <c r="J10" s="147">
        <v>0</v>
      </c>
      <c r="K10" s="147">
        <v>0</v>
      </c>
      <c r="L10" s="147">
        <v>0</v>
      </c>
      <c r="M10" s="147">
        <f t="shared" si="1"/>
        <v>0</v>
      </c>
    </row>
    <row r="11" spans="1:16" x14ac:dyDescent="0.35">
      <c r="A11" s="5" t="s">
        <v>7</v>
      </c>
      <c r="B11" s="147">
        <v>0</v>
      </c>
      <c r="C11" s="147">
        <v>0</v>
      </c>
      <c r="D11" s="147">
        <v>0</v>
      </c>
      <c r="E11" s="147">
        <v>0</v>
      </c>
      <c r="F11" s="147">
        <v>0</v>
      </c>
      <c r="G11" s="147">
        <v>0</v>
      </c>
      <c r="H11" s="147">
        <v>0</v>
      </c>
      <c r="I11" s="147">
        <v>0</v>
      </c>
      <c r="J11" s="147">
        <v>0</v>
      </c>
      <c r="K11" s="147">
        <v>0</v>
      </c>
      <c r="L11" s="147">
        <v>0</v>
      </c>
      <c r="M11" s="147">
        <f t="shared" si="1"/>
        <v>0</v>
      </c>
    </row>
    <row r="12" spans="1:16" x14ac:dyDescent="0.35">
      <c r="A12" s="3" t="s">
        <v>11</v>
      </c>
      <c r="B12" s="147">
        <f>SUM(B13:B15)</f>
        <v>0</v>
      </c>
      <c r="C12" s="147">
        <f t="shared" ref="C12:E12" si="2">SUM(C13:C15)</f>
        <v>0</v>
      </c>
      <c r="D12" s="147">
        <f t="shared" si="2"/>
        <v>0</v>
      </c>
      <c r="E12" s="147">
        <f t="shared" si="2"/>
        <v>0</v>
      </c>
      <c r="F12" s="147">
        <v>-3.3000000000000002E-2</v>
      </c>
      <c r="G12" s="147">
        <v>-3.3000000000000002E-2</v>
      </c>
      <c r="H12" s="147">
        <v>-3.3000000000000002E-2</v>
      </c>
      <c r="I12" s="147">
        <v>-3.3000000000000002E-2</v>
      </c>
      <c r="J12" s="147">
        <v>-3.3000000000000002E-2</v>
      </c>
      <c r="K12" s="147">
        <v>0</v>
      </c>
      <c r="L12" s="147">
        <v>0</v>
      </c>
      <c r="M12" s="147">
        <f t="shared" si="1"/>
        <v>-0.16500000000000001</v>
      </c>
    </row>
    <row r="13" spans="1:16" ht="15" thickBot="1" x14ac:dyDescent="0.4">
      <c r="A13" s="5" t="s">
        <v>5</v>
      </c>
      <c r="B13" s="147">
        <v>0</v>
      </c>
      <c r="C13" s="147">
        <v>0</v>
      </c>
      <c r="D13" s="147">
        <v>0</v>
      </c>
      <c r="E13" s="147">
        <v>0</v>
      </c>
      <c r="F13" s="147">
        <v>-3.3000000000000002E-2</v>
      </c>
      <c r="G13" s="147">
        <v>-3.3000000000000002E-2</v>
      </c>
      <c r="H13" s="147">
        <v>-3.3000000000000002E-2</v>
      </c>
      <c r="I13" s="147">
        <v>-3.3000000000000002E-2</v>
      </c>
      <c r="J13" s="147">
        <v>-3.3000000000000002E-2</v>
      </c>
      <c r="K13" s="147">
        <v>0</v>
      </c>
      <c r="L13" s="147">
        <v>0</v>
      </c>
      <c r="M13" s="147">
        <f t="shared" si="1"/>
        <v>-0.16500000000000001</v>
      </c>
    </row>
    <row r="14" spans="1:16" ht="15" thickBot="1" x14ac:dyDescent="0.4">
      <c r="A14" s="5" t="s">
        <v>6</v>
      </c>
      <c r="B14" s="147">
        <v>0</v>
      </c>
      <c r="C14" s="147">
        <v>0</v>
      </c>
      <c r="D14" s="147">
        <v>0</v>
      </c>
      <c r="E14" s="147">
        <v>0</v>
      </c>
      <c r="F14" s="147">
        <v>0</v>
      </c>
      <c r="G14" s="147">
        <v>0</v>
      </c>
      <c r="H14" s="147">
        <v>0</v>
      </c>
      <c r="I14" s="147">
        <v>0</v>
      </c>
      <c r="J14" s="147">
        <v>0</v>
      </c>
      <c r="K14" s="147">
        <v>0</v>
      </c>
      <c r="L14" s="147">
        <v>0</v>
      </c>
      <c r="M14" s="147">
        <f t="shared" si="1"/>
        <v>0</v>
      </c>
      <c r="O14" s="67"/>
      <c r="P14" s="74"/>
    </row>
    <row r="15" spans="1:16" ht="15" thickBot="1" x14ac:dyDescent="0.4">
      <c r="A15" s="5" t="s">
        <v>7</v>
      </c>
      <c r="B15" s="147">
        <v>0</v>
      </c>
      <c r="C15" s="147">
        <v>0</v>
      </c>
      <c r="D15" s="147">
        <v>0</v>
      </c>
      <c r="E15" s="147">
        <v>0</v>
      </c>
      <c r="F15" s="147">
        <v>0</v>
      </c>
      <c r="G15" s="147">
        <v>0</v>
      </c>
      <c r="H15" s="147">
        <v>0</v>
      </c>
      <c r="I15" s="147">
        <v>0</v>
      </c>
      <c r="J15" s="147">
        <v>0</v>
      </c>
      <c r="K15" s="147">
        <v>0</v>
      </c>
      <c r="L15" s="147">
        <v>0</v>
      </c>
      <c r="M15" s="147">
        <f t="shared" si="1"/>
        <v>0</v>
      </c>
      <c r="O15" s="67"/>
      <c r="P15" s="74"/>
    </row>
    <row r="16" spans="1:16" ht="29" x14ac:dyDescent="0.35">
      <c r="A16" s="3" t="s">
        <v>9</v>
      </c>
      <c r="B16" s="147">
        <v>0.39900000000000002</v>
      </c>
      <c r="C16" s="147">
        <v>4.6479999999999997</v>
      </c>
      <c r="D16" s="147">
        <v>1.42</v>
      </c>
      <c r="E16" s="147">
        <v>0.90900000000000003</v>
      </c>
      <c r="F16" s="147">
        <v>0</v>
      </c>
      <c r="G16" s="147">
        <v>0</v>
      </c>
      <c r="H16" s="147">
        <v>0</v>
      </c>
      <c r="I16" s="147">
        <v>0</v>
      </c>
      <c r="J16" s="147">
        <v>0</v>
      </c>
      <c r="K16" s="147">
        <v>0</v>
      </c>
      <c r="L16" s="147">
        <v>0</v>
      </c>
      <c r="M16" s="147">
        <f t="shared" si="1"/>
        <v>7.3759999999999994</v>
      </c>
    </row>
    <row r="17" spans="1:13" x14ac:dyDescent="0.35">
      <c r="A17" s="3" t="s">
        <v>10</v>
      </c>
      <c r="B17" s="147">
        <f>SUM(B18:B20)</f>
        <v>0</v>
      </c>
      <c r="C17" s="147">
        <v>0</v>
      </c>
      <c r="D17" s="147">
        <v>0</v>
      </c>
      <c r="E17" s="147">
        <v>0</v>
      </c>
      <c r="F17" s="147">
        <v>0</v>
      </c>
      <c r="G17" s="147">
        <v>0</v>
      </c>
      <c r="H17" s="147">
        <v>0</v>
      </c>
      <c r="I17" s="147">
        <v>0</v>
      </c>
      <c r="J17" s="147">
        <v>0</v>
      </c>
      <c r="K17" s="147">
        <v>0</v>
      </c>
      <c r="L17" s="147">
        <v>0</v>
      </c>
      <c r="M17" s="147">
        <f t="shared" si="1"/>
        <v>0</v>
      </c>
    </row>
    <row r="18" spans="1:13" x14ac:dyDescent="0.35">
      <c r="A18" s="5" t="s">
        <v>5</v>
      </c>
      <c r="B18" s="147">
        <v>0</v>
      </c>
      <c r="C18" s="147">
        <v>0</v>
      </c>
      <c r="D18" s="147">
        <v>0</v>
      </c>
      <c r="E18" s="147">
        <v>0</v>
      </c>
      <c r="F18" s="147">
        <v>0</v>
      </c>
      <c r="G18" s="147">
        <v>0</v>
      </c>
      <c r="H18" s="147">
        <v>0</v>
      </c>
      <c r="I18" s="147">
        <v>0</v>
      </c>
      <c r="J18" s="147">
        <v>0</v>
      </c>
      <c r="K18" s="147">
        <v>0</v>
      </c>
      <c r="L18" s="147">
        <v>0</v>
      </c>
      <c r="M18" s="147">
        <f t="shared" si="1"/>
        <v>0</v>
      </c>
    </row>
    <row r="19" spans="1:13" x14ac:dyDescent="0.35">
      <c r="A19" s="5" t="s">
        <v>6</v>
      </c>
      <c r="B19" s="147">
        <v>0</v>
      </c>
      <c r="C19" s="147">
        <v>0</v>
      </c>
      <c r="D19" s="147">
        <v>0</v>
      </c>
      <c r="E19" s="147">
        <v>0</v>
      </c>
      <c r="F19" s="147">
        <v>0</v>
      </c>
      <c r="G19" s="147">
        <v>0</v>
      </c>
      <c r="H19" s="147">
        <v>0</v>
      </c>
      <c r="I19" s="147">
        <v>0</v>
      </c>
      <c r="J19" s="147">
        <v>0</v>
      </c>
      <c r="K19" s="147">
        <v>0</v>
      </c>
      <c r="L19" s="147">
        <v>0</v>
      </c>
      <c r="M19" s="147">
        <f t="shared" si="1"/>
        <v>0</v>
      </c>
    </row>
    <row r="20" spans="1:13" x14ac:dyDescent="0.35">
      <c r="A20" s="5" t="s">
        <v>7</v>
      </c>
      <c r="B20" s="147">
        <v>0</v>
      </c>
      <c r="C20" s="147">
        <v>0</v>
      </c>
      <c r="D20" s="147">
        <v>0</v>
      </c>
      <c r="E20" s="147">
        <v>0</v>
      </c>
      <c r="F20" s="147">
        <v>0</v>
      </c>
      <c r="G20" s="147">
        <v>0</v>
      </c>
      <c r="H20" s="147">
        <v>0</v>
      </c>
      <c r="I20" s="147">
        <v>0</v>
      </c>
      <c r="J20" s="147">
        <v>0</v>
      </c>
      <c r="K20" s="147">
        <v>0</v>
      </c>
      <c r="L20" s="147">
        <v>0</v>
      </c>
      <c r="M20" s="147">
        <f t="shared" si="1"/>
        <v>0</v>
      </c>
    </row>
    <row r="21" spans="1:13" ht="77.25" customHeight="1" x14ac:dyDescent="0.35">
      <c r="A21" s="5" t="s">
        <v>12</v>
      </c>
      <c r="B21" s="290" t="s">
        <v>532</v>
      </c>
      <c r="C21" s="290"/>
      <c r="D21" s="290"/>
      <c r="E21" s="290"/>
      <c r="F21" s="290"/>
      <c r="G21" s="290"/>
      <c r="H21" s="290"/>
      <c r="I21" s="290"/>
      <c r="J21" s="290"/>
      <c r="K21" s="290"/>
      <c r="L21" s="290"/>
      <c r="M21" s="290"/>
    </row>
    <row r="22" spans="1:13" ht="66" customHeight="1" x14ac:dyDescent="0.35">
      <c r="A22" s="5" t="s">
        <v>13</v>
      </c>
      <c r="B22" s="290" t="s">
        <v>533</v>
      </c>
      <c r="C22" s="290"/>
      <c r="D22" s="290"/>
      <c r="E22" s="290"/>
      <c r="F22" s="290"/>
      <c r="G22" s="290"/>
      <c r="H22" s="290"/>
      <c r="I22" s="290"/>
      <c r="J22" s="290"/>
      <c r="K22" s="290"/>
      <c r="L22" s="290"/>
      <c r="M22" s="290"/>
    </row>
    <row r="25" spans="1:13" x14ac:dyDescent="0.35">
      <c r="A25" s="289" t="s">
        <v>14</v>
      </c>
      <c r="B25" s="289"/>
      <c r="C25" s="289"/>
      <c r="D25" s="289"/>
      <c r="E25" s="289"/>
      <c r="F25" s="289"/>
      <c r="G25" s="289"/>
      <c r="H25" s="289"/>
      <c r="I25" s="289"/>
      <c r="J25" s="289"/>
    </row>
    <row r="26" spans="1:13" x14ac:dyDescent="0.35">
      <c r="A26" s="291" t="s">
        <v>15</v>
      </c>
      <c r="B26" s="291"/>
      <c r="C26" s="291"/>
      <c r="D26" s="291"/>
      <c r="E26" s="291"/>
      <c r="F26" s="291"/>
      <c r="G26" s="291"/>
      <c r="H26" s="291"/>
      <c r="I26" s="291"/>
      <c r="J26" s="291"/>
    </row>
    <row r="27" spans="1:13" x14ac:dyDescent="0.35">
      <c r="A27" s="290" t="s">
        <v>16</v>
      </c>
      <c r="B27" s="290"/>
      <c r="C27" s="6">
        <v>0</v>
      </c>
      <c r="D27" s="5">
        <v>1</v>
      </c>
      <c r="E27" s="5">
        <v>2</v>
      </c>
      <c r="F27" s="5">
        <v>3</v>
      </c>
      <c r="G27" s="5">
        <v>5</v>
      </c>
      <c r="H27" s="5">
        <v>10</v>
      </c>
      <c r="I27" s="292" t="s">
        <v>3</v>
      </c>
      <c r="J27" s="292"/>
    </row>
    <row r="28" spans="1:13" ht="43.5" x14ac:dyDescent="0.35">
      <c r="A28" s="146" t="s">
        <v>17</v>
      </c>
      <c r="B28" s="5" t="s">
        <v>20</v>
      </c>
      <c r="C28" s="146"/>
      <c r="D28" s="146"/>
      <c r="E28" s="146"/>
      <c r="F28" s="146"/>
      <c r="G28" s="146"/>
      <c r="H28" s="146"/>
      <c r="I28" s="290"/>
      <c r="J28" s="290"/>
    </row>
    <row r="29" spans="1:13" ht="87" x14ac:dyDescent="0.35">
      <c r="A29" s="146" t="s">
        <v>18</v>
      </c>
      <c r="B29" s="5" t="s">
        <v>21</v>
      </c>
      <c r="C29" s="146"/>
      <c r="D29" s="146"/>
      <c r="E29" s="146"/>
      <c r="F29" s="146"/>
      <c r="G29" s="146"/>
      <c r="H29" s="146"/>
      <c r="I29" s="294"/>
      <c r="J29" s="296"/>
    </row>
    <row r="30" spans="1:13" ht="87" x14ac:dyDescent="0.35">
      <c r="A30" s="146" t="s">
        <v>19</v>
      </c>
      <c r="B30" s="7" t="s">
        <v>22</v>
      </c>
      <c r="C30" s="146"/>
      <c r="D30" s="146"/>
      <c r="E30" s="146"/>
      <c r="F30" s="146"/>
      <c r="G30" s="146"/>
      <c r="H30" s="146"/>
      <c r="I30" s="290"/>
      <c r="J30" s="290"/>
    </row>
    <row r="31" spans="1:13" ht="29" x14ac:dyDescent="0.35">
      <c r="A31" s="8"/>
      <c r="B31" s="5" t="s">
        <v>23</v>
      </c>
      <c r="C31" s="146"/>
      <c r="D31" s="146"/>
      <c r="E31" s="146"/>
      <c r="F31" s="146"/>
      <c r="G31" s="146"/>
      <c r="H31" s="146"/>
      <c r="I31" s="290"/>
      <c r="J31" s="290"/>
    </row>
    <row r="32" spans="1:13" ht="43.5" x14ac:dyDescent="0.35">
      <c r="A32" s="290" t="s">
        <v>24</v>
      </c>
      <c r="B32" s="5" t="s">
        <v>20</v>
      </c>
      <c r="C32" s="290"/>
      <c r="D32" s="290"/>
      <c r="E32" s="290"/>
      <c r="F32" s="290"/>
      <c r="G32" s="290"/>
      <c r="H32" s="290"/>
      <c r="I32" s="290"/>
      <c r="J32" s="290"/>
    </row>
    <row r="33" spans="1:10" ht="87" x14ac:dyDescent="0.35">
      <c r="A33" s="290"/>
      <c r="B33" s="5" t="s">
        <v>21</v>
      </c>
      <c r="C33" s="290"/>
      <c r="D33" s="290"/>
      <c r="E33" s="290"/>
      <c r="F33" s="290"/>
      <c r="G33" s="290"/>
      <c r="H33" s="290"/>
      <c r="I33" s="290"/>
      <c r="J33" s="290"/>
    </row>
    <row r="34" spans="1:10" ht="87" x14ac:dyDescent="0.35">
      <c r="A34" s="290"/>
      <c r="B34" s="7" t="s">
        <v>25</v>
      </c>
      <c r="C34" s="290"/>
      <c r="D34" s="290"/>
      <c r="E34" s="290"/>
      <c r="F34" s="290"/>
      <c r="G34" s="290"/>
      <c r="H34" s="290"/>
      <c r="I34" s="290"/>
      <c r="J34" s="290"/>
    </row>
    <row r="35" spans="1:10" ht="29" x14ac:dyDescent="0.35">
      <c r="A35" s="290"/>
      <c r="B35" s="5" t="s">
        <v>23</v>
      </c>
      <c r="C35" s="146"/>
      <c r="D35" s="146"/>
      <c r="E35" s="146"/>
      <c r="F35" s="146"/>
      <c r="G35" s="146"/>
      <c r="H35" s="146"/>
      <c r="I35" s="290"/>
      <c r="J35" s="290"/>
    </row>
    <row r="36" spans="1:10" ht="87" x14ac:dyDescent="0.35">
      <c r="A36" s="290" t="s">
        <v>26</v>
      </c>
      <c r="B36" s="5" t="s">
        <v>22</v>
      </c>
      <c r="C36" s="294"/>
      <c r="D36" s="295"/>
      <c r="E36" s="295"/>
      <c r="F36" s="295"/>
      <c r="G36" s="295"/>
      <c r="H36" s="295"/>
      <c r="I36" s="295"/>
      <c r="J36" s="296"/>
    </row>
    <row r="37" spans="1:10" ht="29" x14ac:dyDescent="0.35">
      <c r="A37" s="290"/>
      <c r="B37" s="5" t="s">
        <v>23</v>
      </c>
      <c r="C37" s="146"/>
      <c r="D37" s="146"/>
      <c r="E37" s="146"/>
      <c r="F37" s="146"/>
      <c r="G37" s="146"/>
      <c r="H37" s="146"/>
      <c r="I37" s="290"/>
      <c r="J37" s="290"/>
    </row>
    <row r="38" spans="1:10" ht="43.5" x14ac:dyDescent="0.35">
      <c r="A38" s="146" t="s">
        <v>13</v>
      </c>
      <c r="B38" s="294"/>
      <c r="C38" s="295"/>
      <c r="D38" s="295"/>
      <c r="E38" s="295"/>
      <c r="F38" s="295"/>
      <c r="G38" s="295"/>
      <c r="H38" s="295"/>
      <c r="I38" s="295"/>
      <c r="J38" s="296"/>
    </row>
  </sheetData>
  <mergeCells count="22">
    <mergeCell ref="I30:J30"/>
    <mergeCell ref="A1:M1"/>
    <mergeCell ref="A2:A3"/>
    <mergeCell ref="B2:M2"/>
    <mergeCell ref="B21:M21"/>
    <mergeCell ref="B22:M22"/>
    <mergeCell ref="A25:J25"/>
    <mergeCell ref="A26:J26"/>
    <mergeCell ref="A27:B27"/>
    <mergeCell ref="I27:J27"/>
    <mergeCell ref="I28:J28"/>
    <mergeCell ref="I29:J29"/>
    <mergeCell ref="A36:A37"/>
    <mergeCell ref="C36:J36"/>
    <mergeCell ref="I37:J37"/>
    <mergeCell ref="B38:J38"/>
    <mergeCell ref="I31:J31"/>
    <mergeCell ref="A32:A35"/>
    <mergeCell ref="C32:J32"/>
    <mergeCell ref="C33:J33"/>
    <mergeCell ref="C34:J34"/>
    <mergeCell ref="I35:J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157</vt:i4>
      </vt:variant>
    </vt:vector>
  </HeadingPairs>
  <TitlesOfParts>
    <vt:vector size="157" baseType="lpstr">
      <vt:lpstr>Ogólne </vt:lpstr>
      <vt:lpstr>Zbiorcze dane_resorty</vt:lpstr>
      <vt:lpstr>WZÓR</vt:lpstr>
      <vt:lpstr>GUS_GOSPOSTRATEG</vt:lpstr>
      <vt:lpstr>GUS_KSZBI</vt:lpstr>
      <vt:lpstr>GUS_PDS</vt:lpstr>
      <vt:lpstr>GUS_Wrota Statystyki</vt:lpstr>
      <vt:lpstr>MC_KAP</vt:lpstr>
      <vt:lpstr>MC_eRPL</vt:lpstr>
      <vt:lpstr>MC_ZPA</vt:lpstr>
      <vt:lpstr>MC_SRPS</vt:lpstr>
      <vt:lpstr>MC_WIIP</vt:lpstr>
      <vt:lpstr>MC_e-Doręczenia</vt:lpstr>
      <vt:lpstr>MC_CPA</vt:lpstr>
      <vt:lpstr>MC_Portal GOV.PL</vt:lpstr>
      <vt:lpstr>MC_e-usługi</vt:lpstr>
      <vt:lpstr>MC_EZD</vt:lpstr>
      <vt:lpstr>MC_ProgramKompetencjiCyfrowych</vt:lpstr>
      <vt:lpstr>MC_mObywatel</vt:lpstr>
      <vt:lpstr>MC_KRONIK@</vt:lpstr>
      <vt:lpstr>MEN_ORE</vt:lpstr>
      <vt:lpstr>MEN_WKSDO</vt:lpstr>
      <vt:lpstr>MEN_ZRK</vt:lpstr>
      <vt:lpstr>ME_URE_sprawoz. przes. paliw.  </vt:lpstr>
      <vt:lpstr>MF_PUESC</vt:lpstr>
      <vt:lpstr>MF_e-Urzą Skarboowy</vt:lpstr>
      <vt:lpstr>MF_EUREKA</vt:lpstr>
      <vt:lpstr>MF_SZOPEN</vt:lpstr>
      <vt:lpstr>MF_ZPUTFG </vt:lpstr>
      <vt:lpstr>MGMiŻŚ_SIPAM</vt:lpstr>
      <vt:lpstr>MGMiŻŚ_REJA24</vt:lpstr>
      <vt:lpstr>MGMiŻŚ_Sat4Envi</vt:lpstr>
      <vt:lpstr>MI_KPD do inf.o podróżach multi</vt:lpstr>
      <vt:lpstr>MI_KPD do inf. o warunkach ruch</vt:lpstr>
      <vt:lpstr>MI_KREPTD</vt:lpstr>
      <vt:lpstr>MI_KSZRD TEN-T</vt:lpstr>
      <vt:lpstr>MI_Polska droga do automatyzacj</vt:lpstr>
      <vt:lpstr>MI_ZSI-ULC</vt:lpstr>
      <vt:lpstr>MK_BDO</vt:lpstr>
      <vt:lpstr>MK_GIOŚ_PPMŚ</vt:lpstr>
      <vt:lpstr>MKiDN_mLUMEN</vt:lpstr>
      <vt:lpstr>MKiDN_mPolona</vt:lpstr>
      <vt:lpstr>MKiDN_Patrimonium_II</vt:lpstr>
      <vt:lpstr>MKiDN_Polona dla Bibliotek 2.0 </vt:lpstr>
      <vt:lpstr>MKiDN_Polona dla Naukowców</vt:lpstr>
      <vt:lpstr>MKiDN_CAS</vt:lpstr>
      <vt:lpstr>MKiDN_FilmotekaNarodowa</vt:lpstr>
      <vt:lpstr>MKiDN_Hereditas</vt:lpstr>
      <vt:lpstr>MKiDN_Muzeum Sztuki w Łodzi </vt:lpstr>
      <vt:lpstr>MKiDN_www.muzeach</vt:lpstr>
      <vt:lpstr>MKiDN_Zachęta</vt:lpstr>
      <vt:lpstr>MKiDN_Bliżej Teatru</vt:lpstr>
      <vt:lpstr>MKiDN_archiwumgov.pl</vt:lpstr>
      <vt:lpstr>MKiDN_@SIA</vt:lpstr>
      <vt:lpstr>MKiDN_PlatfEduLekArch-Pola</vt:lpstr>
      <vt:lpstr>MKiDN_PWM_bez_digitalizacji</vt:lpstr>
      <vt:lpstr>MKiDN_digital_PWM_kontynuacja</vt:lpstr>
      <vt:lpstr>MKiDN_TVP_Digi_Sport</vt:lpstr>
      <vt:lpstr>MKiDN_TVP_Digi_4K</vt:lpstr>
      <vt:lpstr>MKiDN_e-Omnis</vt:lpstr>
      <vt:lpstr>MKiDN_Bliżej kultury</vt:lpstr>
      <vt:lpstr>MKiDN_DIGI TVP SA</vt:lpstr>
      <vt:lpstr>MKiDN_Cyfrowa rekonstrukcja</vt:lpstr>
      <vt:lpstr>MKiDN_Dziedzictwo chopinowskie</vt:lpstr>
      <vt:lpstr>MKiDN_Otwarte Narodowe</vt:lpstr>
      <vt:lpstr>MKiDN_ADE</vt:lpstr>
      <vt:lpstr>MKiDN_ZOSiA</vt:lpstr>
      <vt:lpstr>MKiDN_Patrimonium</vt:lpstr>
      <vt:lpstr>MKiDN_NID </vt:lpstr>
      <vt:lpstr>MKiDN_Dziedzictwo muzyki</vt:lpstr>
      <vt:lpstr>MKiDN_Digitalizacja PWM</vt:lpstr>
      <vt:lpstr>MKiDN_WFDiF</vt:lpstr>
      <vt:lpstr>MK_GIOŚ_INSPIRE</vt:lpstr>
      <vt:lpstr>MNiSzW_PPPN</vt:lpstr>
      <vt:lpstr>MNiSzW_AMU</vt:lpstr>
      <vt:lpstr>MNiSzW_BINWIT</vt:lpstr>
      <vt:lpstr>MNiSzW_Herberium</vt:lpstr>
      <vt:lpstr>MNiSzW_Cyfr.archiwum_Arch.Krak</vt:lpstr>
      <vt:lpstr>MNiSzW_Eukaryota</vt:lpstr>
      <vt:lpstr>MNiSZW_PlatformaObslugi.Praktyk</vt:lpstr>
      <vt:lpstr>MNiSZW_Mod.Zintegr.SystemuNauk</vt:lpstr>
      <vt:lpstr>MNiSZW_ZSUN_II</vt:lpstr>
      <vt:lpstr>MNiSW_DRODB</vt:lpstr>
      <vt:lpstr>MNiSW_e-CUDO</vt:lpstr>
      <vt:lpstr>MNiSW_eczlowiek</vt:lpstr>
      <vt:lpstr>MNiSW_ePuszcza</vt:lpstr>
      <vt:lpstr>MNiSW_Leopoldina</vt:lpstr>
      <vt:lpstr>MNiSW_MostDanych</vt:lpstr>
      <vt:lpstr>MNiSW_OZwRCIN</vt:lpstr>
      <vt:lpstr>MNiSW_Portal zarz.</vt:lpstr>
      <vt:lpstr>MNiSW_repozytorium</vt:lpstr>
      <vt:lpstr>MNiSW_Ucyfrowienie</vt:lpstr>
      <vt:lpstr>MNiSW_Agro</vt:lpstr>
      <vt:lpstr>MON_Budowa wysokiej jakości  </vt:lpstr>
      <vt:lpstr>MON_Portal BiO</vt:lpstr>
      <vt:lpstr>MRPiPS_MonitoringPracy i Pobytu</vt:lpstr>
      <vt:lpstr>MRPiPS_PFRON_Sodir</vt:lpstr>
      <vt:lpstr>MRPiPS_PFRON_Neo</vt:lpstr>
      <vt:lpstr>MRPiPS_PFRON_e-PFRON</vt:lpstr>
      <vt:lpstr>MRPiPS_PFRON_EGW_GW</vt:lpstr>
      <vt:lpstr>MRPiPS_PFRON_PlatAnalit</vt:lpstr>
      <vt:lpstr>MRPiPS_PFRON_Windykacja</vt:lpstr>
      <vt:lpstr>MRPiPS_PFRON_iPFRON+</vt:lpstr>
      <vt:lpstr>MRPiPS_PFRON_SOW</vt:lpstr>
      <vt:lpstr>MRIRW_GIJHARS_EZD</vt:lpstr>
      <vt:lpstr>MRIRW_GIJHARS_GOV.PL</vt:lpstr>
      <vt:lpstr>MRIRW_GIJHARS_PUESC</vt:lpstr>
      <vt:lpstr>MRiRW_Wojewódzkie ośrodki</vt:lpstr>
      <vt:lpstr>MRiRW_Jednostki doradztwa roln</vt:lpstr>
      <vt:lpstr>MRiRW_System monitoringu kontro</vt:lpstr>
      <vt:lpstr>MR_Konto przedsiębiorcy</vt:lpstr>
      <vt:lpstr>MR_PEF2</vt:lpstr>
      <vt:lpstr>MR_ZONE</vt:lpstr>
      <vt:lpstr>MR_GUGiK_Integracja PZGiK</vt:lpstr>
      <vt:lpstr>MR_GUGiK_Usługi IIP</vt:lpstr>
      <vt:lpstr>MR_GUM_e-CZAS</vt:lpstr>
      <vt:lpstr>MR_GUM_MZP</vt:lpstr>
      <vt:lpstr>MR_GUM_TRANS-TACHO</vt:lpstr>
      <vt:lpstr>MR_UPRP_PORTOS</vt:lpstr>
      <vt:lpstr>MR_UPRP_PUEP</vt:lpstr>
      <vt:lpstr>MR_UZP_e-Zamówienia</vt:lpstr>
      <vt:lpstr>MS_eKRS</vt:lpstr>
      <vt:lpstr>MS_IES</vt:lpstr>
      <vt:lpstr>MS_Informat.postępowan.karnego</vt:lpstr>
      <vt:lpstr>MS_iSDA 2.0</vt:lpstr>
      <vt:lpstr>MS_KRK2.0</vt:lpstr>
      <vt:lpstr>MS_KRM</vt:lpstr>
      <vt:lpstr>MS_KRZ</vt:lpstr>
      <vt:lpstr>MS_SDE3</vt:lpstr>
      <vt:lpstr>MS_Pomoc_prawna</vt:lpstr>
      <vt:lpstr>MS_Wdrożenie rozwiązań </vt:lpstr>
      <vt:lpstr>MSWiA_Dotacje_dla_mnijeszości</vt:lpstr>
      <vt:lpstr>MSWiA_SICPR2.0</vt:lpstr>
      <vt:lpstr>MWSiA_GovNet i SŁR w KPRM</vt:lpstr>
      <vt:lpstr>MSWiA_PSMUP</vt:lpstr>
      <vt:lpstr>MSWiA_SRB</vt:lpstr>
      <vt:lpstr>MSWiA_e-Dowód</vt:lpstr>
      <vt:lpstr>MSWiA_e-Zdrowie</vt:lpstr>
      <vt:lpstr>MSWiA_TETRA</vt:lpstr>
      <vt:lpstr>MSWiA_CHMURA OBLICZ. POLICJI </vt:lpstr>
      <vt:lpstr>MŚ_Inwazyjne gatunki</vt:lpstr>
      <vt:lpstr>MŚ_InwentaryzacjaCennySiedlisk</vt:lpstr>
      <vt:lpstr>MŚ_LasWodaPowietrze </vt:lpstr>
      <vt:lpstr>MŚ_E-usługa „Zagrożenia lasów” </vt:lpstr>
      <vt:lpstr>MŚ_PromocjaParkówNarodowych</vt:lpstr>
      <vt:lpstr>MZ_SMKL</vt:lpstr>
      <vt:lpstr>MZ_e-KRN+</vt:lpstr>
      <vt:lpstr>MZ_P1+KPK</vt:lpstr>
      <vt:lpstr>MZ_eKrew</vt:lpstr>
      <vt:lpstr>MZ_Poltransplant</vt:lpstr>
      <vt:lpstr>MZ_Poprawa jakości .......</vt:lpstr>
      <vt:lpstr>MZ_nowoczesne e-usługi</vt:lpstr>
      <vt:lpstr>MZ_P2_P4</vt:lpstr>
      <vt:lpstr>MZ_InterScienceCloud</vt:lpstr>
      <vt:lpstr>MZ_PPM</vt:lpstr>
      <vt:lpstr>MZ_ProfiBaza</vt:lpstr>
      <vt:lpstr>MZ-DigitalBrain</vt:lpstr>
    </vt:vector>
  </TitlesOfParts>
  <Company>Ministerstwo Cyfryzacji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Bis-Płaza Katarzyna</dc:creator>
  <cp:lastModifiedBy>Sadowska Agnieszka</cp:lastModifiedBy>
  <dcterms:created xsi:type="dcterms:W3CDTF">2019-04-12T09:19:49Z</dcterms:created>
  <dcterms:modified xsi:type="dcterms:W3CDTF">2020-12-18T15:44:57Z</dcterms:modified>
</cp:coreProperties>
</file>