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worksheets/sheet149.xml" ContentType="application/vnd.openxmlformats-officedocument.spreadsheetml.worksheet+xml"/>
  <Override PartName="/xl/worksheets/sheet150.xml" ContentType="application/vnd.openxmlformats-officedocument.spreadsheetml.worksheet+xml"/>
  <Override PartName="/xl/worksheets/sheet151.xml" ContentType="application/vnd.openxmlformats-officedocument.spreadsheetml.worksheet+xml"/>
  <Override PartName="/xl/worksheets/sheet152.xml" ContentType="application/vnd.openxmlformats-officedocument.spreadsheetml.worksheet+xml"/>
  <Override PartName="/xl/worksheets/sheet153.xml" ContentType="application/vnd.openxmlformats-officedocument.spreadsheetml.worksheet+xml"/>
  <Override PartName="/xl/worksheets/sheet154.xml" ContentType="application/vnd.openxmlformats-officedocument.spreadsheetml.worksheet+xml"/>
  <Override PartName="/xl/worksheets/sheet155.xml" ContentType="application/vnd.openxmlformats-officedocument.spreadsheetml.worksheet+xml"/>
  <Override PartName="/xl/worksheets/sheet156.xml" ContentType="application/vnd.openxmlformats-officedocument.spreadsheetml.worksheet+xml"/>
  <Override PartName="/xl/worksheets/sheet1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53222"/>
  <mc:AlternateContent xmlns:mc="http://schemas.openxmlformats.org/markup-compatibility/2006">
    <mc:Choice Requires="x15">
      <x15ac:absPath xmlns:x15ac="http://schemas.microsoft.com/office/spreadsheetml/2010/11/ac" url="C:\Users\a.sadowska\Desktop\do wysłania uchwała\"/>
    </mc:Choice>
  </mc:AlternateContent>
  <bookViews>
    <workbookView xWindow="0" yWindow="0" windowWidth="22850" windowHeight="8940" tabRatio="954"/>
  </bookViews>
  <sheets>
    <sheet name="Ogólne " sheetId="8" r:id="rId1"/>
    <sheet name="Zbiorcze dane_resorty" sheetId="77" r:id="rId2"/>
    <sheet name="WZÓR" sheetId="82" r:id="rId3"/>
    <sheet name="GUS_GOSPOSTRATEG" sheetId="34" r:id="rId4"/>
    <sheet name="GUS_KSZBI" sheetId="35" r:id="rId5"/>
    <sheet name="GUS_PDS" sheetId="39" r:id="rId6"/>
    <sheet name="GUS_Wrota Statystyki" sheetId="101" r:id="rId7"/>
    <sheet name="MC_KAP" sheetId="84" r:id="rId8"/>
    <sheet name="MC_eRPL" sheetId="85" r:id="rId9"/>
    <sheet name="MC_ZPA" sheetId="23" r:id="rId10"/>
    <sheet name="MC_SRPS" sheetId="24" r:id="rId11"/>
    <sheet name="MC_WIIP" sheetId="1" r:id="rId12"/>
    <sheet name="MC_e-Doręczenia" sheetId="2" r:id="rId13"/>
    <sheet name="MC_CPA" sheetId="3" r:id="rId14"/>
    <sheet name="MC_Portal GOV.PL" sheetId="4" r:id="rId15"/>
    <sheet name="MC_e-usługi" sheetId="5" r:id="rId16"/>
    <sheet name="MC_EZD" sheetId="6" r:id="rId17"/>
    <sheet name="MC_ProgramKompetencjiCyfrowych" sheetId="7" r:id="rId18"/>
    <sheet name="MC_mObywatel" sheetId="9" r:id="rId19"/>
    <sheet name="MC_KRONIK@" sheetId="40" r:id="rId20"/>
    <sheet name="MEN_ORE" sheetId="168" r:id="rId21"/>
    <sheet name="MEN_WKSDO" sheetId="169" r:id="rId22"/>
    <sheet name="MEN_ZRK" sheetId="187" r:id="rId23"/>
    <sheet name="ME_URE_sprawoz. przes. paliw.  " sheetId="43" r:id="rId24"/>
    <sheet name="MF_PUESC" sheetId="32" r:id="rId25"/>
    <sheet name="MF_e-Urzą Skarboowy" sheetId="31" r:id="rId26"/>
    <sheet name="MF_EUREKA" sheetId="112" r:id="rId27"/>
    <sheet name="MF_SZOPEN" sheetId="186" r:id="rId28"/>
    <sheet name="MF_ZPUTFG " sheetId="111" r:id="rId29"/>
    <sheet name="MGMiŻŚ_SIPAM" sheetId="27" r:id="rId30"/>
    <sheet name="MGMiŻŚ_REJA24" sheetId="33" r:id="rId31"/>
    <sheet name="MGMiŻŚ_Sat4Envi" sheetId="60" r:id="rId32"/>
    <sheet name="MI_KPD do inf.o podróżach multi" sheetId="115" r:id="rId33"/>
    <sheet name="MI_KPD do inf. o warunkach ruch" sheetId="118" r:id="rId34"/>
    <sheet name="MI_KREPTD" sheetId="117" r:id="rId35"/>
    <sheet name="MI_KSZRD TEN-T" sheetId="119" r:id="rId36"/>
    <sheet name="MI_Polska droga do automatyzacj" sheetId="120" r:id="rId37"/>
    <sheet name="MI_ZSI-ULC" sheetId="116" r:id="rId38"/>
    <sheet name="MK_BDO" sheetId="170" r:id="rId39"/>
    <sheet name="MK_GIOŚ_PPMŚ" sheetId="171" r:id="rId40"/>
    <sheet name="MKiDN_mLUMEN" sheetId="146" r:id="rId41"/>
    <sheet name="MKiDN_mPolona" sheetId="147" r:id="rId42"/>
    <sheet name="MKiDN_Patrimonium_II" sheetId="148" r:id="rId43"/>
    <sheet name="MKiDN_Polona dla Bibliotek 2.0 " sheetId="149" r:id="rId44"/>
    <sheet name="MKiDN_Polona dla Naukowców" sheetId="145" r:id="rId45"/>
    <sheet name="MKiDN_CAS" sheetId="150" r:id="rId46"/>
    <sheet name="MKiDN_FilmotekaNarodowa" sheetId="151" r:id="rId47"/>
    <sheet name="MKiDN_Hereditas" sheetId="152" r:id="rId48"/>
    <sheet name="MKiDN_Muzeum Sztuki w Łodzi " sheetId="153" r:id="rId49"/>
    <sheet name="MKiDN_www.muzeach" sheetId="154" r:id="rId50"/>
    <sheet name="MKiDN_Zachęta" sheetId="155" r:id="rId51"/>
    <sheet name="MKiDN_Bliżej Teatru" sheetId="163" r:id="rId52"/>
    <sheet name="MKiDN_archiwumgov.pl" sheetId="159" r:id="rId53"/>
    <sheet name="MKiDN_@SIA" sheetId="156" r:id="rId54"/>
    <sheet name="MKiDN_PlatfEduLekArch-Pola" sheetId="185" r:id="rId55"/>
    <sheet name="MKiDN_PWM_bez_digitalizacji" sheetId="161" r:id="rId56"/>
    <sheet name="MKiDN_digital_PWM_kontynuacja" sheetId="162" r:id="rId57"/>
    <sheet name="MKiDN_TVP_Digi_Sport" sheetId="157" r:id="rId58"/>
    <sheet name="MKiDN_TVP_Digi_4K" sheetId="158" r:id="rId59"/>
    <sheet name="MKiDN_e-Omnis" sheetId="55" r:id="rId60"/>
    <sheet name="MKiDN_Bliżej kultury" sheetId="80" r:id="rId61"/>
    <sheet name="MKiDN_DIGI TVP SA" sheetId="54" r:id="rId62"/>
    <sheet name="MKiDN_Cyfrowa rekonstrukcja" sheetId="53" r:id="rId63"/>
    <sheet name="MKiDN_Dziedzictwo chopinowskie" sheetId="52" r:id="rId64"/>
    <sheet name="MKiDN_Otwarte Narodowe" sheetId="51" r:id="rId65"/>
    <sheet name="MKiDN_ADE" sheetId="42" r:id="rId66"/>
    <sheet name="MKiDN_ZOSiA" sheetId="45" r:id="rId67"/>
    <sheet name="MKiDN_Patrimonium" sheetId="47" r:id="rId68"/>
    <sheet name="MKiDN_NID " sheetId="48" r:id="rId69"/>
    <sheet name="MKiDN_Dziedzictwo muzyki" sheetId="49" r:id="rId70"/>
    <sheet name="MKiDN_Digitalizacja PWM" sheetId="50" r:id="rId71"/>
    <sheet name="MKiDN_WFDiF" sheetId="68" r:id="rId72"/>
    <sheet name="MK_GIOŚ_INSPIRE" sheetId="172" r:id="rId73"/>
    <sheet name="MNiSzW_PPPN" sheetId="139" r:id="rId74"/>
    <sheet name="MNiSzW_AMU" sheetId="140" r:id="rId75"/>
    <sheet name="MNiSzW_BINWIT" sheetId="141" r:id="rId76"/>
    <sheet name="MNiSzW_Herberium" sheetId="142" r:id="rId77"/>
    <sheet name="MNiSzW_Cyfr.archiwum_Arch.Krak" sheetId="143" r:id="rId78"/>
    <sheet name="MNiSzW_Eukaryota" sheetId="144" r:id="rId79"/>
    <sheet name="MNiSZW_PlatformaObslugi.Praktyk" sheetId="61" r:id="rId80"/>
    <sheet name="MNiSZW_Mod.Zintegr.SystemuNauk" sheetId="62" r:id="rId81"/>
    <sheet name="MNiSZW_ZSUN_II" sheetId="177" r:id="rId82"/>
    <sheet name="MNiSW_DRODB" sheetId="126" r:id="rId83"/>
    <sheet name="MNiSW_e-CUDO" sheetId="127" r:id="rId84"/>
    <sheet name="MNiSW_eczlowiek" sheetId="128" r:id="rId85"/>
    <sheet name="MNiSW_ePuszcza" sheetId="129" r:id="rId86"/>
    <sheet name="MNiSW_Leopoldina" sheetId="130" r:id="rId87"/>
    <sheet name="MNiSW_MostDanych" sheetId="131" r:id="rId88"/>
    <sheet name="MNiSW_OZwRCIN" sheetId="132" r:id="rId89"/>
    <sheet name="MNiSW_Portal zarz." sheetId="133" r:id="rId90"/>
    <sheet name="MNiSW_repozytorium" sheetId="134" r:id="rId91"/>
    <sheet name="MNiSW_Ucyfrowienie" sheetId="135" r:id="rId92"/>
    <sheet name="MNiSW_Agro" sheetId="137" r:id="rId93"/>
    <sheet name="MON_Budowa wysokiej jakości  " sheetId="22" r:id="rId94"/>
    <sheet name="MON_Portal BiO" sheetId="44" r:id="rId95"/>
    <sheet name="MRPiPS_MonitoringPracy i Pobytu" sheetId="86" r:id="rId96"/>
    <sheet name="MRPiPS_PFRON_Sodir" sheetId="69" r:id="rId97"/>
    <sheet name="MRPiPS_PFRON_Neo" sheetId="70" r:id="rId98"/>
    <sheet name="MRPiPS_PFRON_e-PFRON" sheetId="71" r:id="rId99"/>
    <sheet name="MRPiPS_PFRON_EGW_GW" sheetId="72" r:id="rId100"/>
    <sheet name="MRPiPS_PFRON_PlatAnalit" sheetId="73" r:id="rId101"/>
    <sheet name="MRPiPS_PFRON_Windykacja" sheetId="74" r:id="rId102"/>
    <sheet name="MRPiPS_PFRON_iPFRON+" sheetId="75" r:id="rId103"/>
    <sheet name="MRPiPS_PFRON_SOW" sheetId="76" r:id="rId104"/>
    <sheet name="MRIRW_GIJHARS_EZD" sheetId="174" r:id="rId105"/>
    <sheet name="MRIRW_GIJHARS_GOV.PL" sheetId="175" r:id="rId106"/>
    <sheet name="MRIRW_GIJHARS_PUESC" sheetId="176" r:id="rId107"/>
    <sheet name="MRiRW_Wojewódzkie ośrodki" sheetId="103" r:id="rId108"/>
    <sheet name="MRiRW_Jednostki doradztwa roln" sheetId="105" r:id="rId109"/>
    <sheet name="MRiRW_System monitoringu kontro" sheetId="106" r:id="rId110"/>
    <sheet name="MR_Konto przedsiębiorcy" sheetId="94" r:id="rId111"/>
    <sheet name="MR_PEF2" sheetId="95" r:id="rId112"/>
    <sheet name="MR_ZONE" sheetId="166" r:id="rId113"/>
    <sheet name="MR_GUGiK_Integracja PZGiK" sheetId="65" r:id="rId114"/>
    <sheet name="MR_GUGiK_Usługi IIP" sheetId="64" r:id="rId115"/>
    <sheet name="MR_GUM_e-CZAS" sheetId="89" r:id="rId116"/>
    <sheet name="MR_GUM_MZP" sheetId="91" r:id="rId117"/>
    <sheet name="MR_GUM_TRANS-TACHO" sheetId="90" r:id="rId118"/>
    <sheet name="MR_UPRP_PORTOS" sheetId="88" r:id="rId119"/>
    <sheet name="MR_UPRP_PUEP" sheetId="87" r:id="rId120"/>
    <sheet name="MR_UZP_e-Zamówienia" sheetId="37" r:id="rId121"/>
    <sheet name="MS_eKRS" sheetId="122" r:id="rId122"/>
    <sheet name="MS_IES" sheetId="124" r:id="rId123"/>
    <sheet name="MS_Informat.postępowan.karnego" sheetId="182" r:id="rId124"/>
    <sheet name="MS_iSDA 2.0" sheetId="123" r:id="rId125"/>
    <sheet name="MS_KRK2.0" sheetId="36" r:id="rId126"/>
    <sheet name="MS_KRM" sheetId="180" r:id="rId127"/>
    <sheet name="MS_KRZ" sheetId="121" r:id="rId128"/>
    <sheet name="MS_SDE3" sheetId="178" r:id="rId129"/>
    <sheet name="MS_Pomoc_prawna" sheetId="179" r:id="rId130"/>
    <sheet name="MS_Wdrożenie rozwiązań " sheetId="83" r:id="rId131"/>
    <sheet name="MSWiA_Dotacje_dla_mnijeszości" sheetId="183" r:id="rId132"/>
    <sheet name="MSWiA_SICPR2.0" sheetId="109" r:id="rId133"/>
    <sheet name="MWSiA_GovNet i SŁR w KPRM" sheetId="110" r:id="rId134"/>
    <sheet name="MSWiA_PSMUP" sheetId="107" r:id="rId135"/>
    <sheet name="MSWiA_SRB" sheetId="108" r:id="rId136"/>
    <sheet name="MSWiA_e-Dowód" sheetId="113" r:id="rId137"/>
    <sheet name="MSWiA_e-Zdrowie" sheetId="102" r:id="rId138"/>
    <sheet name="MSWiA_TETRA" sheetId="92" r:id="rId139"/>
    <sheet name="MSWiA_CHMURA OBLICZ. POLICJI " sheetId="93" r:id="rId140"/>
    <sheet name="MŚ_Inwazyjne gatunki" sheetId="97" r:id="rId141"/>
    <sheet name="MŚ_InwentaryzacjaCennySiedlisk" sheetId="98" r:id="rId142"/>
    <sheet name="MŚ_LasWodaPowietrze " sheetId="184" r:id="rId143"/>
    <sheet name="MŚ_E-usługa „Zagrożenia lasów” " sheetId="164" r:id="rId144"/>
    <sheet name="MŚ_PromocjaParkówNarodowych" sheetId="96" r:id="rId145"/>
    <sheet name="MZ_SMKL" sheetId="173" r:id="rId146"/>
    <sheet name="MZ_e-KRN+" sheetId="114" r:id="rId147"/>
    <sheet name="MZ_P1+KPK" sheetId="10" r:id="rId148"/>
    <sheet name="MZ_eKrew" sheetId="26" r:id="rId149"/>
    <sheet name="MZ_Poltransplant" sheetId="28" r:id="rId150"/>
    <sheet name="MZ_Poprawa jakości ......." sheetId="29" r:id="rId151"/>
    <sheet name="MZ_nowoczesne e-usługi" sheetId="56" r:id="rId152"/>
    <sheet name="MZ_P2_P4" sheetId="30" r:id="rId153"/>
    <sheet name="MZ_InterScienceCloud" sheetId="57" r:id="rId154"/>
    <sheet name="MZ_PPM" sheetId="58" r:id="rId155"/>
    <sheet name="MZ_ProfiBaza" sheetId="59" r:id="rId156"/>
    <sheet name="MZ-DigitalBrain" sheetId="138" r:id="rId15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 i="77" l="1"/>
  <c r="M14" i="8" l="1"/>
  <c r="D83" i="77" l="1"/>
  <c r="B5" i="8" l="1"/>
  <c r="C18" i="8" l="1"/>
  <c r="D18" i="8"/>
  <c r="E18" i="8"/>
  <c r="F18" i="8"/>
  <c r="G18" i="8"/>
  <c r="H18" i="8"/>
  <c r="I18" i="8"/>
  <c r="J18" i="8"/>
  <c r="K18" i="8"/>
  <c r="L18" i="8"/>
  <c r="C19" i="8"/>
  <c r="D19" i="8"/>
  <c r="E19" i="8"/>
  <c r="F19" i="8"/>
  <c r="G19" i="8"/>
  <c r="H19" i="8"/>
  <c r="I19" i="8"/>
  <c r="J19" i="8"/>
  <c r="K19" i="8"/>
  <c r="L19" i="8"/>
  <c r="C20" i="8"/>
  <c r="D20" i="8"/>
  <c r="E20" i="8"/>
  <c r="F20" i="8"/>
  <c r="G20" i="8"/>
  <c r="H20" i="8"/>
  <c r="I20" i="8"/>
  <c r="J20" i="8"/>
  <c r="K20" i="8"/>
  <c r="L20" i="8"/>
  <c r="B19" i="8"/>
  <c r="B20" i="8"/>
  <c r="C16" i="8"/>
  <c r="D16" i="8"/>
  <c r="E16" i="8"/>
  <c r="F16" i="8"/>
  <c r="G16" i="8"/>
  <c r="H16" i="8"/>
  <c r="I16" i="8"/>
  <c r="J16" i="8"/>
  <c r="K16" i="8"/>
  <c r="L16" i="8"/>
  <c r="B18" i="8"/>
  <c r="B16" i="8"/>
  <c r="C9" i="8"/>
  <c r="D9" i="8"/>
  <c r="F9" i="8"/>
  <c r="G9" i="8"/>
  <c r="H9" i="8"/>
  <c r="I9" i="8"/>
  <c r="J9" i="8"/>
  <c r="K9" i="8"/>
  <c r="L9" i="8"/>
  <c r="C10" i="8"/>
  <c r="D10" i="8"/>
  <c r="E10" i="8"/>
  <c r="F10" i="8"/>
  <c r="G10" i="8"/>
  <c r="H10" i="8"/>
  <c r="I10" i="8"/>
  <c r="J10" i="8"/>
  <c r="K10" i="8"/>
  <c r="C11" i="8"/>
  <c r="D11" i="8"/>
  <c r="E11" i="8"/>
  <c r="F11" i="8"/>
  <c r="G11" i="8"/>
  <c r="H11" i="8"/>
  <c r="I11" i="8"/>
  <c r="J11" i="8"/>
  <c r="K11" i="8"/>
  <c r="B10" i="8"/>
  <c r="B11" i="8"/>
  <c r="B9" i="8"/>
  <c r="B13" i="8" s="1"/>
  <c r="C5" i="8"/>
  <c r="D5" i="8"/>
  <c r="E5" i="8"/>
  <c r="F5" i="8"/>
  <c r="G5" i="8"/>
  <c r="H5" i="8"/>
  <c r="I5" i="8"/>
  <c r="J5" i="8"/>
  <c r="K5" i="8"/>
  <c r="L5" i="8"/>
  <c r="C6" i="8"/>
  <c r="D6" i="8"/>
  <c r="E6" i="8"/>
  <c r="F6" i="8"/>
  <c r="G6" i="8"/>
  <c r="H6" i="8"/>
  <c r="I6" i="8"/>
  <c r="J6" i="8"/>
  <c r="K6" i="8"/>
  <c r="L6" i="8"/>
  <c r="B6" i="8"/>
  <c r="M20" i="187"/>
  <c r="M19" i="187"/>
  <c r="M18" i="187"/>
  <c r="B17" i="187"/>
  <c r="M17" i="187" s="1"/>
  <c r="M16" i="187"/>
  <c r="M15" i="187"/>
  <c r="M14" i="187"/>
  <c r="M13" i="187"/>
  <c r="L12" i="187"/>
  <c r="K12" i="187"/>
  <c r="J12" i="187"/>
  <c r="I12" i="187"/>
  <c r="H12" i="187"/>
  <c r="G12" i="187"/>
  <c r="F12" i="187"/>
  <c r="E12" i="187"/>
  <c r="D12" i="187"/>
  <c r="C12" i="187"/>
  <c r="B12" i="187"/>
  <c r="M11" i="187"/>
  <c r="M10" i="187"/>
  <c r="M9" i="187"/>
  <c r="L8" i="187"/>
  <c r="K8" i="187"/>
  <c r="J8" i="187"/>
  <c r="I8" i="187"/>
  <c r="H8" i="187"/>
  <c r="G8" i="187"/>
  <c r="F8" i="187"/>
  <c r="E8" i="187"/>
  <c r="D8" i="187"/>
  <c r="C8" i="187"/>
  <c r="B8" i="187"/>
  <c r="M7" i="187"/>
  <c r="M6" i="187"/>
  <c r="M5" i="187"/>
  <c r="L4" i="187"/>
  <c r="K4" i="187"/>
  <c r="J4" i="187"/>
  <c r="I4" i="187"/>
  <c r="H4" i="187"/>
  <c r="G4" i="187"/>
  <c r="F4" i="187"/>
  <c r="E4" i="187"/>
  <c r="D4" i="187"/>
  <c r="C4" i="187"/>
  <c r="B4" i="187"/>
  <c r="M20" i="186"/>
  <c r="M19" i="186"/>
  <c r="M18" i="186"/>
  <c r="M17" i="186"/>
  <c r="M16" i="186"/>
  <c r="M15" i="186"/>
  <c r="M14" i="186"/>
  <c r="M13" i="186"/>
  <c r="M12" i="186"/>
  <c r="M11" i="186"/>
  <c r="M10" i="186"/>
  <c r="M9" i="186"/>
  <c r="M8" i="186"/>
  <c r="M7" i="186"/>
  <c r="M6" i="186"/>
  <c r="M5" i="186"/>
  <c r="M4" i="186"/>
  <c r="K14" i="8" l="1"/>
  <c r="G14" i="8"/>
  <c r="C14" i="8"/>
  <c r="I13" i="8"/>
  <c r="D13" i="8"/>
  <c r="B14" i="8"/>
  <c r="I14" i="8"/>
  <c r="E14" i="8"/>
  <c r="K13" i="8"/>
  <c r="G13" i="8"/>
  <c r="J14" i="8"/>
  <c r="F14" i="8"/>
  <c r="L13" i="8"/>
  <c r="H13" i="8"/>
  <c r="C13" i="8"/>
  <c r="H14" i="8"/>
  <c r="D14" i="8"/>
  <c r="J13" i="8"/>
  <c r="F13" i="8"/>
  <c r="M4" i="187"/>
  <c r="M12" i="187"/>
  <c r="M8" i="187"/>
  <c r="C12" i="161" l="1"/>
  <c r="C4" i="161"/>
  <c r="D4" i="161"/>
  <c r="E4" i="161"/>
  <c r="F4" i="161"/>
  <c r="G4" i="161"/>
  <c r="H4" i="161"/>
  <c r="I4" i="161"/>
  <c r="J4" i="161"/>
  <c r="K4" i="161"/>
  <c r="L4" i="161"/>
  <c r="L13" i="185" l="1"/>
  <c r="K13" i="185"/>
  <c r="K12" i="185" s="1"/>
  <c r="J13" i="185"/>
  <c r="J12" i="185" s="1"/>
  <c r="I13" i="185"/>
  <c r="I12" i="185" s="1"/>
  <c r="H13" i="185"/>
  <c r="H12" i="185" s="1"/>
  <c r="G13" i="185"/>
  <c r="G12" i="185" s="1"/>
  <c r="F13" i="185"/>
  <c r="F12" i="185" s="1"/>
  <c r="E13" i="185"/>
  <c r="E12" i="185" s="1"/>
  <c r="D13" i="185"/>
  <c r="D12" i="185" s="1"/>
  <c r="C13" i="185"/>
  <c r="C12" i="185" s="1"/>
  <c r="B13" i="185"/>
  <c r="M20" i="185"/>
  <c r="M19" i="185"/>
  <c r="M18" i="185"/>
  <c r="B17" i="185"/>
  <c r="M17" i="185" s="1"/>
  <c r="M16" i="185"/>
  <c r="M15" i="185"/>
  <c r="M14" i="185"/>
  <c r="L12" i="185"/>
  <c r="M11" i="185"/>
  <c r="M10" i="185"/>
  <c r="M9" i="185"/>
  <c r="L8" i="185"/>
  <c r="K8" i="185"/>
  <c r="J8" i="185"/>
  <c r="I8" i="185"/>
  <c r="H8" i="185"/>
  <c r="G8" i="185"/>
  <c r="F8" i="185"/>
  <c r="E8" i="185"/>
  <c r="D8" i="185"/>
  <c r="C8" i="185"/>
  <c r="B8" i="185"/>
  <c r="M7" i="185"/>
  <c r="M6" i="185"/>
  <c r="M5" i="185"/>
  <c r="L4" i="185"/>
  <c r="K4" i="185"/>
  <c r="J4" i="185"/>
  <c r="I4" i="185"/>
  <c r="H4" i="185"/>
  <c r="G4" i="185"/>
  <c r="F4" i="185"/>
  <c r="E4" i="185"/>
  <c r="D4" i="185"/>
  <c r="C4" i="185"/>
  <c r="B4" i="185"/>
  <c r="L13" i="156"/>
  <c r="K13" i="156"/>
  <c r="J13" i="156"/>
  <c r="I13" i="156"/>
  <c r="H13" i="156"/>
  <c r="G13" i="156"/>
  <c r="F13" i="156"/>
  <c r="E13" i="156"/>
  <c r="D13" i="156"/>
  <c r="C13" i="156"/>
  <c r="B13" i="156"/>
  <c r="L13" i="159"/>
  <c r="K13" i="159"/>
  <c r="J13" i="159"/>
  <c r="I13" i="159"/>
  <c r="H13" i="159"/>
  <c r="G13" i="159"/>
  <c r="F13" i="159"/>
  <c r="E13" i="159"/>
  <c r="D13" i="159"/>
  <c r="C13" i="159"/>
  <c r="B13" i="159"/>
  <c r="M4" i="185" l="1"/>
  <c r="M13" i="185"/>
  <c r="B12" i="185"/>
  <c r="M12" i="185" s="1"/>
  <c r="M8" i="185"/>
  <c r="C12" i="163" l="1"/>
  <c r="D12" i="163"/>
  <c r="E12" i="163"/>
  <c r="F12" i="163"/>
  <c r="G12" i="163"/>
  <c r="H12" i="163"/>
  <c r="I12" i="163"/>
  <c r="J12" i="163"/>
  <c r="K12" i="163"/>
  <c r="L12" i="163"/>
  <c r="M10" i="163"/>
  <c r="C8" i="163"/>
  <c r="B17" i="8" l="1"/>
  <c r="B8" i="8" l="1"/>
  <c r="F17" i="8" l="1"/>
  <c r="J17" i="8"/>
  <c r="D17" i="8"/>
  <c r="H17" i="8"/>
  <c r="L17" i="8"/>
  <c r="E17" i="8"/>
  <c r="I17" i="8"/>
  <c r="D8" i="8"/>
  <c r="G8" i="8"/>
  <c r="H8" i="8"/>
  <c r="K8" i="8"/>
  <c r="F8" i="8"/>
  <c r="I8" i="8"/>
  <c r="J8" i="8"/>
  <c r="C17" i="8"/>
  <c r="G17" i="8"/>
  <c r="K17" i="8"/>
  <c r="C8" i="8" l="1"/>
  <c r="F12" i="133" l="1"/>
  <c r="G12" i="133"/>
  <c r="H12" i="133"/>
  <c r="I12" i="133"/>
  <c r="J12" i="133"/>
  <c r="K12" i="133"/>
  <c r="L12" i="133"/>
  <c r="E12" i="133"/>
  <c r="M12" i="133" s="1"/>
  <c r="M20" i="184" l="1"/>
  <c r="M19" i="184"/>
  <c r="M18" i="184"/>
  <c r="B17" i="184"/>
  <c r="M17" i="184" s="1"/>
  <c r="M16" i="184"/>
  <c r="M15" i="184"/>
  <c r="M14" i="184"/>
  <c r="M13" i="184"/>
  <c r="L12" i="184"/>
  <c r="K12" i="184"/>
  <c r="J12" i="184"/>
  <c r="I12" i="184"/>
  <c r="H12" i="184"/>
  <c r="G12" i="184"/>
  <c r="F12" i="184"/>
  <c r="E12" i="184"/>
  <c r="D12" i="184"/>
  <c r="C12" i="184"/>
  <c r="B12" i="184"/>
  <c r="M11" i="184"/>
  <c r="M10" i="184"/>
  <c r="M9" i="184"/>
  <c r="L8" i="184"/>
  <c r="K8" i="184"/>
  <c r="J8" i="184"/>
  <c r="I8" i="184"/>
  <c r="H8" i="184"/>
  <c r="G8" i="184"/>
  <c r="F8" i="184"/>
  <c r="E8" i="184"/>
  <c r="D8" i="184"/>
  <c r="C8" i="184"/>
  <c r="B8" i="184"/>
  <c r="M7" i="184"/>
  <c r="M6" i="184"/>
  <c r="M5" i="184"/>
  <c r="L4" i="184"/>
  <c r="K4" i="184"/>
  <c r="J4" i="184"/>
  <c r="I4" i="184"/>
  <c r="H4" i="184"/>
  <c r="G4" i="184"/>
  <c r="F4" i="184"/>
  <c r="E4" i="184"/>
  <c r="D4" i="184"/>
  <c r="C4" i="184"/>
  <c r="B4" i="184"/>
  <c r="M4" i="184" l="1"/>
  <c r="M8" i="184"/>
  <c r="M12" i="184"/>
  <c r="M9" i="155"/>
  <c r="M20" i="183" l="1"/>
  <c r="M19" i="183"/>
  <c r="M18" i="183"/>
  <c r="B17" i="183"/>
  <c r="M17" i="183" s="1"/>
  <c r="M16" i="183"/>
  <c r="M15" i="183"/>
  <c r="M14" i="183"/>
  <c r="M13" i="183"/>
  <c r="L12" i="183"/>
  <c r="K12" i="183"/>
  <c r="J12" i="183"/>
  <c r="I12" i="183"/>
  <c r="H12" i="183"/>
  <c r="G12" i="183"/>
  <c r="F12" i="183"/>
  <c r="E12" i="183"/>
  <c r="D12" i="183"/>
  <c r="C12" i="183"/>
  <c r="B12" i="183"/>
  <c r="M11" i="183"/>
  <c r="M10" i="183"/>
  <c r="M9" i="183"/>
  <c r="L8" i="183"/>
  <c r="K8" i="183"/>
  <c r="J8" i="183"/>
  <c r="I8" i="183"/>
  <c r="H8" i="183"/>
  <c r="G8" i="183"/>
  <c r="F8" i="183"/>
  <c r="E8" i="183"/>
  <c r="D8" i="183"/>
  <c r="C8" i="183"/>
  <c r="B8" i="183"/>
  <c r="M7" i="183"/>
  <c r="M6" i="183"/>
  <c r="M5" i="183"/>
  <c r="L4" i="183"/>
  <c r="K4" i="183"/>
  <c r="J4" i="183"/>
  <c r="I4" i="183"/>
  <c r="H4" i="183"/>
  <c r="G4" i="183"/>
  <c r="F4" i="183"/>
  <c r="E4" i="183"/>
  <c r="D4" i="183"/>
  <c r="C4" i="183"/>
  <c r="B4" i="183"/>
  <c r="M4" i="183" l="1"/>
  <c r="M8" i="183"/>
  <c r="D82" i="77" s="1"/>
  <c r="M12" i="183"/>
  <c r="M15" i="182"/>
  <c r="M16" i="182"/>
  <c r="D46" i="77" s="1"/>
  <c r="M18" i="182"/>
  <c r="C8" i="182"/>
  <c r="D8" i="182"/>
  <c r="E8" i="182"/>
  <c r="F8" i="182"/>
  <c r="G8" i="182"/>
  <c r="H8" i="182"/>
  <c r="I8" i="182"/>
  <c r="J8" i="182"/>
  <c r="K8" i="182"/>
  <c r="L8" i="182"/>
  <c r="M20" i="182"/>
  <c r="M19" i="182"/>
  <c r="B17" i="182"/>
  <c r="M17" i="182" s="1"/>
  <c r="M14" i="182"/>
  <c r="M13" i="182"/>
  <c r="L12" i="182"/>
  <c r="K12" i="182"/>
  <c r="J12" i="182"/>
  <c r="I12" i="182"/>
  <c r="H12" i="182"/>
  <c r="G12" i="182"/>
  <c r="F12" i="182"/>
  <c r="E12" i="182"/>
  <c r="D12" i="182"/>
  <c r="C12" i="182"/>
  <c r="B12" i="182"/>
  <c r="M11" i="182"/>
  <c r="M10" i="182"/>
  <c r="M9" i="182"/>
  <c r="B8" i="182"/>
  <c r="M7" i="182"/>
  <c r="M6" i="182"/>
  <c r="M5" i="182"/>
  <c r="L4" i="182"/>
  <c r="K4" i="182"/>
  <c r="J4" i="182"/>
  <c r="I4" i="182"/>
  <c r="H4" i="182"/>
  <c r="G4" i="182"/>
  <c r="F4" i="182"/>
  <c r="E4" i="182"/>
  <c r="D4" i="182"/>
  <c r="C4" i="182"/>
  <c r="B4" i="182"/>
  <c r="M20" i="180"/>
  <c r="M19" i="180"/>
  <c r="M18" i="180"/>
  <c r="B17" i="180"/>
  <c r="M17" i="180" s="1"/>
  <c r="M15" i="180"/>
  <c r="M14" i="180"/>
  <c r="M13" i="180"/>
  <c r="L12" i="180"/>
  <c r="K12" i="180"/>
  <c r="J12" i="180"/>
  <c r="I12" i="180"/>
  <c r="H12" i="180"/>
  <c r="G12" i="180"/>
  <c r="F12" i="180"/>
  <c r="E12" i="180"/>
  <c r="D12" i="180"/>
  <c r="C12" i="180"/>
  <c r="B12" i="180"/>
  <c r="M11" i="180"/>
  <c r="M10" i="180"/>
  <c r="M9" i="180"/>
  <c r="L8" i="180"/>
  <c r="K8" i="180"/>
  <c r="J8" i="180"/>
  <c r="I8" i="180"/>
  <c r="H8" i="180"/>
  <c r="G8" i="180"/>
  <c r="F8" i="180"/>
  <c r="E8" i="180"/>
  <c r="D8" i="180"/>
  <c r="C8" i="180"/>
  <c r="B8" i="180"/>
  <c r="M7" i="180"/>
  <c r="M6" i="180"/>
  <c r="M5" i="180"/>
  <c r="L4" i="180"/>
  <c r="K4" i="180"/>
  <c r="J4" i="180"/>
  <c r="I4" i="180"/>
  <c r="H4" i="180"/>
  <c r="G4" i="180"/>
  <c r="F4" i="180"/>
  <c r="E4" i="180"/>
  <c r="D4" i="180"/>
  <c r="C4" i="180"/>
  <c r="B4" i="180"/>
  <c r="C17" i="179"/>
  <c r="D17" i="179"/>
  <c r="E17" i="179"/>
  <c r="F17" i="179"/>
  <c r="G17" i="179"/>
  <c r="H17" i="179"/>
  <c r="I17" i="179"/>
  <c r="J17" i="179"/>
  <c r="K17" i="179"/>
  <c r="L17" i="179"/>
  <c r="M8" i="182" l="1"/>
  <c r="M4" i="180"/>
  <c r="M4" i="182"/>
  <c r="M12" i="182"/>
  <c r="M8" i="180"/>
  <c r="M12" i="180"/>
  <c r="M20" i="179"/>
  <c r="M19" i="179"/>
  <c r="M18" i="179"/>
  <c r="B17" i="179"/>
  <c r="M17" i="179" s="1"/>
  <c r="M16" i="179"/>
  <c r="M15" i="179"/>
  <c r="M14" i="179"/>
  <c r="M13" i="179"/>
  <c r="L12" i="179"/>
  <c r="K12" i="179"/>
  <c r="J12" i="179"/>
  <c r="I12" i="179"/>
  <c r="H12" i="179"/>
  <c r="G12" i="179"/>
  <c r="F12" i="179"/>
  <c r="E12" i="179"/>
  <c r="D12" i="179"/>
  <c r="C12" i="179"/>
  <c r="B12" i="179"/>
  <c r="M11" i="179"/>
  <c r="M10" i="179"/>
  <c r="M9" i="179"/>
  <c r="L8" i="179"/>
  <c r="K8" i="179"/>
  <c r="J8" i="179"/>
  <c r="I8" i="179"/>
  <c r="H8" i="179"/>
  <c r="G8" i="179"/>
  <c r="F8" i="179"/>
  <c r="E8" i="179"/>
  <c r="D8" i="179"/>
  <c r="C8" i="179"/>
  <c r="B8" i="179"/>
  <c r="M7" i="179"/>
  <c r="M6" i="179"/>
  <c r="M5" i="179"/>
  <c r="L4" i="179"/>
  <c r="K4" i="179"/>
  <c r="J4" i="179"/>
  <c r="I4" i="179"/>
  <c r="H4" i="179"/>
  <c r="G4" i="179"/>
  <c r="F4" i="179"/>
  <c r="E4" i="179"/>
  <c r="D4" i="179"/>
  <c r="C4" i="179"/>
  <c r="B4" i="179"/>
  <c r="M20" i="178"/>
  <c r="M19" i="178"/>
  <c r="M18" i="178"/>
  <c r="B17" i="178"/>
  <c r="M17" i="178" s="1"/>
  <c r="M16" i="178"/>
  <c r="M15" i="178"/>
  <c r="M14" i="178"/>
  <c r="M13" i="178"/>
  <c r="L12" i="178"/>
  <c r="K12" i="178"/>
  <c r="J12" i="178"/>
  <c r="I12" i="178"/>
  <c r="H12" i="178"/>
  <c r="G12" i="178"/>
  <c r="F12" i="178"/>
  <c r="E12" i="178"/>
  <c r="D12" i="178"/>
  <c r="C12" i="178"/>
  <c r="B12" i="178"/>
  <c r="M11" i="178"/>
  <c r="M10" i="178"/>
  <c r="M9" i="178"/>
  <c r="L8" i="178"/>
  <c r="K8" i="178"/>
  <c r="J8" i="178"/>
  <c r="I8" i="178"/>
  <c r="H8" i="178"/>
  <c r="G8" i="178"/>
  <c r="F8" i="178"/>
  <c r="E8" i="178"/>
  <c r="D8" i="178"/>
  <c r="C8" i="178"/>
  <c r="B8" i="178"/>
  <c r="M7" i="178"/>
  <c r="M6" i="178"/>
  <c r="M5" i="178"/>
  <c r="L4" i="178"/>
  <c r="K4" i="178"/>
  <c r="J4" i="178"/>
  <c r="I4" i="178"/>
  <c r="H4" i="178"/>
  <c r="G4" i="178"/>
  <c r="F4" i="178"/>
  <c r="E4" i="178"/>
  <c r="D4" i="178"/>
  <c r="C4" i="178"/>
  <c r="B4" i="178"/>
  <c r="M8" i="178" l="1"/>
  <c r="M4" i="178"/>
  <c r="M4" i="179"/>
  <c r="M12" i="179"/>
  <c r="M8" i="179"/>
  <c r="M12" i="178"/>
  <c r="M16" i="173"/>
  <c r="M20" i="177"/>
  <c r="M19" i="177"/>
  <c r="M18" i="177"/>
  <c r="L17" i="177"/>
  <c r="K17" i="177"/>
  <c r="J17" i="177"/>
  <c r="I17" i="177"/>
  <c r="H17" i="177"/>
  <c r="G17" i="177"/>
  <c r="F17" i="177"/>
  <c r="E17" i="177"/>
  <c r="D17" i="177"/>
  <c r="C17" i="177"/>
  <c r="B17" i="177"/>
  <c r="M16" i="177"/>
  <c r="M15" i="177"/>
  <c r="M14" i="177"/>
  <c r="M13" i="177"/>
  <c r="L12" i="177"/>
  <c r="K12" i="177"/>
  <c r="J12" i="177"/>
  <c r="I12" i="177"/>
  <c r="H12" i="177"/>
  <c r="G12" i="177"/>
  <c r="F12" i="177"/>
  <c r="E12" i="177"/>
  <c r="D12" i="177"/>
  <c r="C12" i="177"/>
  <c r="B12" i="177"/>
  <c r="M11" i="177"/>
  <c r="M10" i="177"/>
  <c r="M9" i="177"/>
  <c r="L8" i="177"/>
  <c r="K8" i="177"/>
  <c r="J8" i="177"/>
  <c r="I8" i="177"/>
  <c r="H8" i="177"/>
  <c r="G8" i="177"/>
  <c r="F8" i="177"/>
  <c r="E8" i="177"/>
  <c r="D8" i="177"/>
  <c r="C8" i="177"/>
  <c r="B8" i="177"/>
  <c r="M7" i="177"/>
  <c r="M6" i="177"/>
  <c r="M5" i="177"/>
  <c r="L4" i="177"/>
  <c r="K4" i="177"/>
  <c r="J4" i="177"/>
  <c r="I4" i="177"/>
  <c r="H4" i="177"/>
  <c r="G4" i="177"/>
  <c r="F4" i="177"/>
  <c r="E4" i="177"/>
  <c r="D4" i="177"/>
  <c r="C4" i="177"/>
  <c r="B4" i="177"/>
  <c r="M4" i="177" s="1"/>
  <c r="M17" i="177" l="1"/>
  <c r="M8" i="177"/>
  <c r="M12" i="177"/>
  <c r="M20" i="176"/>
  <c r="M19" i="176"/>
  <c r="M18" i="176"/>
  <c r="B17" i="176"/>
  <c r="M17" i="176" s="1"/>
  <c r="M16" i="176"/>
  <c r="M15" i="176"/>
  <c r="M14" i="176"/>
  <c r="M13" i="176"/>
  <c r="L12" i="176"/>
  <c r="K12" i="176"/>
  <c r="J12" i="176"/>
  <c r="I12" i="176"/>
  <c r="H12" i="176"/>
  <c r="G12" i="176"/>
  <c r="F12" i="176"/>
  <c r="E12" i="176"/>
  <c r="D12" i="176"/>
  <c r="C12" i="176"/>
  <c r="B12" i="176"/>
  <c r="M11" i="176"/>
  <c r="M10" i="176"/>
  <c r="M9" i="176"/>
  <c r="L8" i="176"/>
  <c r="K8" i="176"/>
  <c r="J8" i="176"/>
  <c r="I8" i="176"/>
  <c r="H8" i="176"/>
  <c r="G8" i="176"/>
  <c r="F8" i="176"/>
  <c r="E8" i="176"/>
  <c r="D8" i="176"/>
  <c r="C8" i="176"/>
  <c r="B8" i="176"/>
  <c r="M7" i="176"/>
  <c r="M6" i="176"/>
  <c r="M5" i="176"/>
  <c r="L4" i="176"/>
  <c r="K4" i="176"/>
  <c r="J4" i="176"/>
  <c r="I4" i="176"/>
  <c r="H4" i="176"/>
  <c r="G4" i="176"/>
  <c r="F4" i="176"/>
  <c r="E4" i="176"/>
  <c r="D4" i="176"/>
  <c r="C4" i="176"/>
  <c r="B4" i="176"/>
  <c r="M20" i="175"/>
  <c r="M19" i="175"/>
  <c r="M18" i="175"/>
  <c r="B17" i="175"/>
  <c r="M17" i="175" s="1"/>
  <c r="M16" i="175"/>
  <c r="M15" i="175"/>
  <c r="M14" i="175"/>
  <c r="M13" i="175"/>
  <c r="L12" i="175"/>
  <c r="K12" i="175"/>
  <c r="J12" i="175"/>
  <c r="I12" i="175"/>
  <c r="H12" i="175"/>
  <c r="G12" i="175"/>
  <c r="F12" i="175"/>
  <c r="E12" i="175"/>
  <c r="D12" i="175"/>
  <c r="C12" i="175"/>
  <c r="B12" i="175"/>
  <c r="M11" i="175"/>
  <c r="M10" i="175"/>
  <c r="M9" i="175"/>
  <c r="L8" i="175"/>
  <c r="K8" i="175"/>
  <c r="J8" i="175"/>
  <c r="I8" i="175"/>
  <c r="H8" i="175"/>
  <c r="G8" i="175"/>
  <c r="F8" i="175"/>
  <c r="E8" i="175"/>
  <c r="D8" i="175"/>
  <c r="C8" i="175"/>
  <c r="B8" i="175"/>
  <c r="M7" i="175"/>
  <c r="M6" i="175"/>
  <c r="M5" i="175"/>
  <c r="L4" i="175"/>
  <c r="K4" i="175"/>
  <c r="J4" i="175"/>
  <c r="I4" i="175"/>
  <c r="H4" i="175"/>
  <c r="G4" i="175"/>
  <c r="F4" i="175"/>
  <c r="E4" i="175"/>
  <c r="D4" i="175"/>
  <c r="C4" i="175"/>
  <c r="B4" i="175"/>
  <c r="M20" i="174"/>
  <c r="M19" i="174"/>
  <c r="M18" i="174"/>
  <c r="B17" i="174"/>
  <c r="M17" i="174" s="1"/>
  <c r="M16" i="174"/>
  <c r="M15" i="174"/>
  <c r="M14" i="174"/>
  <c r="M13" i="174"/>
  <c r="L12" i="174"/>
  <c r="K12" i="174"/>
  <c r="J12" i="174"/>
  <c r="I12" i="174"/>
  <c r="H12" i="174"/>
  <c r="G12" i="174"/>
  <c r="F12" i="174"/>
  <c r="E12" i="174"/>
  <c r="D12" i="174"/>
  <c r="C12" i="174"/>
  <c r="B12" i="174"/>
  <c r="M11" i="174"/>
  <c r="M10" i="174"/>
  <c r="M9" i="174"/>
  <c r="L8" i="174"/>
  <c r="K8" i="174"/>
  <c r="J8" i="174"/>
  <c r="I8" i="174"/>
  <c r="H8" i="174"/>
  <c r="G8" i="174"/>
  <c r="F8" i="174"/>
  <c r="E8" i="174"/>
  <c r="D8" i="174"/>
  <c r="C8" i="174"/>
  <c r="B8" i="174"/>
  <c r="M7" i="174"/>
  <c r="M6" i="174"/>
  <c r="M5" i="174"/>
  <c r="L4" i="174"/>
  <c r="K4" i="174"/>
  <c r="J4" i="174"/>
  <c r="I4" i="174"/>
  <c r="H4" i="174"/>
  <c r="G4" i="174"/>
  <c r="F4" i="174"/>
  <c r="E4" i="174"/>
  <c r="D4" i="174"/>
  <c r="C4" i="174"/>
  <c r="B4" i="174"/>
  <c r="M4" i="176" l="1"/>
  <c r="M4" i="175"/>
  <c r="M4" i="174"/>
  <c r="M12" i="174"/>
  <c r="M12" i="175"/>
  <c r="M12" i="176"/>
  <c r="M8" i="174"/>
  <c r="M8" i="175"/>
  <c r="M8" i="176"/>
  <c r="M20" i="173"/>
  <c r="M19" i="173"/>
  <c r="M18" i="173"/>
  <c r="B17" i="173"/>
  <c r="M17" i="173" s="1"/>
  <c r="M15" i="173"/>
  <c r="M14" i="173"/>
  <c r="M13" i="173"/>
  <c r="L12" i="173"/>
  <c r="K12" i="173"/>
  <c r="J12" i="173"/>
  <c r="I12" i="173"/>
  <c r="H12" i="173"/>
  <c r="G12" i="173"/>
  <c r="F12" i="173"/>
  <c r="E12" i="173"/>
  <c r="D12" i="173"/>
  <c r="C12" i="173"/>
  <c r="B12" i="173"/>
  <c r="M11" i="173"/>
  <c r="M10" i="173"/>
  <c r="M9" i="173"/>
  <c r="L8" i="173"/>
  <c r="K8" i="173"/>
  <c r="J8" i="173"/>
  <c r="I8" i="173"/>
  <c r="H8" i="173"/>
  <c r="G8" i="173"/>
  <c r="F8" i="173"/>
  <c r="E8" i="173"/>
  <c r="D8" i="173"/>
  <c r="C8" i="173"/>
  <c r="B8" i="173"/>
  <c r="M7" i="173"/>
  <c r="M6" i="173"/>
  <c r="M5" i="173"/>
  <c r="L4" i="173"/>
  <c r="K4" i="173"/>
  <c r="J4" i="173"/>
  <c r="I4" i="173"/>
  <c r="H4" i="173"/>
  <c r="G4" i="173"/>
  <c r="F4" i="173"/>
  <c r="E4" i="173"/>
  <c r="D4" i="173"/>
  <c r="C4" i="173"/>
  <c r="B4" i="173"/>
  <c r="D64" i="77" l="1"/>
  <c r="M4" i="173"/>
  <c r="M12" i="173"/>
  <c r="M8" i="173"/>
  <c r="M20" i="172"/>
  <c r="M19" i="172"/>
  <c r="M18" i="172"/>
  <c r="B17" i="172"/>
  <c r="M17" i="172" s="1"/>
  <c r="M16" i="172"/>
  <c r="M15" i="172"/>
  <c r="M14" i="172"/>
  <c r="M13" i="172"/>
  <c r="L12" i="172"/>
  <c r="K12" i="172"/>
  <c r="J12" i="172"/>
  <c r="I12" i="172"/>
  <c r="H12" i="172"/>
  <c r="G12" i="172"/>
  <c r="F12" i="172"/>
  <c r="E12" i="172"/>
  <c r="D12" i="172"/>
  <c r="C12" i="172"/>
  <c r="B12" i="172"/>
  <c r="M11" i="172"/>
  <c r="M10" i="172"/>
  <c r="M9" i="172"/>
  <c r="L8" i="172"/>
  <c r="K8" i="172"/>
  <c r="J8" i="172"/>
  <c r="I8" i="172"/>
  <c r="H8" i="172"/>
  <c r="G8" i="172"/>
  <c r="F8" i="172"/>
  <c r="E8" i="172"/>
  <c r="D8" i="172"/>
  <c r="C8" i="172"/>
  <c r="B8" i="172"/>
  <c r="M7" i="172"/>
  <c r="M6" i="172"/>
  <c r="M5" i="172"/>
  <c r="L4" i="172"/>
  <c r="K4" i="172"/>
  <c r="J4" i="172"/>
  <c r="I4" i="172"/>
  <c r="H4" i="172"/>
  <c r="G4" i="172"/>
  <c r="F4" i="172"/>
  <c r="E4" i="172"/>
  <c r="D4" i="172"/>
  <c r="C4" i="172"/>
  <c r="B4" i="172"/>
  <c r="M20" i="171"/>
  <c r="M19" i="171"/>
  <c r="M18" i="171"/>
  <c r="B17" i="171"/>
  <c r="M17" i="171" s="1"/>
  <c r="M16" i="171"/>
  <c r="M15" i="171"/>
  <c r="M14" i="171"/>
  <c r="M13" i="171"/>
  <c r="L12" i="171"/>
  <c r="K12" i="171"/>
  <c r="J12" i="171"/>
  <c r="I12" i="171"/>
  <c r="H12" i="171"/>
  <c r="G12" i="171"/>
  <c r="F12" i="171"/>
  <c r="E12" i="171"/>
  <c r="D12" i="171"/>
  <c r="C12" i="171"/>
  <c r="B12" i="171"/>
  <c r="M11" i="171"/>
  <c r="M10" i="171"/>
  <c r="M9" i="171"/>
  <c r="L8" i="171"/>
  <c r="K8" i="171"/>
  <c r="J8" i="171"/>
  <c r="I8" i="171"/>
  <c r="H8" i="171"/>
  <c r="G8" i="171"/>
  <c r="F8" i="171"/>
  <c r="E8" i="171"/>
  <c r="D8" i="171"/>
  <c r="C8" i="171"/>
  <c r="B8" i="171"/>
  <c r="M7" i="171"/>
  <c r="M6" i="171"/>
  <c r="M5" i="171"/>
  <c r="L4" i="171"/>
  <c r="K4" i="171"/>
  <c r="J4" i="171"/>
  <c r="I4" i="171"/>
  <c r="H4" i="171"/>
  <c r="G4" i="171"/>
  <c r="F4" i="171"/>
  <c r="E4" i="171"/>
  <c r="D4" i="171"/>
  <c r="C4" i="171"/>
  <c r="B4" i="171"/>
  <c r="M20" i="170"/>
  <c r="M19" i="170"/>
  <c r="M18" i="170"/>
  <c r="B17" i="170"/>
  <c r="M16" i="170"/>
  <c r="M15" i="170"/>
  <c r="M14" i="170"/>
  <c r="M11" i="170"/>
  <c r="M10" i="170"/>
  <c r="M9" i="170"/>
  <c r="L8" i="170"/>
  <c r="K8" i="170"/>
  <c r="J8" i="170"/>
  <c r="I8" i="170"/>
  <c r="H8" i="170"/>
  <c r="G8" i="170"/>
  <c r="F8" i="170"/>
  <c r="E8" i="170"/>
  <c r="D8" i="170"/>
  <c r="C8" i="170"/>
  <c r="B8" i="170"/>
  <c r="M7" i="170"/>
  <c r="M6" i="170"/>
  <c r="M5" i="170"/>
  <c r="L4" i="170"/>
  <c r="K4" i="170"/>
  <c r="J4" i="170"/>
  <c r="J12" i="170" s="1"/>
  <c r="I4" i="170"/>
  <c r="H4" i="170"/>
  <c r="G4" i="170"/>
  <c r="F4" i="170"/>
  <c r="F12" i="170" s="1"/>
  <c r="E4" i="170"/>
  <c r="D4" i="170"/>
  <c r="C4" i="170"/>
  <c r="B4" i="170"/>
  <c r="B13" i="170" s="1"/>
  <c r="M20" i="169"/>
  <c r="M19" i="169"/>
  <c r="M18" i="169"/>
  <c r="B17" i="169"/>
  <c r="M17" i="169" s="1"/>
  <c r="M16" i="169"/>
  <c r="D96" i="77" s="1"/>
  <c r="M15" i="169"/>
  <c r="M14" i="169"/>
  <c r="M13" i="169"/>
  <c r="L12" i="169"/>
  <c r="K12" i="169"/>
  <c r="J12" i="169"/>
  <c r="I12" i="169"/>
  <c r="H12" i="169"/>
  <c r="G12" i="169"/>
  <c r="F12" i="169"/>
  <c r="E12" i="169"/>
  <c r="D12" i="169"/>
  <c r="C12" i="169"/>
  <c r="B12" i="169"/>
  <c r="M11" i="169"/>
  <c r="M10" i="169"/>
  <c r="M9" i="169"/>
  <c r="L8" i="169"/>
  <c r="K8" i="169"/>
  <c r="J8" i="169"/>
  <c r="I8" i="169"/>
  <c r="H8" i="169"/>
  <c r="G8" i="169"/>
  <c r="F8" i="169"/>
  <c r="E8" i="169"/>
  <c r="D8" i="169"/>
  <c r="C8" i="169"/>
  <c r="B8" i="169"/>
  <c r="M7" i="169"/>
  <c r="M6" i="169"/>
  <c r="M5" i="169"/>
  <c r="L4" i="169"/>
  <c r="K4" i="169"/>
  <c r="J4" i="169"/>
  <c r="I4" i="169"/>
  <c r="H4" i="169"/>
  <c r="G4" i="169"/>
  <c r="F4" i="169"/>
  <c r="E4" i="169"/>
  <c r="D4" i="169"/>
  <c r="C4" i="169"/>
  <c r="B4" i="169"/>
  <c r="M20" i="168"/>
  <c r="M19" i="168"/>
  <c r="M18" i="168"/>
  <c r="B17" i="168"/>
  <c r="M17" i="168" s="1"/>
  <c r="M16" i="168"/>
  <c r="D95" i="77" s="1"/>
  <c r="M15" i="168"/>
  <c r="M14" i="168"/>
  <c r="M13" i="168"/>
  <c r="L12" i="168"/>
  <c r="K12" i="168"/>
  <c r="J12" i="168"/>
  <c r="I12" i="168"/>
  <c r="H12" i="168"/>
  <c r="G12" i="168"/>
  <c r="F12" i="168"/>
  <c r="E12" i="168"/>
  <c r="D12" i="168"/>
  <c r="C12" i="168"/>
  <c r="B12" i="168"/>
  <c r="M11" i="168"/>
  <c r="M10" i="168"/>
  <c r="M9" i="168"/>
  <c r="L8" i="168"/>
  <c r="K8" i="168"/>
  <c r="J8" i="168"/>
  <c r="I8" i="168"/>
  <c r="H8" i="168"/>
  <c r="G8" i="168"/>
  <c r="F8" i="168"/>
  <c r="E8" i="168"/>
  <c r="D8" i="168"/>
  <c r="C8" i="168"/>
  <c r="B8" i="168"/>
  <c r="M7" i="168"/>
  <c r="M6" i="168"/>
  <c r="M5" i="168"/>
  <c r="L4" i="168"/>
  <c r="K4" i="168"/>
  <c r="J4" i="168"/>
  <c r="I4" i="168"/>
  <c r="H4" i="168"/>
  <c r="G4" i="168"/>
  <c r="F4" i="168"/>
  <c r="E4" i="168"/>
  <c r="D4" i="168"/>
  <c r="C4" i="168"/>
  <c r="B4" i="168"/>
  <c r="M4" i="169" l="1"/>
  <c r="M4" i="168"/>
  <c r="D12" i="170"/>
  <c r="H12" i="170"/>
  <c r="L12" i="170"/>
  <c r="I12" i="170"/>
  <c r="M4" i="171"/>
  <c r="I13" i="170"/>
  <c r="B12" i="170"/>
  <c r="E12" i="170"/>
  <c r="L13" i="170"/>
  <c r="H13" i="170"/>
  <c r="D13" i="170"/>
  <c r="E13" i="170"/>
  <c r="M12" i="169"/>
  <c r="D94" i="77"/>
  <c r="K13" i="170"/>
  <c r="G13" i="170"/>
  <c r="C13" i="170"/>
  <c r="M12" i="172"/>
  <c r="P14" i="172" s="1"/>
  <c r="D104" i="77"/>
  <c r="M17" i="170"/>
  <c r="M8" i="168"/>
  <c r="M8" i="171"/>
  <c r="K12" i="170"/>
  <c r="G12" i="170"/>
  <c r="C12" i="170"/>
  <c r="J13" i="170"/>
  <c r="F13" i="170"/>
  <c r="M4" i="172"/>
  <c r="M8" i="172"/>
  <c r="M12" i="171"/>
  <c r="P14" i="171" s="1"/>
  <c r="M8" i="170"/>
  <c r="M4" i="170"/>
  <c r="M8" i="169"/>
  <c r="M12" i="168"/>
  <c r="M20" i="166"/>
  <c r="M19" i="166"/>
  <c r="M18" i="166"/>
  <c r="B17" i="166"/>
  <c r="M17" i="166" s="1"/>
  <c r="M16" i="166"/>
  <c r="M15" i="166"/>
  <c r="M14" i="166"/>
  <c r="M13" i="166"/>
  <c r="L12" i="166"/>
  <c r="K12" i="166"/>
  <c r="J12" i="166"/>
  <c r="I12" i="166"/>
  <c r="H12" i="166"/>
  <c r="G12" i="166"/>
  <c r="F12" i="166"/>
  <c r="E12" i="166"/>
  <c r="D12" i="166"/>
  <c r="C12" i="166"/>
  <c r="B12" i="166"/>
  <c r="M11" i="166"/>
  <c r="M10" i="166"/>
  <c r="M9" i="166"/>
  <c r="L8" i="166"/>
  <c r="K8" i="166"/>
  <c r="J8" i="166"/>
  <c r="I8" i="166"/>
  <c r="H8" i="166"/>
  <c r="G8" i="166"/>
  <c r="F8" i="166"/>
  <c r="E8" i="166"/>
  <c r="D8" i="166"/>
  <c r="C8" i="166"/>
  <c r="B8" i="166"/>
  <c r="M7" i="166"/>
  <c r="M6" i="166"/>
  <c r="M5" i="166"/>
  <c r="L4" i="166"/>
  <c r="K4" i="166"/>
  <c r="J4" i="166"/>
  <c r="I4" i="166"/>
  <c r="H4" i="166"/>
  <c r="G4" i="166"/>
  <c r="F4" i="166"/>
  <c r="E4" i="166"/>
  <c r="D4" i="166"/>
  <c r="C4" i="166"/>
  <c r="B4" i="166"/>
  <c r="D103" i="77" l="1"/>
  <c r="E103" i="77" s="1"/>
  <c r="M13" i="170"/>
  <c r="M12" i="170"/>
  <c r="P14" i="170" s="1"/>
  <c r="M4" i="166"/>
  <c r="M12" i="166"/>
  <c r="M8" i="166"/>
  <c r="M20" i="157"/>
  <c r="M19" i="157"/>
  <c r="M18" i="157"/>
  <c r="B17" i="157"/>
  <c r="M17" i="157" s="1"/>
  <c r="M16" i="157"/>
  <c r="M15" i="157"/>
  <c r="M14" i="157"/>
  <c r="M13" i="157"/>
  <c r="L12" i="157"/>
  <c r="K12" i="157"/>
  <c r="J12" i="157"/>
  <c r="I12" i="157"/>
  <c r="H12" i="157"/>
  <c r="G12" i="157"/>
  <c r="F12" i="157"/>
  <c r="E12" i="157"/>
  <c r="D12" i="157"/>
  <c r="C12" i="157"/>
  <c r="B12" i="157"/>
  <c r="M11" i="157"/>
  <c r="M10" i="157"/>
  <c r="M9" i="157"/>
  <c r="L8" i="157"/>
  <c r="K8" i="157"/>
  <c r="J8" i="157"/>
  <c r="I8" i="157"/>
  <c r="H8" i="157"/>
  <c r="G8" i="157"/>
  <c r="F8" i="157"/>
  <c r="E8" i="157"/>
  <c r="D8" i="157"/>
  <c r="C8" i="157"/>
  <c r="B8" i="157"/>
  <c r="M7" i="157"/>
  <c r="M6" i="157"/>
  <c r="M5" i="157"/>
  <c r="L4" i="157"/>
  <c r="K4" i="157"/>
  <c r="J4" i="157"/>
  <c r="I4" i="157"/>
  <c r="H4" i="157"/>
  <c r="G4" i="157"/>
  <c r="F4" i="157"/>
  <c r="E4" i="157"/>
  <c r="D4" i="157"/>
  <c r="C4" i="157"/>
  <c r="B4" i="157"/>
  <c r="M20" i="164"/>
  <c r="M19" i="164"/>
  <c r="M18" i="164"/>
  <c r="B17" i="164"/>
  <c r="M17" i="164" s="1"/>
  <c r="M16" i="164"/>
  <c r="D91" i="77" s="1"/>
  <c r="M15" i="164"/>
  <c r="M14" i="164"/>
  <c r="M13" i="164"/>
  <c r="L12" i="164"/>
  <c r="K12" i="164"/>
  <c r="J12" i="164"/>
  <c r="I12" i="164"/>
  <c r="H12" i="164"/>
  <c r="G12" i="164"/>
  <c r="F12" i="164"/>
  <c r="E12" i="164"/>
  <c r="D12" i="164"/>
  <c r="C12" i="164"/>
  <c r="B12" i="164"/>
  <c r="M11" i="164"/>
  <c r="M10" i="164"/>
  <c r="M9" i="164"/>
  <c r="L8" i="164"/>
  <c r="K8" i="164"/>
  <c r="J8" i="164"/>
  <c r="I8" i="164"/>
  <c r="H8" i="164"/>
  <c r="G8" i="164"/>
  <c r="F8" i="164"/>
  <c r="E8" i="164"/>
  <c r="D8" i="164"/>
  <c r="C8" i="164"/>
  <c r="B8" i="164"/>
  <c r="M7" i="164"/>
  <c r="M6" i="164"/>
  <c r="M5" i="164"/>
  <c r="L4" i="164"/>
  <c r="K4" i="164"/>
  <c r="J4" i="164"/>
  <c r="I4" i="164"/>
  <c r="H4" i="164"/>
  <c r="G4" i="164"/>
  <c r="F4" i="164"/>
  <c r="E4" i="164"/>
  <c r="D4" i="164"/>
  <c r="C4" i="164"/>
  <c r="B4" i="164"/>
  <c r="C17" i="162"/>
  <c r="D17" i="162"/>
  <c r="E17" i="162"/>
  <c r="F17" i="162"/>
  <c r="G17" i="162"/>
  <c r="H17" i="162"/>
  <c r="I17" i="162"/>
  <c r="J17" i="162"/>
  <c r="K17" i="162"/>
  <c r="L17" i="162"/>
  <c r="B17" i="162"/>
  <c r="M20" i="163"/>
  <c r="M19" i="163"/>
  <c r="M18" i="163"/>
  <c r="B17" i="163"/>
  <c r="M17" i="163" s="1"/>
  <c r="M16" i="163"/>
  <c r="M15" i="163"/>
  <c r="M14" i="163"/>
  <c r="M13" i="163"/>
  <c r="B12" i="163"/>
  <c r="M11" i="163"/>
  <c r="M9" i="163"/>
  <c r="L8" i="163"/>
  <c r="K8" i="163"/>
  <c r="J8" i="163"/>
  <c r="I8" i="163"/>
  <c r="H8" i="163"/>
  <c r="G8" i="163"/>
  <c r="F8" i="163"/>
  <c r="E8" i="163"/>
  <c r="D8" i="163"/>
  <c r="B8" i="163"/>
  <c r="M7" i="163"/>
  <c r="M6" i="163"/>
  <c r="M5" i="163"/>
  <c r="L4" i="163"/>
  <c r="K4" i="163"/>
  <c r="J4" i="163"/>
  <c r="I4" i="163"/>
  <c r="H4" i="163"/>
  <c r="G4" i="163"/>
  <c r="F4" i="163"/>
  <c r="E4" i="163"/>
  <c r="D4" i="163"/>
  <c r="C4" i="163"/>
  <c r="B4" i="163"/>
  <c r="M20" i="162"/>
  <c r="M19" i="162"/>
  <c r="M18" i="162"/>
  <c r="M16" i="162"/>
  <c r="M15" i="162"/>
  <c r="M14" i="162"/>
  <c r="M13" i="162"/>
  <c r="L12" i="162"/>
  <c r="K12" i="162"/>
  <c r="J12" i="162"/>
  <c r="I12" i="162"/>
  <c r="H12" i="162"/>
  <c r="G12" i="162"/>
  <c r="F12" i="162"/>
  <c r="E12" i="162"/>
  <c r="D12" i="162"/>
  <c r="C12" i="162"/>
  <c r="B12" i="162"/>
  <c r="M11" i="162"/>
  <c r="M10" i="162"/>
  <c r="M9" i="162"/>
  <c r="L8" i="162"/>
  <c r="K8" i="162"/>
  <c r="J8" i="162"/>
  <c r="I8" i="162"/>
  <c r="H8" i="162"/>
  <c r="G8" i="162"/>
  <c r="F8" i="162"/>
  <c r="E8" i="162"/>
  <c r="D8" i="162"/>
  <c r="C8" i="162"/>
  <c r="B8" i="162"/>
  <c r="M7" i="162"/>
  <c r="M6" i="162"/>
  <c r="M5" i="162"/>
  <c r="L4" i="162"/>
  <c r="K4" i="162"/>
  <c r="J4" i="162"/>
  <c r="I4" i="162"/>
  <c r="H4" i="162"/>
  <c r="G4" i="162"/>
  <c r="F4" i="162"/>
  <c r="E4" i="162"/>
  <c r="D4" i="162"/>
  <c r="C4" i="162"/>
  <c r="B4" i="162"/>
  <c r="M20" i="161"/>
  <c r="M19" i="161"/>
  <c r="M18" i="161"/>
  <c r="B17" i="161"/>
  <c r="M17" i="161" s="1"/>
  <c r="M16" i="161"/>
  <c r="M15" i="161"/>
  <c r="M14" i="161"/>
  <c r="M13" i="161"/>
  <c r="L12" i="161"/>
  <c r="K12" i="161"/>
  <c r="J12" i="161"/>
  <c r="I12" i="161"/>
  <c r="H12" i="161"/>
  <c r="G12" i="161"/>
  <c r="F12" i="161"/>
  <c r="E12" i="161"/>
  <c r="D12" i="161"/>
  <c r="B12" i="161"/>
  <c r="M11" i="161"/>
  <c r="M10" i="161"/>
  <c r="M9" i="161"/>
  <c r="L8" i="161"/>
  <c r="K8" i="161"/>
  <c r="J8" i="161"/>
  <c r="I8" i="161"/>
  <c r="H8" i="161"/>
  <c r="G8" i="161"/>
  <c r="F8" i="161"/>
  <c r="E8" i="161"/>
  <c r="D8" i="161"/>
  <c r="C8" i="161"/>
  <c r="B8" i="161"/>
  <c r="M7" i="161"/>
  <c r="D29" i="77" s="1"/>
  <c r="M6" i="161"/>
  <c r="M5" i="161"/>
  <c r="B4" i="161"/>
  <c r="M4" i="161" s="1"/>
  <c r="M20" i="159"/>
  <c r="M19" i="159"/>
  <c r="M18" i="159"/>
  <c r="B17" i="159"/>
  <c r="M17" i="159" s="1"/>
  <c r="M16" i="159"/>
  <c r="M15" i="159"/>
  <c r="M14" i="159"/>
  <c r="M13" i="159"/>
  <c r="L12" i="159"/>
  <c r="K12" i="159"/>
  <c r="J12" i="159"/>
  <c r="I12" i="159"/>
  <c r="H12" i="159"/>
  <c r="G12" i="159"/>
  <c r="F12" i="159"/>
  <c r="E12" i="159"/>
  <c r="D12" i="159"/>
  <c r="C12" i="159"/>
  <c r="B12" i="159"/>
  <c r="M11" i="159"/>
  <c r="M10" i="159"/>
  <c r="M9" i="159"/>
  <c r="L8" i="159"/>
  <c r="K8" i="159"/>
  <c r="J8" i="159"/>
  <c r="I8" i="159"/>
  <c r="H8" i="159"/>
  <c r="G8" i="159"/>
  <c r="F8" i="159"/>
  <c r="E8" i="159"/>
  <c r="D8" i="159"/>
  <c r="C8" i="159"/>
  <c r="B8" i="159"/>
  <c r="M7" i="159"/>
  <c r="M6" i="159"/>
  <c r="M5" i="159"/>
  <c r="L4" i="159"/>
  <c r="K4" i="159"/>
  <c r="J4" i="159"/>
  <c r="I4" i="159"/>
  <c r="H4" i="159"/>
  <c r="G4" i="159"/>
  <c r="F4" i="159"/>
  <c r="E4" i="159"/>
  <c r="D4" i="159"/>
  <c r="C4" i="159"/>
  <c r="B4" i="159"/>
  <c r="C17" i="154"/>
  <c r="D17" i="154"/>
  <c r="E17" i="154"/>
  <c r="F17" i="154"/>
  <c r="G17" i="154"/>
  <c r="H17" i="154"/>
  <c r="I17" i="154"/>
  <c r="J17" i="154"/>
  <c r="K17" i="154"/>
  <c r="L17" i="154"/>
  <c r="B17" i="154"/>
  <c r="M4" i="157" l="1"/>
  <c r="M4" i="162"/>
  <c r="M4" i="159"/>
  <c r="M4" i="163"/>
  <c r="M4" i="164"/>
  <c r="M8" i="162"/>
  <c r="M12" i="164"/>
  <c r="M12" i="157"/>
  <c r="M8" i="157"/>
  <c r="M12" i="161"/>
  <c r="M8" i="161"/>
  <c r="M17" i="162"/>
  <c r="M12" i="162"/>
  <c r="M12" i="163"/>
  <c r="M8" i="164"/>
  <c r="M8" i="163"/>
  <c r="M12" i="159"/>
  <c r="M8" i="159"/>
  <c r="M20" i="158"/>
  <c r="M19" i="158"/>
  <c r="M18" i="158"/>
  <c r="B17" i="158"/>
  <c r="M17" i="158" s="1"/>
  <c r="M16" i="158"/>
  <c r="M15" i="158"/>
  <c r="M14" i="158"/>
  <c r="M13" i="158"/>
  <c r="L12" i="158"/>
  <c r="K12" i="158"/>
  <c r="J12" i="158"/>
  <c r="I12" i="158"/>
  <c r="H12" i="158"/>
  <c r="G12" i="158"/>
  <c r="F12" i="158"/>
  <c r="E12" i="158"/>
  <c r="D12" i="158"/>
  <c r="C12" i="158"/>
  <c r="B12" i="158"/>
  <c r="M11" i="158"/>
  <c r="M10" i="158"/>
  <c r="M9" i="158"/>
  <c r="L8" i="158"/>
  <c r="K8" i="158"/>
  <c r="J8" i="158"/>
  <c r="I8" i="158"/>
  <c r="H8" i="158"/>
  <c r="G8" i="158"/>
  <c r="F8" i="158"/>
  <c r="E8" i="158"/>
  <c r="D8" i="158"/>
  <c r="C8" i="158"/>
  <c r="B8" i="158"/>
  <c r="M7" i="158"/>
  <c r="M6" i="158"/>
  <c r="M5" i="158"/>
  <c r="L4" i="158"/>
  <c r="K4" i="158"/>
  <c r="J4" i="158"/>
  <c r="I4" i="158"/>
  <c r="H4" i="158"/>
  <c r="G4" i="158"/>
  <c r="F4" i="158"/>
  <c r="E4" i="158"/>
  <c r="D4" i="158"/>
  <c r="C4" i="158"/>
  <c r="B4" i="158"/>
  <c r="M20" i="156"/>
  <c r="M19" i="156"/>
  <c r="M18" i="156"/>
  <c r="B17" i="156"/>
  <c r="M17" i="156" s="1"/>
  <c r="M16" i="156"/>
  <c r="M15" i="156"/>
  <c r="M14" i="156"/>
  <c r="M13" i="156"/>
  <c r="L12" i="156"/>
  <c r="K12" i="156"/>
  <c r="J12" i="156"/>
  <c r="I12" i="156"/>
  <c r="H12" i="156"/>
  <c r="G12" i="156"/>
  <c r="F12" i="156"/>
  <c r="E12" i="156"/>
  <c r="D12" i="156"/>
  <c r="C12" i="156"/>
  <c r="B12" i="156"/>
  <c r="M11" i="156"/>
  <c r="M10" i="156"/>
  <c r="M9" i="156"/>
  <c r="L8" i="156"/>
  <c r="K8" i="156"/>
  <c r="J8" i="156"/>
  <c r="I8" i="156"/>
  <c r="H8" i="156"/>
  <c r="G8" i="156"/>
  <c r="F8" i="156"/>
  <c r="E8" i="156"/>
  <c r="D8" i="156"/>
  <c r="C8" i="156"/>
  <c r="B8" i="156"/>
  <c r="M7" i="156"/>
  <c r="M6" i="156"/>
  <c r="M5" i="156"/>
  <c r="L4" i="156"/>
  <c r="K4" i="156"/>
  <c r="J4" i="156"/>
  <c r="I4" i="156"/>
  <c r="H4" i="156"/>
  <c r="G4" i="156"/>
  <c r="F4" i="156"/>
  <c r="E4" i="156"/>
  <c r="D4" i="156"/>
  <c r="C4" i="156"/>
  <c r="B4" i="156"/>
  <c r="M20" i="155"/>
  <c r="M19" i="155"/>
  <c r="M18" i="155"/>
  <c r="B17" i="155"/>
  <c r="M17" i="155" s="1"/>
  <c r="M16" i="155"/>
  <c r="M15" i="155"/>
  <c r="M14" i="155"/>
  <c r="M13" i="155"/>
  <c r="L12" i="155"/>
  <c r="K12" i="155"/>
  <c r="J12" i="155"/>
  <c r="I12" i="155"/>
  <c r="H12" i="155"/>
  <c r="G12" i="155"/>
  <c r="F12" i="155"/>
  <c r="E12" i="155"/>
  <c r="D12" i="155"/>
  <c r="C12" i="155"/>
  <c r="B12" i="155"/>
  <c r="M11" i="155"/>
  <c r="M10" i="155"/>
  <c r="L8" i="155"/>
  <c r="K8" i="155"/>
  <c r="J8" i="155"/>
  <c r="I8" i="155"/>
  <c r="H8" i="155"/>
  <c r="G8" i="155"/>
  <c r="F8" i="155"/>
  <c r="E8" i="155"/>
  <c r="D8" i="155"/>
  <c r="C8" i="155"/>
  <c r="B8" i="155"/>
  <c r="M7" i="155"/>
  <c r="M6" i="155"/>
  <c r="M5" i="155"/>
  <c r="L4" i="155"/>
  <c r="K4" i="155"/>
  <c r="J4" i="155"/>
  <c r="I4" i="155"/>
  <c r="H4" i="155"/>
  <c r="G4" i="155"/>
  <c r="F4" i="155"/>
  <c r="E4" i="155"/>
  <c r="D4" i="155"/>
  <c r="C4" i="155"/>
  <c r="B4" i="155"/>
  <c r="M20" i="154"/>
  <c r="M19" i="154"/>
  <c r="M18" i="154"/>
  <c r="M17" i="154"/>
  <c r="M16" i="154"/>
  <c r="M15" i="154"/>
  <c r="M14" i="154"/>
  <c r="M13" i="154"/>
  <c r="L12" i="154"/>
  <c r="K12" i="154"/>
  <c r="J12" i="154"/>
  <c r="I12" i="154"/>
  <c r="H12" i="154"/>
  <c r="G12" i="154"/>
  <c r="F12" i="154"/>
  <c r="E12" i="154"/>
  <c r="D12" i="154"/>
  <c r="C12" i="154"/>
  <c r="B12" i="154"/>
  <c r="M11" i="154"/>
  <c r="M10" i="154"/>
  <c r="M9" i="154"/>
  <c r="L8" i="154"/>
  <c r="K8" i="154"/>
  <c r="J8" i="154"/>
  <c r="I8" i="154"/>
  <c r="H8" i="154"/>
  <c r="G8" i="154"/>
  <c r="F8" i="154"/>
  <c r="E8" i="154"/>
  <c r="D8" i="154"/>
  <c r="C8" i="154"/>
  <c r="B8" i="154"/>
  <c r="M7" i="154"/>
  <c r="M6" i="154"/>
  <c r="M5" i="154"/>
  <c r="L4" i="154"/>
  <c r="K4" i="154"/>
  <c r="J4" i="154"/>
  <c r="I4" i="154"/>
  <c r="H4" i="154"/>
  <c r="G4" i="154"/>
  <c r="F4" i="154"/>
  <c r="E4" i="154"/>
  <c r="D4" i="154"/>
  <c r="C4" i="154"/>
  <c r="B4" i="154"/>
  <c r="M20" i="153"/>
  <c r="M19" i="153"/>
  <c r="M18" i="153"/>
  <c r="B17" i="153"/>
  <c r="M17" i="153" s="1"/>
  <c r="M16" i="153"/>
  <c r="M15" i="153"/>
  <c r="M14" i="153"/>
  <c r="M13" i="153"/>
  <c r="L12" i="153"/>
  <c r="K12" i="153"/>
  <c r="J12" i="153"/>
  <c r="I12" i="153"/>
  <c r="H12" i="153"/>
  <c r="G12" i="153"/>
  <c r="F12" i="153"/>
  <c r="E12" i="153"/>
  <c r="D12" i="153"/>
  <c r="C12" i="153"/>
  <c r="B12" i="153"/>
  <c r="M11" i="153"/>
  <c r="M10" i="153"/>
  <c r="M9" i="153"/>
  <c r="L8" i="153"/>
  <c r="K8" i="153"/>
  <c r="J8" i="153"/>
  <c r="I8" i="153"/>
  <c r="H8" i="153"/>
  <c r="G8" i="153"/>
  <c r="F8" i="153"/>
  <c r="E8" i="153"/>
  <c r="D8" i="153"/>
  <c r="C8" i="153"/>
  <c r="B8" i="153"/>
  <c r="M7" i="153"/>
  <c r="M6" i="153"/>
  <c r="M5" i="153"/>
  <c r="L4" i="153"/>
  <c r="K4" i="153"/>
  <c r="J4" i="153"/>
  <c r="I4" i="153"/>
  <c r="H4" i="153"/>
  <c r="G4" i="153"/>
  <c r="F4" i="153"/>
  <c r="E4" i="153"/>
  <c r="D4" i="153"/>
  <c r="C4" i="153"/>
  <c r="B4" i="153"/>
  <c r="M20" i="152"/>
  <c r="M19" i="152"/>
  <c r="M18" i="152"/>
  <c r="B17" i="152"/>
  <c r="M17" i="152" s="1"/>
  <c r="M16" i="152"/>
  <c r="M15" i="152"/>
  <c r="M14" i="152"/>
  <c r="M13" i="152"/>
  <c r="L12" i="152"/>
  <c r="K12" i="152"/>
  <c r="J12" i="152"/>
  <c r="I12" i="152"/>
  <c r="H12" i="152"/>
  <c r="G12" i="152"/>
  <c r="F12" i="152"/>
  <c r="E12" i="152"/>
  <c r="D12" i="152"/>
  <c r="C12" i="152"/>
  <c r="B12" i="152"/>
  <c r="M11" i="152"/>
  <c r="M10" i="152"/>
  <c r="M9" i="152"/>
  <c r="L8" i="152"/>
  <c r="K8" i="152"/>
  <c r="J8" i="152"/>
  <c r="I8" i="152"/>
  <c r="H8" i="152"/>
  <c r="G8" i="152"/>
  <c r="F8" i="152"/>
  <c r="E8" i="152"/>
  <c r="D8" i="152"/>
  <c r="C8" i="152"/>
  <c r="B8" i="152"/>
  <c r="M7" i="152"/>
  <c r="M6" i="152"/>
  <c r="M5" i="152"/>
  <c r="L4" i="152"/>
  <c r="K4" i="152"/>
  <c r="J4" i="152"/>
  <c r="I4" i="152"/>
  <c r="H4" i="152"/>
  <c r="G4" i="152"/>
  <c r="F4" i="152"/>
  <c r="E4" i="152"/>
  <c r="M4" i="152" s="1"/>
  <c r="D4" i="152"/>
  <c r="C4" i="152"/>
  <c r="B4" i="152"/>
  <c r="M20" i="151"/>
  <c r="M19" i="151"/>
  <c r="M18" i="151"/>
  <c r="B17" i="151"/>
  <c r="M17" i="151" s="1"/>
  <c r="M16" i="151"/>
  <c r="M15" i="151"/>
  <c r="M14" i="151"/>
  <c r="M13" i="151"/>
  <c r="L12" i="151"/>
  <c r="K12" i="151"/>
  <c r="J12" i="151"/>
  <c r="I12" i="151"/>
  <c r="H12" i="151"/>
  <c r="G12" i="151"/>
  <c r="F12" i="151"/>
  <c r="E12" i="151"/>
  <c r="D12" i="151"/>
  <c r="C12" i="151"/>
  <c r="B12" i="151"/>
  <c r="M11" i="151"/>
  <c r="M10" i="151"/>
  <c r="M9" i="151"/>
  <c r="L8" i="151"/>
  <c r="K8" i="151"/>
  <c r="J8" i="151"/>
  <c r="I8" i="151"/>
  <c r="H8" i="151"/>
  <c r="G8" i="151"/>
  <c r="F8" i="151"/>
  <c r="E8" i="151"/>
  <c r="D8" i="151"/>
  <c r="C8" i="151"/>
  <c r="B8" i="151"/>
  <c r="M7" i="151"/>
  <c r="M6" i="151"/>
  <c r="M5" i="151"/>
  <c r="L4" i="151"/>
  <c r="K4" i="151"/>
  <c r="J4" i="151"/>
  <c r="I4" i="151"/>
  <c r="H4" i="151"/>
  <c r="G4" i="151"/>
  <c r="F4" i="151"/>
  <c r="E4" i="151"/>
  <c r="D4" i="151"/>
  <c r="C4" i="151"/>
  <c r="B4" i="151"/>
  <c r="M20" i="150"/>
  <c r="M19" i="150"/>
  <c r="M18" i="150"/>
  <c r="B17" i="150"/>
  <c r="M17" i="150" s="1"/>
  <c r="M16" i="150"/>
  <c r="M15" i="150"/>
  <c r="M14" i="150"/>
  <c r="M13" i="150"/>
  <c r="L12" i="150"/>
  <c r="K12" i="150"/>
  <c r="J12" i="150"/>
  <c r="I12" i="150"/>
  <c r="H12" i="150"/>
  <c r="G12" i="150"/>
  <c r="F12" i="150"/>
  <c r="E12" i="150"/>
  <c r="D12" i="150"/>
  <c r="C12" i="150"/>
  <c r="B12" i="150"/>
  <c r="M11" i="150"/>
  <c r="M10" i="150"/>
  <c r="M9" i="150"/>
  <c r="L8" i="150"/>
  <c r="K8" i="150"/>
  <c r="J8" i="150"/>
  <c r="I8" i="150"/>
  <c r="H8" i="150"/>
  <c r="G8" i="150"/>
  <c r="F8" i="150"/>
  <c r="E8" i="150"/>
  <c r="D8" i="150"/>
  <c r="C8" i="150"/>
  <c r="B8" i="150"/>
  <c r="M7" i="150"/>
  <c r="M6" i="150"/>
  <c r="M5" i="150"/>
  <c r="L4" i="150"/>
  <c r="K4" i="150"/>
  <c r="J4" i="150"/>
  <c r="I4" i="150"/>
  <c r="H4" i="150"/>
  <c r="G4" i="150"/>
  <c r="F4" i="150"/>
  <c r="E4" i="150"/>
  <c r="D4" i="150"/>
  <c r="C4" i="150"/>
  <c r="B4" i="150"/>
  <c r="M8" i="158" l="1"/>
  <c r="M12" i="154"/>
  <c r="M4" i="151"/>
  <c r="M4" i="153"/>
  <c r="M4" i="155"/>
  <c r="M12" i="158"/>
  <c r="M4" i="158"/>
  <c r="M4" i="150"/>
  <c r="M8" i="151"/>
  <c r="M4" i="154"/>
  <c r="M4" i="156"/>
  <c r="M8" i="155"/>
  <c r="M12" i="156"/>
  <c r="M8" i="156"/>
  <c r="M12" i="155"/>
  <c r="M8" i="154"/>
  <c r="M12" i="153"/>
  <c r="M8" i="153"/>
  <c r="M12" i="152"/>
  <c r="M8" i="152"/>
  <c r="M12" i="151"/>
  <c r="M12" i="150"/>
  <c r="M8" i="150"/>
  <c r="M13" i="147"/>
  <c r="D12" i="147"/>
  <c r="M20" i="145"/>
  <c r="M19" i="145"/>
  <c r="M18" i="145"/>
  <c r="B17" i="145"/>
  <c r="M17" i="145" s="1"/>
  <c r="M16" i="145"/>
  <c r="M15" i="145"/>
  <c r="M14" i="145"/>
  <c r="M13" i="145"/>
  <c r="L12" i="145"/>
  <c r="K12" i="145"/>
  <c r="J12" i="145"/>
  <c r="I12" i="145"/>
  <c r="H12" i="145"/>
  <c r="G12" i="145"/>
  <c r="F12" i="145"/>
  <c r="E12" i="145"/>
  <c r="D12" i="145"/>
  <c r="C12" i="145"/>
  <c r="B12" i="145"/>
  <c r="M11" i="145"/>
  <c r="M10" i="145"/>
  <c r="M9" i="145"/>
  <c r="L8" i="145"/>
  <c r="K8" i="145"/>
  <c r="J8" i="145"/>
  <c r="I8" i="145"/>
  <c r="H8" i="145"/>
  <c r="G8" i="145"/>
  <c r="F8" i="145"/>
  <c r="E8" i="145"/>
  <c r="D8" i="145"/>
  <c r="C8" i="145"/>
  <c r="B8" i="145"/>
  <c r="M7" i="145"/>
  <c r="M6" i="145"/>
  <c r="M5" i="145"/>
  <c r="L4" i="145"/>
  <c r="K4" i="145"/>
  <c r="J4" i="145"/>
  <c r="I4" i="145"/>
  <c r="H4" i="145"/>
  <c r="G4" i="145"/>
  <c r="F4" i="145"/>
  <c r="E4" i="145"/>
  <c r="D4" i="145"/>
  <c r="C4" i="145"/>
  <c r="B4" i="145"/>
  <c r="M20" i="149"/>
  <c r="M19" i="149"/>
  <c r="M18" i="149"/>
  <c r="B17" i="149"/>
  <c r="M17" i="149" s="1"/>
  <c r="M16" i="149"/>
  <c r="M15" i="149"/>
  <c r="M14" i="149"/>
  <c r="M13" i="149"/>
  <c r="L12" i="149"/>
  <c r="K12" i="149"/>
  <c r="J12" i="149"/>
  <c r="I12" i="149"/>
  <c r="H12" i="149"/>
  <c r="G12" i="149"/>
  <c r="F12" i="149"/>
  <c r="E12" i="149"/>
  <c r="D12" i="149"/>
  <c r="C12" i="149"/>
  <c r="B12" i="149"/>
  <c r="M11" i="149"/>
  <c r="M10" i="149"/>
  <c r="M9" i="149"/>
  <c r="L8" i="149"/>
  <c r="K8" i="149"/>
  <c r="J8" i="149"/>
  <c r="I8" i="149"/>
  <c r="H8" i="149"/>
  <c r="G8" i="149"/>
  <c r="F8" i="149"/>
  <c r="E8" i="149"/>
  <c r="D8" i="149"/>
  <c r="C8" i="149"/>
  <c r="B8" i="149"/>
  <c r="M7" i="149"/>
  <c r="M6" i="149"/>
  <c r="M5" i="149"/>
  <c r="L4" i="149"/>
  <c r="K4" i="149"/>
  <c r="J4" i="149"/>
  <c r="I4" i="149"/>
  <c r="H4" i="149"/>
  <c r="G4" i="149"/>
  <c r="F4" i="149"/>
  <c r="E4" i="149"/>
  <c r="M4" i="149" s="1"/>
  <c r="D4" i="149"/>
  <c r="C4" i="149"/>
  <c r="B4" i="149"/>
  <c r="M20" i="148"/>
  <c r="M19" i="148"/>
  <c r="M18" i="148"/>
  <c r="B17" i="148"/>
  <c r="M17" i="148" s="1"/>
  <c r="M16" i="148"/>
  <c r="M15" i="148"/>
  <c r="M14" i="148"/>
  <c r="M13" i="148"/>
  <c r="L12" i="148"/>
  <c r="K12" i="148"/>
  <c r="J12" i="148"/>
  <c r="I12" i="148"/>
  <c r="H12" i="148"/>
  <c r="G12" i="148"/>
  <c r="F12" i="148"/>
  <c r="E12" i="148"/>
  <c r="D12" i="148"/>
  <c r="C12" i="148"/>
  <c r="B12" i="148"/>
  <c r="M11" i="148"/>
  <c r="M10" i="148"/>
  <c r="M9" i="148"/>
  <c r="L8" i="148"/>
  <c r="K8" i="148"/>
  <c r="J8" i="148"/>
  <c r="I8" i="148"/>
  <c r="H8" i="148"/>
  <c r="G8" i="148"/>
  <c r="F8" i="148"/>
  <c r="E8" i="148"/>
  <c r="D8" i="148"/>
  <c r="C8" i="148"/>
  <c r="B8" i="148"/>
  <c r="M7" i="148"/>
  <c r="M6" i="148"/>
  <c r="M5" i="148"/>
  <c r="L4" i="148"/>
  <c r="K4" i="148"/>
  <c r="J4" i="148"/>
  <c r="I4" i="148"/>
  <c r="H4" i="148"/>
  <c r="G4" i="148"/>
  <c r="F4" i="148"/>
  <c r="E4" i="148"/>
  <c r="D4" i="148"/>
  <c r="C4" i="148"/>
  <c r="B4" i="148"/>
  <c r="M20" i="147"/>
  <c r="M19" i="147"/>
  <c r="M18" i="147"/>
  <c r="B17" i="147"/>
  <c r="M17" i="147" s="1"/>
  <c r="M16" i="147"/>
  <c r="M15" i="147"/>
  <c r="M14" i="147"/>
  <c r="L12" i="147"/>
  <c r="K12" i="147"/>
  <c r="J12" i="147"/>
  <c r="I12" i="147"/>
  <c r="H12" i="147"/>
  <c r="G12" i="147"/>
  <c r="F12" i="147"/>
  <c r="E12" i="147"/>
  <c r="B12" i="147"/>
  <c r="M11" i="147"/>
  <c r="M10" i="147"/>
  <c r="M9" i="147"/>
  <c r="L8" i="147"/>
  <c r="K8" i="147"/>
  <c r="J8" i="147"/>
  <c r="I8" i="147"/>
  <c r="H8" i="147"/>
  <c r="G8" i="147"/>
  <c r="F8" i="147"/>
  <c r="E8" i="147"/>
  <c r="D8" i="147"/>
  <c r="C8" i="147"/>
  <c r="B8" i="147"/>
  <c r="M7" i="147"/>
  <c r="M6" i="147"/>
  <c r="M5" i="147"/>
  <c r="L4" i="147"/>
  <c r="K4" i="147"/>
  <c r="J4" i="147"/>
  <c r="I4" i="147"/>
  <c r="H4" i="147"/>
  <c r="G4" i="147"/>
  <c r="F4" i="147"/>
  <c r="E4" i="147"/>
  <c r="D4" i="147"/>
  <c r="C4" i="147"/>
  <c r="B4" i="147"/>
  <c r="M20" i="146"/>
  <c r="M19" i="146"/>
  <c r="M18" i="146"/>
  <c r="B17" i="146"/>
  <c r="M17" i="146" s="1"/>
  <c r="M16" i="146"/>
  <c r="M15" i="146"/>
  <c r="M14" i="146"/>
  <c r="M13" i="146"/>
  <c r="L12" i="146"/>
  <c r="K12" i="146"/>
  <c r="J12" i="146"/>
  <c r="I12" i="146"/>
  <c r="H12" i="146"/>
  <c r="G12" i="146"/>
  <c r="F12" i="146"/>
  <c r="E12" i="146"/>
  <c r="D12" i="146"/>
  <c r="C12" i="146"/>
  <c r="B12" i="146"/>
  <c r="M11" i="146"/>
  <c r="M10" i="146"/>
  <c r="M9" i="146"/>
  <c r="L8" i="146"/>
  <c r="K8" i="146"/>
  <c r="J8" i="146"/>
  <c r="I8" i="146"/>
  <c r="H8" i="146"/>
  <c r="G8" i="146"/>
  <c r="F8" i="146"/>
  <c r="E8" i="146"/>
  <c r="D8" i="146"/>
  <c r="C8" i="146"/>
  <c r="B8" i="146"/>
  <c r="M7" i="146"/>
  <c r="M6" i="146"/>
  <c r="M5" i="146"/>
  <c r="L4" i="146"/>
  <c r="K4" i="146"/>
  <c r="J4" i="146"/>
  <c r="I4" i="146"/>
  <c r="H4" i="146"/>
  <c r="G4" i="146"/>
  <c r="F4" i="146"/>
  <c r="E4" i="146"/>
  <c r="D4" i="146"/>
  <c r="C4" i="146"/>
  <c r="B4" i="146"/>
  <c r="M4" i="147" l="1"/>
  <c r="M4" i="148"/>
  <c r="M4" i="145"/>
  <c r="M4" i="146"/>
  <c r="M8" i="149"/>
  <c r="M8" i="145"/>
  <c r="M12" i="145"/>
  <c r="M12" i="149"/>
  <c r="M12" i="148"/>
  <c r="M8" i="148"/>
  <c r="C12" i="147"/>
  <c r="M12" i="147" s="1"/>
  <c r="M8" i="147"/>
  <c r="M12" i="146"/>
  <c r="M8" i="146"/>
  <c r="M20" i="144"/>
  <c r="M19" i="144"/>
  <c r="M18" i="144"/>
  <c r="B17" i="144"/>
  <c r="M17" i="144" s="1"/>
  <c r="M16" i="144"/>
  <c r="M15" i="144"/>
  <c r="M14" i="144"/>
  <c r="M13" i="144"/>
  <c r="L12" i="144"/>
  <c r="K12" i="144"/>
  <c r="J12" i="144"/>
  <c r="I12" i="144"/>
  <c r="H12" i="144"/>
  <c r="G12" i="144"/>
  <c r="F12" i="144"/>
  <c r="E12" i="144"/>
  <c r="D12" i="144"/>
  <c r="C12" i="144"/>
  <c r="B12" i="144"/>
  <c r="M11" i="144"/>
  <c r="M10" i="144"/>
  <c r="M9" i="144"/>
  <c r="L8" i="144"/>
  <c r="K8" i="144"/>
  <c r="J8" i="144"/>
  <c r="I8" i="144"/>
  <c r="H8" i="144"/>
  <c r="G8" i="144"/>
  <c r="F8" i="144"/>
  <c r="E8" i="144"/>
  <c r="D8" i="144"/>
  <c r="C8" i="144"/>
  <c r="M7" i="144"/>
  <c r="M6" i="144"/>
  <c r="M5" i="144"/>
  <c r="L4" i="144"/>
  <c r="K4" i="144"/>
  <c r="J4" i="144"/>
  <c r="I4" i="144"/>
  <c r="H4" i="144"/>
  <c r="G4" i="144"/>
  <c r="F4" i="144"/>
  <c r="E4" i="144"/>
  <c r="D4" i="144"/>
  <c r="C4" i="144"/>
  <c r="B4" i="144"/>
  <c r="M20" i="143"/>
  <c r="M19" i="143"/>
  <c r="M18" i="143"/>
  <c r="B17" i="143"/>
  <c r="M17" i="143" s="1"/>
  <c r="M16" i="143"/>
  <c r="M15" i="143"/>
  <c r="M14" i="143"/>
  <c r="M13" i="143"/>
  <c r="L12" i="143"/>
  <c r="K12" i="143"/>
  <c r="J12" i="143"/>
  <c r="I12" i="143"/>
  <c r="H12" i="143"/>
  <c r="G12" i="143"/>
  <c r="F12" i="143"/>
  <c r="E12" i="143"/>
  <c r="D12" i="143"/>
  <c r="C12" i="143"/>
  <c r="B12" i="143"/>
  <c r="M11" i="143"/>
  <c r="M10" i="143"/>
  <c r="M9" i="143"/>
  <c r="L8" i="143"/>
  <c r="K8" i="143"/>
  <c r="J8" i="143"/>
  <c r="I8" i="143"/>
  <c r="H8" i="143"/>
  <c r="G8" i="143"/>
  <c r="F8" i="143"/>
  <c r="E8" i="143"/>
  <c r="D8" i="143"/>
  <c r="C8" i="143"/>
  <c r="B8" i="143"/>
  <c r="M7" i="143"/>
  <c r="M6" i="143"/>
  <c r="M5" i="143"/>
  <c r="L4" i="143"/>
  <c r="K4" i="143"/>
  <c r="J4" i="143"/>
  <c r="I4" i="143"/>
  <c r="H4" i="143"/>
  <c r="G4" i="143"/>
  <c r="F4" i="143"/>
  <c r="E4" i="143"/>
  <c r="D4" i="143"/>
  <c r="C4" i="143"/>
  <c r="B4" i="143"/>
  <c r="M20" i="142"/>
  <c r="M19" i="142"/>
  <c r="M18" i="142"/>
  <c r="B17" i="142"/>
  <c r="M17" i="142" s="1"/>
  <c r="M16" i="142"/>
  <c r="M15" i="142"/>
  <c r="M14" i="142"/>
  <c r="M13" i="142"/>
  <c r="L12" i="142"/>
  <c r="K12" i="142"/>
  <c r="J12" i="142"/>
  <c r="I12" i="142"/>
  <c r="H12" i="142"/>
  <c r="G12" i="142"/>
  <c r="F12" i="142"/>
  <c r="E12" i="142"/>
  <c r="D12" i="142"/>
  <c r="C12" i="142"/>
  <c r="B12" i="142"/>
  <c r="M11" i="142"/>
  <c r="M10" i="142"/>
  <c r="M9" i="142"/>
  <c r="L8" i="142"/>
  <c r="K8" i="142"/>
  <c r="J8" i="142"/>
  <c r="I8" i="142"/>
  <c r="H8" i="142"/>
  <c r="G8" i="142"/>
  <c r="F8" i="142"/>
  <c r="E8" i="142"/>
  <c r="D8" i="142"/>
  <c r="C8" i="142"/>
  <c r="B8" i="142"/>
  <c r="M7" i="142"/>
  <c r="M6" i="142"/>
  <c r="M5" i="142"/>
  <c r="L4" i="142"/>
  <c r="K4" i="142"/>
  <c r="J4" i="142"/>
  <c r="I4" i="142"/>
  <c r="H4" i="142"/>
  <c r="G4" i="142"/>
  <c r="F4" i="142"/>
  <c r="E4" i="142"/>
  <c r="D4" i="142"/>
  <c r="C4" i="142"/>
  <c r="B4" i="142"/>
  <c r="M20" i="141"/>
  <c r="M19" i="141"/>
  <c r="M18" i="141"/>
  <c r="B17" i="141"/>
  <c r="M17" i="141" s="1"/>
  <c r="M16" i="141"/>
  <c r="M15" i="141"/>
  <c r="M14" i="141"/>
  <c r="M13" i="141"/>
  <c r="L12" i="141"/>
  <c r="K12" i="141"/>
  <c r="J12" i="141"/>
  <c r="I12" i="141"/>
  <c r="H12" i="141"/>
  <c r="G12" i="141"/>
  <c r="F12" i="141"/>
  <c r="E12" i="141"/>
  <c r="D12" i="141"/>
  <c r="C12" i="141"/>
  <c r="B12" i="141"/>
  <c r="M11" i="141"/>
  <c r="M10" i="141"/>
  <c r="M9" i="141"/>
  <c r="L8" i="141"/>
  <c r="K8" i="141"/>
  <c r="J8" i="141"/>
  <c r="I8" i="141"/>
  <c r="H8" i="141"/>
  <c r="G8" i="141"/>
  <c r="F8" i="141"/>
  <c r="E8" i="141"/>
  <c r="D8" i="141"/>
  <c r="C8" i="141"/>
  <c r="B8" i="141"/>
  <c r="M7" i="141"/>
  <c r="M6" i="141"/>
  <c r="M5" i="141"/>
  <c r="L4" i="141"/>
  <c r="K4" i="141"/>
  <c r="J4" i="141"/>
  <c r="I4" i="141"/>
  <c r="H4" i="141"/>
  <c r="G4" i="141"/>
  <c r="F4" i="141"/>
  <c r="E4" i="141"/>
  <c r="D4" i="141"/>
  <c r="C4" i="141"/>
  <c r="B4" i="141"/>
  <c r="M20" i="140"/>
  <c r="M19" i="140"/>
  <c r="M18" i="140"/>
  <c r="B17" i="140"/>
  <c r="M17" i="140" s="1"/>
  <c r="M16" i="140"/>
  <c r="M15" i="140"/>
  <c r="M14" i="140"/>
  <c r="M13" i="140"/>
  <c r="L12" i="140"/>
  <c r="K12" i="140"/>
  <c r="J12" i="140"/>
  <c r="I12" i="140"/>
  <c r="H12" i="140"/>
  <c r="G12" i="140"/>
  <c r="F12" i="140"/>
  <c r="E12" i="140"/>
  <c r="D12" i="140"/>
  <c r="C12" i="140"/>
  <c r="B12" i="140"/>
  <c r="M11" i="140"/>
  <c r="M10" i="140"/>
  <c r="M9" i="140"/>
  <c r="L8" i="140"/>
  <c r="K8" i="140"/>
  <c r="J8" i="140"/>
  <c r="I8" i="140"/>
  <c r="H8" i="140"/>
  <c r="G8" i="140"/>
  <c r="F8" i="140"/>
  <c r="E8" i="140"/>
  <c r="D8" i="140"/>
  <c r="C8" i="140"/>
  <c r="B8" i="140"/>
  <c r="M7" i="140"/>
  <c r="M6" i="140"/>
  <c r="M5" i="140"/>
  <c r="L4" i="140"/>
  <c r="K4" i="140"/>
  <c r="J4" i="140"/>
  <c r="I4" i="140"/>
  <c r="H4" i="140"/>
  <c r="G4" i="140"/>
  <c r="F4" i="140"/>
  <c r="E4" i="140"/>
  <c r="D4" i="140"/>
  <c r="C4" i="140"/>
  <c r="B4" i="140"/>
  <c r="M20" i="139"/>
  <c r="M19" i="139"/>
  <c r="M18" i="139"/>
  <c r="B17" i="139"/>
  <c r="M17" i="139" s="1"/>
  <c r="M16" i="139"/>
  <c r="M15" i="139"/>
  <c r="M14" i="139"/>
  <c r="M13" i="139"/>
  <c r="L12" i="139"/>
  <c r="K12" i="139"/>
  <c r="J12" i="139"/>
  <c r="I12" i="139"/>
  <c r="H12" i="139"/>
  <c r="G12" i="139"/>
  <c r="F12" i="139"/>
  <c r="E12" i="139"/>
  <c r="D12" i="139"/>
  <c r="C12" i="139"/>
  <c r="B12" i="139"/>
  <c r="M11" i="139"/>
  <c r="M10" i="139"/>
  <c r="M9" i="139"/>
  <c r="L8" i="139"/>
  <c r="K8" i="139"/>
  <c r="J8" i="139"/>
  <c r="I8" i="139"/>
  <c r="H8" i="139"/>
  <c r="G8" i="139"/>
  <c r="F8" i="139"/>
  <c r="E8" i="139"/>
  <c r="D8" i="139"/>
  <c r="C8" i="139"/>
  <c r="B8" i="139"/>
  <c r="M7" i="139"/>
  <c r="M6" i="139"/>
  <c r="M5" i="139"/>
  <c r="L4" i="139"/>
  <c r="K4" i="139"/>
  <c r="J4" i="139"/>
  <c r="I4" i="139"/>
  <c r="H4" i="139"/>
  <c r="G4" i="139"/>
  <c r="F4" i="139"/>
  <c r="E4" i="139"/>
  <c r="D4" i="139"/>
  <c r="C4" i="139"/>
  <c r="B4" i="139"/>
  <c r="M4" i="143" l="1"/>
  <c r="M4" i="144"/>
  <c r="M8" i="144"/>
  <c r="M12" i="144"/>
  <c r="M4" i="140"/>
  <c r="M12" i="141"/>
  <c r="M12" i="143"/>
  <c r="M4" i="139"/>
  <c r="M4" i="141"/>
  <c r="M4" i="142"/>
  <c r="M8" i="143"/>
  <c r="M12" i="142"/>
  <c r="M8" i="142"/>
  <c r="M8" i="141"/>
  <c r="M12" i="140"/>
  <c r="M8" i="140"/>
  <c r="M12" i="139"/>
  <c r="M8" i="139"/>
  <c r="L12" i="1" l="1"/>
  <c r="B4" i="1"/>
  <c r="C4" i="1"/>
  <c r="D4" i="1"/>
  <c r="E4" i="1"/>
  <c r="F4" i="1"/>
  <c r="G4" i="1"/>
  <c r="H4" i="1"/>
  <c r="I4" i="1"/>
  <c r="J4" i="1"/>
  <c r="K4" i="1"/>
  <c r="L4" i="1"/>
  <c r="B8" i="1"/>
  <c r="C8" i="1"/>
  <c r="D8" i="1"/>
  <c r="E8" i="1"/>
  <c r="F8" i="1"/>
  <c r="G8" i="1"/>
  <c r="H8" i="1"/>
  <c r="I8" i="1"/>
  <c r="J8" i="1"/>
  <c r="K8" i="1"/>
  <c r="L8" i="1"/>
  <c r="B12" i="1"/>
  <c r="C12" i="1"/>
  <c r="D12" i="1"/>
  <c r="E12" i="1"/>
  <c r="F12" i="1"/>
  <c r="G12" i="1"/>
  <c r="H12" i="1"/>
  <c r="I12" i="1"/>
  <c r="J12" i="1"/>
  <c r="K12" i="1"/>
  <c r="M19" i="8" l="1"/>
  <c r="M20" i="8"/>
  <c r="M9" i="138"/>
  <c r="M8" i="138"/>
  <c r="M20" i="138"/>
  <c r="M19" i="138"/>
  <c r="M18" i="138"/>
  <c r="M17" i="138"/>
  <c r="B17" i="138"/>
  <c r="M16" i="138"/>
  <c r="M15" i="138"/>
  <c r="M14" i="138"/>
  <c r="M13" i="138"/>
  <c r="E12" i="138"/>
  <c r="D12" i="138"/>
  <c r="C12" i="138"/>
  <c r="B12" i="138"/>
  <c r="M11" i="138"/>
  <c r="M10" i="138"/>
  <c r="M7" i="138"/>
  <c r="M6" i="138"/>
  <c r="M5" i="138"/>
  <c r="L4" i="138"/>
  <c r="K4" i="138"/>
  <c r="J4" i="138"/>
  <c r="I4" i="138"/>
  <c r="H4" i="138"/>
  <c r="G4" i="138"/>
  <c r="F4" i="138"/>
  <c r="E4" i="138"/>
  <c r="D4" i="138"/>
  <c r="C4" i="138"/>
  <c r="M4" i="138" s="1"/>
  <c r="B4" i="138"/>
  <c r="M12" i="138" l="1"/>
  <c r="M16" i="8"/>
  <c r="M18" i="8"/>
  <c r="M6" i="8"/>
  <c r="M5" i="8"/>
  <c r="M20" i="134"/>
  <c r="M19" i="134"/>
  <c r="M18" i="134"/>
  <c r="B17" i="134"/>
  <c r="M17" i="134" s="1"/>
  <c r="M7" i="134"/>
  <c r="M6" i="134"/>
  <c r="M5" i="134"/>
  <c r="L4" i="134"/>
  <c r="K4" i="134"/>
  <c r="J4" i="134"/>
  <c r="I4" i="134"/>
  <c r="H4" i="134"/>
  <c r="G4" i="134"/>
  <c r="F4" i="134"/>
  <c r="E4" i="134"/>
  <c r="D4" i="134"/>
  <c r="C4" i="134"/>
  <c r="B4" i="134"/>
  <c r="M20" i="133"/>
  <c r="M19" i="133"/>
  <c r="M18" i="133"/>
  <c r="B17" i="133"/>
  <c r="M17" i="133" s="1"/>
  <c r="M10" i="133"/>
  <c r="M7" i="133"/>
  <c r="M6" i="133"/>
  <c r="M5" i="133"/>
  <c r="L4" i="133"/>
  <c r="K4" i="133"/>
  <c r="J4" i="133"/>
  <c r="I4" i="133"/>
  <c r="H4" i="133"/>
  <c r="G4" i="133"/>
  <c r="F4" i="133"/>
  <c r="E4" i="133"/>
  <c r="D4" i="133"/>
  <c r="C4" i="133"/>
  <c r="B4" i="133"/>
  <c r="M20" i="132"/>
  <c r="M19" i="132"/>
  <c r="M18" i="132"/>
  <c r="B17" i="132"/>
  <c r="M17" i="132" s="1"/>
  <c r="M7" i="132"/>
  <c r="M6" i="132"/>
  <c r="M5" i="132"/>
  <c r="L4" i="132"/>
  <c r="K4" i="132"/>
  <c r="J4" i="132"/>
  <c r="I4" i="132"/>
  <c r="H4" i="132"/>
  <c r="G4" i="132"/>
  <c r="F4" i="132"/>
  <c r="E4" i="132"/>
  <c r="D4" i="132"/>
  <c r="C4" i="132"/>
  <c r="B4" i="132"/>
  <c r="M20" i="130"/>
  <c r="M19" i="130"/>
  <c r="M18" i="130"/>
  <c r="B17" i="130"/>
  <c r="M17" i="130" s="1"/>
  <c r="M16" i="130"/>
  <c r="M14" i="130"/>
  <c r="M13" i="130"/>
  <c r="M10" i="130"/>
  <c r="M9" i="130"/>
  <c r="D56" i="77" s="1"/>
  <c r="M7" i="130"/>
  <c r="M6" i="130"/>
  <c r="M5" i="130"/>
  <c r="L4" i="130"/>
  <c r="K4" i="130"/>
  <c r="J4" i="130"/>
  <c r="I4" i="130"/>
  <c r="H4" i="130"/>
  <c r="G4" i="130"/>
  <c r="F4" i="130"/>
  <c r="E4" i="130"/>
  <c r="D4" i="130"/>
  <c r="C4" i="130"/>
  <c r="B4" i="130"/>
  <c r="M20" i="129"/>
  <c r="M19" i="129"/>
  <c r="M18" i="129"/>
  <c r="B17" i="129"/>
  <c r="M17" i="129" s="1"/>
  <c r="M15" i="129"/>
  <c r="M14" i="129"/>
  <c r="M11" i="129"/>
  <c r="M10" i="129"/>
  <c r="M7" i="129"/>
  <c r="M6" i="129"/>
  <c r="M5" i="129"/>
  <c r="L4" i="129"/>
  <c r="K4" i="129"/>
  <c r="J4" i="129"/>
  <c r="I4" i="129"/>
  <c r="H4" i="129"/>
  <c r="G4" i="129"/>
  <c r="F4" i="129"/>
  <c r="E4" i="129"/>
  <c r="D4" i="129"/>
  <c r="C4" i="129"/>
  <c r="B4" i="129"/>
  <c r="M4" i="133" l="1"/>
  <c r="M4" i="129"/>
  <c r="M4" i="130"/>
  <c r="M4" i="132"/>
  <c r="M4" i="134"/>
  <c r="M20" i="127"/>
  <c r="M19" i="127"/>
  <c r="M18" i="127"/>
  <c r="B17" i="127"/>
  <c r="M17" i="127" s="1"/>
  <c r="M7" i="127"/>
  <c r="M6" i="127"/>
  <c r="M5" i="127"/>
  <c r="L4" i="127"/>
  <c r="K4" i="127"/>
  <c r="J4" i="127"/>
  <c r="I4" i="127"/>
  <c r="H4" i="127"/>
  <c r="G4" i="127"/>
  <c r="F4" i="127"/>
  <c r="E4" i="127"/>
  <c r="D4" i="127"/>
  <c r="C4" i="127"/>
  <c r="B4" i="127"/>
  <c r="M20" i="126"/>
  <c r="M19" i="126"/>
  <c r="M18" i="126"/>
  <c r="B17" i="126"/>
  <c r="M17" i="126" s="1"/>
  <c r="M4" i="127" l="1"/>
  <c r="B17" i="124"/>
  <c r="C17" i="124"/>
  <c r="M20" i="124"/>
  <c r="M19" i="124"/>
  <c r="M18" i="124"/>
  <c r="L17" i="124"/>
  <c r="K17" i="124"/>
  <c r="J17" i="124"/>
  <c r="I17" i="124"/>
  <c r="H17" i="124"/>
  <c r="G17" i="124"/>
  <c r="F17" i="124"/>
  <c r="E17" i="124"/>
  <c r="D17" i="124"/>
  <c r="M16" i="124"/>
  <c r="M15" i="124"/>
  <c r="M14" i="124"/>
  <c r="M13" i="124"/>
  <c r="L12" i="124"/>
  <c r="K12" i="124"/>
  <c r="J12" i="124"/>
  <c r="I12" i="124"/>
  <c r="H12" i="124"/>
  <c r="G12" i="124"/>
  <c r="F12" i="124"/>
  <c r="E12" i="124"/>
  <c r="D12" i="124"/>
  <c r="C12" i="124"/>
  <c r="B12" i="124"/>
  <c r="M11" i="124"/>
  <c r="M10" i="124"/>
  <c r="M9" i="124"/>
  <c r="L8" i="124"/>
  <c r="K8" i="124"/>
  <c r="J8" i="124"/>
  <c r="I8" i="124"/>
  <c r="H8" i="124"/>
  <c r="G8" i="124"/>
  <c r="F8" i="124"/>
  <c r="E8" i="124"/>
  <c r="D8" i="124"/>
  <c r="C8" i="124"/>
  <c r="B8" i="124"/>
  <c r="M7" i="124"/>
  <c r="M6" i="124"/>
  <c r="M5" i="124"/>
  <c r="L4" i="124"/>
  <c r="K4" i="124"/>
  <c r="J4" i="124"/>
  <c r="I4" i="124"/>
  <c r="H4" i="124"/>
  <c r="G4" i="124"/>
  <c r="F4" i="124"/>
  <c r="E4" i="124"/>
  <c r="D4" i="124"/>
  <c r="C4" i="124"/>
  <c r="B4" i="124"/>
  <c r="M8" i="124" l="1"/>
  <c r="M4" i="124"/>
  <c r="M17" i="124"/>
  <c r="M12" i="124"/>
  <c r="C17" i="123"/>
  <c r="D17" i="123"/>
  <c r="E17" i="123"/>
  <c r="F17" i="123"/>
  <c r="G17" i="123"/>
  <c r="H17" i="123"/>
  <c r="I17" i="123"/>
  <c r="J17" i="123"/>
  <c r="K17" i="123"/>
  <c r="L17" i="123"/>
  <c r="M20" i="123"/>
  <c r="M19" i="123"/>
  <c r="M18" i="123"/>
  <c r="B17" i="123"/>
  <c r="M16" i="123"/>
  <c r="D45" i="77" s="1"/>
  <c r="M15" i="123"/>
  <c r="M14" i="123"/>
  <c r="M13" i="123"/>
  <c r="L12" i="123"/>
  <c r="K12" i="123"/>
  <c r="J12" i="123"/>
  <c r="I12" i="123"/>
  <c r="H12" i="123"/>
  <c r="G12" i="123"/>
  <c r="F12" i="123"/>
  <c r="E12" i="123"/>
  <c r="D12" i="123"/>
  <c r="C12" i="123"/>
  <c r="B12" i="123"/>
  <c r="M11" i="123"/>
  <c r="M10" i="123"/>
  <c r="M9" i="123"/>
  <c r="L8" i="123"/>
  <c r="K8" i="123"/>
  <c r="J8" i="123"/>
  <c r="I8" i="123"/>
  <c r="H8" i="123"/>
  <c r="G8" i="123"/>
  <c r="F8" i="123"/>
  <c r="E8" i="123"/>
  <c r="D8" i="123"/>
  <c r="C8" i="123"/>
  <c r="B8" i="123"/>
  <c r="M7" i="123"/>
  <c r="M6" i="123"/>
  <c r="M5" i="123"/>
  <c r="L4" i="123"/>
  <c r="K4" i="123"/>
  <c r="J4" i="123"/>
  <c r="I4" i="123"/>
  <c r="H4" i="123"/>
  <c r="G4" i="123"/>
  <c r="F4" i="123"/>
  <c r="E4" i="123"/>
  <c r="D4" i="123"/>
  <c r="C4" i="123"/>
  <c r="B4" i="123"/>
  <c r="M8" i="123" l="1"/>
  <c r="D43" i="77" s="1"/>
  <c r="M17" i="123"/>
  <c r="M12" i="123"/>
  <c r="M4" i="123"/>
  <c r="K12" i="122" l="1"/>
  <c r="I12" i="122"/>
  <c r="G12" i="122"/>
  <c r="E12" i="122"/>
  <c r="B12" i="122"/>
  <c r="C12" i="122"/>
  <c r="D12" i="122"/>
  <c r="F12" i="122"/>
  <c r="H12" i="122"/>
  <c r="J12" i="122"/>
  <c r="L12" i="122"/>
  <c r="E9" i="122"/>
  <c r="E9" i="8" l="1"/>
  <c r="E13" i="8" s="1"/>
  <c r="M20" i="122"/>
  <c r="M19" i="122"/>
  <c r="M18" i="122"/>
  <c r="M17" i="122"/>
  <c r="B17" i="122"/>
  <c r="M16" i="122"/>
  <c r="M15" i="122"/>
  <c r="M14" i="122"/>
  <c r="M11" i="122"/>
  <c r="M10" i="122"/>
  <c r="M9" i="122"/>
  <c r="L8" i="122"/>
  <c r="K8" i="122"/>
  <c r="J8" i="122"/>
  <c r="I8" i="122"/>
  <c r="H8" i="122"/>
  <c r="G8" i="122"/>
  <c r="F8" i="122"/>
  <c r="E8" i="122"/>
  <c r="D8" i="122"/>
  <c r="C8" i="122"/>
  <c r="B8" i="122"/>
  <c r="M7" i="122"/>
  <c r="M6" i="122"/>
  <c r="M5" i="122"/>
  <c r="L4" i="122"/>
  <c r="K4" i="122"/>
  <c r="J4" i="122"/>
  <c r="I4" i="122"/>
  <c r="H4" i="122"/>
  <c r="G4" i="122"/>
  <c r="F4" i="122"/>
  <c r="E4" i="122"/>
  <c r="D4" i="122"/>
  <c r="C4" i="122"/>
  <c r="B4" i="122"/>
  <c r="M13" i="8" l="1"/>
  <c r="E8" i="8"/>
  <c r="M9" i="8"/>
  <c r="M8" i="122"/>
  <c r="M4" i="122"/>
  <c r="C12" i="36"/>
  <c r="C12" i="61"/>
  <c r="K12" i="121"/>
  <c r="M20" i="121"/>
  <c r="M19" i="121"/>
  <c r="M18" i="121"/>
  <c r="B17" i="121"/>
  <c r="M17" i="121" s="1"/>
  <c r="M16" i="121"/>
  <c r="M15" i="121"/>
  <c r="M14" i="121"/>
  <c r="L12" i="121"/>
  <c r="J12" i="121"/>
  <c r="I12" i="121"/>
  <c r="H12" i="121"/>
  <c r="F12" i="121"/>
  <c r="E12" i="121"/>
  <c r="B12" i="121"/>
  <c r="M11" i="121"/>
  <c r="M10" i="121"/>
  <c r="M9" i="121"/>
  <c r="L8" i="121"/>
  <c r="K8" i="121"/>
  <c r="J8" i="121"/>
  <c r="I8" i="121"/>
  <c r="H8" i="121"/>
  <c r="G8" i="121"/>
  <c r="F8" i="121"/>
  <c r="E8" i="121"/>
  <c r="D8" i="121"/>
  <c r="C8" i="121"/>
  <c r="B8" i="121"/>
  <c r="M7" i="121"/>
  <c r="M6" i="121"/>
  <c r="M5" i="121"/>
  <c r="L4" i="121"/>
  <c r="K4" i="121"/>
  <c r="J4" i="121"/>
  <c r="I4" i="121"/>
  <c r="H4" i="121"/>
  <c r="G4" i="121"/>
  <c r="F4" i="121"/>
  <c r="E4" i="121"/>
  <c r="D4" i="121"/>
  <c r="C4" i="121"/>
  <c r="B4" i="121"/>
  <c r="M13" i="121" l="1"/>
  <c r="C12" i="121"/>
  <c r="D12" i="121"/>
  <c r="M12" i="122"/>
  <c r="M13" i="122"/>
  <c r="G12" i="121"/>
  <c r="M8" i="121"/>
  <c r="M4" i="121"/>
  <c r="D48" i="77" s="1"/>
  <c r="M20" i="120"/>
  <c r="M19" i="120"/>
  <c r="M18" i="120"/>
  <c r="B17" i="120"/>
  <c r="M17" i="120" s="1"/>
  <c r="M16" i="120"/>
  <c r="M15" i="120"/>
  <c r="M14" i="120"/>
  <c r="M13" i="120"/>
  <c r="L12" i="120"/>
  <c r="K12" i="120"/>
  <c r="J12" i="120"/>
  <c r="I12" i="120"/>
  <c r="H12" i="120"/>
  <c r="G12" i="120"/>
  <c r="F12" i="120"/>
  <c r="E12" i="120"/>
  <c r="D12" i="120"/>
  <c r="C12" i="120"/>
  <c r="B12" i="120"/>
  <c r="M11" i="120"/>
  <c r="M10" i="120"/>
  <c r="M9" i="120"/>
  <c r="L8" i="120"/>
  <c r="K8" i="120"/>
  <c r="J8" i="120"/>
  <c r="I8" i="120"/>
  <c r="H8" i="120"/>
  <c r="G8" i="120"/>
  <c r="F8" i="120"/>
  <c r="E8" i="120"/>
  <c r="D8" i="120"/>
  <c r="C8" i="120"/>
  <c r="B8" i="120"/>
  <c r="M7" i="120"/>
  <c r="M6" i="120"/>
  <c r="M5" i="120"/>
  <c r="L4" i="120"/>
  <c r="K4" i="120"/>
  <c r="J4" i="120"/>
  <c r="I4" i="120"/>
  <c r="H4" i="120"/>
  <c r="G4" i="120"/>
  <c r="F4" i="120"/>
  <c r="E4" i="120"/>
  <c r="D4" i="120"/>
  <c r="C4" i="120"/>
  <c r="B4" i="120"/>
  <c r="M20" i="119"/>
  <c r="M19" i="119"/>
  <c r="M18" i="119"/>
  <c r="B17" i="119"/>
  <c r="M17" i="119" s="1"/>
  <c r="M16" i="119"/>
  <c r="M15" i="119"/>
  <c r="M14" i="119"/>
  <c r="M13" i="119"/>
  <c r="L12" i="119"/>
  <c r="K12" i="119"/>
  <c r="J12" i="119"/>
  <c r="I12" i="119"/>
  <c r="H12" i="119"/>
  <c r="G12" i="119"/>
  <c r="F12" i="119"/>
  <c r="E12" i="119"/>
  <c r="D12" i="119"/>
  <c r="C12" i="119"/>
  <c r="B12" i="119"/>
  <c r="M11" i="119"/>
  <c r="M10" i="119"/>
  <c r="M9" i="119"/>
  <c r="L8" i="119"/>
  <c r="K8" i="119"/>
  <c r="J8" i="119"/>
  <c r="I8" i="119"/>
  <c r="H8" i="119"/>
  <c r="G8" i="119"/>
  <c r="F8" i="119"/>
  <c r="E8" i="119"/>
  <c r="D8" i="119"/>
  <c r="C8" i="119"/>
  <c r="B8" i="119"/>
  <c r="M7" i="119"/>
  <c r="M6" i="119"/>
  <c r="M5" i="119"/>
  <c r="L4" i="119"/>
  <c r="K4" i="119"/>
  <c r="J4" i="119"/>
  <c r="I4" i="119"/>
  <c r="H4" i="119"/>
  <c r="G4" i="119"/>
  <c r="F4" i="119"/>
  <c r="E4" i="119"/>
  <c r="D4" i="119"/>
  <c r="C4" i="119"/>
  <c r="B4" i="119"/>
  <c r="M20" i="118"/>
  <c r="M19" i="118"/>
  <c r="M18" i="118"/>
  <c r="B17" i="118"/>
  <c r="M17" i="118" s="1"/>
  <c r="M16" i="118"/>
  <c r="M15" i="118"/>
  <c r="M14" i="118"/>
  <c r="M13" i="118"/>
  <c r="L12" i="118"/>
  <c r="K12" i="118"/>
  <c r="J12" i="118"/>
  <c r="I12" i="118"/>
  <c r="H12" i="118"/>
  <c r="G12" i="118"/>
  <c r="F12" i="118"/>
  <c r="E12" i="118"/>
  <c r="D12" i="118"/>
  <c r="C12" i="118"/>
  <c r="B12" i="118"/>
  <c r="M11" i="118"/>
  <c r="M10" i="118"/>
  <c r="M9" i="118"/>
  <c r="L8" i="118"/>
  <c r="K8" i="118"/>
  <c r="J8" i="118"/>
  <c r="I8" i="118"/>
  <c r="H8" i="118"/>
  <c r="G8" i="118"/>
  <c r="F8" i="118"/>
  <c r="E8" i="118"/>
  <c r="D8" i="118"/>
  <c r="C8" i="118"/>
  <c r="B8" i="118"/>
  <c r="M7" i="118"/>
  <c r="M6" i="118"/>
  <c r="M5" i="118"/>
  <c r="L4" i="118"/>
  <c r="K4" i="118"/>
  <c r="J4" i="118"/>
  <c r="I4" i="118"/>
  <c r="H4" i="118"/>
  <c r="G4" i="118"/>
  <c r="F4" i="118"/>
  <c r="E4" i="118"/>
  <c r="D4" i="118"/>
  <c r="C4" i="118"/>
  <c r="B4" i="118"/>
  <c r="M20" i="117"/>
  <c r="M19" i="117"/>
  <c r="M18" i="117"/>
  <c r="B17" i="117"/>
  <c r="M17" i="117" s="1"/>
  <c r="M16" i="117"/>
  <c r="M15" i="117"/>
  <c r="M14" i="117"/>
  <c r="M13" i="117"/>
  <c r="L12" i="117"/>
  <c r="K12" i="117"/>
  <c r="J12" i="117"/>
  <c r="I12" i="117"/>
  <c r="H12" i="117"/>
  <c r="G12" i="117"/>
  <c r="F12" i="117"/>
  <c r="E12" i="117"/>
  <c r="D12" i="117"/>
  <c r="C12" i="117"/>
  <c r="B12" i="117"/>
  <c r="M11" i="117"/>
  <c r="M10" i="117"/>
  <c r="M9" i="117"/>
  <c r="L8" i="117"/>
  <c r="K8" i="117"/>
  <c r="J8" i="117"/>
  <c r="I8" i="117"/>
  <c r="H8" i="117"/>
  <c r="G8" i="117"/>
  <c r="F8" i="117"/>
  <c r="E8" i="117"/>
  <c r="D8" i="117"/>
  <c r="C8" i="117"/>
  <c r="B8" i="117"/>
  <c r="M7" i="117"/>
  <c r="M6" i="117"/>
  <c r="M5" i="117"/>
  <c r="L4" i="117"/>
  <c r="K4" i="117"/>
  <c r="J4" i="117"/>
  <c r="I4" i="117"/>
  <c r="H4" i="117"/>
  <c r="G4" i="117"/>
  <c r="F4" i="117"/>
  <c r="E4" i="117"/>
  <c r="D4" i="117"/>
  <c r="C4" i="117"/>
  <c r="B4" i="117"/>
  <c r="M20" i="116"/>
  <c r="M19" i="116"/>
  <c r="M18" i="116"/>
  <c r="B17" i="116"/>
  <c r="M17" i="116" s="1"/>
  <c r="M16" i="116"/>
  <c r="D100" i="77" s="1"/>
  <c r="M15" i="116"/>
  <c r="M14" i="116"/>
  <c r="M13" i="116"/>
  <c r="L12" i="116"/>
  <c r="K12" i="116"/>
  <c r="J12" i="116"/>
  <c r="I12" i="116"/>
  <c r="H12" i="116"/>
  <c r="G12" i="116"/>
  <c r="F12" i="116"/>
  <c r="E12" i="116"/>
  <c r="D12" i="116"/>
  <c r="C12" i="116"/>
  <c r="B12" i="116"/>
  <c r="M11" i="116"/>
  <c r="M10" i="116"/>
  <c r="M9" i="116"/>
  <c r="L8" i="116"/>
  <c r="K8" i="116"/>
  <c r="J8" i="116"/>
  <c r="I8" i="116"/>
  <c r="H8" i="116"/>
  <c r="G8" i="116"/>
  <c r="F8" i="116"/>
  <c r="E8" i="116"/>
  <c r="D8" i="116"/>
  <c r="C8" i="116"/>
  <c r="B8" i="116"/>
  <c r="M7" i="116"/>
  <c r="M6" i="116"/>
  <c r="M5" i="116"/>
  <c r="L4" i="116"/>
  <c r="K4" i="116"/>
  <c r="J4" i="116"/>
  <c r="I4" i="116"/>
  <c r="H4" i="116"/>
  <c r="G4" i="116"/>
  <c r="F4" i="116"/>
  <c r="E4" i="116"/>
  <c r="D4" i="116"/>
  <c r="C4" i="116"/>
  <c r="B4" i="116"/>
  <c r="M20" i="115"/>
  <c r="M19" i="115"/>
  <c r="M18" i="115"/>
  <c r="B17" i="115"/>
  <c r="M17" i="115" s="1"/>
  <c r="M16" i="115"/>
  <c r="M15" i="115"/>
  <c r="M14" i="115"/>
  <c r="M13" i="115"/>
  <c r="L12" i="115"/>
  <c r="K12" i="115"/>
  <c r="J12" i="115"/>
  <c r="I12" i="115"/>
  <c r="H12" i="115"/>
  <c r="G12" i="115"/>
  <c r="F12" i="115"/>
  <c r="E12" i="115"/>
  <c r="D12" i="115"/>
  <c r="C12" i="115"/>
  <c r="B12" i="115"/>
  <c r="M11" i="115"/>
  <c r="M10" i="115"/>
  <c r="M9" i="115"/>
  <c r="L8" i="115"/>
  <c r="K8" i="115"/>
  <c r="J8" i="115"/>
  <c r="I8" i="115"/>
  <c r="H8" i="115"/>
  <c r="G8" i="115"/>
  <c r="F8" i="115"/>
  <c r="E8" i="115"/>
  <c r="D8" i="115"/>
  <c r="C8" i="115"/>
  <c r="B8" i="115"/>
  <c r="M7" i="115"/>
  <c r="M6" i="115"/>
  <c r="M5" i="115"/>
  <c r="L4" i="115"/>
  <c r="K4" i="115"/>
  <c r="J4" i="115"/>
  <c r="I4" i="115"/>
  <c r="H4" i="115"/>
  <c r="G4" i="115"/>
  <c r="F4" i="115"/>
  <c r="E4" i="115"/>
  <c r="D4" i="115"/>
  <c r="C4" i="115"/>
  <c r="B4" i="115"/>
  <c r="C8" i="114"/>
  <c r="D8" i="114"/>
  <c r="E8" i="114"/>
  <c r="F8" i="114"/>
  <c r="G8" i="114"/>
  <c r="H8" i="114"/>
  <c r="I8" i="114"/>
  <c r="J8" i="114"/>
  <c r="K8" i="114"/>
  <c r="L8" i="114"/>
  <c r="B8" i="114"/>
  <c r="C12" i="114"/>
  <c r="D12" i="114"/>
  <c r="E12" i="114"/>
  <c r="F12" i="114"/>
  <c r="G12" i="114"/>
  <c r="H12" i="114"/>
  <c r="I12" i="114"/>
  <c r="J12" i="114"/>
  <c r="K12" i="114"/>
  <c r="L12" i="114"/>
  <c r="B12" i="114"/>
  <c r="C17" i="114"/>
  <c r="D17" i="114"/>
  <c r="E17" i="114"/>
  <c r="F17" i="114"/>
  <c r="G17" i="114"/>
  <c r="H17" i="114"/>
  <c r="I17" i="114"/>
  <c r="J17" i="114"/>
  <c r="K17" i="114"/>
  <c r="L17" i="114"/>
  <c r="M20" i="114"/>
  <c r="M19" i="114"/>
  <c r="M18" i="114"/>
  <c r="B17" i="114"/>
  <c r="M16" i="114"/>
  <c r="M15" i="114"/>
  <c r="M14" i="114"/>
  <c r="M13" i="114"/>
  <c r="M11" i="114"/>
  <c r="M10" i="114"/>
  <c r="M9" i="114"/>
  <c r="M7" i="114"/>
  <c r="M6" i="114"/>
  <c r="M5" i="114"/>
  <c r="B4" i="114"/>
  <c r="M4" i="114" s="1"/>
  <c r="D63" i="77"/>
  <c r="M17" i="114" l="1"/>
  <c r="M12" i="114"/>
  <c r="M4" i="115"/>
  <c r="D101" i="77"/>
  <c r="M4" i="117"/>
  <c r="M8" i="116"/>
  <c r="M4" i="119"/>
  <c r="M4" i="120"/>
  <c r="M8" i="114"/>
  <c r="M12" i="115"/>
  <c r="M4" i="116"/>
  <c r="M8" i="115"/>
  <c r="M12" i="116"/>
  <c r="M4" i="118"/>
  <c r="M12" i="121"/>
  <c r="M12" i="120"/>
  <c r="M8" i="120"/>
  <c r="D99" i="77" s="1"/>
  <c r="M12" i="119"/>
  <c r="M8" i="119"/>
  <c r="M12" i="118"/>
  <c r="M8" i="118"/>
  <c r="M8" i="117"/>
  <c r="M12" i="117"/>
  <c r="D98" i="77" l="1"/>
  <c r="E98" i="77" s="1"/>
  <c r="M20" i="113"/>
  <c r="M19" i="113"/>
  <c r="M18" i="113"/>
  <c r="B17" i="113"/>
  <c r="M17" i="113" s="1"/>
  <c r="M16" i="113"/>
  <c r="J12" i="113"/>
  <c r="I12" i="113"/>
  <c r="F12" i="113"/>
  <c r="M15" i="113"/>
  <c r="B12" i="113"/>
  <c r="M14" i="113"/>
  <c r="M13" i="113"/>
  <c r="L12" i="113"/>
  <c r="K12" i="113"/>
  <c r="H12" i="113"/>
  <c r="G12" i="113"/>
  <c r="D12" i="113"/>
  <c r="C12" i="113"/>
  <c r="M11" i="113"/>
  <c r="M10" i="113"/>
  <c r="M9" i="113"/>
  <c r="L8" i="113"/>
  <c r="K8" i="113"/>
  <c r="J8" i="113"/>
  <c r="I8" i="113"/>
  <c r="H8" i="113"/>
  <c r="G8" i="113"/>
  <c r="F8" i="113"/>
  <c r="E8" i="113"/>
  <c r="D8" i="113"/>
  <c r="C8" i="113"/>
  <c r="B8" i="113"/>
  <c r="M7" i="113"/>
  <c r="M6" i="113"/>
  <c r="M5" i="113"/>
  <c r="D65" i="77"/>
  <c r="P15" i="106"/>
  <c r="M8" i="113" l="1"/>
  <c r="M4" i="113"/>
  <c r="E12" i="113"/>
  <c r="M12" i="113" s="1"/>
  <c r="D61" i="77"/>
  <c r="M20" i="112" l="1"/>
  <c r="M19" i="112"/>
  <c r="M18" i="112"/>
  <c r="B17" i="112"/>
  <c r="M17" i="112" s="1"/>
  <c r="M16" i="112"/>
  <c r="M15" i="112"/>
  <c r="M14" i="112"/>
  <c r="M13" i="112"/>
  <c r="L12" i="112"/>
  <c r="K12" i="112"/>
  <c r="J12" i="112"/>
  <c r="I12" i="112"/>
  <c r="H12" i="112"/>
  <c r="G12" i="112"/>
  <c r="F12" i="112"/>
  <c r="E12" i="112"/>
  <c r="D12" i="112"/>
  <c r="C12" i="112"/>
  <c r="B12" i="112"/>
  <c r="M11" i="112"/>
  <c r="M10" i="112"/>
  <c r="M9" i="112"/>
  <c r="L8" i="112"/>
  <c r="K8" i="112"/>
  <c r="J8" i="112"/>
  <c r="I8" i="112"/>
  <c r="H8" i="112"/>
  <c r="G8" i="112"/>
  <c r="F8" i="112"/>
  <c r="E8" i="112"/>
  <c r="D8" i="112"/>
  <c r="C8" i="112"/>
  <c r="B8" i="112"/>
  <c r="M7" i="112"/>
  <c r="M6" i="112"/>
  <c r="M5" i="112"/>
  <c r="L4" i="112"/>
  <c r="K4" i="112"/>
  <c r="J4" i="112"/>
  <c r="I4" i="112"/>
  <c r="H4" i="112"/>
  <c r="G4" i="112"/>
  <c r="F4" i="112"/>
  <c r="E4" i="112"/>
  <c r="D4" i="112"/>
  <c r="C4" i="112"/>
  <c r="B4" i="112"/>
  <c r="M20" i="111"/>
  <c r="M19" i="111"/>
  <c r="M18" i="111"/>
  <c r="B17" i="111"/>
  <c r="M17" i="111" s="1"/>
  <c r="M16" i="111"/>
  <c r="M15" i="111"/>
  <c r="M14" i="111"/>
  <c r="M13" i="111"/>
  <c r="L12" i="111"/>
  <c r="K12" i="111"/>
  <c r="J12" i="111"/>
  <c r="I12" i="111"/>
  <c r="H12" i="111"/>
  <c r="G12" i="111"/>
  <c r="F12" i="111"/>
  <c r="E12" i="111"/>
  <c r="D12" i="111"/>
  <c r="C12" i="111"/>
  <c r="B12" i="111"/>
  <c r="M11" i="111"/>
  <c r="M10" i="111"/>
  <c r="M9" i="111"/>
  <c r="L8" i="111"/>
  <c r="K8" i="111"/>
  <c r="J8" i="111"/>
  <c r="I8" i="111"/>
  <c r="H8" i="111"/>
  <c r="G8" i="111"/>
  <c r="F8" i="111"/>
  <c r="E8" i="111"/>
  <c r="D8" i="111"/>
  <c r="C8" i="111"/>
  <c r="B8" i="111"/>
  <c r="M7" i="111"/>
  <c r="M6" i="111"/>
  <c r="M5" i="111"/>
  <c r="L4" i="111"/>
  <c r="K4" i="111"/>
  <c r="J4" i="111"/>
  <c r="I4" i="111"/>
  <c r="H4" i="111"/>
  <c r="G4" i="111"/>
  <c r="F4" i="111"/>
  <c r="E4" i="111"/>
  <c r="D4" i="111"/>
  <c r="C4" i="111"/>
  <c r="B4" i="111"/>
  <c r="M4" i="111" l="1"/>
  <c r="D55" i="77"/>
  <c r="M12" i="112"/>
  <c r="M8" i="112"/>
  <c r="M4" i="112"/>
  <c r="M12" i="111"/>
  <c r="M8" i="111"/>
  <c r="D53" i="77" s="1"/>
  <c r="D79" i="77"/>
  <c r="C15" i="108" l="1"/>
  <c r="D15" i="108"/>
  <c r="E15" i="108"/>
  <c r="E12" i="108" s="1"/>
  <c r="F15" i="108"/>
  <c r="G15" i="108"/>
  <c r="H15" i="108"/>
  <c r="I15" i="108"/>
  <c r="J15" i="108"/>
  <c r="J12" i="108" s="1"/>
  <c r="K15" i="108"/>
  <c r="K12" i="108" s="1"/>
  <c r="L15" i="108"/>
  <c r="B15" i="108"/>
  <c r="G12" i="108"/>
  <c r="C7" i="108"/>
  <c r="D7" i="108"/>
  <c r="D7" i="8" s="1"/>
  <c r="E7" i="108"/>
  <c r="E7" i="8" s="1"/>
  <c r="F7" i="108"/>
  <c r="G7" i="108"/>
  <c r="H7" i="108"/>
  <c r="H7" i="8" s="1"/>
  <c r="I7" i="108"/>
  <c r="I7" i="8" s="1"/>
  <c r="J7" i="108"/>
  <c r="K7" i="108"/>
  <c r="L7" i="108"/>
  <c r="L7" i="8" s="1"/>
  <c r="B7" i="108"/>
  <c r="B7" i="8" s="1"/>
  <c r="B15" i="8" s="1"/>
  <c r="B12" i="8" s="1"/>
  <c r="P15" i="107"/>
  <c r="D81" i="77" s="1"/>
  <c r="M16" i="107"/>
  <c r="D85" i="77" s="1"/>
  <c r="M20" i="108"/>
  <c r="M19" i="108"/>
  <c r="M18" i="108"/>
  <c r="B17" i="108"/>
  <c r="M17" i="108" s="1"/>
  <c r="M16" i="108"/>
  <c r="M14" i="108"/>
  <c r="M13" i="108"/>
  <c r="M11" i="108"/>
  <c r="M10" i="108"/>
  <c r="M9" i="108"/>
  <c r="L8" i="108"/>
  <c r="K8" i="108"/>
  <c r="J8" i="108"/>
  <c r="I8" i="108"/>
  <c r="H8" i="108"/>
  <c r="G8" i="108"/>
  <c r="F8" i="108"/>
  <c r="E8" i="108"/>
  <c r="D8" i="108"/>
  <c r="C8" i="108"/>
  <c r="B8" i="108"/>
  <c r="M6" i="108"/>
  <c r="D88" i="77" s="1"/>
  <c r="M5" i="108"/>
  <c r="M20" i="107"/>
  <c r="M19" i="107"/>
  <c r="M18" i="107"/>
  <c r="B17" i="107"/>
  <c r="M17" i="107" s="1"/>
  <c r="M15" i="107"/>
  <c r="M14" i="107"/>
  <c r="M13" i="107"/>
  <c r="L12" i="107"/>
  <c r="K12" i="107"/>
  <c r="J12" i="107"/>
  <c r="I12" i="107"/>
  <c r="H12" i="107"/>
  <c r="G12" i="107"/>
  <c r="F12" i="107"/>
  <c r="E12" i="107"/>
  <c r="D12" i="107"/>
  <c r="C12" i="107"/>
  <c r="B12" i="107"/>
  <c r="M11" i="107"/>
  <c r="M10" i="107"/>
  <c r="M9" i="107"/>
  <c r="L8" i="107"/>
  <c r="K8" i="107"/>
  <c r="J8" i="107"/>
  <c r="I8" i="107"/>
  <c r="H8" i="107"/>
  <c r="G8" i="107"/>
  <c r="F8" i="107"/>
  <c r="E8" i="107"/>
  <c r="D8" i="107"/>
  <c r="C8" i="107"/>
  <c r="B8" i="107"/>
  <c r="M7" i="107"/>
  <c r="M6" i="107"/>
  <c r="M5" i="107"/>
  <c r="L4" i="107"/>
  <c r="K4" i="107"/>
  <c r="J4" i="107"/>
  <c r="I4" i="107"/>
  <c r="H4" i="107"/>
  <c r="G4" i="107"/>
  <c r="F4" i="107"/>
  <c r="E4" i="107"/>
  <c r="D4" i="107"/>
  <c r="C4" i="107"/>
  <c r="B4" i="107"/>
  <c r="M20" i="110"/>
  <c r="M19" i="110"/>
  <c r="M18" i="110"/>
  <c r="B17" i="110"/>
  <c r="M17" i="110" s="1"/>
  <c r="M16" i="110"/>
  <c r="M15" i="110"/>
  <c r="M14" i="110"/>
  <c r="M13" i="110"/>
  <c r="L12" i="110"/>
  <c r="K12" i="110"/>
  <c r="J12" i="110"/>
  <c r="I12" i="110"/>
  <c r="H12" i="110"/>
  <c r="G12" i="110"/>
  <c r="F12" i="110"/>
  <c r="E12" i="110"/>
  <c r="D12" i="110"/>
  <c r="C12" i="110"/>
  <c r="B12" i="110"/>
  <c r="M11" i="110"/>
  <c r="M10" i="110"/>
  <c r="M9" i="110"/>
  <c r="L8" i="110"/>
  <c r="K8" i="110"/>
  <c r="J8" i="110"/>
  <c r="I8" i="110"/>
  <c r="H8" i="110"/>
  <c r="G8" i="110"/>
  <c r="F8" i="110"/>
  <c r="E8" i="110"/>
  <c r="D8" i="110"/>
  <c r="C8" i="110"/>
  <c r="B8" i="110"/>
  <c r="M7" i="110"/>
  <c r="M6" i="110"/>
  <c r="M5" i="110"/>
  <c r="L4" i="110"/>
  <c r="K4" i="110"/>
  <c r="J4" i="110"/>
  <c r="I4" i="110"/>
  <c r="H4" i="110"/>
  <c r="G4" i="110"/>
  <c r="F4" i="110"/>
  <c r="E4" i="110"/>
  <c r="D4" i="110"/>
  <c r="C4" i="110"/>
  <c r="B4" i="110"/>
  <c r="M20" i="109"/>
  <c r="M19" i="109"/>
  <c r="M18" i="109"/>
  <c r="B17" i="109"/>
  <c r="M17" i="109" s="1"/>
  <c r="M16" i="109"/>
  <c r="M15" i="109"/>
  <c r="M14" i="109"/>
  <c r="M13" i="109"/>
  <c r="L12" i="109"/>
  <c r="K12" i="109"/>
  <c r="J12" i="109"/>
  <c r="I12" i="109"/>
  <c r="H12" i="109"/>
  <c r="G12" i="109"/>
  <c r="F12" i="109"/>
  <c r="E12" i="109"/>
  <c r="D12" i="109"/>
  <c r="C12" i="109"/>
  <c r="B12" i="109"/>
  <c r="M11" i="109"/>
  <c r="M10" i="109"/>
  <c r="M9" i="109"/>
  <c r="L8" i="109"/>
  <c r="K8" i="109"/>
  <c r="J8" i="109"/>
  <c r="I8" i="109"/>
  <c r="H8" i="109"/>
  <c r="G8" i="109"/>
  <c r="F8" i="109"/>
  <c r="E8" i="109"/>
  <c r="D8" i="109"/>
  <c r="C8" i="109"/>
  <c r="B8" i="109"/>
  <c r="M7" i="109"/>
  <c r="M6" i="109"/>
  <c r="M5" i="109"/>
  <c r="L4" i="109"/>
  <c r="K4" i="109"/>
  <c r="J4" i="109"/>
  <c r="I4" i="109"/>
  <c r="H4" i="109"/>
  <c r="G4" i="109"/>
  <c r="F4" i="109"/>
  <c r="E4" i="109"/>
  <c r="D4" i="109"/>
  <c r="C4" i="109"/>
  <c r="B4" i="109"/>
  <c r="D47" i="103"/>
  <c r="I4" i="8" l="1"/>
  <c r="I15" i="8"/>
  <c r="I12" i="8" s="1"/>
  <c r="L4" i="8"/>
  <c r="H4" i="8"/>
  <c r="H15" i="8"/>
  <c r="H12" i="8" s="1"/>
  <c r="E4" i="8"/>
  <c r="E15" i="8"/>
  <c r="D4" i="8"/>
  <c r="D15" i="8"/>
  <c r="D12" i="8" s="1"/>
  <c r="E4" i="108"/>
  <c r="H4" i="108"/>
  <c r="D4" i="108"/>
  <c r="M4" i="109"/>
  <c r="M4" i="110"/>
  <c r="M4" i="107"/>
  <c r="B4" i="108"/>
  <c r="I4" i="108"/>
  <c r="L4" i="108"/>
  <c r="K4" i="108"/>
  <c r="K7" i="8"/>
  <c r="G4" i="108"/>
  <c r="G7" i="8"/>
  <c r="M7" i="108"/>
  <c r="D87" i="77" s="1"/>
  <c r="C7" i="8"/>
  <c r="D89" i="77"/>
  <c r="I6" i="77"/>
  <c r="F12" i="108"/>
  <c r="J4" i="108"/>
  <c r="J7" i="8"/>
  <c r="F4" i="108"/>
  <c r="F7" i="8"/>
  <c r="B4" i="8"/>
  <c r="L12" i="108"/>
  <c r="H12" i="108"/>
  <c r="D12" i="108"/>
  <c r="I12" i="108"/>
  <c r="M12" i="109"/>
  <c r="M8" i="109"/>
  <c r="D80" i="77" s="1"/>
  <c r="M12" i="110"/>
  <c r="M8" i="110"/>
  <c r="D84" i="77" s="1"/>
  <c r="M15" i="108"/>
  <c r="B12" i="108"/>
  <c r="C12" i="108"/>
  <c r="C4" i="108"/>
  <c r="M8" i="108"/>
  <c r="M12" i="107"/>
  <c r="M8" i="107"/>
  <c r="M20" i="106"/>
  <c r="M19" i="106"/>
  <c r="M18" i="106"/>
  <c r="B17" i="106"/>
  <c r="M17" i="106" s="1"/>
  <c r="M16" i="106"/>
  <c r="M15" i="106"/>
  <c r="M14" i="106"/>
  <c r="M13" i="106"/>
  <c r="L12" i="106"/>
  <c r="K12" i="106"/>
  <c r="J12" i="106"/>
  <c r="I12" i="106"/>
  <c r="H12" i="106"/>
  <c r="G12" i="106"/>
  <c r="F12" i="106"/>
  <c r="E12" i="106"/>
  <c r="D12" i="106"/>
  <c r="C12" i="106"/>
  <c r="B12" i="106"/>
  <c r="M11" i="106"/>
  <c r="M10" i="106"/>
  <c r="M9" i="106"/>
  <c r="L8" i="106"/>
  <c r="K8" i="106"/>
  <c r="J8" i="106"/>
  <c r="I8" i="106"/>
  <c r="H8" i="106"/>
  <c r="G8" i="106"/>
  <c r="F8" i="106"/>
  <c r="E8" i="106"/>
  <c r="D8" i="106"/>
  <c r="C8" i="106"/>
  <c r="B8" i="106"/>
  <c r="M7" i="106"/>
  <c r="M6" i="106"/>
  <c r="M5" i="106"/>
  <c r="L4" i="106"/>
  <c r="K4" i="106"/>
  <c r="J4" i="106"/>
  <c r="I4" i="106"/>
  <c r="H4" i="106"/>
  <c r="G4" i="106"/>
  <c r="F4" i="106"/>
  <c r="E4" i="106"/>
  <c r="D4" i="106"/>
  <c r="C4" i="106"/>
  <c r="B4" i="106"/>
  <c r="M20" i="105"/>
  <c r="M19" i="105"/>
  <c r="M18" i="105"/>
  <c r="B17" i="105"/>
  <c r="M17" i="105" s="1"/>
  <c r="M16" i="105"/>
  <c r="M15" i="105"/>
  <c r="M14" i="105"/>
  <c r="M13" i="105"/>
  <c r="L12" i="105"/>
  <c r="K12" i="105"/>
  <c r="J12" i="105"/>
  <c r="I12" i="105"/>
  <c r="H12" i="105"/>
  <c r="G12" i="105"/>
  <c r="F12" i="105"/>
  <c r="E12" i="105"/>
  <c r="D12" i="105"/>
  <c r="C12" i="105"/>
  <c r="B12" i="105"/>
  <c r="M11" i="105"/>
  <c r="M10" i="105"/>
  <c r="M9" i="105"/>
  <c r="L8" i="105"/>
  <c r="K8" i="105"/>
  <c r="J8" i="105"/>
  <c r="I8" i="105"/>
  <c r="H8" i="105"/>
  <c r="G8" i="105"/>
  <c r="F8" i="105"/>
  <c r="E8" i="105"/>
  <c r="D8" i="105"/>
  <c r="C8" i="105"/>
  <c r="B8" i="105"/>
  <c r="M7" i="105"/>
  <c r="M6" i="105"/>
  <c r="M5" i="105"/>
  <c r="L4" i="105"/>
  <c r="K4" i="105"/>
  <c r="J4" i="105"/>
  <c r="I4" i="105"/>
  <c r="H4" i="105"/>
  <c r="G4" i="105"/>
  <c r="F4" i="105"/>
  <c r="E4" i="105"/>
  <c r="D4" i="105"/>
  <c r="C4" i="105"/>
  <c r="B4" i="105"/>
  <c r="M20" i="103"/>
  <c r="M19" i="103"/>
  <c r="M18" i="103"/>
  <c r="B17" i="103"/>
  <c r="M17" i="103" s="1"/>
  <c r="M16" i="103"/>
  <c r="M15" i="103"/>
  <c r="M14" i="103"/>
  <c r="M13" i="103"/>
  <c r="L12" i="103"/>
  <c r="K12" i="103"/>
  <c r="J12" i="103"/>
  <c r="I12" i="103"/>
  <c r="H12" i="103"/>
  <c r="G12" i="103"/>
  <c r="F12" i="103"/>
  <c r="E12" i="103"/>
  <c r="D12" i="103"/>
  <c r="C12" i="103"/>
  <c r="B12" i="103"/>
  <c r="M11" i="103"/>
  <c r="M10" i="103"/>
  <c r="M9" i="103"/>
  <c r="L8" i="103"/>
  <c r="K8" i="103"/>
  <c r="J8" i="103"/>
  <c r="I8" i="103"/>
  <c r="H8" i="103"/>
  <c r="G8" i="103"/>
  <c r="F8" i="103"/>
  <c r="E8" i="103"/>
  <c r="D8" i="103"/>
  <c r="C8" i="103"/>
  <c r="B8" i="103"/>
  <c r="M7" i="103"/>
  <c r="M6" i="103"/>
  <c r="M5" i="103"/>
  <c r="L4" i="103"/>
  <c r="K4" i="103"/>
  <c r="J4" i="103"/>
  <c r="I4" i="103"/>
  <c r="H4" i="103"/>
  <c r="G4" i="103"/>
  <c r="F4" i="103"/>
  <c r="E4" i="103"/>
  <c r="D4" i="103"/>
  <c r="C4" i="103"/>
  <c r="B4" i="103"/>
  <c r="G4" i="8" l="1"/>
  <c r="G15" i="8"/>
  <c r="G12" i="8" s="1"/>
  <c r="F4" i="8"/>
  <c r="F15" i="8"/>
  <c r="F12" i="8" s="1"/>
  <c r="J4" i="8"/>
  <c r="J15" i="8"/>
  <c r="J12" i="8" s="1"/>
  <c r="E12" i="8"/>
  <c r="C4" i="8"/>
  <c r="C15" i="8"/>
  <c r="C12" i="8" s="1"/>
  <c r="K4" i="8"/>
  <c r="K15" i="8"/>
  <c r="K12" i="8" s="1"/>
  <c r="D66" i="77"/>
  <c r="M7" i="8"/>
  <c r="M4" i="108"/>
  <c r="M4" i="103"/>
  <c r="M4" i="105"/>
  <c r="M4" i="106"/>
  <c r="M8" i="106"/>
  <c r="M12" i="105"/>
  <c r="M12" i="108"/>
  <c r="M12" i="106"/>
  <c r="M8" i="105"/>
  <c r="D62" i="77" s="1"/>
  <c r="E61" i="77" s="1"/>
  <c r="M8" i="103"/>
  <c r="M12" i="103"/>
  <c r="M4" i="8" l="1"/>
  <c r="M20" i="102"/>
  <c r="M19" i="102"/>
  <c r="M18" i="102"/>
  <c r="B17" i="102"/>
  <c r="M17" i="102" s="1"/>
  <c r="M16" i="102"/>
  <c r="M15" i="102"/>
  <c r="M14" i="102"/>
  <c r="M13" i="102"/>
  <c r="L12" i="102"/>
  <c r="K12" i="102"/>
  <c r="J12" i="102"/>
  <c r="I12" i="102"/>
  <c r="H12" i="102"/>
  <c r="G12" i="102"/>
  <c r="F12" i="102"/>
  <c r="E12" i="102"/>
  <c r="D12" i="102"/>
  <c r="C12" i="102"/>
  <c r="B12" i="102"/>
  <c r="M11" i="102"/>
  <c r="M10" i="102"/>
  <c r="M9" i="102"/>
  <c r="L8" i="102"/>
  <c r="K8" i="102"/>
  <c r="J8" i="102"/>
  <c r="I8" i="102"/>
  <c r="H8" i="102"/>
  <c r="G8" i="102"/>
  <c r="F8" i="102"/>
  <c r="E8" i="102"/>
  <c r="D8" i="102"/>
  <c r="C8" i="102"/>
  <c r="B8" i="102"/>
  <c r="M7" i="102"/>
  <c r="M6" i="102"/>
  <c r="M5" i="102"/>
  <c r="L4" i="102"/>
  <c r="K4" i="102"/>
  <c r="J4" i="102"/>
  <c r="I4" i="102"/>
  <c r="H4" i="102"/>
  <c r="G4" i="102"/>
  <c r="F4" i="102"/>
  <c r="E4" i="102"/>
  <c r="D4" i="102"/>
  <c r="C4" i="102"/>
  <c r="B4" i="102"/>
  <c r="M20" i="101"/>
  <c r="M19" i="101"/>
  <c r="M18" i="101"/>
  <c r="B17" i="101"/>
  <c r="M17" i="101" s="1"/>
  <c r="M16" i="101"/>
  <c r="M15" i="101"/>
  <c r="M14" i="101"/>
  <c r="M13" i="101"/>
  <c r="L12" i="101"/>
  <c r="K12" i="101"/>
  <c r="J12" i="101"/>
  <c r="I12" i="101"/>
  <c r="H12" i="101"/>
  <c r="G12" i="101"/>
  <c r="F12" i="101"/>
  <c r="E12" i="101"/>
  <c r="D12" i="101"/>
  <c r="C12" i="101"/>
  <c r="B12" i="101"/>
  <c r="M11" i="101"/>
  <c r="M10" i="101"/>
  <c r="M9" i="101"/>
  <c r="L8" i="101"/>
  <c r="K8" i="101"/>
  <c r="J8" i="101"/>
  <c r="I8" i="101"/>
  <c r="H8" i="101"/>
  <c r="G8" i="101"/>
  <c r="F8" i="101"/>
  <c r="E8" i="101"/>
  <c r="D8" i="101"/>
  <c r="C8" i="101"/>
  <c r="B8" i="101"/>
  <c r="M7" i="101"/>
  <c r="M6" i="101"/>
  <c r="M5" i="101"/>
  <c r="L4" i="101"/>
  <c r="K4" i="101"/>
  <c r="J4" i="101"/>
  <c r="I4" i="101"/>
  <c r="H4" i="101"/>
  <c r="G4" i="101"/>
  <c r="F4" i="101"/>
  <c r="E4" i="101"/>
  <c r="D4" i="101"/>
  <c r="C4" i="101"/>
  <c r="B4" i="101"/>
  <c r="M8" i="101" l="1"/>
  <c r="M4" i="101"/>
  <c r="M12" i="101"/>
  <c r="M4" i="102"/>
  <c r="M12" i="102"/>
  <c r="M8" i="102"/>
  <c r="E94" i="77"/>
  <c r="X8" i="86"/>
  <c r="B4" i="96" l="1"/>
  <c r="C4" i="96"/>
  <c r="D4" i="96"/>
  <c r="E4" i="96"/>
  <c r="F4" i="96"/>
  <c r="G4" i="96"/>
  <c r="H4" i="96"/>
  <c r="I4" i="96"/>
  <c r="J4" i="96"/>
  <c r="K4" i="96"/>
  <c r="L4" i="96"/>
  <c r="M5" i="96"/>
  <c r="M6" i="96"/>
  <c r="M7" i="96"/>
  <c r="B8" i="96"/>
  <c r="C8" i="96"/>
  <c r="D8" i="96"/>
  <c r="E8" i="96"/>
  <c r="F8" i="96"/>
  <c r="G8" i="96"/>
  <c r="H8" i="96"/>
  <c r="I8" i="96"/>
  <c r="J8" i="96"/>
  <c r="K8" i="96"/>
  <c r="L8" i="96"/>
  <c r="M9" i="96"/>
  <c r="M10" i="96"/>
  <c r="M11" i="96"/>
  <c r="B12" i="96"/>
  <c r="C12" i="96"/>
  <c r="D12" i="96"/>
  <c r="E12" i="96"/>
  <c r="F12" i="96"/>
  <c r="G12" i="96"/>
  <c r="H12" i="96"/>
  <c r="I12" i="96"/>
  <c r="J12" i="96"/>
  <c r="K12" i="96"/>
  <c r="L12" i="96"/>
  <c r="M13" i="96"/>
  <c r="M14" i="96"/>
  <c r="M15" i="96"/>
  <c r="M16" i="96"/>
  <c r="B17" i="96"/>
  <c r="M17" i="96" s="1"/>
  <c r="M18" i="96"/>
  <c r="M19" i="96"/>
  <c r="M20" i="96"/>
  <c r="M20" i="97"/>
  <c r="M19" i="97"/>
  <c r="M18" i="97"/>
  <c r="B17" i="97"/>
  <c r="M17" i="97" s="1"/>
  <c r="M16" i="97"/>
  <c r="M15" i="97"/>
  <c r="M14" i="97"/>
  <c r="M13" i="97"/>
  <c r="L12" i="97"/>
  <c r="K12" i="97"/>
  <c r="J12" i="97"/>
  <c r="I12" i="97"/>
  <c r="H12" i="97"/>
  <c r="G12" i="97"/>
  <c r="F12" i="97"/>
  <c r="E12" i="97"/>
  <c r="D12" i="97"/>
  <c r="C12" i="97"/>
  <c r="B12" i="97"/>
  <c r="M11" i="97"/>
  <c r="M10" i="97"/>
  <c r="M9" i="97"/>
  <c r="L8" i="97"/>
  <c r="K8" i="97"/>
  <c r="J8" i="97"/>
  <c r="I8" i="97"/>
  <c r="H8" i="97"/>
  <c r="G8" i="97"/>
  <c r="F8" i="97"/>
  <c r="E8" i="97"/>
  <c r="D8" i="97"/>
  <c r="C8" i="97"/>
  <c r="B8" i="97"/>
  <c r="M7" i="97"/>
  <c r="M6" i="97"/>
  <c r="M5" i="97"/>
  <c r="L4" i="97"/>
  <c r="K4" i="97"/>
  <c r="J4" i="97"/>
  <c r="I4" i="97"/>
  <c r="H4" i="97"/>
  <c r="G4" i="97"/>
  <c r="F4" i="97"/>
  <c r="E4" i="97"/>
  <c r="D4" i="97"/>
  <c r="C4" i="97"/>
  <c r="B4" i="97"/>
  <c r="M20" i="98"/>
  <c r="M19" i="98"/>
  <c r="M18" i="98"/>
  <c r="B17" i="98"/>
  <c r="M17" i="98" s="1"/>
  <c r="M16" i="98"/>
  <c r="M15" i="98"/>
  <c r="M14" i="98"/>
  <c r="M13" i="98"/>
  <c r="L12" i="98"/>
  <c r="K12" i="98"/>
  <c r="J12" i="98"/>
  <c r="I12" i="98"/>
  <c r="H12" i="98"/>
  <c r="G12" i="98"/>
  <c r="F12" i="98"/>
  <c r="E12" i="98"/>
  <c r="D12" i="98"/>
  <c r="C12" i="98"/>
  <c r="B12" i="98"/>
  <c r="M11" i="98"/>
  <c r="M10" i="98"/>
  <c r="M9" i="98"/>
  <c r="L8" i="98"/>
  <c r="K8" i="98"/>
  <c r="J8" i="98"/>
  <c r="I8" i="98"/>
  <c r="H8" i="98"/>
  <c r="G8" i="98"/>
  <c r="F8" i="98"/>
  <c r="E8" i="98"/>
  <c r="D8" i="98"/>
  <c r="C8" i="98"/>
  <c r="B8" i="98"/>
  <c r="M7" i="98"/>
  <c r="M6" i="98"/>
  <c r="M5" i="98"/>
  <c r="L4" i="98"/>
  <c r="K4" i="98"/>
  <c r="J4" i="98"/>
  <c r="I4" i="98"/>
  <c r="H4" i="98"/>
  <c r="G4" i="98"/>
  <c r="F4" i="98"/>
  <c r="E4" i="98"/>
  <c r="D4" i="98"/>
  <c r="C4" i="98"/>
  <c r="B4" i="98"/>
  <c r="M20" i="95"/>
  <c r="M19" i="95"/>
  <c r="M18" i="95"/>
  <c r="B17" i="95"/>
  <c r="M16" i="95"/>
  <c r="M15" i="95"/>
  <c r="M14" i="95"/>
  <c r="M13" i="95"/>
  <c r="L12" i="95"/>
  <c r="K12" i="95"/>
  <c r="J12" i="95"/>
  <c r="I12" i="95"/>
  <c r="H12" i="95"/>
  <c r="G12" i="95"/>
  <c r="F12" i="95"/>
  <c r="E12" i="95"/>
  <c r="D12" i="95"/>
  <c r="C12" i="95"/>
  <c r="B12" i="95"/>
  <c r="M11" i="95"/>
  <c r="M10" i="95"/>
  <c r="M9" i="95"/>
  <c r="L8" i="95"/>
  <c r="K8" i="95"/>
  <c r="J8" i="95"/>
  <c r="I8" i="95"/>
  <c r="H8" i="95"/>
  <c r="G8" i="95"/>
  <c r="F8" i="95"/>
  <c r="E8" i="95"/>
  <c r="D8" i="95"/>
  <c r="C8" i="95"/>
  <c r="B8" i="95"/>
  <c r="M7" i="95"/>
  <c r="M6" i="95"/>
  <c r="M5" i="95"/>
  <c r="L4" i="95"/>
  <c r="K4" i="95"/>
  <c r="J4" i="95"/>
  <c r="I4" i="95"/>
  <c r="H4" i="95"/>
  <c r="G4" i="95"/>
  <c r="F4" i="95"/>
  <c r="E4" i="95"/>
  <c r="D4" i="95"/>
  <c r="C4" i="95"/>
  <c r="B4" i="95"/>
  <c r="M20" i="94"/>
  <c r="M19" i="94"/>
  <c r="M18" i="94"/>
  <c r="L17" i="94"/>
  <c r="K17" i="94"/>
  <c r="J17" i="94"/>
  <c r="I17" i="94"/>
  <c r="H17" i="94"/>
  <c r="G17" i="94"/>
  <c r="F17" i="94"/>
  <c r="E17" i="94"/>
  <c r="D17" i="94"/>
  <c r="C17" i="94"/>
  <c r="B17" i="94"/>
  <c r="M16" i="94"/>
  <c r="M15" i="94"/>
  <c r="M14" i="94"/>
  <c r="M13" i="94"/>
  <c r="L12" i="94"/>
  <c r="K12" i="94"/>
  <c r="J12" i="94"/>
  <c r="I12" i="94"/>
  <c r="H12" i="94"/>
  <c r="G12" i="94"/>
  <c r="F12" i="94"/>
  <c r="E12" i="94"/>
  <c r="D12" i="94"/>
  <c r="C12" i="94"/>
  <c r="B12" i="94"/>
  <c r="M11" i="94"/>
  <c r="M10" i="94"/>
  <c r="M9" i="94"/>
  <c r="L8" i="94"/>
  <c r="K8" i="94"/>
  <c r="J8" i="94"/>
  <c r="I8" i="94"/>
  <c r="H8" i="94"/>
  <c r="G8" i="94"/>
  <c r="F8" i="94"/>
  <c r="E8" i="94"/>
  <c r="D8" i="94"/>
  <c r="C8" i="94"/>
  <c r="B8" i="94"/>
  <c r="M7" i="94"/>
  <c r="M6" i="94"/>
  <c r="M5" i="94"/>
  <c r="L4" i="94"/>
  <c r="K4" i="94"/>
  <c r="J4" i="94"/>
  <c r="I4" i="94"/>
  <c r="H4" i="94"/>
  <c r="G4" i="94"/>
  <c r="F4" i="94"/>
  <c r="E4" i="94"/>
  <c r="D4" i="94"/>
  <c r="C4" i="94"/>
  <c r="B4" i="94"/>
  <c r="M4" i="98" l="1"/>
  <c r="M4" i="96"/>
  <c r="M12" i="94"/>
  <c r="M12" i="97"/>
  <c r="M4" i="94"/>
  <c r="D92" i="77"/>
  <c r="Q4" i="77" s="1"/>
  <c r="M8" i="96"/>
  <c r="M8" i="98"/>
  <c r="M8" i="97"/>
  <c r="M4" i="95"/>
  <c r="M4" i="97"/>
  <c r="M12" i="96"/>
  <c r="M17" i="95"/>
  <c r="M12" i="98"/>
  <c r="M12" i="95"/>
  <c r="M8" i="95"/>
  <c r="M17" i="94"/>
  <c r="Q17" i="94" s="1"/>
  <c r="M8" i="94"/>
  <c r="I29" i="93"/>
  <c r="I28" i="93"/>
  <c r="M20" i="93"/>
  <c r="M19" i="93"/>
  <c r="M18" i="93"/>
  <c r="B17" i="93"/>
  <c r="M17" i="93" s="1"/>
  <c r="M16" i="93"/>
  <c r="D86" i="77" s="1"/>
  <c r="M15" i="93"/>
  <c r="M14" i="93"/>
  <c r="M13" i="93"/>
  <c r="L12" i="93"/>
  <c r="K12" i="93"/>
  <c r="J12" i="93"/>
  <c r="I12" i="93"/>
  <c r="H12" i="93"/>
  <c r="G12" i="93"/>
  <c r="F12" i="93"/>
  <c r="E12" i="93"/>
  <c r="D12" i="93"/>
  <c r="C12" i="93"/>
  <c r="B12" i="93"/>
  <c r="M11" i="93"/>
  <c r="M10" i="93"/>
  <c r="M9" i="93"/>
  <c r="L8" i="93"/>
  <c r="K8" i="93"/>
  <c r="J8" i="93"/>
  <c r="I8" i="93"/>
  <c r="H8" i="93"/>
  <c r="G8" i="93"/>
  <c r="F8" i="93"/>
  <c r="E8" i="93"/>
  <c r="D8" i="93"/>
  <c r="C8" i="93"/>
  <c r="B8" i="93"/>
  <c r="M7" i="93"/>
  <c r="M6" i="93"/>
  <c r="M5" i="93"/>
  <c r="L4" i="93"/>
  <c r="K4" i="93"/>
  <c r="J4" i="93"/>
  <c r="I4" i="93"/>
  <c r="H4" i="93"/>
  <c r="G4" i="93"/>
  <c r="F4" i="93"/>
  <c r="E4" i="93"/>
  <c r="D4" i="93"/>
  <c r="C4" i="93"/>
  <c r="B4" i="93"/>
  <c r="M20" i="92"/>
  <c r="M19" i="92"/>
  <c r="M18" i="92"/>
  <c r="B17" i="92"/>
  <c r="M17" i="92" s="1"/>
  <c r="M16" i="92"/>
  <c r="M15" i="92"/>
  <c r="M14" i="92"/>
  <c r="M13" i="92"/>
  <c r="L12" i="92"/>
  <c r="K12" i="92"/>
  <c r="J12" i="92"/>
  <c r="I12" i="92"/>
  <c r="H12" i="92"/>
  <c r="G12" i="92"/>
  <c r="F12" i="92"/>
  <c r="E12" i="92"/>
  <c r="D12" i="92"/>
  <c r="C12" i="92"/>
  <c r="B12" i="92"/>
  <c r="M11" i="92"/>
  <c r="M10" i="92"/>
  <c r="M9" i="92"/>
  <c r="L8" i="92"/>
  <c r="K8" i="92"/>
  <c r="J8" i="92"/>
  <c r="I8" i="92"/>
  <c r="H8" i="92"/>
  <c r="G8" i="92"/>
  <c r="F8" i="92"/>
  <c r="E8" i="92"/>
  <c r="D8" i="92"/>
  <c r="C8" i="92"/>
  <c r="B8" i="92"/>
  <c r="M7" i="92"/>
  <c r="M6" i="92"/>
  <c r="M5" i="92"/>
  <c r="L4" i="92"/>
  <c r="K4" i="92"/>
  <c r="J4" i="92"/>
  <c r="I4" i="92"/>
  <c r="H4" i="92"/>
  <c r="G4" i="92"/>
  <c r="F4" i="92"/>
  <c r="E4" i="92"/>
  <c r="D4" i="92"/>
  <c r="C4" i="92"/>
  <c r="B4" i="92"/>
  <c r="M4" i="92" l="1"/>
  <c r="D71" i="77"/>
  <c r="M4" i="93"/>
  <c r="M12" i="92"/>
  <c r="M12" i="93"/>
  <c r="D90" i="77"/>
  <c r="E90" i="77" s="1"/>
  <c r="M8" i="93"/>
  <c r="M8" i="92"/>
  <c r="Q13" i="2"/>
  <c r="Q12" i="2"/>
  <c r="Q15" i="2"/>
  <c r="D78" i="77" l="1"/>
  <c r="E78" i="77" s="1"/>
  <c r="D8" i="77"/>
  <c r="Q14" i="2"/>
  <c r="M18" i="1" l="1"/>
  <c r="C17" i="1"/>
  <c r="D17" i="1"/>
  <c r="E17" i="1"/>
  <c r="F17" i="1"/>
  <c r="G17" i="1"/>
  <c r="H17" i="1"/>
  <c r="I17" i="1"/>
  <c r="J17" i="1"/>
  <c r="K17" i="1"/>
  <c r="L17" i="1"/>
  <c r="B17" i="1"/>
  <c r="M17" i="8" l="1"/>
  <c r="M17" i="1"/>
  <c r="C12" i="62"/>
  <c r="D12" i="62"/>
  <c r="E12" i="62"/>
  <c r="F12" i="62"/>
  <c r="G12" i="62"/>
  <c r="H12" i="62"/>
  <c r="I12" i="62"/>
  <c r="J12" i="62"/>
  <c r="K12" i="62"/>
  <c r="L12" i="62"/>
  <c r="D12" i="87"/>
  <c r="D12" i="61"/>
  <c r="E12" i="61"/>
  <c r="F12" i="61"/>
  <c r="G12" i="61"/>
  <c r="H12" i="61"/>
  <c r="I12" i="61"/>
  <c r="J12" i="61"/>
  <c r="K12" i="61"/>
  <c r="L12" i="61"/>
  <c r="C12" i="4"/>
  <c r="D12" i="4"/>
  <c r="E12" i="4"/>
  <c r="F12" i="4"/>
  <c r="G12" i="4"/>
  <c r="H12" i="4"/>
  <c r="I12" i="4"/>
  <c r="J12" i="4"/>
  <c r="K12" i="4"/>
  <c r="L12" i="4"/>
  <c r="B12" i="4"/>
  <c r="C12" i="59"/>
  <c r="D12" i="59"/>
  <c r="E12" i="59"/>
  <c r="F12" i="59"/>
  <c r="G12" i="59"/>
  <c r="H12" i="59"/>
  <c r="I12" i="59"/>
  <c r="J12" i="59"/>
  <c r="C8" i="58"/>
  <c r="D8" i="58"/>
  <c r="E8" i="58"/>
  <c r="F8" i="58"/>
  <c r="G8" i="58"/>
  <c r="H8" i="58"/>
  <c r="I8" i="58"/>
  <c r="J8" i="58"/>
  <c r="K8" i="58"/>
  <c r="L8" i="58"/>
  <c r="C12" i="58"/>
  <c r="D12" i="58"/>
  <c r="E12" i="58"/>
  <c r="F12" i="58"/>
  <c r="G12" i="58"/>
  <c r="H12" i="58"/>
  <c r="I12" i="58"/>
  <c r="J12" i="58"/>
  <c r="K12" i="58"/>
  <c r="L12" i="58"/>
  <c r="B12" i="59"/>
  <c r="L13" i="59"/>
  <c r="L12" i="59" s="1"/>
  <c r="K13" i="59"/>
  <c r="K12" i="59" s="1"/>
  <c r="M20" i="91" l="1"/>
  <c r="M19" i="91"/>
  <c r="M18" i="91"/>
  <c r="B17" i="91"/>
  <c r="M17" i="91" s="1"/>
  <c r="M16" i="91"/>
  <c r="M15" i="91"/>
  <c r="M14" i="91"/>
  <c r="M13" i="91"/>
  <c r="L12" i="91"/>
  <c r="K12" i="91"/>
  <c r="J12" i="91"/>
  <c r="I12" i="91"/>
  <c r="H12" i="91"/>
  <c r="G12" i="91"/>
  <c r="F12" i="91"/>
  <c r="E12" i="91"/>
  <c r="D12" i="91"/>
  <c r="C12" i="91"/>
  <c r="B12" i="91"/>
  <c r="M11" i="91"/>
  <c r="M10" i="91"/>
  <c r="M9" i="91"/>
  <c r="L8" i="91"/>
  <c r="K8" i="91"/>
  <c r="J8" i="91"/>
  <c r="I8" i="91"/>
  <c r="H8" i="91"/>
  <c r="G8" i="91"/>
  <c r="F8" i="91"/>
  <c r="E8" i="91"/>
  <c r="D8" i="91"/>
  <c r="C8" i="91"/>
  <c r="B8" i="91"/>
  <c r="M7" i="91"/>
  <c r="M6" i="91"/>
  <c r="M5" i="91"/>
  <c r="L4" i="91"/>
  <c r="K4" i="91"/>
  <c r="J4" i="91"/>
  <c r="I4" i="91"/>
  <c r="H4" i="91"/>
  <c r="G4" i="91"/>
  <c r="F4" i="91"/>
  <c r="E4" i="91"/>
  <c r="D4" i="91"/>
  <c r="C4" i="91"/>
  <c r="B4" i="91"/>
  <c r="M20" i="90"/>
  <c r="M19" i="90"/>
  <c r="M18" i="90"/>
  <c r="B17" i="90"/>
  <c r="M17" i="90" s="1"/>
  <c r="M16" i="90"/>
  <c r="M15" i="90"/>
  <c r="M14" i="90"/>
  <c r="M13" i="90"/>
  <c r="L12" i="90"/>
  <c r="K12" i="90"/>
  <c r="J12" i="90"/>
  <c r="I12" i="90"/>
  <c r="H12" i="90"/>
  <c r="G12" i="90"/>
  <c r="F12" i="90"/>
  <c r="E12" i="90"/>
  <c r="D12" i="90"/>
  <c r="C12" i="90"/>
  <c r="B12" i="90"/>
  <c r="M11" i="90"/>
  <c r="M10" i="90"/>
  <c r="M9" i="90"/>
  <c r="L8" i="90"/>
  <c r="K8" i="90"/>
  <c r="J8" i="90"/>
  <c r="I8" i="90"/>
  <c r="H8" i="90"/>
  <c r="G8" i="90"/>
  <c r="F8" i="90"/>
  <c r="E8" i="90"/>
  <c r="D8" i="90"/>
  <c r="C8" i="90"/>
  <c r="B8" i="90"/>
  <c r="M7" i="90"/>
  <c r="M6" i="90"/>
  <c r="M5" i="90"/>
  <c r="L4" i="90"/>
  <c r="K4" i="90"/>
  <c r="J4" i="90"/>
  <c r="I4" i="90"/>
  <c r="H4" i="90"/>
  <c r="G4" i="90"/>
  <c r="F4" i="90"/>
  <c r="E4" i="90"/>
  <c r="D4" i="90"/>
  <c r="C4" i="90"/>
  <c r="B4" i="90"/>
  <c r="M20" i="89"/>
  <c r="M19" i="89"/>
  <c r="M18" i="89"/>
  <c r="B17" i="89"/>
  <c r="M17" i="89" s="1"/>
  <c r="M16" i="89"/>
  <c r="M15" i="89"/>
  <c r="M14" i="89"/>
  <c r="M13" i="89"/>
  <c r="L12" i="89"/>
  <c r="K12" i="89"/>
  <c r="J12" i="89"/>
  <c r="I12" i="89"/>
  <c r="H12" i="89"/>
  <c r="G12" i="89"/>
  <c r="F12" i="89"/>
  <c r="E12" i="89"/>
  <c r="D12" i="89"/>
  <c r="C12" i="89"/>
  <c r="B12" i="89"/>
  <c r="M11" i="89"/>
  <c r="M10" i="89"/>
  <c r="M9" i="89"/>
  <c r="L8" i="89"/>
  <c r="K8" i="89"/>
  <c r="J8" i="89"/>
  <c r="I8" i="89"/>
  <c r="H8" i="89"/>
  <c r="G8" i="89"/>
  <c r="F8" i="89"/>
  <c r="E8" i="89"/>
  <c r="D8" i="89"/>
  <c r="C8" i="89"/>
  <c r="B8" i="89"/>
  <c r="M7" i="89"/>
  <c r="M6" i="89"/>
  <c r="M5" i="89"/>
  <c r="L4" i="89"/>
  <c r="K4" i="89"/>
  <c r="J4" i="89"/>
  <c r="I4" i="89"/>
  <c r="H4" i="89"/>
  <c r="G4" i="89"/>
  <c r="F4" i="89"/>
  <c r="E4" i="89"/>
  <c r="D4" i="89"/>
  <c r="C4" i="89"/>
  <c r="B4" i="89"/>
  <c r="M20" i="88"/>
  <c r="M19" i="88"/>
  <c r="M18" i="88"/>
  <c r="B17" i="88"/>
  <c r="M17" i="88" s="1"/>
  <c r="M16" i="88"/>
  <c r="M15" i="88"/>
  <c r="M14" i="88"/>
  <c r="M13" i="88"/>
  <c r="L12" i="88"/>
  <c r="K12" i="88"/>
  <c r="J12" i="88"/>
  <c r="I12" i="88"/>
  <c r="H12" i="88"/>
  <c r="G12" i="88"/>
  <c r="F12" i="88"/>
  <c r="E12" i="88"/>
  <c r="D12" i="88"/>
  <c r="C12" i="88"/>
  <c r="B12" i="88"/>
  <c r="M11" i="88"/>
  <c r="M10" i="88"/>
  <c r="M9" i="88"/>
  <c r="L8" i="88"/>
  <c r="K8" i="88"/>
  <c r="J8" i="88"/>
  <c r="I8" i="88"/>
  <c r="H8" i="88"/>
  <c r="G8" i="88"/>
  <c r="F8" i="88"/>
  <c r="E8" i="88"/>
  <c r="D8" i="88"/>
  <c r="C8" i="88"/>
  <c r="B8" i="88"/>
  <c r="M7" i="88"/>
  <c r="M6" i="88"/>
  <c r="M5" i="88"/>
  <c r="L4" i="88"/>
  <c r="K4" i="88"/>
  <c r="J4" i="88"/>
  <c r="I4" i="88"/>
  <c r="H4" i="88"/>
  <c r="G4" i="88"/>
  <c r="F4" i="88"/>
  <c r="E4" i="88"/>
  <c r="D4" i="88"/>
  <c r="C4" i="88"/>
  <c r="B4" i="88"/>
  <c r="M20" i="87"/>
  <c r="M19" i="87"/>
  <c r="M18" i="87"/>
  <c r="B17" i="87"/>
  <c r="M17" i="87" s="1"/>
  <c r="M16" i="87"/>
  <c r="M15" i="87"/>
  <c r="M14" i="87"/>
  <c r="M13" i="87"/>
  <c r="L12" i="87"/>
  <c r="K12" i="87"/>
  <c r="J12" i="87"/>
  <c r="I12" i="87"/>
  <c r="H12" i="87"/>
  <c r="G12" i="87"/>
  <c r="F12" i="87"/>
  <c r="E12" i="87"/>
  <c r="C12" i="87"/>
  <c r="B12" i="87"/>
  <c r="M11" i="87"/>
  <c r="M10" i="87"/>
  <c r="M9" i="87"/>
  <c r="L8" i="87"/>
  <c r="K8" i="87"/>
  <c r="J8" i="87"/>
  <c r="I8" i="87"/>
  <c r="H8" i="87"/>
  <c r="G8" i="87"/>
  <c r="F8" i="87"/>
  <c r="E8" i="87"/>
  <c r="D8" i="87"/>
  <c r="C8" i="87"/>
  <c r="B8" i="87"/>
  <c r="M7" i="87"/>
  <c r="M6" i="87"/>
  <c r="M5" i="87"/>
  <c r="L4" i="87"/>
  <c r="K4" i="87"/>
  <c r="J4" i="87"/>
  <c r="I4" i="87"/>
  <c r="H4" i="87"/>
  <c r="G4" i="87"/>
  <c r="F4" i="87"/>
  <c r="E4" i="87"/>
  <c r="D4" i="87"/>
  <c r="C4" i="87"/>
  <c r="B4" i="87"/>
  <c r="M4" i="87" l="1"/>
  <c r="M12" i="87"/>
  <c r="M4" i="89"/>
  <c r="M8" i="90"/>
  <c r="M4" i="90"/>
  <c r="M4" i="91"/>
  <c r="M12" i="89"/>
  <c r="M4" i="88"/>
  <c r="M12" i="91"/>
  <c r="M8" i="91"/>
  <c r="M12" i="90"/>
  <c r="M8" i="89"/>
  <c r="D75" i="77" s="1"/>
  <c r="M12" i="88"/>
  <c r="M8" i="88"/>
  <c r="M8" i="87"/>
  <c r="P19" i="83"/>
  <c r="P18" i="83"/>
  <c r="D41" i="77" s="1"/>
  <c r="D19" i="77"/>
  <c r="N4" i="77" s="1"/>
  <c r="D16" i="77"/>
  <c r="D14" i="77"/>
  <c r="D74" i="77" l="1"/>
  <c r="D9" i="77"/>
  <c r="D7" i="77"/>
  <c r="D6" i="77"/>
  <c r="K4" i="77" s="1"/>
  <c r="D5" i="77"/>
  <c r="I4" i="77" s="1"/>
  <c r="M16" i="1"/>
  <c r="C8" i="4"/>
  <c r="D8" i="4"/>
  <c r="E8" i="4"/>
  <c r="F8" i="4"/>
  <c r="G8" i="4"/>
  <c r="H8" i="4"/>
  <c r="I8" i="4"/>
  <c r="J8" i="4"/>
  <c r="K8" i="4"/>
  <c r="L8" i="4"/>
  <c r="B8" i="4"/>
  <c r="M20" i="86" l="1"/>
  <c r="M19" i="86"/>
  <c r="M18" i="86"/>
  <c r="L17" i="86"/>
  <c r="K17" i="86"/>
  <c r="J17" i="86"/>
  <c r="I17" i="86"/>
  <c r="H17" i="86"/>
  <c r="G17" i="86"/>
  <c r="F17" i="86"/>
  <c r="E17" i="86"/>
  <c r="D17" i="86"/>
  <c r="C17" i="86"/>
  <c r="B17" i="86"/>
  <c r="M16" i="86"/>
  <c r="D20" i="77" s="1"/>
  <c r="M15" i="86"/>
  <c r="M14" i="86"/>
  <c r="M13" i="86"/>
  <c r="B12" i="86"/>
  <c r="M11" i="86"/>
  <c r="M10" i="86"/>
  <c r="M9" i="86"/>
  <c r="L8" i="86"/>
  <c r="K8" i="86"/>
  <c r="J8" i="86"/>
  <c r="I8" i="86"/>
  <c r="H8" i="86"/>
  <c r="G8" i="86"/>
  <c r="F8" i="86"/>
  <c r="E8" i="86"/>
  <c r="D8" i="86"/>
  <c r="C8" i="86"/>
  <c r="B8" i="86"/>
  <c r="M7" i="86"/>
  <c r="M6" i="86"/>
  <c r="M5" i="86"/>
  <c r="L4" i="86"/>
  <c r="K4" i="86"/>
  <c r="J4" i="86"/>
  <c r="I4" i="86"/>
  <c r="H4" i="86"/>
  <c r="G4" i="86"/>
  <c r="F4" i="86"/>
  <c r="E4" i="86"/>
  <c r="D4" i="86"/>
  <c r="C4" i="86"/>
  <c r="B4" i="86"/>
  <c r="M4" i="86" l="1"/>
  <c r="M17" i="86"/>
  <c r="M8" i="86"/>
  <c r="M12" i="86"/>
  <c r="L13" i="37"/>
  <c r="K13" i="37"/>
  <c r="J13" i="37"/>
  <c r="I13" i="37"/>
  <c r="H13" i="37"/>
  <c r="G13" i="37"/>
  <c r="F13" i="37"/>
  <c r="E13" i="37"/>
  <c r="D13" i="37"/>
  <c r="C13" i="37"/>
  <c r="B13" i="37"/>
  <c r="D12" i="37" l="1"/>
  <c r="H12" i="37"/>
  <c r="L12" i="37"/>
  <c r="E12" i="37"/>
  <c r="B12" i="37"/>
  <c r="J12" i="37"/>
  <c r="I12" i="37"/>
  <c r="F12" i="37"/>
  <c r="C12" i="37"/>
  <c r="G12" i="37"/>
  <c r="K12" i="37"/>
  <c r="M20" i="85" l="1"/>
  <c r="M19" i="85"/>
  <c r="M18" i="85"/>
  <c r="B17" i="85"/>
  <c r="M17" i="85" s="1"/>
  <c r="M16" i="85"/>
  <c r="M15" i="85"/>
  <c r="M14" i="85"/>
  <c r="M13" i="85"/>
  <c r="L12" i="85"/>
  <c r="K12" i="85"/>
  <c r="J12" i="85"/>
  <c r="I12" i="85"/>
  <c r="H12" i="85"/>
  <c r="G12" i="85"/>
  <c r="F12" i="85"/>
  <c r="E12" i="85"/>
  <c r="D12" i="85"/>
  <c r="C12" i="85"/>
  <c r="B12" i="85"/>
  <c r="M11" i="85"/>
  <c r="M10" i="85"/>
  <c r="M9" i="85"/>
  <c r="L8" i="85"/>
  <c r="K8" i="85"/>
  <c r="J8" i="85"/>
  <c r="I8" i="85"/>
  <c r="H8" i="85"/>
  <c r="G8" i="85"/>
  <c r="F8" i="85"/>
  <c r="E8" i="85"/>
  <c r="D8" i="85"/>
  <c r="C8" i="85"/>
  <c r="B8" i="85"/>
  <c r="M7" i="85"/>
  <c r="M6" i="85"/>
  <c r="M5" i="85"/>
  <c r="L4" i="85"/>
  <c r="K4" i="85"/>
  <c r="J4" i="85"/>
  <c r="I4" i="85"/>
  <c r="H4" i="85"/>
  <c r="G4" i="85"/>
  <c r="F4" i="85"/>
  <c r="E4" i="85"/>
  <c r="D4" i="85"/>
  <c r="C4" i="85"/>
  <c r="B4" i="85"/>
  <c r="J12" i="84"/>
  <c r="K12" i="84"/>
  <c r="L12" i="84"/>
  <c r="M20" i="84"/>
  <c r="M19" i="84"/>
  <c r="M18" i="84"/>
  <c r="B17" i="84"/>
  <c r="M17" i="84" s="1"/>
  <c r="M16" i="84"/>
  <c r="M15" i="84"/>
  <c r="M14" i="84"/>
  <c r="M13" i="84"/>
  <c r="I12" i="84"/>
  <c r="H12" i="84"/>
  <c r="G12" i="84"/>
  <c r="F12" i="84"/>
  <c r="E12" i="84"/>
  <c r="D12" i="84"/>
  <c r="C12" i="84"/>
  <c r="B12" i="84"/>
  <c r="M11" i="84"/>
  <c r="M10" i="84"/>
  <c r="M9" i="84"/>
  <c r="L8" i="84"/>
  <c r="K8" i="84"/>
  <c r="J8" i="84"/>
  <c r="I8" i="84"/>
  <c r="H8" i="84"/>
  <c r="G8" i="84"/>
  <c r="F8" i="84"/>
  <c r="E8" i="84"/>
  <c r="D8" i="84"/>
  <c r="C8" i="84"/>
  <c r="B8" i="84"/>
  <c r="M7" i="84"/>
  <c r="M6" i="84"/>
  <c r="M5" i="84"/>
  <c r="L4" i="84"/>
  <c r="K4" i="84"/>
  <c r="J4" i="84"/>
  <c r="I4" i="84"/>
  <c r="H4" i="84"/>
  <c r="G4" i="84"/>
  <c r="F4" i="84"/>
  <c r="E4" i="84"/>
  <c r="D4" i="84"/>
  <c r="C4" i="84"/>
  <c r="B4" i="84"/>
  <c r="M4" i="84" l="1"/>
  <c r="M8" i="85"/>
  <c r="M4" i="85"/>
  <c r="M12" i="85"/>
  <c r="M12" i="84"/>
  <c r="M8" i="84"/>
  <c r="C8" i="60" l="1"/>
  <c r="D8" i="60"/>
  <c r="E8" i="60"/>
  <c r="F8" i="60"/>
  <c r="G8" i="60"/>
  <c r="H8" i="60"/>
  <c r="I8" i="60"/>
  <c r="J8" i="60"/>
  <c r="K8" i="60"/>
  <c r="K12" i="60"/>
  <c r="M20" i="83" l="1"/>
  <c r="M19" i="83"/>
  <c r="M18" i="83"/>
  <c r="B17" i="83"/>
  <c r="M17" i="83" s="1"/>
  <c r="M16" i="83"/>
  <c r="M15" i="83"/>
  <c r="M14" i="83"/>
  <c r="M13" i="83"/>
  <c r="L12" i="83"/>
  <c r="K12" i="83"/>
  <c r="J12" i="83"/>
  <c r="I12" i="83"/>
  <c r="H12" i="83"/>
  <c r="G12" i="83"/>
  <c r="F12" i="83"/>
  <c r="E12" i="83"/>
  <c r="D12" i="83"/>
  <c r="C12" i="83"/>
  <c r="B12" i="83"/>
  <c r="M11" i="83"/>
  <c r="M10" i="83"/>
  <c r="M9" i="83"/>
  <c r="L8" i="83"/>
  <c r="K8" i="83"/>
  <c r="J8" i="83"/>
  <c r="I8" i="83"/>
  <c r="H8" i="83"/>
  <c r="G8" i="83"/>
  <c r="F8" i="83"/>
  <c r="E8" i="83"/>
  <c r="D8" i="83"/>
  <c r="C8" i="83"/>
  <c r="B8" i="83"/>
  <c r="M7" i="83"/>
  <c r="M6" i="83"/>
  <c r="M5" i="83"/>
  <c r="L4" i="83"/>
  <c r="K4" i="83"/>
  <c r="J4" i="83"/>
  <c r="I4" i="83"/>
  <c r="H4" i="83"/>
  <c r="G4" i="83"/>
  <c r="F4" i="83"/>
  <c r="E4" i="83"/>
  <c r="D4" i="83"/>
  <c r="C4" i="83"/>
  <c r="B4" i="83"/>
  <c r="M4" i="83" l="1"/>
  <c r="M12" i="83"/>
  <c r="M8" i="83"/>
  <c r="M20" i="82"/>
  <c r="M19" i="82"/>
  <c r="M18" i="82"/>
  <c r="B17" i="82"/>
  <c r="M17" i="82" s="1"/>
  <c r="M16" i="82"/>
  <c r="M15" i="82"/>
  <c r="M14" i="82"/>
  <c r="M13" i="82"/>
  <c r="L12" i="82"/>
  <c r="K12" i="82"/>
  <c r="J12" i="82"/>
  <c r="I12" i="82"/>
  <c r="H12" i="82"/>
  <c r="G12" i="82"/>
  <c r="F12" i="82"/>
  <c r="E12" i="82"/>
  <c r="D12" i="82"/>
  <c r="C12" i="82"/>
  <c r="B12" i="82"/>
  <c r="M11" i="82"/>
  <c r="M10" i="82"/>
  <c r="M9" i="82"/>
  <c r="L8" i="82"/>
  <c r="K8" i="82"/>
  <c r="J8" i="82"/>
  <c r="I8" i="82"/>
  <c r="H8" i="82"/>
  <c r="G8" i="82"/>
  <c r="F8" i="82"/>
  <c r="E8" i="82"/>
  <c r="D8" i="82"/>
  <c r="C8" i="82"/>
  <c r="B8" i="82"/>
  <c r="M7" i="82"/>
  <c r="M6" i="82"/>
  <c r="M5" i="82"/>
  <c r="L4" i="82"/>
  <c r="K4" i="82"/>
  <c r="J4" i="82"/>
  <c r="I4" i="82"/>
  <c r="H4" i="82"/>
  <c r="G4" i="82"/>
  <c r="F4" i="82"/>
  <c r="E4" i="82"/>
  <c r="D4" i="82"/>
  <c r="C4" i="82"/>
  <c r="B4" i="82"/>
  <c r="M12" i="82" l="1"/>
  <c r="M8" i="82"/>
  <c r="M4" i="82"/>
  <c r="M20" i="37" l="1"/>
  <c r="M19" i="37"/>
  <c r="M18" i="37"/>
  <c r="B17" i="37"/>
  <c r="M17" i="37" s="1"/>
  <c r="M16" i="37"/>
  <c r="M15" i="37"/>
  <c r="M14" i="37"/>
  <c r="M13" i="37"/>
  <c r="M12" i="37"/>
  <c r="M11" i="37"/>
  <c r="M10" i="37"/>
  <c r="M9" i="37"/>
  <c r="D73" i="77" s="1"/>
  <c r="L8" i="37"/>
  <c r="K8" i="37"/>
  <c r="J8" i="37"/>
  <c r="I8" i="37"/>
  <c r="H8" i="37"/>
  <c r="G8" i="37"/>
  <c r="F8" i="37"/>
  <c r="E8" i="37"/>
  <c r="D8" i="37"/>
  <c r="C8" i="37"/>
  <c r="B8" i="37"/>
  <c r="M7" i="37"/>
  <c r="M6" i="37"/>
  <c r="M5" i="37"/>
  <c r="L4" i="37"/>
  <c r="K4" i="37"/>
  <c r="J4" i="37"/>
  <c r="I4" i="37"/>
  <c r="H4" i="37"/>
  <c r="G4" i="37"/>
  <c r="F4" i="37"/>
  <c r="E4" i="37"/>
  <c r="D4" i="37"/>
  <c r="C4" i="37"/>
  <c r="B4" i="37"/>
  <c r="M13" i="36"/>
  <c r="M20" i="36"/>
  <c r="M19" i="36"/>
  <c r="M18" i="36"/>
  <c r="M17" i="36"/>
  <c r="M16" i="36"/>
  <c r="D47" i="77" s="1"/>
  <c r="M15" i="36"/>
  <c r="M14" i="36"/>
  <c r="L12" i="36"/>
  <c r="K12" i="36"/>
  <c r="J12" i="36"/>
  <c r="I12" i="36"/>
  <c r="H12" i="36"/>
  <c r="G12" i="36"/>
  <c r="F12" i="36"/>
  <c r="E12" i="36"/>
  <c r="D12" i="36"/>
  <c r="B12" i="36"/>
  <c r="M11" i="36"/>
  <c r="M10" i="36"/>
  <c r="M9" i="36"/>
  <c r="L8" i="36"/>
  <c r="K8" i="36"/>
  <c r="J8" i="36"/>
  <c r="I8" i="36"/>
  <c r="H8" i="36"/>
  <c r="G8" i="36"/>
  <c r="F8" i="36"/>
  <c r="E8" i="36"/>
  <c r="D8" i="36"/>
  <c r="C8" i="36"/>
  <c r="B8" i="36"/>
  <c r="M7" i="36"/>
  <c r="M6" i="36"/>
  <c r="M5" i="36"/>
  <c r="L4" i="36"/>
  <c r="K4" i="36"/>
  <c r="J4" i="36"/>
  <c r="I4" i="36"/>
  <c r="H4" i="36"/>
  <c r="G4" i="36"/>
  <c r="F4" i="36"/>
  <c r="E4" i="36"/>
  <c r="D4" i="36"/>
  <c r="C4" i="36"/>
  <c r="B4" i="36"/>
  <c r="M5" i="43"/>
  <c r="M6" i="43"/>
  <c r="M7" i="43"/>
  <c r="M9" i="43"/>
  <c r="M10" i="43"/>
  <c r="M11" i="43"/>
  <c r="M13" i="43"/>
  <c r="M14" i="43"/>
  <c r="M15" i="43"/>
  <c r="M16" i="43"/>
  <c r="M18" i="43"/>
  <c r="M19" i="43"/>
  <c r="M20" i="43"/>
  <c r="C8" i="43"/>
  <c r="D8" i="43"/>
  <c r="E8" i="43"/>
  <c r="F8" i="43"/>
  <c r="G8" i="43"/>
  <c r="H8" i="43"/>
  <c r="I8" i="43"/>
  <c r="J8" i="43"/>
  <c r="K8" i="43"/>
  <c r="L8" i="43"/>
  <c r="B8" i="43"/>
  <c r="C12" i="43"/>
  <c r="D12" i="43"/>
  <c r="E12" i="43"/>
  <c r="F12" i="43"/>
  <c r="G12" i="43"/>
  <c r="H12" i="43"/>
  <c r="I12" i="43"/>
  <c r="J12" i="43"/>
  <c r="K12" i="43"/>
  <c r="L12" i="43"/>
  <c r="B12" i="43"/>
  <c r="B17" i="43"/>
  <c r="M17" i="43" s="1"/>
  <c r="L4" i="43"/>
  <c r="K4" i="43"/>
  <c r="J4" i="43"/>
  <c r="I4" i="43"/>
  <c r="H4" i="43"/>
  <c r="G4" i="43"/>
  <c r="F4" i="43"/>
  <c r="E4" i="43"/>
  <c r="D4" i="43"/>
  <c r="C4" i="43"/>
  <c r="B4" i="43"/>
  <c r="M5" i="39"/>
  <c r="M6" i="39"/>
  <c r="M7" i="39"/>
  <c r="M9" i="39"/>
  <c r="M10" i="39"/>
  <c r="M11" i="39"/>
  <c r="M13" i="39"/>
  <c r="M14" i="39"/>
  <c r="M15" i="39"/>
  <c r="M16" i="39"/>
  <c r="M18" i="39"/>
  <c r="M19" i="39"/>
  <c r="M20" i="39"/>
  <c r="B17" i="39"/>
  <c r="M17" i="39" s="1"/>
  <c r="L4" i="39"/>
  <c r="K4" i="39"/>
  <c r="J4" i="39"/>
  <c r="I4" i="39"/>
  <c r="H4" i="39"/>
  <c r="G4" i="39"/>
  <c r="F4" i="39"/>
  <c r="E4" i="39"/>
  <c r="D4" i="39"/>
  <c r="C4" i="39"/>
  <c r="B4" i="39"/>
  <c r="M5" i="35"/>
  <c r="M6" i="35"/>
  <c r="M7" i="35"/>
  <c r="M9" i="35"/>
  <c r="M10" i="35"/>
  <c r="M11" i="35"/>
  <c r="M13" i="35"/>
  <c r="M14" i="35"/>
  <c r="M15" i="35"/>
  <c r="M16" i="35"/>
  <c r="M18" i="35"/>
  <c r="M19" i="35"/>
  <c r="M20" i="35"/>
  <c r="L4" i="35"/>
  <c r="K4" i="35"/>
  <c r="J4" i="35"/>
  <c r="I4" i="35"/>
  <c r="H4" i="35"/>
  <c r="G4" i="35"/>
  <c r="F4" i="35"/>
  <c r="E4" i="35"/>
  <c r="D4" i="35"/>
  <c r="C4" i="35"/>
  <c r="B4" i="35"/>
  <c r="B17" i="35"/>
  <c r="M17" i="35" s="1"/>
  <c r="M5" i="34"/>
  <c r="M6" i="34"/>
  <c r="M7" i="34"/>
  <c r="M9" i="34"/>
  <c r="M10" i="34"/>
  <c r="M11" i="34"/>
  <c r="M13" i="34"/>
  <c r="M14" i="34"/>
  <c r="M15" i="34"/>
  <c r="M16" i="34"/>
  <c r="M18" i="34"/>
  <c r="M19" i="34"/>
  <c r="M20" i="34"/>
  <c r="B17" i="34"/>
  <c r="M17" i="34" s="1"/>
  <c r="L4" i="34"/>
  <c r="K4" i="34"/>
  <c r="J4" i="34"/>
  <c r="I4" i="34"/>
  <c r="H4" i="34"/>
  <c r="G4" i="34"/>
  <c r="F4" i="34"/>
  <c r="E4" i="34"/>
  <c r="D4" i="34"/>
  <c r="C4" i="34"/>
  <c r="B4" i="34"/>
  <c r="M5" i="60"/>
  <c r="M6" i="60"/>
  <c r="M7" i="60"/>
  <c r="M13" i="60"/>
  <c r="M16" i="60"/>
  <c r="M18" i="60"/>
  <c r="M19" i="60"/>
  <c r="M20" i="60"/>
  <c r="M21" i="60"/>
  <c r="L4" i="60"/>
  <c r="K4" i="60"/>
  <c r="J4" i="60"/>
  <c r="I4" i="60"/>
  <c r="H4" i="60"/>
  <c r="G4" i="60"/>
  <c r="F4" i="60"/>
  <c r="E4" i="60"/>
  <c r="D4" i="60"/>
  <c r="C4" i="60"/>
  <c r="B4" i="60"/>
  <c r="C17" i="33"/>
  <c r="D17" i="33"/>
  <c r="E17" i="33"/>
  <c r="F17" i="33"/>
  <c r="G17" i="33"/>
  <c r="H17" i="33"/>
  <c r="I17" i="33"/>
  <c r="J17" i="33"/>
  <c r="K17" i="33"/>
  <c r="L17" i="33"/>
  <c r="B17" i="33"/>
  <c r="M17" i="33" s="1"/>
  <c r="M5" i="33"/>
  <c r="M6" i="33"/>
  <c r="M7" i="33"/>
  <c r="M9" i="33"/>
  <c r="M10" i="33"/>
  <c r="M11" i="33"/>
  <c r="M13" i="33"/>
  <c r="M14" i="33"/>
  <c r="M15" i="33"/>
  <c r="M16" i="33"/>
  <c r="M18" i="33"/>
  <c r="M19" i="33"/>
  <c r="M20" i="33"/>
  <c r="L4" i="33"/>
  <c r="K4" i="33"/>
  <c r="J4" i="33"/>
  <c r="I4" i="33"/>
  <c r="H4" i="33"/>
  <c r="G4" i="33"/>
  <c r="F4" i="33"/>
  <c r="E4" i="33"/>
  <c r="D4" i="33"/>
  <c r="C4" i="33"/>
  <c r="B4" i="33"/>
  <c r="M5" i="27"/>
  <c r="M6" i="27"/>
  <c r="M7" i="27"/>
  <c r="M9" i="27"/>
  <c r="M10" i="27"/>
  <c r="M11" i="27"/>
  <c r="M13" i="27"/>
  <c r="M14" i="27"/>
  <c r="M15" i="27"/>
  <c r="M16" i="27"/>
  <c r="M18" i="27"/>
  <c r="M19" i="27"/>
  <c r="M20" i="27"/>
  <c r="B17" i="27"/>
  <c r="M17" i="27" s="1"/>
  <c r="C4" i="27"/>
  <c r="D4" i="27"/>
  <c r="E4" i="27"/>
  <c r="F4" i="27"/>
  <c r="G4" i="27"/>
  <c r="H4" i="27"/>
  <c r="I4" i="27"/>
  <c r="J4" i="27"/>
  <c r="K4" i="27"/>
  <c r="L4" i="27"/>
  <c r="B4" i="27"/>
  <c r="M5" i="44"/>
  <c r="M6" i="44"/>
  <c r="M7" i="44"/>
  <c r="M9" i="44"/>
  <c r="M10" i="44"/>
  <c r="M11" i="44"/>
  <c r="M13" i="44"/>
  <c r="M14" i="44"/>
  <c r="M15" i="44"/>
  <c r="M16" i="44"/>
  <c r="M18" i="44"/>
  <c r="M19" i="44"/>
  <c r="M20" i="44"/>
  <c r="C17" i="44"/>
  <c r="D17" i="44"/>
  <c r="E17" i="44"/>
  <c r="F17" i="44"/>
  <c r="G17" i="44"/>
  <c r="H17" i="44"/>
  <c r="I17" i="44"/>
  <c r="J17" i="44"/>
  <c r="K17" i="44"/>
  <c r="L17" i="44"/>
  <c r="B17" i="44"/>
  <c r="C4" i="44"/>
  <c r="D4" i="44"/>
  <c r="E4" i="44"/>
  <c r="F4" i="44"/>
  <c r="G4" i="44"/>
  <c r="H4" i="44"/>
  <c r="I4" i="44"/>
  <c r="J4" i="44"/>
  <c r="K4" i="44"/>
  <c r="L4" i="44"/>
  <c r="B4" i="44"/>
  <c r="C17" i="22"/>
  <c r="D17" i="22"/>
  <c r="E17" i="22"/>
  <c r="F17" i="22"/>
  <c r="G17" i="22"/>
  <c r="H17" i="22"/>
  <c r="I17" i="22"/>
  <c r="J17" i="22"/>
  <c r="K17" i="22"/>
  <c r="L17" i="22"/>
  <c r="B17" i="22"/>
  <c r="M20" i="22"/>
  <c r="M19" i="22"/>
  <c r="M18" i="22"/>
  <c r="M16" i="22"/>
  <c r="M15" i="22"/>
  <c r="M14" i="22"/>
  <c r="M13" i="22"/>
  <c r="M11" i="22"/>
  <c r="M10" i="22"/>
  <c r="M9" i="22"/>
  <c r="M7" i="22"/>
  <c r="M6" i="22"/>
  <c r="M5" i="22"/>
  <c r="C4" i="22"/>
  <c r="D4" i="22"/>
  <c r="E4" i="22"/>
  <c r="F4" i="22"/>
  <c r="G4" i="22"/>
  <c r="H4" i="22"/>
  <c r="I4" i="22"/>
  <c r="J4" i="22"/>
  <c r="K4" i="22"/>
  <c r="L4" i="22"/>
  <c r="B4" i="22"/>
  <c r="M20" i="31"/>
  <c r="M19" i="31"/>
  <c r="M18" i="31"/>
  <c r="L17" i="31"/>
  <c r="K17" i="31"/>
  <c r="J17" i="31"/>
  <c r="I17" i="31"/>
  <c r="H17" i="31"/>
  <c r="G17" i="31"/>
  <c r="F17" i="31"/>
  <c r="E17" i="31"/>
  <c r="D17" i="31"/>
  <c r="C17" i="31"/>
  <c r="B17" i="31"/>
  <c r="M16" i="31"/>
  <c r="M15" i="31"/>
  <c r="M14" i="31"/>
  <c r="M13" i="31"/>
  <c r="L12" i="31"/>
  <c r="K12" i="31"/>
  <c r="J12" i="31"/>
  <c r="I12" i="31"/>
  <c r="H12" i="31"/>
  <c r="G12" i="31"/>
  <c r="F12" i="31"/>
  <c r="E12" i="31"/>
  <c r="D12" i="31"/>
  <c r="C12" i="31"/>
  <c r="B12" i="31"/>
  <c r="M11" i="31"/>
  <c r="M10" i="31"/>
  <c r="M9" i="31"/>
  <c r="L8" i="31"/>
  <c r="K8" i="31"/>
  <c r="J8" i="31"/>
  <c r="I8" i="31"/>
  <c r="H8" i="31"/>
  <c r="G8" i="31"/>
  <c r="F8" i="31"/>
  <c r="E8" i="31"/>
  <c r="D8" i="31"/>
  <c r="C8" i="31"/>
  <c r="B8" i="31"/>
  <c r="M7" i="31"/>
  <c r="M6" i="31"/>
  <c r="M5" i="31"/>
  <c r="L4" i="31"/>
  <c r="K4" i="31"/>
  <c r="J4" i="31"/>
  <c r="I4" i="31"/>
  <c r="H4" i="31"/>
  <c r="G4" i="31"/>
  <c r="F4" i="31"/>
  <c r="E4" i="31"/>
  <c r="D4" i="31"/>
  <c r="C4" i="31"/>
  <c r="B4" i="31"/>
  <c r="C8" i="32"/>
  <c r="D8" i="32"/>
  <c r="E8" i="32"/>
  <c r="F8" i="32"/>
  <c r="G8" i="32"/>
  <c r="H8" i="32"/>
  <c r="I8" i="32"/>
  <c r="J8" i="32"/>
  <c r="K8" i="32"/>
  <c r="L8" i="32"/>
  <c r="C17" i="32"/>
  <c r="D17" i="32"/>
  <c r="E17" i="32"/>
  <c r="F17" i="32"/>
  <c r="G17" i="32"/>
  <c r="H17" i="32"/>
  <c r="I17" i="32"/>
  <c r="J17" i="32"/>
  <c r="K17" i="32"/>
  <c r="L17" i="32"/>
  <c r="B17" i="32"/>
  <c r="C12" i="32"/>
  <c r="D12" i="32"/>
  <c r="E12" i="32"/>
  <c r="F12" i="32"/>
  <c r="G12" i="32"/>
  <c r="H12" i="32"/>
  <c r="I12" i="32"/>
  <c r="J12" i="32"/>
  <c r="K12" i="32"/>
  <c r="L12" i="32"/>
  <c r="B12" i="32"/>
  <c r="B8" i="32"/>
  <c r="M5" i="32"/>
  <c r="M6" i="32"/>
  <c r="M7" i="32"/>
  <c r="M9" i="32"/>
  <c r="M10" i="32"/>
  <c r="M11" i="32"/>
  <c r="M13" i="32"/>
  <c r="M14" i="32"/>
  <c r="M15" i="32"/>
  <c r="M16" i="32"/>
  <c r="D54" i="77" s="1"/>
  <c r="M18" i="32"/>
  <c r="M19" i="32"/>
  <c r="M20" i="32"/>
  <c r="L4" i="32"/>
  <c r="K4" i="32"/>
  <c r="J4" i="32"/>
  <c r="I4" i="32"/>
  <c r="H4" i="32"/>
  <c r="G4" i="32"/>
  <c r="F4" i="32"/>
  <c r="E4" i="32"/>
  <c r="D4" i="32"/>
  <c r="C4" i="32"/>
  <c r="B4" i="32"/>
  <c r="M5" i="7"/>
  <c r="M6" i="7"/>
  <c r="M7" i="7"/>
  <c r="M9" i="7"/>
  <c r="M10" i="7"/>
  <c r="M11" i="7"/>
  <c r="M13" i="7"/>
  <c r="M14" i="7"/>
  <c r="M15" i="7"/>
  <c r="M16" i="7"/>
  <c r="M18" i="7"/>
  <c r="M19" i="7"/>
  <c r="M20" i="7"/>
  <c r="C12" i="7"/>
  <c r="D12" i="7"/>
  <c r="E12" i="7"/>
  <c r="F12" i="7"/>
  <c r="G12" i="7"/>
  <c r="H12" i="7"/>
  <c r="I12" i="7"/>
  <c r="J12" i="7"/>
  <c r="K12" i="7"/>
  <c r="L12" i="7"/>
  <c r="B12" i="7"/>
  <c r="C8" i="7"/>
  <c r="D8" i="7"/>
  <c r="E8" i="7"/>
  <c r="F8" i="7"/>
  <c r="G8" i="7"/>
  <c r="H8" i="7"/>
  <c r="I8" i="7"/>
  <c r="J8" i="7"/>
  <c r="K8" i="7"/>
  <c r="L8" i="7"/>
  <c r="B8" i="7"/>
  <c r="M5" i="6"/>
  <c r="M6" i="6"/>
  <c r="M7" i="6"/>
  <c r="M9" i="6"/>
  <c r="M10" i="6"/>
  <c r="M11" i="6"/>
  <c r="M13" i="6"/>
  <c r="M14" i="6"/>
  <c r="M15" i="6"/>
  <c r="M16" i="6"/>
  <c r="M18" i="6"/>
  <c r="M19" i="6"/>
  <c r="M20" i="6"/>
  <c r="C17" i="6"/>
  <c r="D17" i="6"/>
  <c r="E17" i="6"/>
  <c r="F17" i="6"/>
  <c r="G17" i="6"/>
  <c r="H17" i="6"/>
  <c r="I17" i="6"/>
  <c r="J17" i="6"/>
  <c r="K17" i="6"/>
  <c r="L17" i="6"/>
  <c r="B17" i="6"/>
  <c r="C12" i="6"/>
  <c r="D12" i="6"/>
  <c r="E12" i="6"/>
  <c r="F12" i="6"/>
  <c r="G12" i="6"/>
  <c r="H12" i="6"/>
  <c r="I12" i="6"/>
  <c r="J12" i="6"/>
  <c r="K12" i="6"/>
  <c r="L12" i="6"/>
  <c r="B12" i="6"/>
  <c r="C8" i="6"/>
  <c r="D8" i="6"/>
  <c r="E8" i="6"/>
  <c r="F8" i="6"/>
  <c r="G8" i="6"/>
  <c r="H8" i="6"/>
  <c r="I8" i="6"/>
  <c r="J8" i="6"/>
  <c r="K8" i="6"/>
  <c r="L8" i="6"/>
  <c r="B8" i="6"/>
  <c r="M5" i="5"/>
  <c r="M6" i="5"/>
  <c r="M7" i="5"/>
  <c r="M9" i="5"/>
  <c r="M10" i="5"/>
  <c r="M11" i="5"/>
  <c r="M13" i="5"/>
  <c r="M14" i="5"/>
  <c r="M15" i="5"/>
  <c r="M16" i="5"/>
  <c r="M18" i="5"/>
  <c r="M19" i="5"/>
  <c r="M20" i="5"/>
  <c r="C12" i="5"/>
  <c r="D12" i="5"/>
  <c r="E12" i="5"/>
  <c r="F12" i="5"/>
  <c r="G12" i="5"/>
  <c r="H12" i="5"/>
  <c r="I12" i="5"/>
  <c r="J12" i="5"/>
  <c r="K12" i="5"/>
  <c r="L12" i="5"/>
  <c r="B12" i="5"/>
  <c r="C8" i="5"/>
  <c r="D8" i="5"/>
  <c r="E8" i="5"/>
  <c r="F8" i="5"/>
  <c r="G8" i="5"/>
  <c r="H8" i="5"/>
  <c r="I8" i="5"/>
  <c r="J8" i="5"/>
  <c r="K8" i="5"/>
  <c r="L8" i="5"/>
  <c r="B8" i="5"/>
  <c r="L17" i="5"/>
  <c r="K17" i="5"/>
  <c r="J17" i="5"/>
  <c r="I17" i="5"/>
  <c r="H17" i="5"/>
  <c r="G17" i="5"/>
  <c r="F17" i="5"/>
  <c r="E17" i="5"/>
  <c r="D17" i="5"/>
  <c r="C17" i="5"/>
  <c r="B17" i="5"/>
  <c r="L17" i="7"/>
  <c r="K17" i="7"/>
  <c r="J17" i="7"/>
  <c r="I17" i="7"/>
  <c r="H17" i="7"/>
  <c r="G17" i="7"/>
  <c r="F17" i="7"/>
  <c r="E17" i="7"/>
  <c r="D17" i="7"/>
  <c r="C17" i="7"/>
  <c r="B17" i="7"/>
  <c r="M5" i="9"/>
  <c r="M6" i="9"/>
  <c r="M7" i="9"/>
  <c r="M9" i="9"/>
  <c r="M10" i="9"/>
  <c r="M11" i="9"/>
  <c r="M13" i="9"/>
  <c r="M14" i="9"/>
  <c r="M15" i="9"/>
  <c r="M16" i="9"/>
  <c r="M18" i="9"/>
  <c r="M19" i="9"/>
  <c r="M20" i="9"/>
  <c r="C8" i="9"/>
  <c r="D8" i="9"/>
  <c r="E8" i="9"/>
  <c r="F8" i="9"/>
  <c r="G8" i="9"/>
  <c r="H8" i="9"/>
  <c r="I8" i="9"/>
  <c r="J8" i="9"/>
  <c r="K8" i="9"/>
  <c r="L8" i="9"/>
  <c r="B8" i="9"/>
  <c r="C12" i="9"/>
  <c r="D12" i="9"/>
  <c r="E12" i="9"/>
  <c r="F12" i="9"/>
  <c r="G12" i="9"/>
  <c r="H12" i="9"/>
  <c r="I12" i="9"/>
  <c r="J12" i="9"/>
  <c r="K12" i="9"/>
  <c r="L12" i="9"/>
  <c r="B12" i="9"/>
  <c r="L17" i="9"/>
  <c r="K17" i="9"/>
  <c r="J17" i="9"/>
  <c r="I17" i="9"/>
  <c r="H17" i="9"/>
  <c r="G17" i="9"/>
  <c r="F17" i="9"/>
  <c r="E17" i="9"/>
  <c r="D17" i="9"/>
  <c r="C17" i="9"/>
  <c r="B17" i="9"/>
  <c r="C17" i="40"/>
  <c r="D17" i="40"/>
  <c r="E17" i="40"/>
  <c r="F17" i="40"/>
  <c r="G17" i="40"/>
  <c r="H17" i="40"/>
  <c r="I17" i="40"/>
  <c r="J17" i="40"/>
  <c r="K17" i="40"/>
  <c r="L17" i="40"/>
  <c r="B17" i="40"/>
  <c r="M5" i="40"/>
  <c r="M6" i="40"/>
  <c r="M7" i="40"/>
  <c r="M9" i="40"/>
  <c r="M10" i="40"/>
  <c r="M11" i="40"/>
  <c r="M13" i="40"/>
  <c r="M14" i="40"/>
  <c r="M15" i="40"/>
  <c r="M16" i="40"/>
  <c r="M18" i="40"/>
  <c r="M19" i="40"/>
  <c r="M20" i="40"/>
  <c r="L4" i="40"/>
  <c r="K4" i="40"/>
  <c r="J4" i="40"/>
  <c r="I4" i="40"/>
  <c r="H4" i="40"/>
  <c r="G4" i="40"/>
  <c r="F4" i="40"/>
  <c r="E4" i="40"/>
  <c r="D4" i="40"/>
  <c r="C4" i="40"/>
  <c r="B4" i="40"/>
  <c r="L4" i="9"/>
  <c r="K4" i="9"/>
  <c r="J4" i="9"/>
  <c r="I4" i="9"/>
  <c r="H4" i="9"/>
  <c r="G4" i="9"/>
  <c r="F4" i="9"/>
  <c r="E4" i="9"/>
  <c r="D4" i="9"/>
  <c r="C4" i="9"/>
  <c r="B4" i="9"/>
  <c r="L4" i="7"/>
  <c r="K4" i="7"/>
  <c r="J4" i="7"/>
  <c r="I4" i="7"/>
  <c r="H4" i="7"/>
  <c r="G4" i="7"/>
  <c r="F4" i="7"/>
  <c r="E4" i="7"/>
  <c r="D4" i="7"/>
  <c r="C4" i="7"/>
  <c r="B4" i="7"/>
  <c r="L4" i="6"/>
  <c r="K4" i="6"/>
  <c r="J4" i="6"/>
  <c r="I4" i="6"/>
  <c r="H4" i="6"/>
  <c r="G4" i="6"/>
  <c r="F4" i="6"/>
  <c r="E4" i="6"/>
  <c r="D4" i="6"/>
  <c r="C4" i="6"/>
  <c r="B4" i="6"/>
  <c r="L4" i="5"/>
  <c r="K4" i="5"/>
  <c r="J4" i="5"/>
  <c r="I4" i="5"/>
  <c r="H4" i="5"/>
  <c r="G4" i="5"/>
  <c r="F4" i="5"/>
  <c r="E4" i="5"/>
  <c r="D4" i="5"/>
  <c r="C4" i="5"/>
  <c r="B4" i="5"/>
  <c r="M5" i="4"/>
  <c r="M6" i="4"/>
  <c r="M7" i="4"/>
  <c r="M8" i="4"/>
  <c r="M9" i="4"/>
  <c r="M10" i="4"/>
  <c r="M11" i="4"/>
  <c r="M12" i="4"/>
  <c r="M13" i="4"/>
  <c r="M14" i="4"/>
  <c r="M15" i="4"/>
  <c r="M16" i="4"/>
  <c r="M17" i="4"/>
  <c r="M18" i="4"/>
  <c r="M19" i="4"/>
  <c r="M20" i="4"/>
  <c r="L4" i="4"/>
  <c r="K4" i="4"/>
  <c r="J4" i="4"/>
  <c r="I4" i="4"/>
  <c r="H4" i="4"/>
  <c r="G4" i="4"/>
  <c r="F4" i="4"/>
  <c r="E4" i="4"/>
  <c r="D4" i="4"/>
  <c r="C4" i="4"/>
  <c r="B4" i="4"/>
  <c r="C12" i="3"/>
  <c r="D12" i="3"/>
  <c r="E12" i="3"/>
  <c r="F12" i="3"/>
  <c r="G12" i="3"/>
  <c r="H12" i="3"/>
  <c r="I12" i="3"/>
  <c r="J12" i="3"/>
  <c r="K12" i="3"/>
  <c r="L12" i="3"/>
  <c r="B12" i="3"/>
  <c r="C8" i="3"/>
  <c r="D8" i="3"/>
  <c r="E8" i="3"/>
  <c r="F8" i="3"/>
  <c r="G8" i="3"/>
  <c r="H8" i="3"/>
  <c r="I8" i="3"/>
  <c r="J8" i="3"/>
  <c r="K8" i="3"/>
  <c r="L8" i="3"/>
  <c r="B8" i="3"/>
  <c r="C17" i="3"/>
  <c r="D17" i="3"/>
  <c r="E17" i="3"/>
  <c r="F17" i="3"/>
  <c r="G17" i="3"/>
  <c r="H17" i="3"/>
  <c r="I17" i="3"/>
  <c r="J17" i="3"/>
  <c r="K17" i="3"/>
  <c r="L17" i="3"/>
  <c r="B17" i="3"/>
  <c r="M5" i="3"/>
  <c r="M6" i="3"/>
  <c r="M7" i="3"/>
  <c r="M9" i="3"/>
  <c r="M10" i="3"/>
  <c r="M11" i="3"/>
  <c r="M13" i="3"/>
  <c r="M14" i="3"/>
  <c r="M15" i="3"/>
  <c r="M16" i="3"/>
  <c r="M18" i="3"/>
  <c r="M19" i="3"/>
  <c r="M20" i="3"/>
  <c r="L4" i="3"/>
  <c r="K4" i="3"/>
  <c r="J4" i="3"/>
  <c r="I4" i="3"/>
  <c r="H4" i="3"/>
  <c r="G4" i="3"/>
  <c r="F4" i="3"/>
  <c r="E4" i="3"/>
  <c r="D4" i="3"/>
  <c r="C4" i="3"/>
  <c r="B4" i="3"/>
  <c r="M7" i="2"/>
  <c r="M6" i="2"/>
  <c r="M5" i="2"/>
  <c r="L4" i="2"/>
  <c r="K4" i="2"/>
  <c r="J4" i="2"/>
  <c r="I4" i="2"/>
  <c r="H4" i="2"/>
  <c r="G4" i="2"/>
  <c r="F4" i="2"/>
  <c r="E4" i="2"/>
  <c r="D4" i="2"/>
  <c r="C4" i="2"/>
  <c r="B4" i="2"/>
  <c r="M13" i="1"/>
  <c r="M14" i="1"/>
  <c r="M15" i="1"/>
  <c r="M5" i="1"/>
  <c r="M6" i="1"/>
  <c r="M7" i="1"/>
  <c r="M8" i="1"/>
  <c r="P7" i="1" s="1"/>
  <c r="M9" i="1"/>
  <c r="M10" i="1"/>
  <c r="M11" i="1"/>
  <c r="M12" i="1"/>
  <c r="M4" i="1"/>
  <c r="C17" i="24"/>
  <c r="D17" i="24"/>
  <c r="E17" i="24"/>
  <c r="F17" i="24"/>
  <c r="G17" i="24"/>
  <c r="H17" i="24"/>
  <c r="I17" i="24"/>
  <c r="J17" i="24"/>
  <c r="K17" i="24"/>
  <c r="L17" i="24"/>
  <c r="B17" i="24"/>
  <c r="C8" i="24"/>
  <c r="D8" i="24"/>
  <c r="E8" i="24"/>
  <c r="F8" i="24"/>
  <c r="G8" i="24"/>
  <c r="H8" i="24"/>
  <c r="I8" i="24"/>
  <c r="J8" i="24"/>
  <c r="K8" i="24"/>
  <c r="L8" i="24"/>
  <c r="B8" i="24"/>
  <c r="C12" i="24"/>
  <c r="D12" i="24"/>
  <c r="E12" i="24"/>
  <c r="F12" i="24"/>
  <c r="G12" i="24"/>
  <c r="H12" i="24"/>
  <c r="I12" i="24"/>
  <c r="J12" i="24"/>
  <c r="K12" i="24"/>
  <c r="L12" i="24"/>
  <c r="B12" i="24"/>
  <c r="M5" i="24"/>
  <c r="M6" i="24"/>
  <c r="M7" i="24"/>
  <c r="M9" i="24"/>
  <c r="M10" i="24"/>
  <c r="M11" i="24"/>
  <c r="M13" i="24"/>
  <c r="M14" i="24"/>
  <c r="M15" i="24"/>
  <c r="M16" i="24"/>
  <c r="M18" i="24"/>
  <c r="M19" i="24"/>
  <c r="M20" i="24"/>
  <c r="L4" i="24"/>
  <c r="K4" i="24"/>
  <c r="J4" i="24"/>
  <c r="I4" i="24"/>
  <c r="H4" i="24"/>
  <c r="G4" i="24"/>
  <c r="F4" i="24"/>
  <c r="E4" i="24"/>
  <c r="D4" i="24"/>
  <c r="C4" i="24"/>
  <c r="B4" i="24"/>
  <c r="C17" i="23"/>
  <c r="D17" i="23"/>
  <c r="E17" i="23"/>
  <c r="F17" i="23"/>
  <c r="G17" i="23"/>
  <c r="H17" i="23"/>
  <c r="I17" i="23"/>
  <c r="J17" i="23"/>
  <c r="K17" i="23"/>
  <c r="L17" i="23"/>
  <c r="B17" i="23"/>
  <c r="C12" i="23"/>
  <c r="D12" i="23"/>
  <c r="E12" i="23"/>
  <c r="F12" i="23"/>
  <c r="G12" i="23"/>
  <c r="H12" i="23"/>
  <c r="I12" i="23"/>
  <c r="J12" i="23"/>
  <c r="K12" i="23"/>
  <c r="L12" i="23"/>
  <c r="B12" i="23"/>
  <c r="C8" i="23"/>
  <c r="D8" i="23"/>
  <c r="E8" i="23"/>
  <c r="F8" i="23"/>
  <c r="G8" i="23"/>
  <c r="H8" i="23"/>
  <c r="I8" i="23"/>
  <c r="J8" i="23"/>
  <c r="K8" i="23"/>
  <c r="L8" i="23"/>
  <c r="B8" i="23"/>
  <c r="M5" i="23"/>
  <c r="M6" i="23"/>
  <c r="M7" i="23"/>
  <c r="M9" i="23"/>
  <c r="M10" i="23"/>
  <c r="M11" i="23"/>
  <c r="M13" i="23"/>
  <c r="M14" i="23"/>
  <c r="M15" i="23"/>
  <c r="M16" i="23"/>
  <c r="M18" i="23"/>
  <c r="M19" i="23"/>
  <c r="M20" i="23"/>
  <c r="C4" i="23"/>
  <c r="D4" i="23"/>
  <c r="E4" i="23"/>
  <c r="F4" i="23"/>
  <c r="G4" i="23"/>
  <c r="H4" i="23"/>
  <c r="I4" i="23"/>
  <c r="J4" i="23"/>
  <c r="K4" i="23"/>
  <c r="L4" i="23"/>
  <c r="B4" i="23"/>
  <c r="C17" i="68"/>
  <c r="D17" i="68"/>
  <c r="E17" i="68"/>
  <c r="F17" i="68"/>
  <c r="G17" i="68"/>
  <c r="H17" i="68"/>
  <c r="I17" i="68"/>
  <c r="J17" i="68"/>
  <c r="K17" i="68"/>
  <c r="L17" i="68"/>
  <c r="B17" i="68"/>
  <c r="M5" i="68"/>
  <c r="M6" i="68"/>
  <c r="M7" i="68"/>
  <c r="M9" i="68"/>
  <c r="M10" i="68"/>
  <c r="M11" i="68"/>
  <c r="M13" i="68"/>
  <c r="M14" i="68"/>
  <c r="M15" i="68"/>
  <c r="M16" i="68"/>
  <c r="M18" i="68"/>
  <c r="M19" i="68"/>
  <c r="M20" i="68"/>
  <c r="B4" i="68"/>
  <c r="M4" i="68" s="1"/>
  <c r="C17" i="50"/>
  <c r="D17" i="50"/>
  <c r="E17" i="50"/>
  <c r="F17" i="50"/>
  <c r="G17" i="50"/>
  <c r="H17" i="50"/>
  <c r="I17" i="50"/>
  <c r="J17" i="50"/>
  <c r="K17" i="50"/>
  <c r="L17" i="50"/>
  <c r="B17" i="50"/>
  <c r="M5" i="50"/>
  <c r="M6" i="50"/>
  <c r="M7" i="50"/>
  <c r="M9" i="50"/>
  <c r="M10" i="50"/>
  <c r="M11" i="50"/>
  <c r="M13" i="50"/>
  <c r="M14" i="50"/>
  <c r="M15" i="50"/>
  <c r="M16" i="50"/>
  <c r="M18" i="50"/>
  <c r="M19" i="50"/>
  <c r="M20" i="50"/>
  <c r="B4" i="50"/>
  <c r="M4" i="50" s="1"/>
  <c r="C17" i="49"/>
  <c r="D17" i="49"/>
  <c r="E17" i="49"/>
  <c r="F17" i="49"/>
  <c r="G17" i="49"/>
  <c r="H17" i="49"/>
  <c r="I17" i="49"/>
  <c r="J17" i="49"/>
  <c r="K17" i="49"/>
  <c r="L17" i="49"/>
  <c r="B17" i="49"/>
  <c r="M5" i="49"/>
  <c r="M6" i="49"/>
  <c r="M7" i="49"/>
  <c r="M9" i="49"/>
  <c r="M10" i="49"/>
  <c r="M11" i="49"/>
  <c r="M13" i="49"/>
  <c r="M14" i="49"/>
  <c r="M15" i="49"/>
  <c r="M16" i="49"/>
  <c r="M18" i="49"/>
  <c r="M19" i="49"/>
  <c r="M20" i="49"/>
  <c r="B4" i="49"/>
  <c r="M4" i="49" s="1"/>
  <c r="C17" i="48"/>
  <c r="D17" i="48"/>
  <c r="E17" i="48"/>
  <c r="F17" i="48"/>
  <c r="G17" i="48"/>
  <c r="H17" i="48"/>
  <c r="I17" i="48"/>
  <c r="J17" i="48"/>
  <c r="K17" i="48"/>
  <c r="L17" i="48"/>
  <c r="B17" i="48"/>
  <c r="M5" i="48"/>
  <c r="M6" i="48"/>
  <c r="M7" i="48"/>
  <c r="M9" i="48"/>
  <c r="M10" i="48"/>
  <c r="M11" i="48"/>
  <c r="M13" i="48"/>
  <c r="M14" i="48"/>
  <c r="M15" i="48"/>
  <c r="M16" i="48"/>
  <c r="M18" i="48"/>
  <c r="M19" i="48"/>
  <c r="M20" i="48"/>
  <c r="B4" i="48"/>
  <c r="M4" i="48" s="1"/>
  <c r="B17" i="47"/>
  <c r="M17" i="47" s="1"/>
  <c r="M20" i="47"/>
  <c r="M5" i="47"/>
  <c r="M6" i="47"/>
  <c r="M7" i="47"/>
  <c r="M9" i="47"/>
  <c r="M10" i="47"/>
  <c r="M11" i="47"/>
  <c r="M13" i="47"/>
  <c r="M14" i="47"/>
  <c r="M15" i="47"/>
  <c r="M16" i="47"/>
  <c r="M18" i="47"/>
  <c r="M19" i="47"/>
  <c r="B4" i="47"/>
  <c r="M4" i="47" s="1"/>
  <c r="C17" i="45"/>
  <c r="D17" i="45"/>
  <c r="E17" i="45"/>
  <c r="F17" i="45"/>
  <c r="G17" i="45"/>
  <c r="H17" i="45"/>
  <c r="I17" i="45"/>
  <c r="J17" i="45"/>
  <c r="K17" i="45"/>
  <c r="L17" i="45"/>
  <c r="B17" i="45"/>
  <c r="M5" i="45"/>
  <c r="M6" i="45"/>
  <c r="M7" i="45"/>
  <c r="M9" i="45"/>
  <c r="M10" i="45"/>
  <c r="M11" i="45"/>
  <c r="M13" i="45"/>
  <c r="M14" i="45"/>
  <c r="M15" i="45"/>
  <c r="M16" i="45"/>
  <c r="M18" i="45"/>
  <c r="M19" i="45"/>
  <c r="M20" i="45"/>
  <c r="M4" i="45"/>
  <c r="B4" i="45"/>
  <c r="C17" i="42"/>
  <c r="D17" i="42"/>
  <c r="E17" i="42"/>
  <c r="F17" i="42"/>
  <c r="G17" i="42"/>
  <c r="H17" i="42"/>
  <c r="I17" i="42"/>
  <c r="J17" i="42"/>
  <c r="K17" i="42"/>
  <c r="L17" i="42"/>
  <c r="B17" i="42"/>
  <c r="M17" i="42" s="1"/>
  <c r="M5" i="42"/>
  <c r="M6" i="42"/>
  <c r="M7" i="42"/>
  <c r="M9" i="42"/>
  <c r="M10" i="42"/>
  <c r="M11" i="42"/>
  <c r="M13" i="42"/>
  <c r="M14" i="42"/>
  <c r="M15" i="42"/>
  <c r="M16" i="42"/>
  <c r="M18" i="42"/>
  <c r="M19" i="42"/>
  <c r="M20" i="42"/>
  <c r="B4" i="42"/>
  <c r="M4" i="42" s="1"/>
  <c r="C17" i="51"/>
  <c r="D17" i="51"/>
  <c r="E17" i="51"/>
  <c r="F17" i="51"/>
  <c r="G17" i="51"/>
  <c r="H17" i="51"/>
  <c r="I17" i="51"/>
  <c r="J17" i="51"/>
  <c r="K17" i="51"/>
  <c r="L17" i="51"/>
  <c r="B17" i="51"/>
  <c r="M5" i="51"/>
  <c r="M6" i="51"/>
  <c r="M7" i="51"/>
  <c r="M9" i="51"/>
  <c r="M10" i="51"/>
  <c r="M11" i="51"/>
  <c r="M13" i="51"/>
  <c r="M14" i="51"/>
  <c r="M15" i="51"/>
  <c r="M16" i="51"/>
  <c r="M18" i="51"/>
  <c r="M19" i="51"/>
  <c r="M20" i="51"/>
  <c r="B4" i="51"/>
  <c r="M4" i="51" s="1"/>
  <c r="C17" i="52"/>
  <c r="D17" i="52"/>
  <c r="E17" i="52"/>
  <c r="F17" i="52"/>
  <c r="G17" i="52"/>
  <c r="H17" i="52"/>
  <c r="I17" i="52"/>
  <c r="J17" i="52"/>
  <c r="K17" i="52"/>
  <c r="L17" i="52"/>
  <c r="B17" i="52"/>
  <c r="M5" i="52"/>
  <c r="M6" i="52"/>
  <c r="M7" i="52"/>
  <c r="M9" i="52"/>
  <c r="M10" i="52"/>
  <c r="M11" i="52"/>
  <c r="M13" i="52"/>
  <c r="M14" i="52"/>
  <c r="M15" i="52"/>
  <c r="M16" i="52"/>
  <c r="M18" i="52"/>
  <c r="M19" i="52"/>
  <c r="M20" i="52"/>
  <c r="B4" i="52"/>
  <c r="M4" i="52" s="1"/>
  <c r="C17" i="53"/>
  <c r="D17" i="53"/>
  <c r="E17" i="53"/>
  <c r="F17" i="53"/>
  <c r="G17" i="53"/>
  <c r="H17" i="53"/>
  <c r="I17" i="53"/>
  <c r="J17" i="53"/>
  <c r="K17" i="53"/>
  <c r="L17" i="53"/>
  <c r="B17" i="53"/>
  <c r="M5" i="53"/>
  <c r="M6" i="53"/>
  <c r="M7" i="53"/>
  <c r="M9" i="53"/>
  <c r="M10" i="53"/>
  <c r="M11" i="53"/>
  <c r="M13" i="53"/>
  <c r="M14" i="53"/>
  <c r="M15" i="53"/>
  <c r="M16" i="53"/>
  <c r="M18" i="53"/>
  <c r="M19" i="53"/>
  <c r="M20" i="53"/>
  <c r="B4" i="53"/>
  <c r="M4" i="53" s="1"/>
  <c r="C17" i="54"/>
  <c r="D17" i="54"/>
  <c r="E17" i="54"/>
  <c r="F17" i="54"/>
  <c r="G17" i="54"/>
  <c r="H17" i="54"/>
  <c r="I17" i="54"/>
  <c r="J17" i="54"/>
  <c r="K17" i="54"/>
  <c r="L17" i="54"/>
  <c r="B17" i="54"/>
  <c r="M17" i="54" s="1"/>
  <c r="M5" i="54"/>
  <c r="M6" i="54"/>
  <c r="M7" i="54"/>
  <c r="M9" i="54"/>
  <c r="M10" i="54"/>
  <c r="M11" i="54"/>
  <c r="M13" i="54"/>
  <c r="M14" i="54"/>
  <c r="M15" i="54"/>
  <c r="M16" i="54"/>
  <c r="M18" i="54"/>
  <c r="M19" i="54"/>
  <c r="M20" i="54"/>
  <c r="B4" i="54"/>
  <c r="M4" i="54" s="1"/>
  <c r="M5" i="80"/>
  <c r="M6" i="80"/>
  <c r="M7" i="80"/>
  <c r="M9" i="80"/>
  <c r="M10" i="80"/>
  <c r="M11" i="80"/>
  <c r="M13" i="80"/>
  <c r="M14" i="80"/>
  <c r="M15" i="80"/>
  <c r="M16" i="80"/>
  <c r="M18" i="80"/>
  <c r="M19" i="80"/>
  <c r="M20" i="80"/>
  <c r="B12" i="80"/>
  <c r="B8" i="80"/>
  <c r="C4" i="80"/>
  <c r="D4" i="80"/>
  <c r="E4" i="80"/>
  <c r="F4" i="80"/>
  <c r="G4" i="80"/>
  <c r="H4" i="80"/>
  <c r="I4" i="80"/>
  <c r="J4" i="80"/>
  <c r="K4" i="80"/>
  <c r="L4" i="80"/>
  <c r="B4" i="80"/>
  <c r="M5" i="55"/>
  <c r="M6" i="55"/>
  <c r="M7" i="55"/>
  <c r="M9" i="55"/>
  <c r="M10" i="55"/>
  <c r="M11" i="55"/>
  <c r="M13" i="55"/>
  <c r="M14" i="55"/>
  <c r="M15" i="55"/>
  <c r="M16" i="55"/>
  <c r="M18" i="55"/>
  <c r="M19" i="55"/>
  <c r="M20" i="55"/>
  <c r="C4" i="55"/>
  <c r="D4" i="55"/>
  <c r="E4" i="55"/>
  <c r="F4" i="55"/>
  <c r="G4" i="55"/>
  <c r="H4" i="55"/>
  <c r="I4" i="55"/>
  <c r="J4" i="55"/>
  <c r="K4" i="55"/>
  <c r="L4" i="55"/>
  <c r="B4" i="55"/>
  <c r="C17" i="30"/>
  <c r="D17" i="30"/>
  <c r="E17" i="30"/>
  <c r="F17" i="30"/>
  <c r="G17" i="30"/>
  <c r="H17" i="30"/>
  <c r="I17" i="30"/>
  <c r="J17" i="30"/>
  <c r="K17" i="30"/>
  <c r="L17" i="30"/>
  <c r="B17" i="30"/>
  <c r="C12" i="30"/>
  <c r="D12" i="30"/>
  <c r="E12" i="30"/>
  <c r="F12" i="30"/>
  <c r="G12" i="30"/>
  <c r="H12" i="30"/>
  <c r="I12" i="30"/>
  <c r="J12" i="30"/>
  <c r="K12" i="30"/>
  <c r="L12" i="30"/>
  <c r="B12" i="30"/>
  <c r="C8" i="30"/>
  <c r="D8" i="30"/>
  <c r="E8" i="30"/>
  <c r="F8" i="30"/>
  <c r="G8" i="30"/>
  <c r="H8" i="30"/>
  <c r="I8" i="30"/>
  <c r="J8" i="30"/>
  <c r="K8" i="30"/>
  <c r="L8" i="30"/>
  <c r="B8" i="30"/>
  <c r="M5" i="30"/>
  <c r="M6" i="30"/>
  <c r="M7" i="30"/>
  <c r="M9" i="30"/>
  <c r="M10" i="30"/>
  <c r="M11" i="30"/>
  <c r="M13" i="30"/>
  <c r="M14" i="30"/>
  <c r="M15" i="30"/>
  <c r="M16" i="30"/>
  <c r="M18" i="30"/>
  <c r="M19" i="30"/>
  <c r="M20" i="30"/>
  <c r="C4" i="30"/>
  <c r="D4" i="30"/>
  <c r="E4" i="30"/>
  <c r="F4" i="30"/>
  <c r="G4" i="30"/>
  <c r="H4" i="30"/>
  <c r="I4" i="30"/>
  <c r="J4" i="30"/>
  <c r="K4" i="30"/>
  <c r="L4" i="30"/>
  <c r="B4" i="30"/>
  <c r="M20" i="59"/>
  <c r="M19" i="59"/>
  <c r="M18" i="59"/>
  <c r="L17" i="59"/>
  <c r="K17" i="59"/>
  <c r="J17" i="59"/>
  <c r="I17" i="59"/>
  <c r="H17" i="59"/>
  <c r="G17" i="59"/>
  <c r="F17" i="59"/>
  <c r="E17" i="59"/>
  <c r="D17" i="59"/>
  <c r="C17" i="59"/>
  <c r="B17" i="59"/>
  <c r="M16" i="59"/>
  <c r="M15" i="59"/>
  <c r="M14" i="59"/>
  <c r="M13" i="59"/>
  <c r="M12" i="59"/>
  <c r="M11" i="59"/>
  <c r="M10" i="59"/>
  <c r="M9" i="59"/>
  <c r="L8" i="59"/>
  <c r="K8" i="59"/>
  <c r="J8" i="59"/>
  <c r="I8" i="59"/>
  <c r="H8" i="59"/>
  <c r="G8" i="59"/>
  <c r="F8" i="59"/>
  <c r="E8" i="59"/>
  <c r="D8" i="59"/>
  <c r="C8" i="59"/>
  <c r="B8" i="59"/>
  <c r="M7" i="59"/>
  <c r="M6" i="59"/>
  <c r="M5" i="59"/>
  <c r="L4" i="59"/>
  <c r="K4" i="59"/>
  <c r="J4" i="59"/>
  <c r="I4" i="59"/>
  <c r="H4" i="59"/>
  <c r="G4" i="59"/>
  <c r="F4" i="59"/>
  <c r="E4" i="59"/>
  <c r="D4" i="59"/>
  <c r="C4" i="59"/>
  <c r="B4" i="59"/>
  <c r="M5" i="58"/>
  <c r="M6" i="58"/>
  <c r="M7" i="58"/>
  <c r="M9" i="58"/>
  <c r="M10" i="58"/>
  <c r="M11" i="58"/>
  <c r="M13" i="58"/>
  <c r="M14" i="58"/>
  <c r="M15" i="58"/>
  <c r="M16" i="58"/>
  <c r="M18" i="58"/>
  <c r="M19" i="58"/>
  <c r="M20" i="58"/>
  <c r="C17" i="58"/>
  <c r="D17" i="58"/>
  <c r="E17" i="58"/>
  <c r="F17" i="58"/>
  <c r="G17" i="58"/>
  <c r="H17" i="58"/>
  <c r="I17" i="58"/>
  <c r="J17" i="58"/>
  <c r="K17" i="58"/>
  <c r="L17" i="58"/>
  <c r="B17" i="58"/>
  <c r="B12" i="58"/>
  <c r="C4" i="58"/>
  <c r="D4" i="58"/>
  <c r="E4" i="58"/>
  <c r="F4" i="58"/>
  <c r="G4" i="58"/>
  <c r="H4" i="58"/>
  <c r="I4" i="58"/>
  <c r="J4" i="58"/>
  <c r="K4" i="58"/>
  <c r="L4" i="58"/>
  <c r="B4" i="58"/>
  <c r="B8" i="58"/>
  <c r="C17" i="57"/>
  <c r="D17" i="57"/>
  <c r="E17" i="57"/>
  <c r="F17" i="57"/>
  <c r="G17" i="57"/>
  <c r="H17" i="57"/>
  <c r="I17" i="57"/>
  <c r="J17" i="57"/>
  <c r="K17" i="57"/>
  <c r="L17" i="57"/>
  <c r="B17" i="57"/>
  <c r="B8" i="57"/>
  <c r="M5" i="57"/>
  <c r="M6" i="57"/>
  <c r="M7" i="57"/>
  <c r="M9" i="57"/>
  <c r="M10" i="57"/>
  <c r="M11" i="57"/>
  <c r="M13" i="57"/>
  <c r="M14" i="57"/>
  <c r="M15" i="57"/>
  <c r="M16" i="57"/>
  <c r="M18" i="57"/>
  <c r="M19" i="57"/>
  <c r="M20" i="57"/>
  <c r="C4" i="57"/>
  <c r="D4" i="57"/>
  <c r="E4" i="57"/>
  <c r="F4" i="57"/>
  <c r="G4" i="57"/>
  <c r="H4" i="57"/>
  <c r="I4" i="57"/>
  <c r="J4" i="57"/>
  <c r="K4" i="57"/>
  <c r="L4" i="57"/>
  <c r="B4" i="57"/>
  <c r="C17" i="56"/>
  <c r="D17" i="56"/>
  <c r="E17" i="56"/>
  <c r="F17" i="56"/>
  <c r="G17" i="56"/>
  <c r="H17" i="56"/>
  <c r="I17" i="56"/>
  <c r="J17" i="56"/>
  <c r="K17" i="56"/>
  <c r="L17" i="56"/>
  <c r="B17" i="56"/>
  <c r="B8" i="56"/>
  <c r="M5" i="56"/>
  <c r="M6" i="56"/>
  <c r="M7" i="56"/>
  <c r="M9" i="56"/>
  <c r="M10" i="56"/>
  <c r="M11" i="56"/>
  <c r="M13" i="56"/>
  <c r="M14" i="56"/>
  <c r="M15" i="56"/>
  <c r="M16" i="56"/>
  <c r="M18" i="56"/>
  <c r="M19" i="56"/>
  <c r="M20" i="56"/>
  <c r="B4" i="56"/>
  <c r="C4" i="56"/>
  <c r="D4" i="56"/>
  <c r="E4" i="56"/>
  <c r="F4" i="56"/>
  <c r="G4" i="56"/>
  <c r="H4" i="56"/>
  <c r="I4" i="56"/>
  <c r="J4" i="56"/>
  <c r="K4" i="56"/>
  <c r="L4" i="56"/>
  <c r="C17" i="29"/>
  <c r="D17" i="29"/>
  <c r="E17" i="29"/>
  <c r="F17" i="29"/>
  <c r="G17" i="29"/>
  <c r="H17" i="29"/>
  <c r="I17" i="29"/>
  <c r="J17" i="29"/>
  <c r="K17" i="29"/>
  <c r="L17" i="29"/>
  <c r="C12" i="29"/>
  <c r="D12" i="29"/>
  <c r="E12" i="29"/>
  <c r="F12" i="29"/>
  <c r="G12" i="29"/>
  <c r="H12" i="29"/>
  <c r="I12" i="29"/>
  <c r="J12" i="29"/>
  <c r="K12" i="29"/>
  <c r="L12" i="29"/>
  <c r="B17" i="29"/>
  <c r="B12" i="29"/>
  <c r="C8" i="29"/>
  <c r="D8" i="29"/>
  <c r="E8" i="29"/>
  <c r="F8" i="29"/>
  <c r="G8" i="29"/>
  <c r="H8" i="29"/>
  <c r="I8" i="29"/>
  <c r="J8" i="29"/>
  <c r="K8" i="29"/>
  <c r="L8" i="29"/>
  <c r="B8" i="29"/>
  <c r="M5" i="29"/>
  <c r="M6" i="29"/>
  <c r="M7" i="29"/>
  <c r="M9" i="29"/>
  <c r="M10" i="29"/>
  <c r="M11" i="29"/>
  <c r="M13" i="29"/>
  <c r="M14" i="29"/>
  <c r="M15" i="29"/>
  <c r="M16" i="29"/>
  <c r="D34" i="77" s="1"/>
  <c r="M18" i="29"/>
  <c r="M19" i="29"/>
  <c r="M20" i="29"/>
  <c r="C4" i="29"/>
  <c r="D4" i="29"/>
  <c r="E4" i="29"/>
  <c r="F4" i="29"/>
  <c r="G4" i="29"/>
  <c r="H4" i="29"/>
  <c r="I4" i="29"/>
  <c r="J4" i="29"/>
  <c r="K4" i="29"/>
  <c r="L4" i="29"/>
  <c r="B4" i="29"/>
  <c r="C12" i="28"/>
  <c r="D12" i="28"/>
  <c r="E12" i="28"/>
  <c r="F12" i="28"/>
  <c r="G12" i="28"/>
  <c r="H12" i="28"/>
  <c r="I12" i="28"/>
  <c r="J12" i="28"/>
  <c r="K12" i="28"/>
  <c r="L12" i="28"/>
  <c r="B12" i="28"/>
  <c r="C8" i="28"/>
  <c r="D8" i="28"/>
  <c r="E8" i="28"/>
  <c r="F8" i="28"/>
  <c r="G8" i="28"/>
  <c r="H8" i="28"/>
  <c r="I8" i="28"/>
  <c r="J8" i="28"/>
  <c r="K8" i="28"/>
  <c r="L8" i="28"/>
  <c r="B8" i="28"/>
  <c r="M20" i="28"/>
  <c r="M19" i="28"/>
  <c r="M18" i="28"/>
  <c r="L17" i="28"/>
  <c r="K17" i="28"/>
  <c r="J17" i="28"/>
  <c r="I17" i="28"/>
  <c r="H17" i="28"/>
  <c r="G17" i="28"/>
  <c r="F17" i="28"/>
  <c r="E17" i="28"/>
  <c r="D17" i="28"/>
  <c r="C17" i="28"/>
  <c r="B17" i="28"/>
  <c r="M15" i="28"/>
  <c r="M14" i="28"/>
  <c r="M11" i="28"/>
  <c r="M10" i="28"/>
  <c r="M7" i="28"/>
  <c r="M6" i="28"/>
  <c r="M5" i="28"/>
  <c r="B4" i="28"/>
  <c r="M4" i="28" s="1"/>
  <c r="M5" i="26"/>
  <c r="M6" i="26"/>
  <c r="M7" i="26"/>
  <c r="M9" i="26"/>
  <c r="M10" i="26"/>
  <c r="M11" i="26"/>
  <c r="M13" i="26"/>
  <c r="M14" i="26"/>
  <c r="M15" i="26"/>
  <c r="M16" i="26"/>
  <c r="M18" i="26"/>
  <c r="M19" i="26"/>
  <c r="M20" i="26"/>
  <c r="M21" i="26"/>
  <c r="C12" i="26"/>
  <c r="D12" i="26"/>
  <c r="E12" i="26"/>
  <c r="F12" i="26"/>
  <c r="G12" i="26"/>
  <c r="H12" i="26"/>
  <c r="I12" i="26"/>
  <c r="J12" i="26"/>
  <c r="K12" i="26"/>
  <c r="L12" i="26"/>
  <c r="B12" i="26"/>
  <c r="C8" i="26"/>
  <c r="D8" i="26"/>
  <c r="E8" i="26"/>
  <c r="F8" i="26"/>
  <c r="G8" i="26"/>
  <c r="H8" i="26"/>
  <c r="I8" i="26"/>
  <c r="J8" i="26"/>
  <c r="K8" i="26"/>
  <c r="L8" i="26"/>
  <c r="B8" i="26"/>
  <c r="C17" i="26"/>
  <c r="D17" i="26"/>
  <c r="E17" i="26"/>
  <c r="F17" i="26"/>
  <c r="G17" i="26"/>
  <c r="H17" i="26"/>
  <c r="I17" i="26"/>
  <c r="J17" i="26"/>
  <c r="K17" i="26"/>
  <c r="L17" i="26"/>
  <c r="B17" i="26"/>
  <c r="B4" i="26"/>
  <c r="M4" i="26" s="1"/>
  <c r="M5" i="10"/>
  <c r="M6" i="10"/>
  <c r="M7" i="10"/>
  <c r="M9" i="10"/>
  <c r="M10" i="10"/>
  <c r="M11" i="10"/>
  <c r="M13" i="10"/>
  <c r="M14" i="10"/>
  <c r="M15" i="10"/>
  <c r="M16" i="10"/>
  <c r="M18" i="10"/>
  <c r="M19" i="10"/>
  <c r="M20" i="10"/>
  <c r="C17" i="10"/>
  <c r="D17" i="10"/>
  <c r="E17" i="10"/>
  <c r="F17" i="10"/>
  <c r="G17" i="10"/>
  <c r="H17" i="10"/>
  <c r="I17" i="10"/>
  <c r="J17" i="10"/>
  <c r="K17" i="10"/>
  <c r="L17" i="10"/>
  <c r="B17" i="10"/>
  <c r="C12" i="10"/>
  <c r="D12" i="10"/>
  <c r="E12" i="10"/>
  <c r="F12" i="10"/>
  <c r="G12" i="10"/>
  <c r="H12" i="10"/>
  <c r="I12" i="10"/>
  <c r="J12" i="10"/>
  <c r="K12" i="10"/>
  <c r="L12" i="10"/>
  <c r="C8" i="10"/>
  <c r="D8" i="10"/>
  <c r="E8" i="10"/>
  <c r="F8" i="10"/>
  <c r="G8" i="10"/>
  <c r="H8" i="10"/>
  <c r="I8" i="10"/>
  <c r="J8" i="10"/>
  <c r="K8" i="10"/>
  <c r="L8" i="10"/>
  <c r="B12" i="10"/>
  <c r="B8" i="10"/>
  <c r="B4" i="10"/>
  <c r="M4" i="10" s="1"/>
  <c r="M20" i="62"/>
  <c r="M19" i="62"/>
  <c r="M18" i="62"/>
  <c r="K17" i="62"/>
  <c r="J17" i="62"/>
  <c r="I17" i="62"/>
  <c r="H17" i="62"/>
  <c r="G17" i="62"/>
  <c r="F17" i="62"/>
  <c r="E17" i="62"/>
  <c r="D17" i="62"/>
  <c r="C17" i="62"/>
  <c r="B17" i="62"/>
  <c r="M16" i="62"/>
  <c r="D58" i="77" s="1"/>
  <c r="M15" i="62"/>
  <c r="M14" i="62"/>
  <c r="M13" i="62"/>
  <c r="B12" i="62"/>
  <c r="M11" i="62"/>
  <c r="M10" i="62"/>
  <c r="M9" i="62"/>
  <c r="L8" i="62"/>
  <c r="K8" i="62"/>
  <c r="J8" i="62"/>
  <c r="I8" i="62"/>
  <c r="H8" i="62"/>
  <c r="G8" i="62"/>
  <c r="F8" i="62"/>
  <c r="E8" i="62"/>
  <c r="D8" i="62"/>
  <c r="C8" i="62"/>
  <c r="B8" i="62"/>
  <c r="M7" i="62"/>
  <c r="M6" i="62"/>
  <c r="M5" i="62"/>
  <c r="L4" i="62"/>
  <c r="K4" i="62"/>
  <c r="J4" i="62"/>
  <c r="I4" i="62"/>
  <c r="H4" i="62"/>
  <c r="G4" i="62"/>
  <c r="F4" i="62"/>
  <c r="E4" i="62"/>
  <c r="D4" i="62"/>
  <c r="C4" i="62"/>
  <c r="B4" i="62"/>
  <c r="C17" i="61"/>
  <c r="D17" i="61"/>
  <c r="E17" i="61"/>
  <c r="F17" i="61"/>
  <c r="G17" i="61"/>
  <c r="H17" i="61"/>
  <c r="I17" i="61"/>
  <c r="J17" i="61"/>
  <c r="K17" i="61"/>
  <c r="L17" i="61"/>
  <c r="B17" i="61"/>
  <c r="B12" i="61"/>
  <c r="M12" i="61" s="1"/>
  <c r="C8" i="61"/>
  <c r="D8" i="61"/>
  <c r="E8" i="61"/>
  <c r="F8" i="61"/>
  <c r="G8" i="61"/>
  <c r="H8" i="61"/>
  <c r="I8" i="61"/>
  <c r="J8" i="61"/>
  <c r="K8" i="61"/>
  <c r="L8" i="61"/>
  <c r="B8" i="61"/>
  <c r="M5" i="61"/>
  <c r="M6" i="61"/>
  <c r="M7" i="61"/>
  <c r="M9" i="61"/>
  <c r="D57" i="77" s="1"/>
  <c r="E56" i="77" s="1"/>
  <c r="M10" i="61"/>
  <c r="M11" i="61"/>
  <c r="M13" i="61"/>
  <c r="M14" i="61"/>
  <c r="M15" i="61"/>
  <c r="M16" i="61"/>
  <c r="D59" i="77" s="1"/>
  <c r="P4" i="77" s="1"/>
  <c r="M18" i="61"/>
  <c r="M19" i="61"/>
  <c r="M20" i="61"/>
  <c r="C4" i="61"/>
  <c r="D4" i="61"/>
  <c r="E4" i="61"/>
  <c r="F4" i="61"/>
  <c r="G4" i="61"/>
  <c r="H4" i="61"/>
  <c r="I4" i="61"/>
  <c r="J4" i="61"/>
  <c r="K4" i="61"/>
  <c r="L4" i="61"/>
  <c r="B4" i="61"/>
  <c r="M5" i="65"/>
  <c r="M6" i="65"/>
  <c r="M7" i="65"/>
  <c r="M9" i="65"/>
  <c r="M10" i="65"/>
  <c r="M11" i="65"/>
  <c r="M13" i="65"/>
  <c r="M14" i="65"/>
  <c r="M15" i="65"/>
  <c r="M16" i="65"/>
  <c r="M18" i="65"/>
  <c r="M19" i="65"/>
  <c r="M20" i="65"/>
  <c r="C17" i="65"/>
  <c r="D17" i="65"/>
  <c r="E17" i="65"/>
  <c r="F17" i="65"/>
  <c r="G17" i="65"/>
  <c r="H17" i="65"/>
  <c r="I17" i="65"/>
  <c r="J17" i="65"/>
  <c r="K17" i="65"/>
  <c r="L17" i="65"/>
  <c r="B17" i="65"/>
  <c r="C12" i="65"/>
  <c r="D12" i="65"/>
  <c r="E12" i="65"/>
  <c r="F12" i="65"/>
  <c r="G12" i="65"/>
  <c r="H12" i="65"/>
  <c r="I12" i="65"/>
  <c r="J12" i="65"/>
  <c r="K12" i="65"/>
  <c r="L12" i="65"/>
  <c r="B12" i="65"/>
  <c r="C4" i="65"/>
  <c r="D4" i="65"/>
  <c r="E4" i="65"/>
  <c r="F4" i="65"/>
  <c r="G4" i="65"/>
  <c r="H4" i="65"/>
  <c r="I4" i="65"/>
  <c r="J4" i="65"/>
  <c r="K4" i="65"/>
  <c r="L4" i="65"/>
  <c r="B4" i="65"/>
  <c r="B12" i="64"/>
  <c r="C17" i="64"/>
  <c r="D17" i="64"/>
  <c r="E17" i="64"/>
  <c r="F17" i="64"/>
  <c r="G17" i="64"/>
  <c r="H17" i="64"/>
  <c r="I17" i="64"/>
  <c r="J17" i="64"/>
  <c r="K17" i="64"/>
  <c r="L17" i="64"/>
  <c r="B17" i="64"/>
  <c r="M5" i="64"/>
  <c r="M6" i="64"/>
  <c r="M7" i="64"/>
  <c r="M9" i="64"/>
  <c r="M10" i="64"/>
  <c r="M11" i="64"/>
  <c r="M13" i="64"/>
  <c r="M14" i="64"/>
  <c r="M15" i="64"/>
  <c r="M16" i="64"/>
  <c r="M18" i="64"/>
  <c r="M19" i="64"/>
  <c r="M20" i="64"/>
  <c r="C4" i="64"/>
  <c r="D4" i="64"/>
  <c r="E4" i="64"/>
  <c r="F4" i="64"/>
  <c r="G4" i="64"/>
  <c r="H4" i="64"/>
  <c r="I4" i="64"/>
  <c r="J4" i="64"/>
  <c r="K4" i="64"/>
  <c r="L4" i="64"/>
  <c r="B4" i="64"/>
  <c r="B17" i="69"/>
  <c r="B12" i="69"/>
  <c r="C8" i="69"/>
  <c r="D8" i="69"/>
  <c r="E8" i="69"/>
  <c r="F8" i="69"/>
  <c r="G8" i="69"/>
  <c r="H8" i="69"/>
  <c r="I8" i="69"/>
  <c r="J8" i="69"/>
  <c r="K8" i="69"/>
  <c r="L8" i="69"/>
  <c r="B8" i="69"/>
  <c r="C4" i="69"/>
  <c r="D4" i="69"/>
  <c r="E4" i="69"/>
  <c r="F4" i="69"/>
  <c r="G4" i="69"/>
  <c r="H4" i="69"/>
  <c r="I4" i="69"/>
  <c r="J4" i="69"/>
  <c r="K4" i="69"/>
  <c r="L4" i="69"/>
  <c r="B4" i="69"/>
  <c r="M4" i="57" l="1"/>
  <c r="M4" i="30"/>
  <c r="M4" i="24"/>
  <c r="M4" i="9"/>
  <c r="M17" i="7"/>
  <c r="M12" i="5"/>
  <c r="M12" i="6"/>
  <c r="M17" i="32"/>
  <c r="M4" i="22"/>
  <c r="M4" i="64"/>
  <c r="M4" i="65"/>
  <c r="M4" i="62"/>
  <c r="M17" i="62"/>
  <c r="M17" i="52"/>
  <c r="M17" i="49"/>
  <c r="M4" i="2"/>
  <c r="M17" i="3"/>
  <c r="M4" i="6"/>
  <c r="M8" i="6"/>
  <c r="M17" i="6"/>
  <c r="M8" i="7"/>
  <c r="M17" i="31"/>
  <c r="M4" i="27"/>
  <c r="M4" i="35"/>
  <c r="M4" i="39"/>
  <c r="M8" i="43"/>
  <c r="M17" i="10"/>
  <c r="M8" i="5"/>
  <c r="M12" i="65"/>
  <c r="M12" i="10"/>
  <c r="M12" i="26"/>
  <c r="M4" i="58"/>
  <c r="M17" i="58"/>
  <c r="M17" i="59"/>
  <c r="M17" i="23"/>
  <c r="M17" i="65"/>
  <c r="M4" i="61"/>
  <c r="M17" i="61"/>
  <c r="M8" i="26"/>
  <c r="M17" i="30"/>
  <c r="M4" i="80"/>
  <c r="M17" i="50"/>
  <c r="M17" i="68"/>
  <c r="M4" i="5"/>
  <c r="M17" i="9"/>
  <c r="M12" i="7"/>
  <c r="M4" i="32"/>
  <c r="M4" i="60"/>
  <c r="D69" i="77"/>
  <c r="M4" i="43"/>
  <c r="M12" i="43"/>
  <c r="M17" i="44"/>
  <c r="M8" i="10"/>
  <c r="M4" i="56"/>
  <c r="M4" i="59"/>
  <c r="M4" i="55"/>
  <c r="M17" i="26"/>
  <c r="M4" i="29"/>
  <c r="M17" i="29"/>
  <c r="D28" i="77"/>
  <c r="M17" i="53"/>
  <c r="M4" i="3"/>
  <c r="M4" i="40"/>
  <c r="M17" i="5"/>
  <c r="M4" i="33"/>
  <c r="M4" i="34"/>
  <c r="M12" i="29"/>
  <c r="M8" i="24"/>
  <c r="M4" i="37"/>
  <c r="M8" i="23"/>
  <c r="M12" i="24"/>
  <c r="D76" i="77"/>
  <c r="M17" i="28"/>
  <c r="M4" i="23"/>
  <c r="M4" i="4"/>
  <c r="M12" i="9"/>
  <c r="M8" i="9"/>
  <c r="M4" i="36"/>
  <c r="M8" i="29"/>
  <c r="M17" i="56"/>
  <c r="M8" i="30"/>
  <c r="D31" i="77" s="1"/>
  <c r="M4" i="77" s="1"/>
  <c r="M8" i="3"/>
  <c r="M4" i="7"/>
  <c r="M4" i="31"/>
  <c r="M12" i="62"/>
  <c r="M8" i="61"/>
  <c r="M12" i="58"/>
  <c r="M8" i="37"/>
  <c r="M8" i="58"/>
  <c r="M8" i="59"/>
  <c r="M8" i="62"/>
  <c r="M12" i="36"/>
  <c r="M8" i="36"/>
  <c r="D44" i="77" s="1"/>
  <c r="E41" i="77" s="1"/>
  <c r="M17" i="22"/>
  <c r="M12" i="31"/>
  <c r="M8" i="31"/>
  <c r="M8" i="32"/>
  <c r="M12" i="32"/>
  <c r="M17" i="40"/>
  <c r="M12" i="3"/>
  <c r="M17" i="24"/>
  <c r="M12" i="23"/>
  <c r="M17" i="48"/>
  <c r="M17" i="45"/>
  <c r="M17" i="51"/>
  <c r="M12" i="30"/>
  <c r="M17" i="57"/>
  <c r="M17" i="64"/>
  <c r="D35" i="77"/>
  <c r="R4" i="77" s="1"/>
  <c r="D39" i="77"/>
  <c r="D52" i="77" l="1"/>
  <c r="E52" i="77" s="1"/>
  <c r="I30" i="80"/>
  <c r="I29" i="80"/>
  <c r="I28" i="80"/>
  <c r="L17" i="80"/>
  <c r="K17" i="80"/>
  <c r="J17" i="80"/>
  <c r="I17" i="80"/>
  <c r="H17" i="80"/>
  <c r="G17" i="80"/>
  <c r="F17" i="80"/>
  <c r="E17" i="80"/>
  <c r="D17" i="80"/>
  <c r="C17" i="80"/>
  <c r="B17" i="80"/>
  <c r="L12" i="80"/>
  <c r="K12" i="80"/>
  <c r="J12" i="80"/>
  <c r="I12" i="80"/>
  <c r="H12" i="80"/>
  <c r="G12" i="80"/>
  <c r="F12" i="80"/>
  <c r="E12" i="80"/>
  <c r="D12" i="80"/>
  <c r="C12" i="80"/>
  <c r="L8" i="80"/>
  <c r="K8" i="80"/>
  <c r="J8" i="80"/>
  <c r="I8" i="80"/>
  <c r="H8" i="80"/>
  <c r="G8" i="80"/>
  <c r="F8" i="80"/>
  <c r="E8" i="80"/>
  <c r="D8" i="80"/>
  <c r="C8" i="80"/>
  <c r="D24" i="77"/>
  <c r="M9" i="76"/>
  <c r="M10" i="76"/>
  <c r="M11" i="76"/>
  <c r="M13" i="76"/>
  <c r="M14" i="76"/>
  <c r="M15" i="76"/>
  <c r="M16" i="76"/>
  <c r="M18" i="76"/>
  <c r="M19" i="76"/>
  <c r="M20" i="76"/>
  <c r="M4" i="76"/>
  <c r="M5" i="76"/>
  <c r="M6" i="76"/>
  <c r="M7" i="76"/>
  <c r="B8" i="76"/>
  <c r="B8" i="75"/>
  <c r="M9" i="75"/>
  <c r="M10" i="75"/>
  <c r="M11" i="75"/>
  <c r="M13" i="75"/>
  <c r="M14" i="75"/>
  <c r="M15" i="75"/>
  <c r="M16" i="75"/>
  <c r="M18" i="75"/>
  <c r="M19" i="75"/>
  <c r="M20" i="75"/>
  <c r="M4" i="75"/>
  <c r="M5" i="75"/>
  <c r="M6" i="75"/>
  <c r="M7" i="75"/>
  <c r="B8" i="74"/>
  <c r="M4" i="74"/>
  <c r="M5" i="74"/>
  <c r="M6" i="74"/>
  <c r="M7" i="74"/>
  <c r="M9" i="74"/>
  <c r="M10" i="74"/>
  <c r="M11" i="74"/>
  <c r="M13" i="74"/>
  <c r="M14" i="74"/>
  <c r="M15" i="74"/>
  <c r="M16" i="74"/>
  <c r="M18" i="74"/>
  <c r="M19" i="74"/>
  <c r="M20" i="74"/>
  <c r="M9" i="73"/>
  <c r="M10" i="73"/>
  <c r="M11" i="73"/>
  <c r="M13" i="73"/>
  <c r="M14" i="73"/>
  <c r="M15" i="73"/>
  <c r="M16" i="73"/>
  <c r="M18" i="73"/>
  <c r="M19" i="73"/>
  <c r="M20" i="73"/>
  <c r="M4" i="73"/>
  <c r="M5" i="73"/>
  <c r="M6" i="73"/>
  <c r="M7" i="73"/>
  <c r="B8" i="73"/>
  <c r="M9" i="72"/>
  <c r="M10" i="72"/>
  <c r="M11" i="72"/>
  <c r="M13" i="72"/>
  <c r="M14" i="72"/>
  <c r="M15" i="72"/>
  <c r="M16" i="72"/>
  <c r="M18" i="72"/>
  <c r="M19" i="72"/>
  <c r="M20" i="72"/>
  <c r="M4" i="72"/>
  <c r="M5" i="72"/>
  <c r="M6" i="72"/>
  <c r="M7" i="72"/>
  <c r="B8" i="72"/>
  <c r="M9" i="71"/>
  <c r="M13" i="71"/>
  <c r="M14" i="71"/>
  <c r="M15" i="71"/>
  <c r="M16" i="71"/>
  <c r="M18" i="71"/>
  <c r="M19" i="71"/>
  <c r="M20" i="71"/>
  <c r="M9" i="70"/>
  <c r="M10" i="70"/>
  <c r="M11" i="70"/>
  <c r="M13" i="70"/>
  <c r="M14" i="70"/>
  <c r="M15" i="70"/>
  <c r="M16" i="70"/>
  <c r="M18" i="70"/>
  <c r="M19" i="70"/>
  <c r="M20" i="70"/>
  <c r="M4" i="70"/>
  <c r="M5" i="70"/>
  <c r="M6" i="70"/>
  <c r="M7" i="70"/>
  <c r="C8" i="70"/>
  <c r="D8" i="70"/>
  <c r="E8" i="70"/>
  <c r="F8" i="70"/>
  <c r="G8" i="70"/>
  <c r="H8" i="70"/>
  <c r="I8" i="70"/>
  <c r="J8" i="70"/>
  <c r="K8" i="70"/>
  <c r="L8" i="70"/>
  <c r="B8" i="70"/>
  <c r="M4" i="69"/>
  <c r="M5" i="69"/>
  <c r="M6" i="69"/>
  <c r="M7" i="69"/>
  <c r="M9" i="69"/>
  <c r="M10" i="69"/>
  <c r="M11" i="69"/>
  <c r="M13" i="69"/>
  <c r="M14" i="69"/>
  <c r="M15" i="69"/>
  <c r="M16" i="69"/>
  <c r="M18" i="69"/>
  <c r="M19" i="69"/>
  <c r="M20" i="69"/>
  <c r="L17" i="76"/>
  <c r="K17" i="76"/>
  <c r="J17" i="76"/>
  <c r="I17" i="76"/>
  <c r="H17" i="76"/>
  <c r="G17" i="76"/>
  <c r="F17" i="76"/>
  <c r="E17" i="76"/>
  <c r="D17" i="76"/>
  <c r="C17" i="76"/>
  <c r="B17" i="76"/>
  <c r="L12" i="76"/>
  <c r="K12" i="76"/>
  <c r="J12" i="76"/>
  <c r="I12" i="76"/>
  <c r="H12" i="76"/>
  <c r="G12" i="76"/>
  <c r="F12" i="76"/>
  <c r="E12" i="76"/>
  <c r="D12" i="76"/>
  <c r="C12" i="76"/>
  <c r="B12" i="76"/>
  <c r="L8" i="76"/>
  <c r="K8" i="76"/>
  <c r="J8" i="76"/>
  <c r="I8" i="76"/>
  <c r="H8" i="76"/>
  <c r="G8" i="76"/>
  <c r="F8" i="76"/>
  <c r="E8" i="76"/>
  <c r="D8" i="76"/>
  <c r="C8" i="76"/>
  <c r="L17" i="75"/>
  <c r="K17" i="75"/>
  <c r="J17" i="75"/>
  <c r="I17" i="75"/>
  <c r="H17" i="75"/>
  <c r="G17" i="75"/>
  <c r="F17" i="75"/>
  <c r="E17" i="75"/>
  <c r="D17" i="75"/>
  <c r="C17" i="75"/>
  <c r="B17" i="75"/>
  <c r="L12" i="75"/>
  <c r="K12" i="75"/>
  <c r="J12" i="75"/>
  <c r="I12" i="75"/>
  <c r="H12" i="75"/>
  <c r="G12" i="75"/>
  <c r="F12" i="75"/>
  <c r="E12" i="75"/>
  <c r="D12" i="75"/>
  <c r="C12" i="75"/>
  <c r="B12" i="75"/>
  <c r="L8" i="75"/>
  <c r="K8" i="75"/>
  <c r="J8" i="75"/>
  <c r="I8" i="75"/>
  <c r="H8" i="75"/>
  <c r="G8" i="75"/>
  <c r="F8" i="75"/>
  <c r="E8" i="75"/>
  <c r="D8" i="75"/>
  <c r="C8" i="75"/>
  <c r="L17" i="74"/>
  <c r="K17" i="74"/>
  <c r="J17" i="74"/>
  <c r="I17" i="74"/>
  <c r="H17" i="74"/>
  <c r="G17" i="74"/>
  <c r="F17" i="74"/>
  <c r="E17" i="74"/>
  <c r="D17" i="74"/>
  <c r="C17" i="74"/>
  <c r="B17" i="74"/>
  <c r="L12" i="74"/>
  <c r="K12" i="74"/>
  <c r="J12" i="74"/>
  <c r="I12" i="74"/>
  <c r="H12" i="74"/>
  <c r="G12" i="74"/>
  <c r="F12" i="74"/>
  <c r="E12" i="74"/>
  <c r="D12" i="74"/>
  <c r="C12" i="74"/>
  <c r="B12" i="74"/>
  <c r="L8" i="74"/>
  <c r="K8" i="74"/>
  <c r="J8" i="74"/>
  <c r="I8" i="74"/>
  <c r="H8" i="74"/>
  <c r="G8" i="74"/>
  <c r="F8" i="74"/>
  <c r="E8" i="74"/>
  <c r="D8" i="74"/>
  <c r="C8" i="74"/>
  <c r="L17" i="73"/>
  <c r="K17" i="73"/>
  <c r="J17" i="73"/>
  <c r="I17" i="73"/>
  <c r="H17" i="73"/>
  <c r="G17" i="73"/>
  <c r="F17" i="73"/>
  <c r="E17" i="73"/>
  <c r="D17" i="73"/>
  <c r="C17" i="73"/>
  <c r="B17" i="73"/>
  <c r="L12" i="73"/>
  <c r="K12" i="73"/>
  <c r="J12" i="73"/>
  <c r="I12" i="73"/>
  <c r="H12" i="73"/>
  <c r="G12" i="73"/>
  <c r="F12" i="73"/>
  <c r="E12" i="73"/>
  <c r="D12" i="73"/>
  <c r="C12" i="73"/>
  <c r="B12" i="73"/>
  <c r="L8" i="73"/>
  <c r="K8" i="73"/>
  <c r="J8" i="73"/>
  <c r="I8" i="73"/>
  <c r="H8" i="73"/>
  <c r="G8" i="73"/>
  <c r="F8" i="73"/>
  <c r="E8" i="73"/>
  <c r="D8" i="73"/>
  <c r="C8" i="73"/>
  <c r="L17" i="72"/>
  <c r="K17" i="72"/>
  <c r="J17" i="72"/>
  <c r="I17" i="72"/>
  <c r="H17" i="72"/>
  <c r="G17" i="72"/>
  <c r="F17" i="72"/>
  <c r="E17" i="72"/>
  <c r="D17" i="72"/>
  <c r="C17" i="72"/>
  <c r="B17" i="72"/>
  <c r="L12" i="72"/>
  <c r="K12" i="72"/>
  <c r="J12" i="72"/>
  <c r="I12" i="72"/>
  <c r="H12" i="72"/>
  <c r="G12" i="72"/>
  <c r="F12" i="72"/>
  <c r="E12" i="72"/>
  <c r="D12" i="72"/>
  <c r="C12" i="72"/>
  <c r="B12" i="72"/>
  <c r="L8" i="72"/>
  <c r="K8" i="72"/>
  <c r="J8" i="72"/>
  <c r="I8" i="72"/>
  <c r="H8" i="72"/>
  <c r="G8" i="72"/>
  <c r="F8" i="72"/>
  <c r="E8" i="72"/>
  <c r="D8" i="72"/>
  <c r="C8" i="72"/>
  <c r="L17" i="71"/>
  <c r="K17" i="71"/>
  <c r="J17" i="71"/>
  <c r="I17" i="71"/>
  <c r="H17" i="71"/>
  <c r="G17" i="71"/>
  <c r="F17" i="71"/>
  <c r="E17" i="71"/>
  <c r="D17" i="71"/>
  <c r="C17" i="71"/>
  <c r="B17" i="71"/>
  <c r="L12" i="71"/>
  <c r="K12" i="71"/>
  <c r="J12" i="71"/>
  <c r="I12" i="71"/>
  <c r="H12" i="71"/>
  <c r="G12" i="71"/>
  <c r="F12" i="71"/>
  <c r="E12" i="71"/>
  <c r="D12" i="71"/>
  <c r="C12" i="71"/>
  <c r="B12" i="71"/>
  <c r="L8" i="71"/>
  <c r="K8" i="71"/>
  <c r="J8" i="71"/>
  <c r="I8" i="71"/>
  <c r="H8" i="71"/>
  <c r="G8" i="71"/>
  <c r="F8" i="71"/>
  <c r="E8" i="71"/>
  <c r="D8" i="71"/>
  <c r="C8" i="71"/>
  <c r="L17" i="70"/>
  <c r="K17" i="70"/>
  <c r="J17" i="70"/>
  <c r="I17" i="70"/>
  <c r="H17" i="70"/>
  <c r="G17" i="70"/>
  <c r="F17" i="70"/>
  <c r="E17" i="70"/>
  <c r="D17" i="70"/>
  <c r="C17" i="70"/>
  <c r="B17" i="70"/>
  <c r="L12" i="70"/>
  <c r="K12" i="70"/>
  <c r="J12" i="70"/>
  <c r="I12" i="70"/>
  <c r="H12" i="70"/>
  <c r="G12" i="70"/>
  <c r="F12" i="70"/>
  <c r="E12" i="70"/>
  <c r="D12" i="70"/>
  <c r="C12" i="70"/>
  <c r="B12" i="70"/>
  <c r="M12" i="70" s="1"/>
  <c r="C17" i="69"/>
  <c r="D17" i="69"/>
  <c r="E17" i="69"/>
  <c r="F17" i="69"/>
  <c r="G17" i="69"/>
  <c r="H17" i="69"/>
  <c r="I17" i="69"/>
  <c r="J17" i="69"/>
  <c r="K17" i="69"/>
  <c r="L17" i="69"/>
  <c r="C12" i="69"/>
  <c r="D12" i="69"/>
  <c r="E12" i="69"/>
  <c r="F12" i="69"/>
  <c r="G12" i="69"/>
  <c r="H12" i="69"/>
  <c r="I12" i="69"/>
  <c r="J12" i="69"/>
  <c r="K12" i="69"/>
  <c r="L12" i="69"/>
  <c r="M12" i="69" l="1"/>
  <c r="M17" i="72"/>
  <c r="M17" i="73"/>
  <c r="M17" i="76"/>
  <c r="M17" i="71"/>
  <c r="M17" i="74"/>
  <c r="M17" i="75"/>
  <c r="M17" i="80"/>
  <c r="M17" i="70"/>
  <c r="M17" i="69"/>
  <c r="M12" i="80"/>
  <c r="M8" i="80"/>
  <c r="M12" i="76"/>
  <c r="M8" i="76"/>
  <c r="M12" i="75"/>
  <c r="M8" i="75"/>
  <c r="M12" i="74"/>
  <c r="M8" i="74"/>
  <c r="M12" i="73"/>
  <c r="M8" i="73"/>
  <c r="M12" i="72"/>
  <c r="M8" i="72"/>
  <c r="M12" i="71"/>
  <c r="M11" i="71"/>
  <c r="M7" i="71"/>
  <c r="M8" i="70"/>
  <c r="M8" i="69"/>
  <c r="B8" i="71" l="1"/>
  <c r="M8" i="71" s="1"/>
  <c r="D17" i="77" s="1"/>
  <c r="E14" i="77" s="1"/>
  <c r="M10" i="71"/>
  <c r="M6" i="71"/>
  <c r="B4" i="71" l="1"/>
  <c r="M5" i="71"/>
  <c r="B8" i="68"/>
  <c r="L12" i="68"/>
  <c r="K12" i="68"/>
  <c r="J12" i="68"/>
  <c r="I12" i="68"/>
  <c r="H12" i="68"/>
  <c r="G12" i="68"/>
  <c r="F12" i="68"/>
  <c r="E12" i="68"/>
  <c r="D12" i="68"/>
  <c r="C12" i="68"/>
  <c r="B12" i="68"/>
  <c r="L8" i="68"/>
  <c r="K8" i="68"/>
  <c r="J8" i="68"/>
  <c r="I8" i="68"/>
  <c r="H8" i="68"/>
  <c r="G8" i="68"/>
  <c r="F8" i="68"/>
  <c r="E8" i="68"/>
  <c r="D8" i="68"/>
  <c r="C8" i="68"/>
  <c r="M8" i="68" l="1"/>
  <c r="P11" i="68" s="1"/>
  <c r="P10" i="68"/>
  <c r="M4" i="71"/>
  <c r="M12" i="68"/>
  <c r="I29" i="48"/>
  <c r="I30" i="48"/>
  <c r="I28" i="48"/>
  <c r="I29" i="55"/>
  <c r="I30" i="55"/>
  <c r="I28" i="55"/>
  <c r="C17" i="60"/>
  <c r="D17" i="60"/>
  <c r="E17" i="60"/>
  <c r="F17" i="60"/>
  <c r="G17" i="60"/>
  <c r="H17" i="60"/>
  <c r="I17" i="60"/>
  <c r="J17" i="60"/>
  <c r="K17" i="60"/>
  <c r="L17" i="60"/>
  <c r="B17" i="60"/>
  <c r="L10" i="60"/>
  <c r="L11" i="60"/>
  <c r="L14" i="60"/>
  <c r="L15" i="60"/>
  <c r="C12" i="60"/>
  <c r="D12" i="60"/>
  <c r="E12" i="60"/>
  <c r="F12" i="60"/>
  <c r="G12" i="60"/>
  <c r="H12" i="60"/>
  <c r="I12" i="60"/>
  <c r="J12" i="60"/>
  <c r="B12" i="60"/>
  <c r="B8" i="60"/>
  <c r="M15" i="60" l="1"/>
  <c r="M17" i="60"/>
  <c r="P12" i="68"/>
  <c r="D27" i="77"/>
  <c r="L4" i="77" s="1"/>
  <c r="L11" i="8"/>
  <c r="M11" i="60"/>
  <c r="L10" i="8"/>
  <c r="L14" i="8" s="1"/>
  <c r="L8" i="60"/>
  <c r="L12" i="60"/>
  <c r="M12" i="60" s="1"/>
  <c r="M14" i="60"/>
  <c r="M10" i="60"/>
  <c r="M9" i="60"/>
  <c r="I30" i="65"/>
  <c r="I31" i="65"/>
  <c r="I32" i="65"/>
  <c r="I29" i="65"/>
  <c r="C8" i="65"/>
  <c r="D8" i="65"/>
  <c r="E8" i="65"/>
  <c r="F8" i="65"/>
  <c r="G8" i="65"/>
  <c r="H8" i="65"/>
  <c r="I8" i="65"/>
  <c r="J8" i="65"/>
  <c r="K8" i="65"/>
  <c r="L8" i="65"/>
  <c r="B8" i="65"/>
  <c r="I30" i="64"/>
  <c r="I31" i="64"/>
  <c r="I29" i="64"/>
  <c r="C12" i="64"/>
  <c r="D12" i="64"/>
  <c r="E12" i="64"/>
  <c r="F12" i="64"/>
  <c r="G12" i="64"/>
  <c r="H12" i="64"/>
  <c r="I12" i="64"/>
  <c r="J12" i="64"/>
  <c r="K12" i="64"/>
  <c r="L12" i="64"/>
  <c r="C8" i="64"/>
  <c r="D8" i="64"/>
  <c r="E8" i="64"/>
  <c r="F8" i="64"/>
  <c r="G8" i="64"/>
  <c r="H8" i="64"/>
  <c r="I8" i="64"/>
  <c r="J8" i="64"/>
  <c r="K8" i="64"/>
  <c r="L8" i="64"/>
  <c r="B8" i="64"/>
  <c r="I30" i="58"/>
  <c r="I31" i="58"/>
  <c r="I29" i="58"/>
  <c r="L12" i="57"/>
  <c r="K12" i="57"/>
  <c r="J12" i="57"/>
  <c r="I12" i="57"/>
  <c r="H12" i="57"/>
  <c r="G12" i="57"/>
  <c r="F12" i="57"/>
  <c r="E12" i="57"/>
  <c r="D12" i="57"/>
  <c r="C12" i="57"/>
  <c r="B12" i="57"/>
  <c r="L8" i="57"/>
  <c r="K8" i="57"/>
  <c r="J8" i="57"/>
  <c r="I8" i="57"/>
  <c r="H8" i="57"/>
  <c r="G8" i="57"/>
  <c r="F8" i="57"/>
  <c r="E8" i="57"/>
  <c r="D8" i="57"/>
  <c r="C8" i="57"/>
  <c r="C12" i="56"/>
  <c r="D12" i="56"/>
  <c r="E12" i="56"/>
  <c r="F12" i="56"/>
  <c r="G12" i="56"/>
  <c r="H12" i="56"/>
  <c r="I12" i="56"/>
  <c r="J12" i="56"/>
  <c r="K12" i="56"/>
  <c r="L12" i="56"/>
  <c r="B12" i="56"/>
  <c r="C8" i="56"/>
  <c r="D8" i="56"/>
  <c r="E8" i="56"/>
  <c r="F8" i="56"/>
  <c r="G8" i="56"/>
  <c r="H8" i="56"/>
  <c r="I8" i="56"/>
  <c r="J8" i="56"/>
  <c r="K8" i="56"/>
  <c r="L8" i="56"/>
  <c r="C17" i="55"/>
  <c r="D17" i="55"/>
  <c r="E17" i="55"/>
  <c r="F17" i="55"/>
  <c r="G17" i="55"/>
  <c r="H17" i="55"/>
  <c r="I17" i="55"/>
  <c r="J17" i="55"/>
  <c r="K17" i="55"/>
  <c r="L17" i="55"/>
  <c r="B17" i="55"/>
  <c r="L12" i="55"/>
  <c r="K12" i="55"/>
  <c r="J12" i="55"/>
  <c r="I12" i="55"/>
  <c r="H12" i="55"/>
  <c r="G12" i="55"/>
  <c r="F12" i="55"/>
  <c r="E12" i="55"/>
  <c r="D12" i="55"/>
  <c r="C12" i="55"/>
  <c r="B12" i="55"/>
  <c r="L8" i="55"/>
  <c r="K8" i="55"/>
  <c r="J8" i="55"/>
  <c r="I8" i="55"/>
  <c r="H8" i="55"/>
  <c r="G8" i="55"/>
  <c r="F8" i="55"/>
  <c r="E8" i="55"/>
  <c r="D8" i="55"/>
  <c r="C8" i="55"/>
  <c r="B8" i="55"/>
  <c r="B12" i="54"/>
  <c r="L12" i="54"/>
  <c r="K12" i="54"/>
  <c r="J12" i="54"/>
  <c r="I12" i="54"/>
  <c r="H12" i="54"/>
  <c r="G12" i="54"/>
  <c r="F12" i="54"/>
  <c r="E12" i="54"/>
  <c r="D12" i="54"/>
  <c r="C12" i="54"/>
  <c r="L8" i="54"/>
  <c r="K8" i="54"/>
  <c r="J8" i="54"/>
  <c r="I8" i="54"/>
  <c r="H8" i="54"/>
  <c r="G8" i="54"/>
  <c r="F8" i="54"/>
  <c r="E8" i="54"/>
  <c r="D8" i="54"/>
  <c r="C8" i="54"/>
  <c r="B8" i="54"/>
  <c r="L12" i="53"/>
  <c r="K12" i="53"/>
  <c r="J12" i="53"/>
  <c r="I12" i="53"/>
  <c r="H12" i="53"/>
  <c r="G12" i="53"/>
  <c r="F12" i="53"/>
  <c r="E12" i="53"/>
  <c r="D12" i="53"/>
  <c r="C12" i="53"/>
  <c r="B12" i="53"/>
  <c r="L8" i="53"/>
  <c r="K8" i="53"/>
  <c r="J8" i="53"/>
  <c r="I8" i="53"/>
  <c r="H8" i="53"/>
  <c r="G8" i="53"/>
  <c r="F8" i="53"/>
  <c r="E8" i="53"/>
  <c r="D8" i="53"/>
  <c r="C8" i="53"/>
  <c r="B8" i="53"/>
  <c r="L12" i="52"/>
  <c r="K12" i="52"/>
  <c r="J12" i="52"/>
  <c r="I12" i="52"/>
  <c r="H12" i="52"/>
  <c r="G12" i="52"/>
  <c r="F12" i="52"/>
  <c r="E12" i="52"/>
  <c r="D12" i="52"/>
  <c r="C12" i="52"/>
  <c r="B12" i="52"/>
  <c r="L8" i="52"/>
  <c r="K8" i="52"/>
  <c r="J8" i="52"/>
  <c r="I8" i="52"/>
  <c r="H8" i="52"/>
  <c r="G8" i="52"/>
  <c r="F8" i="52"/>
  <c r="E8" i="52"/>
  <c r="D8" i="52"/>
  <c r="C8" i="52"/>
  <c r="B8" i="52"/>
  <c r="M11" i="8" l="1"/>
  <c r="L15" i="8"/>
  <c r="M15" i="8" s="1"/>
  <c r="M12" i="52"/>
  <c r="M8" i="52"/>
  <c r="M8" i="54"/>
  <c r="M17" i="55"/>
  <c r="M8" i="56"/>
  <c r="M8" i="57"/>
  <c r="D32" i="77" s="1"/>
  <c r="M8" i="64"/>
  <c r="D72" i="77" s="1"/>
  <c r="E71" i="77" s="1"/>
  <c r="M12" i="64"/>
  <c r="M8" i="65"/>
  <c r="M12" i="53"/>
  <c r="M12" i="54"/>
  <c r="M12" i="55"/>
  <c r="M12" i="56"/>
  <c r="M8" i="53"/>
  <c r="M8" i="55"/>
  <c r="M12" i="57"/>
  <c r="L8" i="8"/>
  <c r="M8" i="8" s="1"/>
  <c r="M10" i="8"/>
  <c r="M8" i="60"/>
  <c r="D23" i="77" s="1"/>
  <c r="L12" i="51"/>
  <c r="K12" i="51"/>
  <c r="J12" i="51"/>
  <c r="I12" i="51"/>
  <c r="H12" i="51"/>
  <c r="G12" i="51"/>
  <c r="F12" i="51"/>
  <c r="E12" i="51"/>
  <c r="D12" i="51"/>
  <c r="C12" i="51"/>
  <c r="B12" i="51"/>
  <c r="L8" i="51"/>
  <c r="K8" i="51"/>
  <c r="J8" i="51"/>
  <c r="I8" i="51"/>
  <c r="H8" i="51"/>
  <c r="G8" i="51"/>
  <c r="F8" i="51"/>
  <c r="E8" i="51"/>
  <c r="D8" i="51"/>
  <c r="C8" i="51"/>
  <c r="B8" i="51"/>
  <c r="L12" i="50"/>
  <c r="K12" i="50"/>
  <c r="J12" i="50"/>
  <c r="I12" i="50"/>
  <c r="H12" i="50"/>
  <c r="G12" i="50"/>
  <c r="F12" i="50"/>
  <c r="E12" i="50"/>
  <c r="D12" i="50"/>
  <c r="C12" i="50"/>
  <c r="B12" i="50"/>
  <c r="L8" i="50"/>
  <c r="K8" i="50"/>
  <c r="J8" i="50"/>
  <c r="I8" i="50"/>
  <c r="H8" i="50"/>
  <c r="G8" i="50"/>
  <c r="F8" i="50"/>
  <c r="E8" i="50"/>
  <c r="D8" i="50"/>
  <c r="C8" i="50"/>
  <c r="B8" i="50"/>
  <c r="L12" i="49"/>
  <c r="K12" i="49"/>
  <c r="J12" i="49"/>
  <c r="I12" i="49"/>
  <c r="H12" i="49"/>
  <c r="G12" i="49"/>
  <c r="F12" i="49"/>
  <c r="E12" i="49"/>
  <c r="D12" i="49"/>
  <c r="C12" i="49"/>
  <c r="B12" i="49"/>
  <c r="L8" i="49"/>
  <c r="K8" i="49"/>
  <c r="J8" i="49"/>
  <c r="I8" i="49"/>
  <c r="H8" i="49"/>
  <c r="G8" i="49"/>
  <c r="F8" i="49"/>
  <c r="E8" i="49"/>
  <c r="D8" i="49"/>
  <c r="C8" i="49"/>
  <c r="B8" i="49"/>
  <c r="L12" i="48"/>
  <c r="K12" i="48"/>
  <c r="J12" i="48"/>
  <c r="I12" i="48"/>
  <c r="H12" i="48"/>
  <c r="G12" i="48"/>
  <c r="F12" i="48"/>
  <c r="E12" i="48"/>
  <c r="D12" i="48"/>
  <c r="C12" i="48"/>
  <c r="B12" i="48"/>
  <c r="L8" i="48"/>
  <c r="K8" i="48"/>
  <c r="J8" i="48"/>
  <c r="I8" i="48"/>
  <c r="H8" i="48"/>
  <c r="G8" i="48"/>
  <c r="F8" i="48"/>
  <c r="E8" i="48"/>
  <c r="D8" i="48"/>
  <c r="C8" i="48"/>
  <c r="B8" i="48"/>
  <c r="L12" i="8" l="1"/>
  <c r="M12" i="8" s="1"/>
  <c r="M12" i="48"/>
  <c r="M12" i="50"/>
  <c r="M8" i="48"/>
  <c r="M8" i="50"/>
  <c r="M12" i="49"/>
  <c r="M12" i="51"/>
  <c r="M8" i="49"/>
  <c r="M8" i="51"/>
  <c r="L12" i="47"/>
  <c r="K12" i="47"/>
  <c r="J12" i="47"/>
  <c r="I12" i="47"/>
  <c r="H12" i="47"/>
  <c r="G12" i="47"/>
  <c r="F12" i="47"/>
  <c r="E12" i="47"/>
  <c r="D12" i="47"/>
  <c r="C12" i="47"/>
  <c r="B12" i="47"/>
  <c r="L8" i="47"/>
  <c r="K8" i="47"/>
  <c r="J8" i="47"/>
  <c r="I8" i="47"/>
  <c r="H8" i="47"/>
  <c r="G8" i="47"/>
  <c r="F8" i="47"/>
  <c r="E8" i="47"/>
  <c r="D8" i="47"/>
  <c r="C8" i="47"/>
  <c r="B8" i="47"/>
  <c r="H12" i="45"/>
  <c r="L12" i="45"/>
  <c r="K12" i="45"/>
  <c r="J12" i="45"/>
  <c r="I12" i="45"/>
  <c r="G12" i="45"/>
  <c r="F12" i="45"/>
  <c r="E12" i="45"/>
  <c r="D12" i="45"/>
  <c r="C12" i="45"/>
  <c r="B12" i="45"/>
  <c r="L8" i="45"/>
  <c r="K8" i="45"/>
  <c r="J8" i="45"/>
  <c r="I8" i="45"/>
  <c r="H8" i="45"/>
  <c r="G8" i="45"/>
  <c r="F8" i="45"/>
  <c r="E8" i="45"/>
  <c r="D8" i="45"/>
  <c r="C8" i="45"/>
  <c r="B8" i="45"/>
  <c r="M8" i="45" l="1"/>
  <c r="M12" i="45"/>
  <c r="M12" i="47"/>
  <c r="M8" i="47"/>
  <c r="M4" i="44"/>
  <c r="C12" i="44"/>
  <c r="D12" i="44"/>
  <c r="E12" i="44"/>
  <c r="F12" i="44"/>
  <c r="G12" i="44"/>
  <c r="H12" i="44"/>
  <c r="I12" i="44"/>
  <c r="J12" i="44"/>
  <c r="K12" i="44"/>
  <c r="L12" i="44"/>
  <c r="B12" i="44"/>
  <c r="C8" i="44"/>
  <c r="D8" i="44"/>
  <c r="E8" i="44"/>
  <c r="F8" i="44"/>
  <c r="G8" i="44"/>
  <c r="H8" i="44"/>
  <c r="I8" i="44"/>
  <c r="J8" i="44"/>
  <c r="K8" i="44"/>
  <c r="L8" i="44"/>
  <c r="B8" i="44"/>
  <c r="D49" i="77"/>
  <c r="E49" i="77" s="1"/>
  <c r="M12" i="44" l="1"/>
  <c r="M8" i="44"/>
  <c r="D37" i="77" s="1"/>
  <c r="C12" i="33"/>
  <c r="D12" i="33"/>
  <c r="E12" i="33"/>
  <c r="F12" i="33"/>
  <c r="G12" i="33"/>
  <c r="H12" i="33"/>
  <c r="I12" i="33"/>
  <c r="J12" i="33"/>
  <c r="K12" i="33"/>
  <c r="L12" i="33"/>
  <c r="B12" i="33"/>
  <c r="B8" i="33"/>
  <c r="C12" i="42"/>
  <c r="D12" i="42"/>
  <c r="E12" i="42"/>
  <c r="F12" i="42"/>
  <c r="G12" i="42"/>
  <c r="H12" i="42"/>
  <c r="I12" i="42"/>
  <c r="J12" i="42"/>
  <c r="K12" i="42"/>
  <c r="L12" i="42"/>
  <c r="B12" i="42"/>
  <c r="L8" i="42"/>
  <c r="K8" i="42"/>
  <c r="J8" i="42"/>
  <c r="I8" i="42"/>
  <c r="H8" i="42"/>
  <c r="G8" i="42"/>
  <c r="F8" i="42"/>
  <c r="E8" i="42"/>
  <c r="D8" i="42"/>
  <c r="C8" i="42"/>
  <c r="B8" i="42"/>
  <c r="M9" i="2"/>
  <c r="M10" i="2"/>
  <c r="M11" i="2"/>
  <c r="M13" i="2"/>
  <c r="M14" i="2"/>
  <c r="M15" i="2"/>
  <c r="M16" i="2"/>
  <c r="D12" i="77" s="1"/>
  <c r="M17" i="2"/>
  <c r="P20" i="84" s="1"/>
  <c r="M18" i="2"/>
  <c r="M19" i="2"/>
  <c r="M20" i="2"/>
  <c r="C12" i="2"/>
  <c r="D12" i="2"/>
  <c r="E12" i="2"/>
  <c r="F12" i="2"/>
  <c r="G12" i="2"/>
  <c r="H12" i="2"/>
  <c r="I12" i="2"/>
  <c r="J12" i="2"/>
  <c r="K12" i="2"/>
  <c r="L12" i="2"/>
  <c r="B12" i="2"/>
  <c r="C8" i="2"/>
  <c r="D8" i="2"/>
  <c r="E8" i="2"/>
  <c r="F8" i="2"/>
  <c r="G8" i="2"/>
  <c r="H8" i="2"/>
  <c r="I8" i="2"/>
  <c r="J8" i="2"/>
  <c r="K8" i="2"/>
  <c r="L8" i="2"/>
  <c r="B8" i="2"/>
  <c r="F8" i="40"/>
  <c r="L12" i="40"/>
  <c r="K12" i="40"/>
  <c r="J12" i="40"/>
  <c r="I12" i="40"/>
  <c r="H12" i="40"/>
  <c r="G12" i="40"/>
  <c r="F12" i="40"/>
  <c r="E12" i="40"/>
  <c r="D12" i="40"/>
  <c r="C12" i="40"/>
  <c r="B12" i="40"/>
  <c r="L8" i="40"/>
  <c r="K8" i="40"/>
  <c r="J8" i="40"/>
  <c r="I8" i="40"/>
  <c r="H8" i="40"/>
  <c r="G8" i="40"/>
  <c r="E8" i="40"/>
  <c r="D8" i="40"/>
  <c r="C8" i="40"/>
  <c r="B8" i="40"/>
  <c r="M12" i="42" l="1"/>
  <c r="M8" i="40"/>
  <c r="D4" i="77" s="1"/>
  <c r="M8" i="2"/>
  <c r="M12" i="2"/>
  <c r="M12" i="33"/>
  <c r="M8" i="42"/>
  <c r="D26" i="77" s="1"/>
  <c r="E26" i="77" s="1"/>
  <c r="M12" i="40"/>
  <c r="L12" i="39"/>
  <c r="K12" i="39"/>
  <c r="J12" i="39"/>
  <c r="I12" i="39"/>
  <c r="H12" i="39"/>
  <c r="G12" i="39"/>
  <c r="F12" i="39"/>
  <c r="E12" i="39"/>
  <c r="L8" i="39"/>
  <c r="K8" i="39"/>
  <c r="J8" i="39"/>
  <c r="I8" i="39"/>
  <c r="H8" i="39"/>
  <c r="G8" i="39"/>
  <c r="F8" i="39"/>
  <c r="E8" i="39"/>
  <c r="D8" i="39"/>
  <c r="C8" i="39"/>
  <c r="B8" i="39"/>
  <c r="C12" i="35"/>
  <c r="D12" i="35"/>
  <c r="E12" i="35"/>
  <c r="F12" i="35"/>
  <c r="G12" i="35"/>
  <c r="H12" i="35"/>
  <c r="I12" i="35"/>
  <c r="J12" i="35"/>
  <c r="K12" i="35"/>
  <c r="L12" i="35"/>
  <c r="B12" i="35"/>
  <c r="C8" i="35"/>
  <c r="D8" i="35"/>
  <c r="E8" i="35"/>
  <c r="F8" i="35"/>
  <c r="G8" i="35"/>
  <c r="H8" i="35"/>
  <c r="I8" i="35"/>
  <c r="J8" i="35"/>
  <c r="K8" i="35"/>
  <c r="L8" i="35"/>
  <c r="B8" i="35"/>
  <c r="H4" i="77" l="1"/>
  <c r="M12" i="35"/>
  <c r="M8" i="39"/>
  <c r="M8" i="35"/>
  <c r="M12" i="39"/>
  <c r="C12" i="34"/>
  <c r="D12" i="34"/>
  <c r="E12" i="34"/>
  <c r="F12" i="34"/>
  <c r="G12" i="34"/>
  <c r="H12" i="34"/>
  <c r="I12" i="34"/>
  <c r="J12" i="34"/>
  <c r="K12" i="34"/>
  <c r="L12" i="34"/>
  <c r="B12" i="34"/>
  <c r="C8" i="34"/>
  <c r="D8" i="34"/>
  <c r="E8" i="34"/>
  <c r="F8" i="34"/>
  <c r="G8" i="34"/>
  <c r="H8" i="34"/>
  <c r="I8" i="34"/>
  <c r="J8" i="34"/>
  <c r="K8" i="34"/>
  <c r="L8" i="34"/>
  <c r="B8" i="34"/>
  <c r="C8" i="33"/>
  <c r="D8" i="33"/>
  <c r="E8" i="33"/>
  <c r="F8" i="33"/>
  <c r="G8" i="33"/>
  <c r="H8" i="33"/>
  <c r="I8" i="33"/>
  <c r="J8" i="33"/>
  <c r="K8" i="33"/>
  <c r="L8" i="33"/>
  <c r="C12" i="27"/>
  <c r="D12" i="27"/>
  <c r="E12" i="27"/>
  <c r="F12" i="27"/>
  <c r="G12" i="27"/>
  <c r="H12" i="27"/>
  <c r="I12" i="27"/>
  <c r="J12" i="27"/>
  <c r="K12" i="27"/>
  <c r="L12" i="27"/>
  <c r="B12" i="27"/>
  <c r="C8" i="27"/>
  <c r="D8" i="27"/>
  <c r="E8" i="27"/>
  <c r="F8" i="27"/>
  <c r="G8" i="27"/>
  <c r="H8" i="27"/>
  <c r="I8" i="27"/>
  <c r="J8" i="27"/>
  <c r="K8" i="27"/>
  <c r="L8" i="27"/>
  <c r="B8" i="27"/>
  <c r="M8" i="27" l="1"/>
  <c r="M8" i="34"/>
  <c r="D68" i="77" s="1"/>
  <c r="E68" i="77" s="1"/>
  <c r="D22" i="77"/>
  <c r="E22" i="77" s="1"/>
  <c r="M12" i="27"/>
  <c r="M8" i="33"/>
  <c r="M12" i="34"/>
  <c r="K8" i="22"/>
  <c r="C12" i="22" l="1"/>
  <c r="D12" i="22"/>
  <c r="E12" i="22"/>
  <c r="F12" i="22"/>
  <c r="G12" i="22"/>
  <c r="H12" i="22"/>
  <c r="I12" i="22"/>
  <c r="J12" i="22"/>
  <c r="K12" i="22"/>
  <c r="L12" i="22"/>
  <c r="B12" i="22"/>
  <c r="C8" i="22"/>
  <c r="D8" i="22"/>
  <c r="E8" i="22"/>
  <c r="F8" i="22"/>
  <c r="G8" i="22"/>
  <c r="H8" i="22"/>
  <c r="I8" i="22"/>
  <c r="J8" i="22"/>
  <c r="L8" i="22"/>
  <c r="B8" i="22"/>
  <c r="M8" i="22" l="1"/>
  <c r="M12" i="22"/>
  <c r="D38" i="77"/>
  <c r="E37" i="77" l="1"/>
  <c r="M16" i="28"/>
  <c r="D33" i="77" s="1"/>
  <c r="O4" i="77" s="1"/>
  <c r="M13" i="28"/>
  <c r="M12" i="28"/>
  <c r="M9" i="28"/>
  <c r="M8" i="28"/>
  <c r="D30" i="77" s="1"/>
  <c r="E30" i="77" s="1"/>
  <c r="N8" i="5" l="1"/>
</calcChain>
</file>

<file path=xl/sharedStrings.xml><?xml version="1.0" encoding="utf-8"?>
<sst xmlns="http://schemas.openxmlformats.org/spreadsheetml/2006/main" count="7377" uniqueCount="716">
  <si>
    <t>Wpływ na sektor finansów publicznych</t>
  </si>
  <si>
    <t>(ceny stałe z …… r.)</t>
  </si>
  <si>
    <t>Skutki w okresie 10 lat od wejścia w życie zmian [mln zł]</t>
  </si>
  <si>
    <t>Łącznie (0-10)</t>
  </si>
  <si>
    <t>Dochody ogółem</t>
  </si>
  <si>
    <t>budżet państwa</t>
  </si>
  <si>
    <t>JST</t>
  </si>
  <si>
    <t>pozostałe jednostki (oddzielnie)</t>
  </si>
  <si>
    <t>Wydatki ogółem</t>
  </si>
  <si>
    <t xml:space="preserve">środki z funduszy UE oraz innych źródeł zagranicznych </t>
  </si>
  <si>
    <t xml:space="preserve">Prognozowane oszczędności </t>
  </si>
  <si>
    <t>Saldo ogółem</t>
  </si>
  <si>
    <t xml:space="preserve">Źródła finansowania </t>
  </si>
  <si>
    <t>Dodatkowe informacje, w tym wskazanie źródeł danych i przyjętych do obliczeń założeń</t>
  </si>
  <si>
    <t>Wpływ na konkurencyjność gospodarki i przedsiębiorczość, w tym funkcjonowanie przedsiębiorców oraz na rodzinę, obywateli i gospodarstwa domowe</t>
  </si>
  <si>
    <t>Skutki</t>
  </si>
  <si>
    <t>Czas w latach od wejścia w życie zmian</t>
  </si>
  <si>
    <t>W ujęciu pieniężnym</t>
  </si>
  <si>
    <t xml:space="preserve">(w mln zł, </t>
  </si>
  <si>
    <t>ceny stałe z …… r.)</t>
  </si>
  <si>
    <t>duże przedsiębiorstwa</t>
  </si>
  <si>
    <t>sektor mikro-, małych i średnich przedsiębiorstw</t>
  </si>
  <si>
    <t>rodzina, obywatele oraz gospodarstwa domowe</t>
  </si>
  <si>
    <t>(dodaj/usuń)</t>
  </si>
  <si>
    <t>W ujęciu niepieniężnym</t>
  </si>
  <si>
    <r>
      <t>rodzina, obywatele oraz gospodarstwa domowe</t>
    </r>
    <r>
      <rPr>
        <sz val="11"/>
        <color rgb="FF000000"/>
        <rFont val="Calibri Light"/>
        <family val="2"/>
        <charset val="238"/>
      </rPr>
      <t xml:space="preserve"> </t>
    </r>
  </si>
  <si>
    <t>Niemierzalne</t>
  </si>
  <si>
    <t>(ceny stałe z2019 r.)</t>
  </si>
  <si>
    <t>brak</t>
  </si>
  <si>
    <t xml:space="preserve">Przedsiębiorcy świadczący usługi w modelu chmury obliczeniowej uzyskają dostęp do narzędzi wspierających proces oferowania usług IT w ramach częściowo zautomatyzowanych postępowań przetargowych.
</t>
  </si>
  <si>
    <t>Przedsiębiorcy świadczący usługi w modelu chmury obliczeniowej uzyskają dostęp do narzędzi wspierających proces oferowania usług IT w ramach częściowo zautomatyzowanych postępowań przetargowych.</t>
  </si>
  <si>
    <t>Projekt uchwały nie ma wpływu na konkurencyjność gospodarki i przedsiębiorczość, w tym funkcjonowanie przedsiębiorców oraz na sytuację ekonomiczną i społeczną rodziny, osób niepełnosprawnych oraz osób starszych, a także na obywateli i gospodarstwa domowe.</t>
  </si>
  <si>
    <t xml:space="preserve">Środki pochodzące z budżetu UE (POPC) oraz  środki budżetu państwa </t>
  </si>
  <si>
    <t xml:space="preserve">Przedsiębiorcy będą mogli bezpłatnie wykorzystywać Platformę API CPA w celu przetestowania integracji swoich systemów/aplikacji z usługami API systemów administracji publicznej. Pozwoli to na oszczędzenie środków finansowych i organizacyjnych związanych z budową własnych środowisk testowych.
Dodatkowo przedsiębiorcy dzięki udostępnieniu wcześniej interfejsów API na Platformie API CPA (dla systemów planowanych do wdrożenia w administracji publicznej) będą mieli więcej czasu na przygotowanie swoich organizacji i systemów do zmian wynikających z udostępnienia nowych rozwiązań przez administrację publiczną. Pozwoli to również na szybszą integrację z nowymi systemami po ich produkcyjnym wdrożeniu.
Ponadto innowacyjne rozwiązania wytwarzane przez przedsiębiorców w ramach Platformy API CPA powinny przyczynić się do obniżenia kosztów operacyjnych poprzez automatyzację obiegu informacji na styku z administracją publiczną oraz pozwolić na zbudowanie przewagi konkurencyjnej na rynku.
</t>
  </si>
  <si>
    <t xml:space="preserve">Organizacje pozarządowe będą mogły bezpłatnie wykorzystywać Platformę API CPA w celu przetestowania integracji swoich systemów/aplikacji z usługami API systemów administracji publicznej. Pozwoli to na oszczędzenie środków finansowych i organizacyjnych związanych z budową własnych środowisk testowych.
Dodatkowo organizacje pozarządowe dzięki udostępnieniu wcześniej interfejsów API na Platformie API CPA (dla systemów planowanych do wdrożenia w administracji publicznej) będą mieli więcej czasu na przygotowanie swoich organizacji i systemów do zmian wynikających z udostępnienia nowych rozwiązań przez administrację publiczną. Pozwoli to również na szybszą integrację z nowymi systemami po ich produkcyjnym wdrożeniu.
Ponadto innowacyjne rozwiązania wytwarzane przez organizacje pozarządowe w ramach Platformy API CPA powinny przyczynić się do obniżenia kosztów operacyjnych poprzez automatyzację obiegu informacji na styku z administracją publiczną.
</t>
  </si>
  <si>
    <t>organizacje pozarządowe</t>
  </si>
  <si>
    <t xml:space="preserve">brak </t>
  </si>
  <si>
    <t xml:space="preserve">Po uruchomieniu Platformy API CPA przedsiębiorcy będą mieli dostęp do  jednego miejsca z informacjami o udostępnianych przez administrację publiczną usługach API wraz z dokumentacją tych usług i wersjami testowymi. Powinno się to przełożyć na zwiększenie stopnia wykorzystania tych usług i powstanie nowych innowacyjnych rozwiązań biznesowych w oparciu o usługi cyfrowe administracji publicznej.
Dodatkowo realizacja projektu CPA pobudzi współpracę na styku biznes/NG0 – administracja  publiczna, miedzy innymi dzięki zbieraniu pomysłów na zmiany/nowe usługi cyfrowe administracji publicznej. Pozwoli to w szczególności na lepsze dopasowanie usług cyfrowych administracji publicznej do faktycznych potrzeb biznesowych przedsiębiorców/NGO.
</t>
  </si>
  <si>
    <t xml:space="preserve">Po uruchomieniu Platformy API CPA organizacje pozarządowe będą miały dostęp do  jednego miejsca z informacjami o udostępnianych przez administrację publiczną usługach API wraz z dokumentacją tych usług i wersjami testowymi. Powinno się to przełożyć na zwiększenie stopnia wykorzystania tych usług i powstanie nowych innowacyjnych rozwiązań biznesowych w oparciu o usługi cyfrowe administracji publicznej.
Dodatkowo realizacja projektu CPA pobudzi współpracę na styku biznes/NG0 – administracja  publiczna, miedzy innymi dzięki zbieraniu pomysłów na zmiany/nowe usługi cyfrowe administracji publicznej. Pozwoli to w szczególności na lepsze dopasowanie usług cyfrowych administracji publicznej do faktycznych potrzeb biznesowych przedsiębiorców/NGO.
</t>
  </si>
  <si>
    <t xml:space="preserve">rodzina, obywatele oraz gospodarstwa domowe </t>
  </si>
  <si>
    <t>Realizacja projektu CPA pozwoli na zaangażowanie obywateli i wykorzystanie ich potencjału do tworzenia nowych rozwiązań technologicznych poprzez umożliwienie zgłaszania pomysłów na zmiany/nowe usługi cyfrowe administracji publicznej. W ten sposób będą oni mieli wpływ na kształt i sposób udostępniania usług przez administracje publiczną.</t>
  </si>
  <si>
    <t xml:space="preserve">• Statystyki użycia poszczególnych e-Usług administracji publicznej – wykryto 356 martwych e-Usług (użycie mniej niż 11 razy od początku ich utworzenia) co wskazuje na możliwości w zakresie lepszego dopasowania e-Usług do potrzeb biznesowych. 
• Podobne rozwiązania funkcjonujące na świecie na podstawie opracowania Jenik, Ivo, and Kate Lauer. 2017 “Regulatory Sandboxes and Financial Inclusion.” Working Paper. Washington, D.C.: CGAP wskazujące na pobudzenie innowacyjności i współpracy wszystkich uczestników piaskownic.
</t>
  </si>
  <si>
    <t xml:space="preserve">1. Łatwa dostępność z jednego miejsca do wszystkich informacji i e-usług oferowanych przez urzędy centralne, wojewódzkie i marszałkowskie . 
- Aktualna liczba scentralizowanych stron administracji publicznej: 20
- Docelowa liczba scentralizowanych stron podmiotów administracji publicznej (wartość szacunkowa): 2500
2. Czytelna i spójna komunikacja zasobów administracyjnych gromadzonych na portalu
- Aktualna liczba niezgodnych z przyjętymi założeniami stron administracji publicznej (wartość szacunkowa): 2500
- Docelowa liczba niezgodnych z przyjętymi założeniami stron administracji publicznej: </t>
  </si>
  <si>
    <t>urzędnicy</t>
  </si>
  <si>
    <t xml:space="preserve">1. Zmniejszenie liczby stron udostępniających informacje wymagające niezależnego utrzymywania 
- Aktualna liczba stron administracji publicznej utrzymywanych przez te instytucje (wartość szacunkowa): 2500
- Docelowa liczba stron (utrzymywanych centralne): 1
</t>
  </si>
  <si>
    <t>obywatele</t>
  </si>
  <si>
    <t xml:space="preserve">urzędnicy </t>
  </si>
  <si>
    <t xml:space="preserve">1. Dostępność treści dla osób z niepełnosprawnościami 
2. Oszczędność czasu potrzebnego do znalezienia informacji oraz załatwianie spraw urzędowych nie wychodząc z domu   
3. Zbudowanie zaufania u Obywateli do publikowanych informacji oraz udostępnianych e-usług przez administrację publiczną
4. Nowoczesny design, którym można się pochwalić na arenie nie tylko krajowej ale i międzynarodowej   
</t>
  </si>
  <si>
    <t xml:space="preserve">1. Ułatwienie  podmiotom administracji publicznej procesu udostępniania informacji na portalu, dzięki intuicyjnemu systemowi do zarządzania treścią (CMS)
2. Ułatwienie procesów migracyjnych (w zależności od potrzeb danej JST) z dotychczasowych rozwiązań na platformę gov.pl, dzięki przygotowanym różnym ścieżką integracji </t>
  </si>
  <si>
    <t>Budżet państwa</t>
  </si>
  <si>
    <t>Kwota 12 mln dotyczy realizacji 24 e-usług w 2019 r.</t>
  </si>
  <si>
    <t>Łatwa dostępność z jednego miejsca</t>
  </si>
  <si>
    <t>Oszczędność czasu potrzebnego do załatwienia spraw urzędowych, bez wychodzenia z domu  
Budowanie zaufania obywateli do państwa</t>
  </si>
  <si>
    <t xml:space="preserve">przedsiębiorcy i obywatele </t>
  </si>
  <si>
    <t>Projekt doprowadzi do zwiększenia stopnia i jakości informatyzacji administracji publicznej, co w dalszej kolejności przyczyni się do zwiększenia wykorzystania drogi elektronicznej przy udostępnianiu dokumentacji, pośrednio wpłynie więc na podniesienie konkurencyjności polskiej gospodarki. Interesariuszami EZD RP – poza użytkownikami, czyli administracją rządową, a po zakończeniu projektu także administracją publiczną – będą także przedsiębiorcy i obywatele korzystający z usług tych instytucji. Ze względu na specyfikę systemu EZD, który jest narzędziem wspierającym udostępniane przez administrację usługi A2C i A2B, umożliwiającym ich pełną elektronizację, należy uznać, iż projekt przyczyni się do podniesienia jakości e-usług świadczonych przez przyszłych użytkowników EZD RP oraz uproszczenia procedur związanych z załatwianiem spraw przez obywateli i przedsiębiorców.</t>
  </si>
  <si>
    <t>Na wdrożenie rozwiązania przypada 10,20 mln zł i kwota ta planowana jest do zrefinansowania środkami pochodzącymi z Programu Operacyjnego Polska Cyfrowa w ramach działania 2.2 Cyfryzacja Procesów Back-Office w Administracji Rządowej.
W związku z powyższym kwota 8,67 mln zł pochodziła będzie ze środków UE, natomiast kwota 1,53 mln zł finansowana będzie z budżetu państwa z cz. 27 – Informatyzacja.
Ponieważ utrzymanie rozwiązania (18,20 mln zł) wiąże się de facto z dalszym jego rozwojem, można przyjąć, że koszty utrzymania będą mogły być w przyszłości również refinansowane środkami UE. Niemniej jednak na chwilę obecną zakłada się, że koszty te pochodzić będą z budżetu państwa z części 27 – Informatyzacja.
W kosztach realizacji zostały ujęte wydatki na:
• wsparcie w obszarze ITS,
• usługi w zakresie zarządzania projektem, analizy, architektury IT, projektowania, programowania i testowania,
• usługę budowy i rozwoju społeczności CPA,
• promocję,
• usługę doradczą w zakresie procesów i procedur funkcjonowania CPA,
• audyt bezpieczeństwa Platformy API CPA,
• wynagrodzenia osobowe pracowników MC.
Koszty utrzymania produktów projektu zawierają wydatki na:
• wsparcie w zakresie ITS,
• usługi w zakresie zarządzania projektem, analizy, architektury IT, projektowania, programowania i testowania,
• promocję,
• wydatki osobowe pracowników MC.
Przy wyliczaniu kosztów utrzymania założono, że dynamika współpracy ze społecznością CPA będzie utrzymana na takim samym poziomie jak w okresie realizacji projektu (1 wydarzenie na miesiąc, 2 inicjatywy w roku, wydania Portfela API co 1 miesiąc).
Zaprezentowane w tabeli kwoty są kwotami szacunkowymi, które urealnione zostaną na etapie przygotowania Studium Wykonalności projektu.</t>
  </si>
  <si>
    <t>(ceny stałe z 2019 r.)</t>
  </si>
  <si>
    <t xml:space="preserve">Projekt będzie realizowany w latach 2019-2020. Rok „0” to rok 2019.
Brak jest możliwości/danych oszacowania oszczędności
</t>
  </si>
  <si>
    <t xml:space="preserve">I. Rozwiązanie problemu dotyczącego konieczności potwierdzenia tożsamości Obywatela lub jego uprawnień w przypadku nieposiadania przez niego przy sobie tradycyjnych dokumentów w postaci papierowej lub plastikowej.
II. Wprowadzenie wygodnego sposobu realizacji przez obywateli e-usług publicznych.
Korzyść: 
ułatwienie dla obywateli zwalniające ich z konieczności noszenia przy sobie fizycznych dokumentów i umożliwienie załatwiania wielu spraw z życia codziennego wymagających potwierdzenia tożsamości, uprawnień lub przesyłu danych z wykorzystaniem aplikacji mobilnej. 
</t>
  </si>
  <si>
    <t>Eliminacja problemów wynikających z nieposiadania przy sobie dokumentów w przypadku potrzeby potwierdzenia tożsamości lub posiadanych uprawnień.
Wygoda – brak konieczności noszenia przy sobie fizycznych dokumentów (wystarczy smartfon).
Wiarygodność i bezpieczeństwo danych dzięki automatyzacji pobierania i przesyłania danych.
Większa dostępność do e-usług publicznych bez konieczności posiadania dostępu do komputera.</t>
  </si>
  <si>
    <t xml:space="preserve">Wartości nakładów inwestycyjnych oraz kosztów operacyjnych związanych z wdrożeniem komponentów projektu ZPA została oszacowana na podstawie zgromadzonych ofert rynkowych. Prognozowane oszczędności zostały oszacowane na podstawie zakładanego wpływu wyników prowadzonych badań na jakość i efektywność kosztową wybranych polityk publicznych w sektorze edukacji, rynku pracy, ochrony zdrowia i zabezpieczenia społecznego. Wartości wydatków budżetu państwa w zakresie wybranych polityk określono na podstawie danych zawartych w ustawie budżetowej na lata 2018/2019. </t>
  </si>
  <si>
    <t xml:space="preserve">Nie dotyczy </t>
  </si>
  <si>
    <t xml:space="preserve">Całkowity koszt realizacji projektu (brutto) wyniesie 69,99 mln zł. Okres realizacji prac projektowych obejmuje lata 2018 – 2021. W 2018 roku koszt realizacji projektu wyniósł 1,62 mln zł, w tym: budżet Państwa – 0,25 mln zł oraz środki z funduszy UE – 1,37 mln zł. Wydatki, jakie ponosi budżet Państwa w 2018 roku związane są w całości z kosztami wytworzenia i wdrożenia niektórych produktów i usług projektowych. W 2018 roku budżet Państwa nie ponosi wydatków związanych z utrzymaniem projektu RSRP. Przyjęta metoda szacowania kosztów utrzymania projektu RSRP zakłada, że roczna kwota przedmiotowych kosztów będzie odpowiadać 20% wartości całkowitych kosztów poniesionych w zakresie wytworzenia i wdrożenia produktów oraz usług w ramach realizacji projektu RSRP – tj. 48,29 mln zł. Powyższa kwota wynika z umowy podpisanej pomiędzy Ministerstwem Cyfryzacji, a Centralnym Ośrodkiem Informatyki na wykonanie prac projektowych. Metoda przyjęcia ,,20% wartości całkowitych kosztów na wytworzenie i wdrożenie produktów oraz usług w ramach realizacji projektu RSRP”, jako kosztów zapewnienia ciągłości funkcjonowania wdrożonych i zmodyfikowanych rejestrów oparta została na dotychczasowych doświadczeniach w zakresie utrzymania systemów IT. W szczególności wiedza dotycząca szacowania przedmiotowych kosztów bazuje na dobrych praktykach wypracowanych w trakcie procesu wdrożenia i utrzymywania Systemu Rejestrów Państwowych (SRP). Zaproponowany poziom wydatków budżetu Państwa na pokrycie kosztów utrzymania pozwoli:
• zapewnić efektywne i optymalne funkcjonowanie wdrożonych systemów,
• spełnić stawiane przed nimi wymogi bezpieczeństwa.  
Rok 2019 należy traktować, jako rok bazowy w tabeli nr 1. W roku bazowym wydatki budżetu Państwa wyniosą - 2,83 mln zł, natomiast środki z funduszy UE - 15,59 mln zł. W latach 2019 – 29 budżet Państwa poniesie wydatki w wysokości 97,43 mln zł, w tym: koszty wytworzenia i wdrożenia – 10,51 mln zł oraz koszty utrzymania – 86,92 mln zł. Wydatki budżetu Państwa związane z kosztami wytworzenia i uruchomienia w latach 2019 – 2021 kształtują się w sposób następujący: 2,83 mln zł w 2019 r.; 3,96 mln zł w 2020 r.; 3,72 mln zł w 2021 r.  Średnioroczne koszty utrzymania, które zaczną występować od 2019 roku wyniosą – 9,66 mln zł. Całkowite środki z funduszy UE w latach 2019 – 2029 zamkną się natomiast w kwocie – 57,86 mln zł. </t>
  </si>
  <si>
    <t>Źródła finansowania (w tym część, dział rozdział budżetu państwa)</t>
  </si>
  <si>
    <t>Źródła finansowania  (w tym część, dział rozdział budżetu państwa)</t>
  </si>
  <si>
    <t>Źródła finansowania   (w tym część, dział rozdział budżetu państwa)</t>
  </si>
  <si>
    <t>budżet państwa (część 27 Informatyzacja, dział 750, rozdział 75001)</t>
  </si>
  <si>
    <t>Środki z funduszy UE (84,63%, tj. 59,23 mln zł) oraz budżet Państwa (15,37%, tj. 10,76 mln zł) części 27, dz. 750, rozdz. 75001</t>
  </si>
  <si>
    <t>Środki pochodzące z budżetu UE (POPC) oraz  środki budżetu państwa (cz.27, dz. 750 rozdz. 75001)</t>
  </si>
  <si>
    <t xml:space="preserve">Środki pochodzące z budżetu UE (POPC) oraz  środki budżetu państwa oraz budżet państwa (część 27 – Informatyzacja - dz. 750 rozdz. 75077;
część 85/20 - województwo podlaskie dz. 750 rozdz. 750100)
</t>
  </si>
  <si>
    <t>Budżet państwa: 37  mln zł. (części 27, dz. 750, rozdz. 75001)
Budżet środków europejskich: 35,5 mln zł.</t>
  </si>
  <si>
    <t>Źródła finansowania  (w tym część, dział rozdział budżetu państwa/rezerwa celowa/nazwa programu operacyjnego)</t>
  </si>
  <si>
    <t>Projekt pn. „EZD RP – elektroniczne zarządzanie dokumentacją w administracji publicznej” jest dofinansowany ze środków Europejskiego Funduszu Rozwoju Regionalnego oraz ze środków budżetu państwa w ramach Działania 2.2. „Cyfryzacja procesów back-office w administracji rządowej” II Osi priorytetowej „E-administracja i otwarty rząd” Programu Operacyjnego Polska Cyfrowa na lata 2014-2020, zgodnie z umową nr POPC.02.02.00-00-0016/18-00 z dnia 24.01.2019 r.
Projekt realizowany jest w latach 2019-2021. Okres trwałości: 2022-2027.
Wartość projektu [mln zł]: 45,11. Źródła finansowania wydatków [mln zł]: środki wspólnotowe: 38,18 (84,63%); budżet państwa: 6,93 (15,37%). Koszty utrzymania po okresie realizacji projektu [mln zł]: 58,27. W tym Rok 2019 (ustawa budżetowa) 
- Część budżetowa 85/20 województwo podlaskie 180 tys. 
- Cześć budżetowa 83/20 (rezerwa celowa) województwo podlaskie 21 tys. 
 Rok 2020 (prognoza) 
- Część budżetowa 85/20 województwo podlaskie 192 tys. 
- Cześć budżetowa 83/20 (rezerwa celowa) województwo podlaskie 21 tys.
Rok 2021 (prognoza) 
- Część budżetowa 85/20 województwo podlaskie 192 tys. 
- Cześć budżetowa 83/20 (rezerwa celowa) województwo podlaskie 21 tys.
Oszczędności dla budżetu państwa :wynikają z udostępnienia i wdrożenia jednolitego i darmowego systemu EZD RP, którego rozwój i utrzymanie będą bezpłatne dla administracji rządowej. Dodatkowe oszczędności będą osiągane  dzięki zmniejszeniu ilości dokumentów papierowych, ich archiwizacji oraz wysyłki w postaci wyłącznie elektronicznej.
Źródło danych i przyjętych do obliczeń założeń: analiza finansowa zawarta w studium wykonalności projektu EZD RP, stanowiącym załącznik do umowy o dofinansowanie.</t>
  </si>
  <si>
    <t>Pełna czytelność i wiarygodność skierowania/recepty. Uproszczenie procesu realizacji skierowania przez pobranie z systemu centralnego dokumentu skierowania bez konieczności manualnego wprowadzania danych. Skrócenie czasu związanego z realizacją recept i skierowań przez możliwość wykorzystania danych z elektronicznych dokumentów recept i skierowań. Możliwość pozyskania elektronicznej dokumentacji medycznej istotnej dla realizacji świadczenia wynikającego ze skierowania. Wdrożone rozwiązania pozwolą na rozwój podmiotów świadczących usługi telemedycyny ograniczone dotychczas konicznością wizyty pacjenta w celu otrzymania recepty czy skierowania. Uproszczenie procesu realizacji recepty. Przyśpieszenie wymiany elektronicznej dokumentacji medycznej, dzięki czemu zwiększy się efektywność świadczonych usług.</t>
  </si>
  <si>
    <t>Wyższy poziom refundacji na e-receptach przełoży się na mniejsze wydatki gospodarstw domowych na zakup leków. 
Zniwelowany zostanie problem nieczytelności recept/ skierowań a tym samym nastąpi oszczędność czasu. Pacjenci nie będą zmuszeni do ponownej wizyty u lekarza w celu poprawy czytelności recepty/skierowania.
Zwiększenie bezpieczeństwa pacjentów wynikająca z ograniczenia do minimum możliwość wydania nieprawidłowego (innego niż przepisanego) leku.
Możliwość zrealizowania przez pacjenta każdego leku w innej aptece bez konieczności otrzymania odpisu recepty i oczekiwania na lek. Jasne i zwięzłe informacje dotyczące dawkowania. Pacjent każdorazowo otrzyma „Informację o recepcie”, w której zawarta będzie m.in. informacja o dawkowaniu. 
Ograniczenie ryzyka wypisania przez lekarza leków o niepożądanej interakcji substancji czynnych. 
Lepsza koordynacja procesu leczenia wynikająca z  dostępu lekarza do recept wystawionych pacjentowi oraz dokumentów ich realizacji. 
Usprawnienie opieki nad pacjentami przewlekle chorymi. 
Uszczelnienie systemu przez istotne ograniczenie możliwości fałszowania recept oraz ich realizacji. Implementacja elektronicznej recepty ułatwi wymianę dokumentów recept w skali UE w ramach inicjatyw europejskich. 
Zniwelowanie problemu nieczytelności skierowań. Oszczędność czasu. Brak konieczności ponownej wizyty u lekarza w celu poprawy czytelności skierowania. Dostęp do wszystkich wystawionych pacjentowi skierowań zarówno przez personel medyczny, jak i pacjenta. Brak konieczności dostarczenia skierowania w celu zapisania na świadczenia. Dostęp przez Internetowe Konto Pacjenta do historii zdarzeń medycznych (udzielonych świadczeń), skierowań, indeksów elektronicznej dokumentacji medycznej oraz możliwość pobrania dokumentacji medycznej.
Zwiększenie bezpieczeństwa i kontroli danych wrażliwych dzięki mechanizmowi nadawania uprawnień. Pacjent będzie decydował o dostępie do dokumentacji.</t>
  </si>
  <si>
    <t xml:space="preserve">Program Operacyjny Polska Cyfrowa; Część 46-Zdrowie; Dział 851 - Ochrona zdrowia; Rozdział 85195 - Pozostała działalność </t>
  </si>
  <si>
    <t xml:space="preserve">Projekt „e-Krew – Informatyzacja Publicznej Służby Krwi oraz Rozwój Nadzoru nad Krwiolecznictwem” będzie realizowany w latach 2018-2021 ze środków UE w ramach Programu Operacyjnego Polska Cyfrowa, Działanie 2.1 „Wysoka dostępność i jakość e-usług publicznych”. Poziom dofinansowania wynosi 100% kosztów kwalifikowanych projektu, z czego 84,63% stanowią środki UE (EFRR), a 15,37% to współfinansowanie krajowe z budżetu państwa - część 46-Zdrowie.  Koszty związane z realizacją projektu e-Krew wyniosą ogółem ok. 84 mln zł (w tym: ok. 37 mln zł stanowią koszty związane z realizacją projektu oraz ok. 46,5 mln zł dot. kosztów eksploatacji i utrzymania systemu).
Koszty realizacji projektu e-Krew zostały przewidziane w dokumencie Ocena Skutków Regulacji do Projektu ustawy o zmianie ustawy o publicznej służbie krwi oraz niektórych innych ustaw z dnia 19.02.2016 r.
Celem projektu e-Krew jest wsparcie publicznej służby krwi oraz nadzoru nad krwiolecznictwem w optymalnym wykorzystaniu zasobów krwi i jej składników poprzez zastosowanie nowoczesnych narzędzi teleinformatycznych. Realizacja Projektu „e-Krew” wpływa na zmiany w sektorze ochrony zdrowia, w szczególności publicznej służby krwi. Poprzez wykorzystanie nowoczesnych technologii informatycznych zakłada się wpływ na poprawę jakości usług medycznych świadczonych dla społeczeństwa, w szczególności przez zapewnienie dostępu do nowych usług elektronicznych.
Obecnie trwają prace nad aktualizacją dokumentacji projektowej wynikające z aktualizacji koncepcji realizacji projektu, tj.:
• Zaktualizowana dokumentacja aplikacyjna, w tym. wniosek o dofinansowanie projektu  oraz Studium Wykonalności, została przekazana do zaopiniowania przez Instytucję Pośredniczącą (CPPC),
• Opis Założeń Projektu Informatycznego został przekazany pod obrady Komitet Sterujący ds. Cyfryzacji (KRMC).
Dane Przedstawione w Tabeli 1 zostały opracowane w oparciu o dokumentację przekazaną do zaopiniowania przez KRMC oraz IP. 
W Tabeli 1 w latach 2019-2021 zostały uwzględnione kwoty związane z realizacją projektu zgodnie z okresem realizacji wynikającym z zawartego Porozumieniu o dofinansowanie projektu e-Krew. 
W Tabeli 1 w latach 2021-2029 uwzględniono koszty utrzymania i eksploatacji zbudowanego systemu e-Krew w latach 2021-2029 wzięto pod uwagę następujące założenia:
• serwis, opieka techniczna systemu i zmiany funkcjonalne w wys. 2,9 mln rocznie;
• opłaty związane z użytkowaniem infrastruktury, w tym łączy internetowych, opłaty lokalowe, w tym kolokacja systemu w wys. 0,6 mln rocznie;
• chmura - w wys. 0,7 mln rocznie (ok. 60 tys. miesięcznie);
• utrzymanie sprawności ITS, w tym zakup maintenance dla licencji w wys. 0,9 (jednorazowy wydatek przewidziany w roku 2024);
• wynagrodzenia z narzutami w wys. 1,06 mln rocznie (przy szacowaniu kosztów wynagrodzeń przewidziano 2 etaty-analitycy, 1 etat-kierownik projektu, 0,5 etatu-tester oraz dodatkowo miesięczne koszty dyżurów związane z bieżącym utrzymaniem systemu oraz koszty utrzymania SLA); 
Środki na utrzymanie rezultatów projektów oraz bieżące dostosowywanie systemów informatycznych do zmian prawnych, technologicznych i organizacyjnych zachodzących w otoczeniu, będą pochodzić z budżetu państwa. Zostały one wskazane w Ocenie Skutków Regulacji ustawy o publicznej służbie krwi. Zapotrzebowanie na środki będzie zgłaszane przez CSIOZ do Dysponenta I stopnia tj. Ministra Zdrowia, w ramach prac związanych z planowaniem budżetowym. 
Zakłada się, że cele projektu będą utrzymywane przez Beneficjenta, ze środków budżetu państwa będących w dyspozycji Ministra Zdrowia przez okres co najmniej 5 lat po zakończeniu realizacji projektu. Utrzymanie projektu będzie oparte na modelu mieszanym, tj. przez CSIOZ, który dodatkowo wspierany będzie przez wykonawcę zewnętrznego. 
 w roku 2021 tylko koszty utrzymania za część roku      
Koszty utrzymania systemu 2021 (VII-XII) 2022 2023 2024 2025 2026 2027 2028 
2029 Razem
Serwis, opieka techniczna systemu i zmiany funkcjonalne  1,45  2,90  2,90  2,90  2,90  2,90  2,97  3,05  3,12  25,09 
Opłaty związane z użytkowaniem infrastruktury w tym łączy internetowych, opłaty lokalowe w tym kolokacja systemu. 0,30  0,60  0,60  0,60  0,60  0,60  0,62  0,63  0,65  5,20 
Chmura 0,35  0,71  0,71  0,71  0,71  0,71  0,72  0,74 0,76  6,12 
utrzymane sprawności ITS w tym zakup maintenance dla licencji       0,90            0,90 
Wynagrodzenia z narzutami po stronie CSIOZ 0,53  1,06  1,06  1,06  1,06  1,06  1,09 1,12  1,14  9,18 
</t>
  </si>
  <si>
    <t>Wdrożenie projektu e-Krew umożliwi poprawienie przede wszystkim zarządzania zasobami krwi i jej składnikami, zostanie zwiększony nadzór nad organizacją publicznej służby krwi  oraz wzmocniona zostanie komunikacja pomiędzy Centrami krwiodawstwa i krwiolecznictwa oraz CKiK a podmiotami leczniczymi poprzez:
• Usprawnienie komunikacji pomiędzy jednostkami służby krwi,
• usprawnienie komunikacji pomiędzy przedsiębiorstwem podmiotu leczniczego wysyłającym zlecenie na wybrany składnik krwi (elektroniczne zamówienie na krew i jej składniki) albo badanie laboratoryjne a centrami krwiodawstwa, które są odbiorcą zlecenia,
• zwiększenie dostępności do bieżącej informacji na temat realizacji zleceń i zamówień,
• zmniejszenie liczby badań wykonywanych u tego samego pacjenta, dostęp do archiwalnych wyników badań,
• wzmocnienie procedury czuwania nad bezpieczeństwem krwi,
• możliwość przekazu danych do innych systemów funkcjonujących w ochronie zdrowia.</t>
  </si>
  <si>
    <t>Wdrożenie systemu e-Krew umożliwi poprawienie przede wszystkim zarządzania zasobami krwi i jej składnikami, zwiększony zostanie nadzór nad organizacją publicznej służby krwi oraz wzmocniona zostanie komunikacja pomiędzy centrami krwiodawstwa i krwiolecznictwa oraz CKiK a podmiotami leczniczymi poprzez:
• usprawnienie komunikacji pomiędzy jednostkami służby krwi,
• usprawnienie komunikacji pomiędzy przedsiębiorstwem podmiotu leczniczego wysyłającym zlecenie na wybrany składnik krwi elektroniczne zamówienie na krew i jej składniki) albo badanie laboratoryjne a centrami krwiodawstwa, które są odbiorcą zlecenia,
• zwiększenie dostępności do bieżącej informacji na temat realizacji zleceń i zamówień,
• zmniejszenie liczby badań wykonywanych u tego samego pacjenta, dostęp do archiwalnych wyników badań,
• wzmocnienie procedury czuwania nad bezpieczeństwem krwi,
• możliwość przekazu danych do innych systemów funkcjonujących w ochronie zdrowia.</t>
  </si>
  <si>
    <t>Wdrożenie systemu e-Krew przełoży się bezpośrednio na poprawę bezpieczeństwa dawców oraz jakość obsługi poprzez:
• poprawę szybkości przesyłania danych oraz korzystania przez uprawnione podmioty z tak zwanych danych ratunkowych, tj. np. informacji o grupie krwi, fenotypach, itp.
• Wdrożenie elektronicznego planowania wizyty w centrum krwiodawstwa oraz dostęp do informacji o bieżącym zapotrzebowaniu na krew i jej składniki,
• Łatwiejsze egzekwowanie uprawnień dawców krwi np. związanych z dostępem poza kolejnością do świadczeń opieki zdrowotnej,
• Skrócenie czasu oczekiwania pacjenta na przetoczenie składnika krwi,
• Zwiększenie dostępności do informacji o wykonanych badaniach.</t>
  </si>
  <si>
    <t>Wdrożenie systemu Poltransplant wpłynie na:
• Poprawę infrastruktury i unowocześnienie podmiotów leczniczych przeszczepiających narządy, komórki i tkanki, banków tkanek i komórek oraz medycznych laboratoriów diagnostycznych testujących komórki, tkanki lub narządy.
• Zwiększenie jakości udzielanych świadczeń transplantacyjnych.
• Zapewnienie bezpieczeństwa biorców i dawców komórek, tkanek i narządów.</t>
  </si>
  <si>
    <t>Wdrożenie systemu Poltransplant wpłynie na:
• Wzrost liczby przeszczepianych narządów od dawców żywych i zmarłych.
• Rozwój przeszczepień krzyżowych i łańcuchowych.
• Poprawę jakości życia lub jego przedłużenie u chorych, dla których inne metody leczenia były nieskuteczne lub mało efektowne.
• Zwiększenie jakości udzielanych świadczeń transplantacyjnych. 
• Zapewnienie bezpieczeństwa biorców i dawców komórek, tkanek i narządów.</t>
  </si>
  <si>
    <t>Część 46, Dział 851, Rozdział budżetu państwa 85149, Narodowy Program Rozwoju Medycyny Transplantacyjnej 2011-2020</t>
  </si>
  <si>
    <t xml:space="preserve">Część 46-Zdrowie; Dział 851 - Ochrona zdrowia; Rozdział 85195 - Pozostała działalność 
Program Operacyjny Wiedza, Edukacja, Rozwój 2014-2020
</t>
  </si>
  <si>
    <t>Projekt „Poprawa jakości świadczonych usług medycznych poprzez zapoznanie i przeszkolenie pracowników podmiotów leczniczych z podstawowymi terminami i procesami związanymi z wystawianiem, prowadzeniem i wymianą Elektronicznej Dokumentacji Medycznej” będzie realizowany w latach 2019-2021, koszty jego realizacji wyniosą 9 483 150,00 zł. 
Projekt jest realizowany ze środków UE w ramach Działania 5.2. Działania projakościowe i rozwiązania organizacyjne w systemie ochrony zdrowia ułatwiające dostęp do niedrogich, trwałych oraz wysokiej jakości usług zdrowotnych. Poziom dofinansowania wynosi 100% kosztów kwalifikowanych projektu, z czego 84,28% stanowią środki UE (EFS), a 15,72% to współfinansowanie krajowe z budżetu państwa z Części 46-Zdrowie.
Realizacja projektu jest działaniem priorytetowym, ponieważ zapoznanie oraz przeszkolenie profesjonalistów medycznych z wdrażanymi narzędziami efektywnego zarządzania systemem ochrony zdrowia takimi jak: e-recepta, e-skierowanie, elektroniczna dokumentacja medyczna, przyczyni się do upowszechnienia wymiany elektronicznej dokumentacji medycznej, poprawy kompetencji cyfrowych świadczeniodawców na terenie całego kraju oraz do poprawy jakości funkcjonowania systemu ochrony zdrowia w Polsce, zarówno poprzez podniesienie kwalifikacji kadry podmiotów leczniczych (w tym kadry medycznej) jak i dostępności do usług dostarczanych drogą elektroniczną.
Wprowadzenie znajomości tematu informatyzacji placówki medycznej oraz wytwarzania i użytkowania elektronicznej dokumentacji medycznej, nabycie praktycznych umiejętności w zakresie tworzenia i przetwarzania elektronicznej dokumentacji medycznej, będzie miało wpływ na łatwiejsze wprowadzenie w życie obowiązujących i planowanych do wprowadzenia przepisów prawnych, a także na efektywniejsze wykorzystanie innowacyjnych technologii w celu poprawy jakości udzielanych usług medycznych. Obowiązek wprowadzenia elektronicznej dokumentacji medycznej wynika z ustawy z dnia 28 kwietnia 2011 r. o systemie informacji w ochronie zdrowia i będzie dotyczył wszystkich podmiotów prowadzących działalność leczniczą na terenie Polski. Szkolenia pozwolą na ustandaryzowanie dotychczasowych informacji oraz poszerzenie ich o kolejne, a także zapoznanie się z tematem w praktyce. 
Aktualnie  trwa proces akceptacji  w trybie obiegowym fiszki projektowej przez Komitet Sterujący oraz Komitet Monitorujący PO WER. 
W tabeli w latach 2019-2021 zostały uwzględnione kwoty związane z realizacją projektu według przygotowanego dla projektu harmonogramu rzeczowo-finansowego.
Realizacja projektu zakłada organizację szkoleń:
- dla pracowników podmiotów leczniczych realizujących świadczenia opieki zdrowotnej w rodzaju leczenie szpitalne;
- dla pracowników podmiotów leczniczych realizujących świadczenia opieki zdrowotnej w rodzaju podstawowa opieka zdrowotna.
Szkolenia realizowane będą przez zespoły szkoleniowe składające się z merytorycznych pracowników CSIOZ. 
Przy szacowaniu budżetu wzięto pod uwagę:
- liczbę podmiotów leczniczych wykonujących szpitalną działalność leczniczą (660 podmiotów), w których organizowane będą szkolenia prowadzone przez zespoły szkoleniowe (merytoryczni specjaliści CSIOZ);
- liczbę podmiotów wykonujących podstawową opiekę zdrowotną, które zostały objęte działaniami projakościowymi w ramach programu (2640 podmiotów);
- koszty wykonawcy zewnętrznego (zapewnienie sal szkoleniowych wraz z obsługą oraz dostarczenie cateringu dla uczestników szkolenia);
- koszty delegacji zespołów szkoleniowych oraz koszty rekrutacji i zarządzania projektem;
- koszty wynagrodzeń autorytetów (ekspertów) z obszaru ochrony zdrowia.
Koszty projektu zostały oszacowane na podstawie dotychczasowych doświadczeń CSIOZ w ramach prowadzenia swojej dotychczasowej działalności z uwzględnieniem cen rynkowych określonych na podstawie analizy rynku.</t>
  </si>
  <si>
    <t>Realizacja projektu przyczyni się do upowszechnienia wymiany elektronicznej dokumentacji medycznej, poprawy kompetencji cyfrowych świadczeniodawców na terenie całego kraju oraz do poprawy jakości funkcjonowania systemu ochrony zdrowia w Polsce, zarówno poprzez podniesienie kwalifikacji kadry podmiotów leczniczych (w tym kadry medycznej) jak i dostępności do usług dostarczanych drogą elektroniczną.</t>
  </si>
  <si>
    <t>Podmioty lecznicze oraz pracownicy ochrony zdrowia</t>
  </si>
  <si>
    <t xml:space="preserve">Realizacja projektu pozwoli na:
- ustandaryzowanie dotychczasowych informacji oraz poszerzenie ich o kolejne, a także zapoznanie się z tematem w praktyce;
- łatwiejsze wprowadzenie w życie obowiązujących przepisów prawa przez pracowników podmiotów leczniczych stanowiących grupę docelową projektu;
- skuteczniejsze wdrożenie w podmiotach leczniczych działań projakościowych (należy przez to rozumieć jako znajomość ze strony pracowników podmiotów leczniczych obsługi procesów tworzenia i przetwarzania szerokorozumianej Elektronicznej Dokumentacji Medycznej oraz wdrożonych e-usług), które będą miały bezpośredni wpływ na podniesienie jakości świadczonych w nich usług medycznych. 
- wzrost kompetencji, wiedzy i umiejętności  pracowników podmiotów leczniczych w zakresie min. wystawiania e-recepty, e-skierowania czy tworzenia Elektronicznej Dokumentacji Medycznej.
Pracownicy podmiotów leczniczych, którzy zapoznani zostaną z procesami obsługi dostarczonych nowoczesnych e-usług, będą mieli wpływ na zwiększenie satysfakcji i wygody pacjentów z procesu leczenia oraz skuteczność i wydajność opieki zdrowotnej. </t>
  </si>
  <si>
    <t xml:space="preserve">Część 46, dział 851/rozdział budżetu państwa 85195/ rezerwa celowa pozycja 57 
Zapewnienie trwałości projektów Elektroniczna Platforma Gromadzenia, Analizy i Udostępniania Zasobów Cyfrowych o Zdarzeniach Medycznych (P1) oraz Platforma udostępniania on-line przedsiębiorcom usług i zasobów cyfrowych rejestrów medycznych (P2), Dziedzinowe systemy teleinformatyczne sytemu informacji w ochronie zdrowia (P4)
</t>
  </si>
  <si>
    <t>Informacje ujęte w powyższej tabeli zostały podane w oparciu o dane ujęte w OSR do ustawy o zmianie ustawy o systemie informacji w ochronie zdrowia oraz niektórych innych ustaw procedowanym w 2015 r. w ramach środków na utrzymanie projektów P1, P2 i P4. 
Projekty P1, P2 i P4 były realizowane w ramach działań współfinansowanych ze środków UE w ramach Programu Operacyjnego Innowacyjna Gospodarka 2007-2013, a CSIOZ jako ich beneficjent zgodnie z postanowieniami porozumień o dofinansowanie, ma obowiązek zapewnienia trwałości ww. projektów przez okres 5 lat od daty ich zakończenia. W związku z realizacją powyższego obowiązku oraz z koniecznością utrzymania zbudowanych systemów niezbędne było określenie kosztów potrzebnych do nieprzerwanego i prawidłowego działania przedmiotowych systemów.
Ponieważ wskazane powyżej koszty związane z utrzymaniem i rozwojem systemu P2 i P4 stanowią skutki projektów zrealizowanych w ramach perspektywy finansowanej 2007-2013, nie jest uzasadnione określanie skutków tych działań na lata kolejne zatem wydatki ogółem wskazane w PZIP uwzględniają jedynie działania w latach 2019-2022, które są również ujęte w OSR do ustawy o SIOZ, natomiast w tabeli 1 określono skutki realizacji projektów P2 i P4.   
Koszty wskazane na rozwój i utrzymanie systemów P2 i P4 zostały oszacowane na podstawie dotychczasowych doświadczeń CSIOZ w ramach prowadzenia swojej podstawowej działalności z uwzględnieniem dotychczas ponoszonych wydatków oraz cen rynkowych określonych na podstawie analizy rynku.
Planowany udział systemu P2 w kosztach wskazanych w OSR do ustawy o SIOZ ustanowi ok 16% całkowitych kosztów, natomiast udział kosztów systemu P4 w kosztach wskazanych w OSR do ustawy o SIOZ ustanowi ok 24% całkowitych kosztów. Niemnie jednak powyższy udział ma charakter orientacyjny i z uwagi na szczególne uwarunkowania technologiczno-systemowe, należy je traktować jedynie w kategoriach szacunkowych. 
W ramach systemów utrzymywanych przez CSIOZ w latach 2019-2022 zaplanowano głównie prace rozwojowe mające na celu zaspokojenie wymagań Właścicieli Biznesowych oraz działania mające przyczynić się do minimalizacji długu technologicznego, zapewnia zwiększenie szybkości wytwarzania, wdrażania oraz aktualizowania oprogramowania, usprawnienie działania usług poprzez automatyzację procesów i efektywne wykorzystanie infrastruktury. W ramach wydatków związanych z bieżąca eksploatacją systemów P2 i P4 przewidziano m.in. utrzymanie i rozwój w warstwie aplikacji oraz w warstwie ITS, utrzymanie sprawności parku technologicznego ITS, zapewnienie I-szej linii wsparcia oraz pozostałe koszty związane z utrzymaniem systemów w tym koszty ogólne oraz wydatki na wynagrodzenia zespołu po stronie CSIOZ.
Jednocześnie należy mieć na względzie, że CSIOZ realizuje projekty informatyczne zgodnie z modelem mieszanym przewidującym outsourcing usług utrzymaniowych oraz utrzymanie siłami własnymi jednostki. Niemniej jednak przyjęta przez CSIOZ koncepcja jako priorytet stawia zbudowanie i utrzymanie przez CSIOZ potencjału wiedzy w zakresie wdrażanych, rozwijanych i utrzymywanych systemów IT. W związku z powyższym, zakres prac projektowych pierwotnie przewidzianych do realizacji przez wykonawców zewnętrznych (określony na etapie procedowania OSR do ustawy o SIOZ) został zmniejszony na rzecz zespołów wewnętrznych CSIOZ. Zespół wewnętrzny odpowiada za wykonanie analizy, architektury oraz zarządzania projektami, jak również część prac developerskich. W związku z powyższym zmianie uległ również pierwotny rozkład wydatków pomiędzy poszczególnymi zadaniami określonymi w OSR do ustawy o SIOZ.</t>
  </si>
  <si>
    <t>Samo utrzymanie i rozwój systemów uruchomionych w minionych latach nie wpływa na konkurencyjność gospodarki i przedsiębiorczość.</t>
  </si>
  <si>
    <t>Planowane koszty ogólne realizacji Projektu PUESC w latach 2019-2021 zostaną pokryte w ramach budżetu państwa, cz. 19 Budżet, finanse publiczne i instytucje finansowe oraz współfinansowania ze środków UE w ramach Programu Operacyjnego Polska Cyfrowa, Działanie 2.1 – porozumienie nr POPC.02.01.00-00-0074/17-00 o dofinansowanie projektu „Platforma Usług Elektronicznych Skarbowo-Celnych (PUESC)” z dnia 18.12.2017.</t>
  </si>
  <si>
    <t xml:space="preserve">Koszt realizacji Projektu PUESC w okresie 3 lat od przyjęcia Programu szacuje się na następujące kwoty:
- budżet państwa ok. 21,03 mln zł obejmuje realizację Projektu wyłącznie ze środków budżetu państwa oraz wkład krajowy,
- wkład środków pochodzących ze środków europejskich, tj. Programu Operacyjnego Polska Cyfrowa szacowany jest na kwotę ok. 110,4 mln zł. </t>
  </si>
  <si>
    <t xml:space="preserve">W ramach Projektu zostanie dostarczonych 11 e-usług publicznych, których głównym celem jest usprawnienie procesów realizowanych przez klientów KAS w obszarze celnym i akcyzowym w zakresie odprawy granicznej, odprawy celnej oraz obrotu wyrobami podlegającymi akcyzie i poszerzenie zakresu spraw, które będą mogły być obsłużone w formie elektronicznej.
Odbiorcą większości e-usług będą przedsiębiorcy dokonujący obrotu towarowego z zagranicą lub będący podatnikami podatku akcyzowego, którzy dokonują w tym zakresie czynności/formalności wynikających z obowiązujących przepisów prawa. Umożliwienie dokonania wymaganych prawem formalności w postaci elektronicznej przyczyni się do skrócenia czasu potrzebnego na ich załatwienie, w niektórych przypadkach umożliwi uproszczenie tychże formalności, jak również przyniesie oszczędność w zakresie czasu potrzebnego na dokonanie określonych czynności. Koordynacja działań wielu uczestników procesu kontroli towarów w ramach usługi ePO przyniesie wymierne korzyści nie tylko przedsiębiorcom, ale i Partnerom KAS uczestniczącym w tym procesie (np. służby weterynaryjne czy fitosanitarne). Automatyczna lub półautomatyczna walidacja danych pochodzących z rejestrów prowadzonych przez Partnerów z jednej strony umożliwi szybszą obsługę zgłoszenia celnego, z drugiej strony zapewni wiarygodność weryfikowanych dokumentów, jednocześnie uwalniając przedsiębiorcę od konieczności każdorazowego ich przedkładania.
Beneficjentem korzyści wynikających z wdrożenia e-usług będą także obywatele, przede wszystkim przekraczający zewnętrzną granicę UE. Wdrażane usługi pozwolą na usprawnienie procesu odprawy granicznej, w tym procesu związanego z obsługą zwrotu VAT dla podróżnych. Wdrożone usługi przyniosą także korzyści dla KAS związane z optymalizacją zasobów kadrowych dedykowanych do obsługi procesów odprawy granicznej, a także w zakresie obsługi przez organy KAS oraz pracowników Ministerstwa Finansów procesu nabywania i rozliczania znaków akcyzy. </t>
  </si>
  <si>
    <t xml:space="preserve">Informacje w powyższej tabeli zostały podane w oparciu o dane pochodzące z Aneksu nr 5 do Porozumienia POPC.02.01.00-00-066/17-05 dla projektu „Elektroniczna Platforma Gromadzenia, Analizy i Udostępniania zasobów cyfrowych o Zdarzeniach Medycznych (P1)-faza 2 i Harmonogramu rzeczowo-finansowego projektu w odniesieniu do lat 2019 i 2020 (tj. okresu realizacji projektu ze środków POPC). Ujęto również dane pochodzące z Umowy grantu nr INEA/CEF/ICT/A2017/1539643 dotyczący KPK.
Udział wydatków przewidzianych na KPK ze środków budżetu państwa jak i środków Unii Europejskiej w okresie 2019-2029 przedstawia się następująco:
Okres 0: 0,45 mln zł BP i 1,4 mln zł BŚE;
Okres 1: 0,15 mln zł BP i 0,4 mln zł BŚE;
Okres 2: 0,05 mln zł BP i 0,2 mln zł BŚE;
Okres 3: 0,05 mln zł BP i 0,2 mln zł BŚE;
Okres 4: 0,04 mln zł BP; 
Okres 5: 0,11 mln zł BP;
Okres 6: 0,05 mln zł BP;
Okres 7: 0,05 mln zł BP;
Okres 8 : 0,05 mln zł BP;
Okres 9: 0,05 mln zł BP;
Okres 10: 0,12 mln zł BP
Łączna ilość środków pochodzących z budżetu państwa na realizację projektu KPK wyniesie 1,17 mln zł zaś środków Unii Europejskiej 2,2 mln zł. Projekt KPK jest realizowany w okresie od 1.07.2018 do 30.06.2022. Udział środków budżetu państwa w okresie realizacji projektu wynosi 25% zaś środków Unii Europejskiej 75%. 
Ponadto w celu optymalizacji kosztów przy zachowaniu dużej wydajności i dostępności oraz bezpieczeństwa systemy wytworzone w ramach projektów P1, P2, P4 są integrowane zarówno w warstwie sprzętowej jak i systemowej, co uniemożliwia rozdzielenie wydatków na utrzymanie systemów teleinformatycznych w części związanej z odtworzeniem Infrastruktury Techniczno Systemowej.   W latach 2020-2022 ujęte zostały łączne wydatki na Projekty P1, P2 i P4, które były realizowane w ramach działań współfinansowanych ze środków UE w ramach Programu Operacyjnego Innowacyjna Gospodarka 2007-2013, a także Programu Operacyjnego Polska Cyfrowa. CSIOZ jako ich beneficjent zgodnie z postanowieniami porozumień o dofinansowanie, ma obowiązek zapewnienia trwałości ww. projektów przez okres 5 lat od daty ich zakończenia. W związku z realizacją powyższego obowiązku oraz z koniecznością utrzymania zbudowanych systemów niezbędne było określenie kosztów potrzebnych do nieprzerwanego i prawidłowego działania przedmiotowych systemów.
Koszty wskazane na rozwój i utrzymanie projektu P1 zostały oszacowane na podstawie dotychczasowych doświadczeń CSIOZ w ramach prowadzenia swojej podstawowej działalności z uwzględnieniem dotychczas ponoszonych wydatków oraz cen rynkowych określonych na podstawie analizy rynku.  Usługa utrzymania ITS obejmuje wydzielenie zespołu administratorów systemu, I-ej linii wsparcia oraz realizacją funkcji Service Desk. Na koszt usługi utrzymania składają się głównie kategorie wydatków: wynagrodzenia, I linia wsparcia i usługi, a także odtworzenie nakładów umożliwiających utrzymanie posiadanej infrastruktury. Planowany udział systemu P1 w kosztach wskazanych w OSR do ustawy z dnia 5 października 2015 r. o zmianie ustawy o systemie informacji w ochronie zdrowia oraz niektórych innych ustaw ustanowi ok. 61% całkowitych kosztów.
Informacje ujęte w powyższej tabeli są również ujęte w OSR do ww. ustawy w ramach środków na utrzymanie projektów P1, P2 i P4.
</t>
  </si>
  <si>
    <t>Program Operacyjny Polska Cyfrowa na lata 2014-2020, część 29 obrona narodowa</t>
  </si>
  <si>
    <t xml:space="preserve">Projekt opisu założeń projektu informatycznego, tytuł projektu: Budowa ogólnopolskiej platformy wysokiej jakości i dostępności e-usług publicznych w podmiotach leczniczych utworzonych i nadzorowanych przez MON. Wydatki uwzględnione w latach 3-8 dotyczą kosztów utrzymania wdrożonych systemów i pokrywane będą z budżetów instytutów badawczych  oraz samodzielnych publicznych zakładów opieki zdrowotnej utworzonych i nadzorowanych przez Ministra Obrony Narodowej.
</t>
  </si>
  <si>
    <t>Cz. 21</t>
  </si>
  <si>
    <t>Źródło: Studium Wykonalności dla projektu SIPAM</t>
  </si>
  <si>
    <t xml:space="preserve">Projekt realizowany w ramach Programu Operacyjnego Polska Cyfrowa na lata 2014-2020, Osi Priorytetowej nr 2 „E-administracja i otwarty rząd”, Działania nr 2.1 „Wysoka dostępność i jakość e-usług publicznych”.
Wartość całkowita przedsięwzięcia: ogółem: 3.499.198,06 zł, w tym:
- finansowanie: 2.957.207,52 zł- ze środków UE,
- współfinansowanie: 537.070,54 zł- ze środków budżetu państwa (cz. 21)
</t>
  </si>
  <si>
    <t>Zgodnie z harmonogramem realizacji projektu, przyjęto następujące założenia dotyczące wydatków w poszczególnych latach:
1) 2017 r.:72 201,00 zł (nie uwzględniono w tabeli)
2) 2018 r.: 386 615,00 zł (nie uwzględniono w tabeli)
3) 2019 r.:  3 040 382,06 zł (uwzględniono w tabeli w kolumnie „0”: 3,04)</t>
  </si>
  <si>
    <t>budżet państwa: część 58 Główny Urząd Statystyczny</t>
  </si>
  <si>
    <t xml:space="preserve">Projekt „TranStat” - 4.994.306 zł, z tego: budżet państwa: część 58 Główny Urząd Statystyczny – 3.214.088 zł, Politechnika Krakowska – 884.522 zł, Akademia Morska w Szczecinie – 895.696 zł;
Projekt „SATMIROL” - GUS – 3.764.222 zł, Instytut Geodezji i Kartografii – 1.460.019 zł, Centrum Badań Kosmicznych Polskiej Akademii Nauk – 992.832 zł;
Projekt „INSTATCENY” - 5.743.431 zł, z tego: GUS – 3.740.632 zł, Szkoła Główna Handlowa – 661.711 zł, Instytut Podstaw Informatyki Polskiej Akademii Nauk – 1.341.088 zł
</t>
  </si>
  <si>
    <t>Gospostrateg jest strategicznym programem badań naukowych i prac rozwojowych, jego efekty pozwolą na wsparcie istniejących mechanizmów transferu wiedzy oraz pobudzanie nowych, wzmacniających konkurencyjność i innowacyjność polskiej gospodarki.</t>
  </si>
  <si>
    <t>Mozliwość wykorzystania rezultatów badań społeczno-ekonomicznych.</t>
  </si>
  <si>
    <t xml:space="preserve">Środki pochodzące z budżetu UE, środki budżetu państwa przy założeniu, że dane w tabeli prezentowane są od 2020 r. oraz uwzględniają:
• wdrożenie rozwiązania w latach 2020 – 2022: 61,63 mln zł (w tym: ze środków UE 52,15 mln zł, z budżetu państwa  9,48mln zł:  cz. 27-Informatyzacja - 8,07 mln zł; cz. 20 - Gospodarka - 1,16mln zł, cz. 76 – Urząd Komunikacji Elektronicznej – 0,25 mln zł). 
Zakłada się rozpoczęcie realizacji projektu w 2019 r. Na wdrożenie  rozwiązania w latach 2019 – 2022: 79,98 mln zł (w tym ze środków UE 67,68 mln zł, z budżetu państwa 12,30 mln zł:  cz. 27 – Informatyzacja – 10,52 mln zł; cz.20 – Gospodarka 1,48 mln zł, cz. 76 – UKE 0,30 mln zł). W tabeli powyżej prezentowane koszty są od 2020 r z uwagi na fakt że ustawa wchodzi w życie w IV kwartale 2020 r.
• finansowanie utrzymania w okresie 2020-2030 przypada 144,78 mln zł (w tym: cz. 27 – Informatyzacja – 120,14 mln zł; cz. 20 – Gospodarka 24,64 mln zł)
• wybór operatora wyznaczonego w 2025 w poszerzonej formule  – powołanie interdyscyplinarnego zespołu ekspertów, koszty ekspertyzy: 3,61 mln zł (cz. 76 – Urząd Komunikacji Elektronicznej),
• kontrolę i nadzór nad operatorem wyznaczonym:9,97 mln zł (cz. 76 – Urząd Komunikacji Elektronicznej).
• dotacja dla Operatora Wyznaczonego z tytułu realizacji transferów od podmiotu niepublicznego do podmiotu publicznego przy użyciu publicznej usługi rejestrowanego doręczenia elektronicznego udzielana z części 26 budżetu państwa przez ministra właściwego ds. łączności, w łącznej wysokości 1 230,98 mln zł w latach 2020-2030. </t>
  </si>
  <si>
    <t>W wydatkach ogółem zostały ujęte koszty opisane szczegółowo poniżej w punktach 1-4 oraz 6.
1. Wydatki na wdrożenie rozwiązania (w strumieniu legislacyjnym i technologicznym) – cz. 27- Informatyzacja oraz cz. 20 – Gospodarka oraz cz.76 Urząd Komunikacji Elektronicznej
Koszt wdrożenia rozwiązania obejmuje koszt:
 dostosowania do przepisów prawa umocowujących elektronizację doręczeń,
 przygotowania technicznego standardu rejestrowanego doręczania elektronicznego zgodnego z normami technicznymi Europejskiego Instytutu Norm Telekomunikacyjnych zapewniającego interoperacyjność doręczeń świadczonych przez różnych dostawców usług ,
 wytworzenia oprogramowania, 
 zakupu lub modyfikacji infrastruktury,
 pozostałe koszty ( w tym kampania informacyjno-promocyjna, szkolenia i inne).
Koszt wytworzenia oprogramowania będzie obejmował utworzenie Bazy Adresów Elektronicznych w ramach rejestrów państwowych, wdrożenie centralnego modułu komunikacyjnego zapewniającego obsługę i integrację usługi rejestrowanego doręczenia elektronicznego świadczonej przez operatora wyznaczonego z usługami świadczonymi przez innych kwalifikowanych dostawców, integrację z publiczną usługą hybrydową, integrację z innymi rejestrami publicznymi, e-usługami i systemami zarządzania dokumentacją podmiotów publicznych. W kosztach są uwzględnione koszty Ministerstwa Przedsiębiorczości i Technologii związane z wdrożeniem rozwiązania wynikającego z porozumienia partnerskiego oraz koszty udziału UKE we wdrożeniu (opracowanie standardu publicznej usługi rejestrowanego doręczenia elektronicznego).
Wydatki na wdrożenie z budżetu państwa wyniosą :
w roku 2019 2,82 mln zł, w 2020 roku 5,96 mln zł, w 2021 roku 2,93 mln zł, w 2022 r. 0,59 mln zł,
w tym:
cz. 27 – Informatyzacja:
w roku 2019 2,45mln zł, w 2020 roku 5,39 mln zł, w 2021 roku 2,31 mln zł, w 2022 r. 0,37 mln zł
cz. 20 – Gospodarka:
w roku 2019 0,32 mln zł, w 2020 roku 0,42 mln zł, w 2021 roku 0,53 mln zł, w 2022 r. 0,21 mln zł
cz. 76 – Urząd Komunikacji Elektronicznej:
w roku 2019 0,05 mln zł, w 2020 roku 0,15 mln zł, w 2021 roku 0,09 mln zł, w 2022 roku    0,01 mln zł
W kosztach wdrożenia nie jest przewidziany koszt ewentualnego dostosowania systemów teleinformatycznych operatora wyznaczonego i zakupu lub modyfikacji infrastruktury operatora wyznaczonego niezbędnej do świadczenia publicznej usługi rejestrowanego doręczenia elektronicznego i publicznej usługi hybrydowej. Zakłada się, że ten koszt będzie poniesiony przez operatora wyznaczonego, a pokrywany będzie z opłat pobieranych za świadczenie publicznej usługi rejestrowanego doręczenia elektronicznego (w części objętej opłatami zgodnie z modelem finansowania usługi) w powiązaniu z publiczną usługą hybrydową. W kosztach wdrożeń nie został także ujęty koszty dostosowania systemów informatycznych do zmian prawnych, koszty dostosowania tych systemów do zmian prawnych, technologicznych i organizacyjnych zachodzących w otoczeniu powinny pochodzić z bieżących wydatków wszystkich zainteresowanych podmiotów  w ramach corocznego budżetu, bez możliwości ubiegania się o dodatkowe środki na ten cel. 
2. Koszt utrzymania w okresie 0-10 lat– cz. 27-Informatyzacja oraz cz. 20 – Gospodarka
Z uwagi na fakt iż proces wdrożenia przewiduje wydawanie w poszczególnych przyrostach logicznych komponentów rozwiązania z jednoczesnym użytkowaniem ich produkcyjnie należy zauważyć że koszty utrzymania pojawią się już w okresie wdrożenia i będą obejmowały wdrożenie rozwiązań zapewniających uzyskanie wysokiej dostępności rozwiązania a także zachowania ciągłości działania publicznej usługi rejestrowanego doręczenia elektronicznego oraz publicznej usługi hybrydowej. Na skutek wejścia w życie ustawy powstanie także konieczność utrzymania ciągłości działania e-usług związanych obecnie z ePUAP poprzez zastosowanie adapterów umożliwiających integrację ze skrzynkami doręczeń utrzymywanymi przez operatora wyznaczonego. Należy także zauważyć, że zostanie rozszerzona lista podmiotów publicznych zobowiązanych do posiadania skrzynek doręczeń w stosunku do obecnego wolumenu skrzynek na ePUAP. Można się zatem spodziewać, że w odniesieniu do stanu obecnego, zwiększy się wolumen korespondencji przesyłanej i gromadzonej w elektronicznych skrzynkach doręczeń.
Koszty utrzymania wyniosą: w roku 2020 0,63 mln zł, w roku 2021 1,09 mln zł, 2022 roku 14,56 mln zł, 2023 roku 15,17mln zł, 2024 roku 15,33 mln zł, 2025 roku 15,97 mln zł, 2026 roku 16,12 mln zł, 2027 roku 16,27 mln zł, 2028 roku 16,42 mln zł, 2029 roku 16,54 mln zł i 2030 r. 16,68 mln zł  w tym:
cz. 27 – Informatyzacja 
w roku 2020 0,63 mln zł, w roku 2021 1,09 mln zł, w 2022 roku 12,15 mln zł, 2023 roku 12,76 mln zł, 2024 roku 12,92 mln zł, 2025 roku 13,07 mln zł, 2026 roku 13,22 mln zł, 2027 roku 13,37 mln zł, 2028 roku 13,51 mln zł, 2029 roku 13,64 mln zł, w 2030 r. 13,78 mln zł
cz. 20 – Gospodarka 
w 2022 roku 2,41 mln zł, 2023 roku 2,41 mln zł, 2024 roku 2,41 mln zł, 2025 roku 2,90 mln zł, 2026 roku 2,90 mln zł, 2027 roku 2,90 mln zł, 2028 roku 2,91 mln zł, 2029 roku 2,90 mln zł oraz w 2030 r. 2,90 mln zł.
W kosztach stabilizacji i utrzymania rozwiązania nie jest przewidziany koszt ewentualnego utrzymania systemów teleinformatycznych operatora wyznaczonego. Zakłada się, że ten koszt będzie poniesiony przez operatora wyznaczonego, a pokrywany będzie z opłat pobieranych za świadczenie usługi e-Doręczenia w powiązaniu z publiczną usługą hybrydową.
3. Wybór operatora wyznaczonego – cz. 76 – Urząd Komunikacji Elektronicznej
Wybór operatora wyznaczonego do świadczenia publicznej usługi rejestrowanego doręczenia elektronicznego oraz publicznej usługi hybrydowej wymaga zmiany procedur wyboru operatora wyznaczonego na rok 2026 i lata następne (weryfikacja zdolności do pełnienia tej roli) w trybie konkursu zgodnego z ustawą z dnia 23 listopada 2012 r. – Prawo pocztowe. Niezbędne będzie zaangażowanie podmiotów publicznych posiadających kompetencje oceny zdolności podmiotów biorących udział w konkursie zarówno w zakresie świadczenia usługi e-Doręczenia (system doręczeń w postaci elektronicznej wraz z komponentem umożliwiających przetwarzanie treści z postaci elektronicznej do papierowej i odwrotnie), jak i w zakresie doręczenia przesyłek pocztowych.
Konieczne będzie powołanie interdyscyplinarnego zespołu ekspertów IT z zakresu cyfryzacji (2 etaty), informatyzacji (2 etaty), specjalistów ekonomii (2 etaty), prawa - w szczególności radców prawnych i legislatorów (4 etaty) i specjalistów bezpieczeństwa państwa (2 etaty) w celu opracowania dokumentacji konkursowej obejmującej wymagania dotyczące oferty podmiotu aplikującego o status wyznaczonego operatora cyfrowego (w tym kryteriów przystąpienia do konkursu i kryteriów wyboru). Prace ww. zespołu powinny być wspierane przez pracowników niższego szczebla (2 etaty) (np. specjalista) w zakresie m.in. technicznego opracowania dokumentacji.
Średnie miesięczne wynagrodzenie brutto (wraz z pochodnymi) 1 eksperta (radca/konsultant) to od 7645,27 zł (razem z ZUS - 9146,80 zł) do 8994,43 zł (razem z ZUS - 10760,94 zł), natomiast specjalisty - 4497,22 zł (razem z ZUS – 5380,47 zł). Przyjmuje się, że opracowanie dokumentacji konkursowej trwać będzie od 9 do 12 miesięcy. Jak wspomniano wyżej, zespół powinien być następnie zaangażowany w opracowywanie ewentualnych ogłoszeń dot. sprostowania oczywistych omyłek (w terminie od ogłoszenia konkursu do ostatecznego terminu złożenia ofert). Optymalnie termin na przygotowanie oferty nie powinien być krótszy niż 4 do 6 miesięcy.
W związku ze znacznym skomplikowaniem zagadnień merytorycznych, nie wyklucza się konieczności przygotowania ekspertyzy zewnętrznej do doboru i opracowania założeń wyboru kryterium oceny oraz punktacji tego kryterium (koszt ekspertyzy - 0,25 mln zł - zostanie poniesiony w 2022 roku).
Ponadto konieczne będzie powołanie Komisji konkursowej przez organ wskazany w ustawie do oceny podmiotów biorących udział w konkursie oraz wyboru operatora wyznaczonego. W prace Komisji konkursowej powinni być zaangażowani eksperci IT z zakresu cyfryzacji (2 etaty), informatyzacji (2 etaty) i specjaliści ekonomii (2 etaty), prawa w szczególności radcy prawni i legislatorzy (4 etaty) i specjaliści bezpieczeństwa państwa (2 etaty), a także specjaliści wsparcia technicznego (2 etaty). Prace komisji konkursowej będą trwać, w zależności od ilości oraz obszerności ofert, od 2 do 3 miesięcy. Utworzenie dodatkowych etatów nastąpi w 2022 roku i wyniesie 1,09 mln zł, natomiast w roku 2023 1,68 mln zł a w roku 2024 0,84 mln zł.
4. Koszt organu właściwego do sprawowania kontroli i nadzoru nad operatorem wyznaczonym – cz. 76- Urząd Komunikacji Elektronicznej
Niezależnie od zadań związanych z przygotowaniem i przeprowadzeniem procedury wyboru, organ właściwy do nadzoru nad prawidłowością wypełniania zadań operatora wyznaczonego (w tym również w okresie przejściowym), będzie miał znacząco zwiększoną liczbę zadań związanych m.in. z kontrolą, interwencjami, skargami i wnioskami ADR. Celem tych działań będzie zapewnienie prawidłowego funkcjonowania pocztowych usług (publiczna usługa hybrydowa będzie usługą pocztową) oraz nowych e usług w powiązaniu z funkcjonowaniem usług tradycyjnych, a także zapewnienie uczestnikom obrotu pocztowego właściwych warunków świadczenia usług, w tym bezpieczeństwa świadczenia usług, przestrzegania tajemnicy pocztowej oraz odpowiedniej jakości usług świadczonych przez operatora. Pewność nowych usług a w tym skuteczność nadzoru będzie istotnym czynnikiem kształtującym zaufanie społeczeństwa do interakcji elektronicznej między obywatelami, przedsiębiorstwami i organami publicznymi.
W związku z powyższym w organie właściwym do nadzoru nad operatorem wyznaczonym konieczne jest zwiększenie zatrudnienia, począwszy od roku w którym zostanie powołany operator wyznaczony z mocy ustawy, o 9 etatów (5 etatów eksperckich oraz 4 specjalistów). Koszt miesięczny wynagrodzeń szacuje się na 75 tys. zł. Dodatkowym kosztem jednorazowym będzie koszt utworzenia stanowiska pracy wraz z wyposażeniem - 67 tys. zł. 
Koszt ten wyniesie w roku 2020 0,97 mln zł, a w latach od 2021 do 2030 odpowiednio 0,90 mln zł w każdym roku.
5. Model finansowania świadczenia publicznej usługi rejestrowanego doręczenia elektronicznego oraz publicznej usługi hybrydowej
Cennik obejmował będzie:
• Opłatę za publiczną usługę rejestrowanego doręczenia elektronicznego (e Doręczenie) – tj. przesyłki elektroniczne;
• Opłatę za publiczną usługę hybrydową rejestrowaną tj. doręczenie w postaci papierowej przesyłki pocztowej korespondencji nadanej przez podmiot publiczny w postaci elektronicznej ze zwrotnym otrzymaniem dowodów doręczenia w postaci elektronicznej
• Opłatę za publiczną usługę hybrydową ekonomiczną standardową tj. doręczenie w postaci papierowej przesyłki pocztowej korespondencji nadanej przez podmiot publiczny w postaci elektronicznej bez zwrotnego otrzymania dowodów doręczenia (przesyłka nierejestrowana, stanowiąca odpowiednik przesyłki listowej nierejestrowanej ekonomicznej w formacie standardowym S)
A. Opłata za publiczną usługę rejestrowanego doręczenia elektronicznego naliczana będzie za pojedynczy przesył danych z uwzględnieniem wielkości danych, przy czym cena jednostkowa za przeszył danych ustalana będzie za każdy rozpoczęty transfer 10 MB przy następujących założeniach;
• W korespondencji nadawanej z podmiotu publicznego do podmiotu niepublicznego opłatę uiszcza podmiot publiczny wg cennika Poczty Polskiej (szacowana wysokość opłaty 3,45 bez VAT );
• W korespondencji między podmiotami publicznymi opłat nie ma;
• W korespondencji nadawanej od podmiotu niepublicznego do podmiotu publicznego opłat nie ma (rzeczywisty koszt transferu danych wynikający z dostarczenia korespondencji przez operatora wyznaczonego za pomocą publicznej usługi rejestrowanego doręczenia elektronicznego będzie pokrywany z dotacji opisanej w p. 6 a jego podstawą będzie wolumen zrealizowanych doręczeń przemnożony przez szacowany koszt jednostkowy transferu wynoszący 2 zł bez VAT )
B. Opłata za publiczną usługę hybrydową rejestrowaną (szacowana opłata 5,64 zł bez VAT )
• Doręczenie korespondencji w postaci papierowej przesyłki pocztowej nadanej przez podmiot publiczny w postaci elektronicznej, opłata pobierana jest za każdą przesyłkę listową z uwzględnieniem kosztów przekształcenia dokumentu elektronicznego w dokument papierowy;
C. Opłata za publiczną usługę ekonomiczną (szacowana opłata 1,99 zł bez VAT za pojedynczą przesyłkę )
• Doręczenie korespondencji w postaci papierowej przesyłki pocztowej nadanej przez podmiot publiczny w postaci elektronicznej, opłata pobierana jest za każdą przesyłkę listową z uwzględnieniem kosztów przekształcenia dokumentu elektronicznego w dokument papierowy;
Jeżeli podmiot niepubliczny, w tym obywatel , skorzysta z dodatkowych usług operatora wyznaczonego ponadstandardowych (np. dodatkowa przestrzeń dyskową, archiwizowanie dokumentów, inne), ponosi za nie opłaty zgodnie z ustalonym cennikiem; 
Na wydatki związane z realizacją publicznej usługi rejestrowanego doręczenia elektronicznego oraz publiczną usługą hybrydową rejestrowaną oraz hybrydą zwykłą w latach 2020 – 2030 przypada łącznie: 4 434 mln zł   W powyższej kwocie środki zaangażowane z budżetu państwa obejmują 2 788 mln zł1 646mln zł obciąży budżet realizacją usługi przez JST.
We wskazanych powyżej kosztach modelu finansowego na obciążenia związane z realizacją publicznej usługi rejestrowanego doręczenia elektronicznego (Opłata A w modelu) w latach 2020 – 2030 przypada:1 169 mln zł w tym: ze środków budżetu państwa 720,00 mln zł, środki JST -449 mln zł
We wskazanych powyżej kosztach modelu finansowego na obciążenia związane z realizacją publicznej usługi hybrydowej rejestrowanej (Opłata B w modelu) w latach 2020 – 2030 przypada: 2 789,00  mln zł w tym: środki budżetu państwa – 1 766,00 mln zł, środki JST- 1 023,00 mln zł 
Obciążenia związane z realizacją publicznej usługi hybrydowej w wariancie ekonomicznym (Opłata C) w modelu w latach 2020-2030 przypadka 476 mln zł  w tym środki z budżetu państwa 302 mln zł, środki JST- 174 mln zł
Analizując skutki modelu finansowego należy zauważyć, że już obecnie podmioty  publiczne ponoszą wydatki na realizacje usług pocztowych. Obecnie realizowana usługa tradycyjna będzie zastępowana korespondencja realizowana przy użyciu publicznej usługi rejestrowanego doręczenia oraz publicznej usługi hybrydowej, co w skali 10 lat przekłada się na oszczędności skarbu państwa. Model oszczędności z tego tytułu został przedstawiony w pkt. 7.
6. Dotacja celowa dla operatora wyznaczonego
Operator wyznaczony uzyska dotacje celową za przesył wiadomości od podmiotów niepublicznych do podmiotów publicznych z wykorzystaniem e-Doręczenia. Rozliczenie dotacji będzie zrealizowane w oparciu o rzeczywisty transfer i rzeczywisty jednostkowy koszt transferu za realizację e-Doręczenia od podmiotu niepublicznego do podmiotu publicznego zgodnie z procedurą oraz metodologią jakie określać będą rozporządzenia Ministra właściwego do spraw łączności po uzgodnieniu z ministrem właściwym do spraw informatyzacji oraz ministrem właściwym do spraw finansów publicznych. 
Jednostkowa stawka dotacji nie może być wyższa niż poniesione przez operatora uzasadnione koszty świadczenia publicznej usługi rejestrowanego doręczenia elektronicznego (wysokość dotacji nie będzie uwzględniała marży operatora wyznaczonego). Dotacji udzielać będzie minister właściwy ds. łączności. Szacuje się na podstawie planowanego wolumenu transferów danych zrealizowanych w wyniku dostarczenia korespondencji elektronicznej od podmiotów niepublicznych do podmiotów publicznych z wykorzystaniem e-Doręczenia oraz kosztów jednostkowych tego transferu (założony koszt 2 zł bez VAT) następujące kwoty dotacji przypadające na poszczególne lata począwszy od 2021 roku:
  2021 2022 2023 2024 2025 2026 2027 2028 2029 2030  
  Skutki w okresie 10 lat od wejścia w życie zmian [mln zł]
 1 2 3 4 5 6 7 8 9 10 Łącznie (0-10)
Dotacja z budżet państwa dla operatora wyznaczonego 31,29 60,57     82,03     107,06     117,79     135,67     153,55     171,43     178,59     193,00     1 230,98  
7. Szacowana oszczędność podmiotów publicznych
Przygotowanie wysyłki papierowej wymaga realizacji następujących czynności kancelaryjnych:
 wydrukowanie,
 przekazanie do podpisania,
 przekazanie do wysyłki,
 kopertowanie,
 obsługa nadania (wypełnienie książki nadawczej, etc.)
 odebranie dowodu doręczenia i włączenie do akt sprawy.
Na koszt tych czynności składają się koszty wydruku oraz koszty czasu pracy, które nie wystąpią w przypadku przesyłki elektronicznej.
Przyjmując, że:
a) koszt wydruku 4 stron pisma czarno-biały wynosi 12 groszy,
b) jedna przesyłka zawiera średnio 2 strony w tym konieczność wydruku dwóch egzemplarzy (jeden zamieszcza się w aktach sprawy) ,
c) koszt koperty wynosi 9 gr,
d) koszt papieru 11 gr
e) koszt utrzymania urządzeń drukujących w przeliczeniu na wydruk 4 stron wynosi 47 gr,
f) średni czas pracy poświęcony obsłudze jednej przesyłki w postaci papierowej uwzględniając wymienione powyżej czynności kancelaryjne wynosi 5 minut,
g) wynagrodzenie miesięczne pracownika zatrudnionego w sektorze publicznym przy operacjach logistyki nadania wynosi 2500 zł brutto,
h) jednostkowy koszt pracy logistyki nadania wynikający z punktu f) i g) wynosi 1,24 zł.
Łączny średni koszt przygotowania przesyłki przez podmiot publiczny dla przyjętych powyżej założeń wynosi 2,02 zł. Gdy do powyższego kosztu doliczymy średnią opłatę z tytułu obecnej realizacji przesyłki tradycyjnej z umów pocztowych na poziomie 5,35 zł uzyskamy średni jednostkowy koszt realizacji korespondencji 7,37 zł. Przy akceptacji rekomendowanej ceny przesyłki hybrydowej w wysokości 5,64 zł uzyskujemy oszczędność podmiotów publicznych sięgającą ok. 1,73 zł na jednej przesyłce. Oszczędność w latach 2020-2030 wynikająca z wprowadzenia elektronizacji  szacuje się w wysokości 1 845 mln.
Szacując model oszczędności w skali wieloletniej należy wskazać:
Gdyby projekt nie był realizowany to przy obecnym kształcie usług pocztowych, koszt umów ze świadczenia usług pocztowych przez 11 lat stanowiłby obciążenie budżetu państwa 
w wysokości 13 890,59 mln . 
Po wprowadzeniu projektu w latach 2020-2023 pojawią się koszty :
- umów za świadczenie usług pocztowych zakładając średnia opłatę 5,35 zł dla wolumenu przesyłek rejestrowanych nieobjętych publiczną usługą rejestrowanego doręczenia elektronicznego oraz  publiczną usługa hybrydową rejestrowaną  w wysokości ok. 7 644,0 mln (w podziale na lata szacowane koszty  kształtują się następująco: w 2020 r. 1 089 mln, w 2021 r. 1 052 mln, w 2022 r. 995 mln, w 2023 r. 931 mln, w 2024 r. 824 mln, w 2025 r. 741 mln, w 2026 r. 666 mln, w 2027 r. 590 mln, w 2028 r., 583 mln, w 2029 r. 144 mln, w 2030 r. 29 mln oraz zakładając średnią opłatę 1,70 zł dla wolumenu przesyłek zwykłych nie objętych publiczną usługą hybrydową ekonomicznej (hybryda zwykła) w wysokości 1 426,00 mln zł ( w podziale na lata szacowane koszty kształtują się następująco: dla 2020 r. 162,00 mln; dla 2021 159,00 mln; dla 2022 153,00 mln;  dla 2023 - 146,00 mln; dla 2024 136,00 mln; dla 2025  129,00 mln; dla 2026 124,00 mln; dla 2027 120,00 mln; dla 2028 123,00 mln; dla 2029 89,00 mln i dla 2030 odpowiednio 83,00 mln. 
- wprowadzenia nowego modelu finansowania uwzględniając e-Doręczenie oraz hybrydę rejestrowaną i hybrydę zwykła w okresie 2020-2030 stanowiące 4 434 mln zł, 
- wdrożenia i utrzymania systemu ( w tym nadzór i wybór OW przez UKE) - 167,84 mln zł 
- dotacji w tym samym okresie (2020-2030) w wysokości 1 230, 98 mln zł  
Zatem z powyższego wynika że szacowane oszczędności wprowadzenia projektu, 
projekt wygeneruje dla budżetu państwa oszczędności 832,77 mln  zł  z czego 446,18  mln zł z tytułu elektronizacji doręczeń (uwzględniając koszt wdrożenia i utrzymania systemu teleinformatycznego, koszt wyboru i nadzoru operatora wyznaczonego, koszty świadczenia publicznej usługi hybrydowej rejestrowanej oraz publicznej usługi rejestrowanego doręczenia elektronicznego, koszt dotacji, oszczędności z tytułu nieponiesienia kosztów wydruku w skali 10 lat).</t>
  </si>
  <si>
    <t xml:space="preserve">budżet państwa: część 58 Główny Urząd Statystyczny
środki UE: POPC Działanie 2.1
</t>
  </si>
  <si>
    <t>Środki z funduszy UE (84,63%, tj. 17 462 565,33 mln zł) oraz budżet Państwa (15,37%, tj. 3 171 447,83 mln zł) części 27, dz. 750, rozdz. 75001, POPC 2.3.1</t>
  </si>
  <si>
    <t xml:space="preserve">Analiza kosztów została przeprowadzona metoda standardową, gdyż ze względu na specyfikę projektu możliwe było oddzielenie strumienia przychodów projektu od ogólnego strumienia przychodów beneficjenta i jednocześnie możliwe było oddzielenie strumienia kosztów operacyjnych i nakładów inwestycyjnych na realizację projektu od ogólnego strumienia kosztów operacyjnych i nakładów inwestycyjnych beneficjenta (istniała możliwość przypisania bezpośrednio kosztów i przychodów do produktów powstałych podczas realizacji projektu). Harmonogram rzeczowo-finansowy został sporządzony na podstawie szacunków cenowych w wyniku dokonanego rozeznania rynku. Analiza finansowa została opracowana w oparciu o metodologię zdyskontowanych przepływów środków pieniężnych (Discounted Casch Flow). 
Projekt realizowany w latach 2018 – 2021, 
Wydatki w trakcie realizacji:
2018 r. – 302 489,17 PLN
2019 r. – 5 615 276,89 PLN
2020 r. – 10 637 709,35 PLN
2021 r. – 4 078 537,75 PLN 
</t>
  </si>
  <si>
    <t>Studium wykonalności projektu MPPC. W pozycji wydatków wykazano koszty utrzymania w trwałości rezultaty projektu MPPC. W pozycji oszczędności wykazano szacowane oszczędności dla przedsiębiorców oraz jednostek administracji publicznej wynikające z korzystania z e-usług, które wykonane zostaną w ramach projektu MPPC. Rok 0 – to rok 2020.</t>
  </si>
  <si>
    <t>Finansowanie utworzenia i wdrożenia systemu ADE jest realizowane w ramach w ramach Programu Operacyjnego Polska Cyfrowa na lata 2014 – 2020 Oś Priorytetowa nr 2 „E-administracja i otwarty rząd” Działanie nr 2.1 „Wysoka dostępność i jakość e-usług publicznych. Koszty związane z realizacją projektu w latach 2019-2020 w ramach POPC wyniosą łącznie 6 806 515,76 zł brutto.
Koszty utworzenia i wdrożenia systemu ADE finansowane z budżetu państwa (wkład krajowy 15,37%) w latach 2019 -2020 zł wyniosą łącznie 1 235 759,69 zł brutto. 
Wdrożenie systemu Archiwum Dokumentów Elektronicznych nie będzie bezpośrednio niosło za sobą konieczności ponoszenia wydatków przez jednostki sektora finansów publicznych. Wydatkami niezbędnymi do poniesienia są koszty utrzymania trwałości projektu przez Naczelną Dyrekcję Archiwów Państwowych i partnerów projektu w latach 2020 – 2024. Obecnie są one  szacowane na następującym poziomie:
1. 2020 - 300 000 zł
2. 2021 - 600 000 zł
3. 2022 - 600 000 zł
4. 2023 - 700 000 zł
5. 2024 - 700 000 zł
Ponadto przewiduje się również prowadzenie prac związanych z konieczną modyfikacją i rozwojem systemu, których wartość szacuje się obecnie na 200 000 zł rocznie. Należy też założyć, że po okresie utrzymania trwałości projektu konieczna będzie modernizacja zarówno infrastruktury (w tym zakup dodatkowych macierzy) jak i oprogramowania systemowego. Łącznie  przyjmując jako rok zero rok 2019 w perspektywie  10 letniej przewiduje się poniesienie następujących wydatków:
0. 7 700 000 zł
1. 860 000 zł
2. 800 000 zł
3. 800 000 zł
4. 900 000 zł
5. 900 000 zł
6. 9 000 000 zł
7. 2 000 000 zł
8. 2 300 000 zł
9. 2 500 000  zł
10. 2 500 000 zł
Jednocześnie należy wskazać, że zważywszy na fakt, że większość prac związanych z przygotowaniem systemu jest obecnie w realizacji lub jest planowana do realizacji a szacowane koszty utrzymania mogą się zmienić po zakończeniu właściwych postępowań przetargowych i uzależnione są także od sytuacji na rynku, nie jest możliwe precyzyjne oszacowanie kosztów. Wydatki zostaną pokryte z części 24 budżetu Państwa – Kultura i ochrona dziedzictwa narodowego.</t>
  </si>
  <si>
    <t xml:space="preserve">wydatki związane z realizacją projektu ADE pokrywane są ze środków europejskich w ramach  Programu Operacyjnego Polska Cyfrowa na lata 2014 – 2020 oraz środków z budżetu państwa. 
w zakresie utrzymania systemu ADE w okresie trwałości projektu wydatki na ten cel będą stanowić środki budżetu państwa w ramach części 24 – kultura i ochrona dziedzictwa narodowego. </t>
  </si>
  <si>
    <t>Cześć 46 - Zdrowie, dział 851- Ochrona Zdrowia, rozdział 85195 -Pozostała działalność / Program Operacyjny Polska Cyfrowa/CEF</t>
  </si>
  <si>
    <t>Środki pochodzące ze zwiększonego limitu części 50 – Urząd Regulacji Energetyki lub środki pochodzące z rezerwy celowej budżetu państwa.</t>
  </si>
  <si>
    <t>Subwencja 730015 § 227</t>
  </si>
  <si>
    <t xml:space="preserve">Decyzja budżetowa MON na 2019 r. Załącznik Nr 2 (poz. Nr 1)
Wydatki ogółem planowane w projekcie zgodnie z umową o dofinansowanie:                    
        11 956 504,00 PLN
Wydatki kwalifikowalne (dotowane) w projekcie zgodnie z umową o dofinansowanie:     
        11 859 544,00 PLN z tego wydano 7 972 310,63 pozostało do wydania 3887233,37
Środki własne - 96 960,00 z tego jeszcze nic nie wydano.
Projekt będzie utrzymywany z części 28 - szkolnictwo wyższe i nauka </t>
  </si>
  <si>
    <t>24/921/92117/Program Operacyjny Polska Cyfrowa na lata 2014-2020</t>
  </si>
  <si>
    <t>Dla lat 2019-2020 źródłem danych są założenia projektowe wynikające z Harmonogramu Rzeczowo-Finansowego.
Dla 2021 r. źródłem danych są założenia projektowe wynikające z Harmonogramu Rzeczowo-Finansowego oraz założenia wynikające ze  Studium Wykonalności.
Dla lat 2022-2029 źródłem danych jest Studium Wykonalności z uwzględnieniem odpowiednich wskaźników makroekonomicznych oraz wiedzy eksperckiej w zakresie kosztów infrastruktury IT oraz kosztów utrzymania systemu informatycznego.</t>
  </si>
  <si>
    <t>Budżet państwa część 24, dział 921, rozdział 9216</t>
  </si>
  <si>
    <t>Wydatki dotyczą kosztów związanych z zapewnieniem trwałości projektu w tym zużycia materiałów (do backupu i archiwizacji), energii, usług administracji, utrzymania i wsparcia technicznego.
Oszczędności wynikające z ułatwionego dostępu do zasobów bibliotek mają przełożenie nie na budżet państwa, ale na koszty ponoszone przez obywateli. Oszczędności dla obywateli wykazano w tabeli 2</t>
  </si>
  <si>
    <t>Program Operacyjny Polska Cyfrowa, Dotacja Celowa MKiDN, środki statutowe</t>
  </si>
  <si>
    <t>1. Projekt pn.: „Krajowy węzeł infrastruktury informacji przestrzennej ds. zabytków” jest wieloaspektowym przedsięwzięciem, którego realizacja odbywa się poprzez wdrażanie kolejnych projektów. Obecnie „Krajowy węzeł infrastruktury informacji przestrzennej ds. zabytków” ulega rozbudowie w wyniku realizacji projektu pn.: „Digitalizacja i udostępnianie cyfrowych dóbr kultury - zabytków oraz grobów i cmentarzy wojennych” (nr: POPC.02.03.02-00-0017/18). Ponadto Narodowy Instytut Dziedzictw planuje realizację dwóch kolejnych projektów w ramach działania 2.1 POPC (e-usługi) oraz działania 2.3.2 POPC (udostępnianie cyfrowych zasobów kultury). Kalkulacja wydatków oparta jest na kosztach realizacji projektu digitalizacyjnego (budżet projektu na podstawie umowy o dofinansowanie) oraz oszacowanych kosztach eksploatacyjnych (studium wykonalności dla projektu). Dodatkowo w wydatkach zostały uwzględnione szacunkowe koszty dwóch planowanych projektów w ramach POPC oraz zwiększone koszty eksploatacyjne. Kalkulację dla podanych powyżej wartości wydatków jak i skwantyfikowanych korzyści zawiera załącznik Excel pn.: Kalkulacja_NID. Kalkulacje są precyzyjnie określone i NID posiada już środki na realizację projektu.
2. NID planuje również rozbudowę systemu gromadzonych danych (w ramach którego znajduje się Krajowy Węzeł Infrastruktury Informacji Przestrzennej od Zabytków) w następujących kierunkach:
a) System do prowadzenia cyfrowego rejestru zabytków, cyfrowej wojewódzkiej ewidencji zabytków, cyfrowej ewidencji grobów i cmentarzy wojennych. Docelowo wszystkie rejestry publiczne powinny być prowadzone w wersji elektronicznej taka zmiana wymusiłaby modernizację naszego systemu o komponent do cyfrowego wydawania decyzji administracyjnych o wpisie do rejestru i cyfrowego wypełniania karty ewidencji zabytków,
b) Digitalizacja i udostępnianie zasobu archiwalnego gromadzonego w NID,
c) Wymiana danych pomiędzy platformami cyfrowymi w zakresie gromadzenia i udostępniania danych administrowanych przez NID a platformami administrowanymi przez Bibliotekę Narodową, Narodowe Archiwum Cyfrowe, ewentualnie FINA,
d) System do gromadzenia i udostępniania danych o zabytkach ruchomych,
e) System do gromadzenia i udostępniania danych o zasobach dziedzictwa niematerialnego.</t>
  </si>
  <si>
    <t xml:space="preserve">Źródła finansowania:
Środki UE – 69,99% wydatków kwalifikowalnych
 Środki Budżet państwa  – 30,01% wydatków kwalifikowalnych- dział 921, rozdział 92113
</t>
  </si>
  <si>
    <t>Projekt realizowany w okresie 2019-2021, Trwałość projektu 5 lat</t>
  </si>
  <si>
    <t xml:space="preserve">Działanie 2.3.2 POPC (umowa  nr POPC.02.03.02-00-0006/17-00)  oraz  budżet Państwa 92144.
</t>
  </si>
  <si>
    <t xml:space="preserve">Wydatki w roku 2017  - 14 828,88 PLN
Wydatki w roku 2018 - 1 418 783 PLN
</t>
  </si>
  <si>
    <t xml:space="preserve">Środki wspólnotowe w ramach poddziałania 2.3.2 „Cyfrowe udostępnienie zasobów kultury” (69,97%)
Program Operacyjny Polska Cyfrowa
Działanie 2.3
Krajowe środki publiczne, w tym inne krajowe środki publiczne (30,03%)
Część budżetowa - 24
</t>
  </si>
  <si>
    <t xml:space="preserve">Wydatki poniesione w 2017- 0,00 zł
Wydatki poniesione w 2018- 1 mln zł, w tym UE-0,6 mln, BP 0,3 mln
Projekt realizowany w okresie 2017-2020, Trwałość projektu 5 lat
</t>
  </si>
  <si>
    <t xml:space="preserve">Projekt „Cyfrowa rekonstrukcja i digitalizacja  polskich filmów fabularnych, dokumentalnych i animowanych w celu zapewnienia dostępu na wszystkich polach dystrybucji (kino, telewizja, Internet, urządzenia mobilne) oraz zachowania dla przyszłych pokoleń polskiego dziedzic-twa filmowego” jest  współfinansowany przez Unię Europejską ze środków Europej-skiego Funduszu Rozwoju Regionalnego w ramach Poddziałania 2.3.2 „Cyfrowe udostępnienie zasobów kultury” Program Operacyjny Polska Cyfrowa na lata 2014-2020
Program jest finansowany z budżetu państwa – część budżetowa nr 24 /Kultura i ochrona dziedzictwa narodowego/
</t>
  </si>
  <si>
    <t xml:space="preserve">środki z funduszy UE - POP PC 2.3.2 w kwotach wykazanych powyżej (łącznie 42 247 363,70) oraz środki finansowe Telewizji Polskiej SA (7 672 716,30 zł - przychody komercyjne, nie pochodzące bezpośrednio z Budżetu Państwa) </t>
  </si>
  <si>
    <t xml:space="preserve">Montaż Finansowy - Wkład własny finansowany jest z przychodów komercyjnych TVP SA (nie abonament, nie dotacja, nie subwencja). Analogicznie koszty utrzymania projektu. Stąd jedyne dane do powyższej tabeli to środki z funduszy UE – PO PC 2.3.2. Stąd również zerowe saldo projektu.
Wartość dofinansowania UE - 42 247 363,70 zł
Wysokość wydatków kwalifikowanych - 49 920 080,00 zł
Wysokość wkładu własnego TVP SA ze środków komercyjnych - 7 672 716,30 zł
Wartość całego projektu - 49 920 080,00 zł
W 2018 roku nie ponoszono wydatków, projekt rozpoczął się 28 stycznia 2019 r. 
</t>
  </si>
  <si>
    <t>Wydatki dotyczą kosztów związanych z utrzymaniem systemów, zapewnienia trwałości projektu oraz zapewnienia infrastruktury sprzętowej dla bibliotek przystępujących do projektu po jego zakończeniu.
Oszczędności oszacowano no podstawie analizy efektywności ekonomicznej projektu stanowiącej część studium wykonalności. Oszczędności wynikają z:
1. archiwizacji zdigitalizowanych publikacji,
2. uniknięcia kosztu publikacji naukowych on-line.
3. alternatywnego kosztu dostępu do publikacji naukowych on-line w innych serwisach.
W analizie uwzględniono koszty wszystkich istotnych interesariuszy w szczególności biblioteki, naukowców, użytkowników indywidualnych i grupę przedsiębiorców: wydawców.</t>
  </si>
  <si>
    <t xml:space="preserve">Projekt „Wprowadzenie nowoczesnych e-usług w podmiotach leczniczych nadzorowanych przez Ministra Zdrowia” będzie realizowany w latach 2019-2021 ze środków UE w ramach Programu Operacyjnego Polska Cyfrowa, Działanie 2.1 „Wysoka dostępność i jakość e-usług publicznych”. Poziom dofinansowania wynosi 100% kosztów kwalifikowanych projektu, z czego 84,63% stanowią środki UE (EFRR), a 15,37% to współfinansowanie krajowe z budżetu państwa - część 46-Zdrowie.  Koszty związane z realizacją projektu e-Usług wyniosą ogółem ok. 295,3 mln zł (w tym: ok. 144,8 mln zł stanowią koszty związane z realizacją projektu oraz ok. 150,5 mln zł dot. kosztów eksploatacji i utrzymania systemów).
Kalkulacja skutków finansowych została przygotowana w oparciu o zakontraktowany budżet projektu „Wprowadzenie nowoczesnych e-usług w podmiotach leczniczych nadzorowanych przez Ministra Zdrowia” oraz analizę trwałości finansowej projektu, zawartą w Studium Wykonalności.
</t>
  </si>
  <si>
    <t xml:space="preserve">Część 46 – Zdrowie, dział 750 - Administracja publiczna, rozdział 75001 - Urzędy naczelnych i centralnych organów administracji rządowej
Część 46 – Zdrowie, dział 851 - Ochrona zdrowia, rozdział 85195 - Pozostała działalność
w ramach Programu Operacyjnego Polska Cyfrowa, działanie 2.1.
</t>
  </si>
  <si>
    <t>Informacje w powyższej tabeli podane zostały w oparciu o dokument Studium Wykonalności: „InterScienceCloud” Zintegrowana platforma informacji o działalności naukowej Uniwersytetu Medycznego w Łodzi, oraz Harmonogram rzeczowo-finansowy projektu 
Projekt realizowany jest w okresie 01.11.2017 – 31.10.2020. Jego całkowita wartość wynosi 6 068 387,09 zł, z czego 
5 135 675,99 zł finansowane jest z funduszy unijnych a 932 711,10 zł z dotacji z budżetu państwa. Dotychczas wydatkowane środki (od początku jego realizacji do 31.05.2019) wynoszą 2 293 910,42 zł (środki unijne) oraz 416 606,44 zł (środki z budżetu państwa), razem 2 710 516,86 zł.
Poza kosztami związanymi z realizacją projektu i szczegółowo określonymi w harmonogramie rzeczowo-finansowym wykazane zostały koszty utrzymania wytworzonej w ramach projektu infrastruktury. Do wyliczeń przyjęto założenie, że koszty te ponoszone będą od połowy 2020 r. w rocznej wysokości 222,5 tys. zł (w roku 2020 przyjęta połowa czyli 111,25 tys. zł) co daje w skali 10 lat wartość 2,1 mln zł. Obejmują one koszty usług obcych (utrzymanie systemu BPM, utrzymanie platformy repozytorium publikacji naukowych, opieka serwisową dot. oprogramowania do prezentacji danych), koszty wynagrodzeń (administrowanie platformą e-usług) oraz pozostałe koszty (energia elektryczna, materiały zużywalne). Ponadto w okresie prognoz finansowych założono konieczność poniesienia nakładów odtworzeniowych w wysokości 382 tys. zł na wymianę /modernizację wykorzystywanego do realizacji założeń projektu sprzętu. Przewiduje się je na koniec 2025 roku (w powyższym zestawieniu ujęte w 6 roku).</t>
  </si>
  <si>
    <t>Realizacja projektu wpłynie na rozwój branży IT, poprzez projektowanie nowoczesnych e-usług, na 4 poziomie dojrzałości. 
W ramach przygotowywanego otoczenia prawnego uwzględniony zostanie postęp technologiczny oraz potrzeby przedsiębiorców w tym zakresie.</t>
  </si>
  <si>
    <t>Realizacja projektu ma na celu poprawę dostępności do danych medycznych, wdrożenie e-usług dla pacjentów oraz optymalizację zarządczą (w tym kosztową) działalności medycznej Partnerów. W wyniku projektu rozwinięte zostaną usługi dla pacjentów, które odciążą pacjentów od konieczności osobistego stawiennictwa w podmiocie leczniczym (funkcjonalność e-rejestracji), posiadania na wizycie dokumentacji medycznej w formie papierowej (funkcjonalność przetwarzania i wymiany EDM), odbierania, umawiania oraz posiadania dokumentu zlecenia (funkcjonalność e-zlecenie), a także udostępnione zostaną informacje statystyczne dot. funkcjonowania podmiotu. Dodatkowo personel medyczny zostanie doposażony w sprzęt komputerowy niezbędny do realizacji świadczeń i wzmocniona zostanie infrastruktura teleinformatyczna Partnerów projektu, co wpłynie pozytywnie na poprawę jakości obsługi pacjentów.</t>
  </si>
  <si>
    <t xml:space="preserve">• zwiększenie ilości projektów wdrożeniowych, 
• zwiększenie dostępności i efektywności wykorzystania aparatury przez przedsiębiorców
• otwarty dostęp do informacji patentowej indeksowanej w ogólnodostępnych wyszukiwarkach zwiększający zainteresowanie wynalazkami inspirujący przedsiębiorców do wdrażania innowacji
</t>
  </si>
  <si>
    <t xml:space="preserve">• przyczynianie się do powstawania nowych innowacyjnych miejsc pracy (gospodarka oparta na wiedzy), 
• zwiększenie ilości projektów wdrożeniowych
• zwiększenie dostępności i efektywności wykorzystania aparatury przez przedsiębiorców
• otwarty dostęp do informacji patentowej indeksowanej w ogólnodostępnych wyszukiwarkach zwiększający zainteresowanie wynalazkami inspirujący przedsiębiorców do wdrażania innowacji
</t>
  </si>
  <si>
    <t xml:space="preserve">• wzrost dostępności nauki dla społeczeństwa, 
• wzrost wpływu UM w Łodzi na środowisko naukowe, interesariuszy służby zdrowia, studentów medycyny oraz pacjentów.
• szybki i czytelny dostęp do rezultatów naukowych oraz do rzetelnego ich kształtu dostarczanego bezpośrednio przez Twórców bez medialnego zniekształcenia
• wzrost liczby i jakości badań naukowych i populacyjnych w otoczeniu naukowym i społeczno-gospodarczym w oparciu o udostępnione zasoby nauki, w tym dane badawcze
</t>
  </si>
  <si>
    <t>Uczelnie, pracownicy naukowi, studenci, klinicyści</t>
  </si>
  <si>
    <t xml:space="preserve">• wzrost liczby i jakości badań naukowych i populacyjnych w otoczeniu naukowym i społeczno-gospodarczym w oparciu o udostępnione zasoby nauki, w tym dane badawcze.
• wzrost rozpoznawalności UM w Łodzi w kraju i za granicą, 
• wzrost aktywności naukowej i wymiany doświadczeń pomiędzy jednostkami naukowymi w wyniku udostępnionych zasobów nauki, w tym danych badawczych
</t>
  </si>
  <si>
    <t>wzrost aktywności naukowej i wymiany doświadczeń pomiędzy jednostkami naukowymi w wyniku udostępnionych zasobów nauki, w tym danych badawczych
publiczny dostęp do danych, łatwość przeszukiwania i raportowania, ustandaryzowany sposób ich gromadzenia
upowszechnienie dorobku naukowego pracowników UM, otwarcie informacji o zasobach dla zewnętrznych systemów w tym wyszukiwarek internetowych, indeksacja i popularyzacja w sieci zasobów nauki
upowszechnienie dziedzictwa kulturalnego i naukowego, utrwalenie i ochrona cennych zbiorów
dostarczanie danych dodatkowych do wyników wyszukiwania pożądanych danych, stymulujące  do interakcji z nauką
zwiększenie dostępności i efektywności wykorzystania aparatury przez pracowników nauki
zwiększenie dostępności informacji na temat oferowanych usług i poprawa efektywności wykorzystania zasobów naukowych oraz zarządzania nimi
upowszechnienie zbiorów naukowych w celach poznawczych, dydaktycznych i naukowych.
wzrost ilości i jakości badań naukowych
zwiększenie ilości projektów wdrożeniowych
wzrost świadomości w otoczeniu naukowym nt. prowadzonych i ukończonych badań oraz projektów naukowo-badawczych</t>
  </si>
  <si>
    <t xml:space="preserve">zwiększenie atrakcyjności dokumentów zawierających informacje sektora publicznego udostępnianych za pośrednictwem spójnego i przejrzystego interfejsu
wzrost świadomości w otoczeniu naukowym i społeczno-gospodarczym nt. prowadzonych i ukończonych badań oraz projektów naukowo-badawczych
tworzenie nowych innowacyjnych miejsc pracy (gospodarka oparta na wiedzy): efektem projektu będzie narzędzie do budowania relacji (łatwe wyszukiwanie przez przedsiębiorców i naukowców potrzebnych zasobów do realizacji własnych celów) które przyczyni się do powstawania nowych innowacyjnych miejsc pracy </t>
  </si>
  <si>
    <t>przedsiębiorstwa</t>
  </si>
  <si>
    <t>społeczeństwo</t>
  </si>
  <si>
    <t>wzrost dostępności nauki dla społeczeństwa</t>
  </si>
  <si>
    <t>Poprawa dostępności do zasobów nauki i treści edukacyjnych w obszarze medycyny, farmacji, stomatologii, zdrowia publicznego, bezpieczeństwa i higieny pracy, ergonomii i ochrony zdrowia, podniesienie jakości kształcenia i kompetencji  pracowników, udostępnianie zasobów informacyjnych, w tym dostęp do bazy ekspertów z różnych dziedzin medycyny. Ułatwienie odbiorcom projektu ponownego wykorzystania zasobów nauki. Wsparcie komercjalizacji wyników badań.</t>
  </si>
  <si>
    <t>Poprawa dostępności do zasobów nauki udostępnianych w ramach projektu, lepszy dostęp do wiedzy i możliwość poszerzenia wiedzy w obszarze medycyny i nauk o zdrowiu, lepsze kwalifikacje, dostęp do zasobów informacyjnych, w tym do bazy specjalistów z różnych dziedzin medycyny.</t>
  </si>
  <si>
    <t>18; 710; 71021; rezerwa celowa; środki z funduszy UE oraz innych źródeł zagranicznych (II oś POPC E-administracja i otwarty rząd)</t>
  </si>
  <si>
    <t xml:space="preserve">Doświadczenie wynikające z realizacji projektów w latach poprzednich, w ramach POIG oraz POPC. </t>
  </si>
  <si>
    <t xml:space="preserve">a. oszczędności czasu osób fizycznych/przedsiębiorców/administracji publicznej,
b. stały dostęp do warsztatów i szkoleń w zakresie wykorzystania danych i usług IIP
</t>
  </si>
  <si>
    <t xml:space="preserve">1. usprawnienie funkcjonowania administracji publicznej,
2. poprawa skuteczności podejmowania decyzji,
3. poprawa skuteczności ratowania życia
</t>
  </si>
  <si>
    <t>administracja</t>
  </si>
  <si>
    <t xml:space="preserve">Źródłem danych i przyjętych do obliczeń założeń są doświadczenia wynikające z realizacji projektów w latach poprzednich, w ramach POIG oraz POPC.
Wskazane powyżej pozytywne skutki w ujęciu pieniężnym wynikają głównie z dostępu do zaktualizowanych danych pzgik, w szczególności danych wysokościowych w technologii ALS i produktów pochodnych, cyfrowej ortofotomapy, modeli 3D budynków, bazy BDOT10k oraz bazy BDOO dla obszaru kraju.
</t>
  </si>
  <si>
    <t xml:space="preserve">a. ułatwienie dostępu do danych przestrzennych i usług, w szczególności, kiedy dotyczą wielu rozproszonych podmiotów zobowiązanych do ich prowadzenia,
b. utworzenie centralnego repozytorium danych przestrzennych z jednostek samorządowych
</t>
  </si>
  <si>
    <t xml:space="preserve">administracja </t>
  </si>
  <si>
    <t>przyspieszenie podejmowania decyzji opartych na wykorzystaniu danych przestrzennych i poprawa ich trafności</t>
  </si>
  <si>
    <t xml:space="preserve">Źródłem danych i przyjętych do obliczeń założeń są doświadczenia wynikające z realizacji projektów w latach poprzednich, w ramach POIG oraz POPC.
Wskazane powyżej pozytywne skutki w ujęciu pieniężnym wynikają z automatyzacji obsługi wniosków o udostępnienie danych pzgik, składanych przez obywateli oraz przedsiębiorców. 
</t>
  </si>
  <si>
    <t>Niższe zaangażowanie nakładów czasu i zasobów ludzkich niezbędnych do realizacji niektórych obowiązków regulacyjnych.</t>
  </si>
  <si>
    <t>Nie dotyczy.</t>
  </si>
  <si>
    <t>Celem projektu „Wdrożenie innowacyjnych e-usług o wysokim poziomie dojrzałości w zakresie rejestracji jachtów i innych jednostek pływających o długości do 24 m” jest usprawnienie procesów związanych z realizacją obowiązków rejestracji oraz aktualizacji danych jednostek pływających, zmniejszenie obciążeń właścicieli związanych z ich realizacją oraz publikacja usług elektronicznych zwiększających dostępność wynikowych informacji w procesach kontroli i nadzoru oraz ratowania życia ludzkiego.
Rejestr będzie stale dostępny dla służb ratowniczych (24/7) i będzie integrować informacje potrzebne tym służbom do efektywniejszego dziania, np. dotyczące będących na wyposażeniu jachtu środków łączności i wzywania pomocy. Można też będzie dobrowolnie rozszerzyć zakres tych informacji i np. podać numer kontaktowy do bliskiej osoby, która potwierdzi dane w razie odebrania przez Służbę SAR sygnału wezwania pomocy z radiopławy EPIRB. Przyjęto również rozwiązania, które ułatwią pracę organom ścigania i utrudnią powtórną legalizację sprzętu w razie kradzieży. 
Przyjęte rozwiązania przyczynią się do przyspieszenia procedur i zmniejszenia kosztów związanych z rejestracją. Wniosek o rejestrację jednostki pływającej będzie można złożyć u dowolnie wybranego starosty lub w polskim związku sportowym, tj. w Polskim Związku Żeglarskim albo Polskim Związku Motorowodnym i Narciarstwa Wodnego. Zarówno wniosek o rejestrację, jak informację w razie  potrzeby aktualizacji danych można będzie składać w formie elektronicznej.</t>
  </si>
  <si>
    <t>Wykonywanie analiz przestrzennych</t>
  </si>
  <si>
    <t xml:space="preserve">SIPAM umożliwia obywatelom, przedsiębiorcom i podmiotom administracji publicznej (w tym administracji morskiej) wykonanie analizy przestrzennej m.in. w oparciu o udostępniane dane AM oraz w oparciu o dane interesariusza (np. przedsiębiorcy, gminy itp.).
SIPAM w zależności od potrzeb i możliwości interesariuszy, umożliwia wykonanie złożonych analiz przestrzennych online przy wykorzystaniu zaawansowanych narzędzi analitycznych, w tym:
1. sprawdzenie czy wskazany obszar lub działka znajduje się w granicach portu, przystani morskiej lub granicach pasa nadbrzeżnego,
2. sprawdzenie czy lokalizacja projektowanego kabla podmorskiego nie koliduje z poprzednio uzgodnionymi elementami infrastruktury liniowej.
</t>
  </si>
  <si>
    <t xml:space="preserve">Skrócony czas po zakończeniu projektu obejmuje:
Analizy będą wykonywane on-line (czas do 30min) w SIPAM przez obywateli, przedsiębiorców i podmioty administracji publicznej
</t>
  </si>
  <si>
    <t>Wniosek o udostępnienie danych przestrzennych z zakresu administracji morskiej</t>
  </si>
  <si>
    <t>Pracownicy AM będą prowadzić w SIPAM rejestr złożonych wniosków i udzielonych odpowiedzi. Za pomocą narzędzi SIPAM możliwe będzie przygotowanie zestawu danych do udostępnienia interesariuszom (pliki z repozytorium, dane dostępowe do autoryzowanej usługi pobierania danych lub interfejsu API). Tymi kanałami możliwe będzie udostępnianie danych zainteresowanym podmiotom.</t>
  </si>
  <si>
    <t xml:space="preserve">Skrócony czas po zakończeniu projektu obejmuje:
Analiza wniosku
(4h - dane w repozytorium SIPAM)
Nadanie uprawnień dostępu do zbiorów danych (np. za pomocą Intefejsu API)  (2h)
razem ~6h
</t>
  </si>
  <si>
    <t>Wydanie decyzji ustalającej lokalizację  dla wznoszenia lub wykorzystywania sztucznych wysp, konstrukcji i urządzeń w polskich obszarach morskich</t>
  </si>
  <si>
    <t xml:space="preserve">Pracownicy AM będą mogli prowadzić w SIPAM rejestr wniosków i wydanych decyzji, łącznie z gromadzeniem dokumentów elektronicznych w repozytorium oraz nadawaniem lokalizacji przestrzennej (prowadzenie mapy przedsięwzięć z zakresu wznoszenia lub wykorzystywania sztucznych wysp, konstrukcji i urządzeń w polskich obszarach morskich). Za pomocą narzędzi SIPAM możliwe będzie sprawdzenie czy lokalizacja projektowanego przedsięwzięcia nie koliduje z elementami istniejącej infrastruktury. 
Za pomocą utworzonego dedykowanego interfejsu API możliwe będzie udostępnianie (po autoryzacji) wniosków do opiniowania zainteresowanym podmiotom, np. innym ministerstwom.
</t>
  </si>
  <si>
    <t xml:space="preserve">Skrócony czas po zakończeniu projektu obejmuje:
Analiza wniosku (4h - rejestr elektroniczny, możliwość wykonywania analiz)
Przygotowanie wniosku do 5 innych resortów i 1 kom. meryt. MGMiŻŚ
(8h)
razem ~12h
</t>
  </si>
  <si>
    <t>Wydanie decyzji ustalającej lokalizację  dla układania i utrzymywania kabli lub rurociągów na obszarach morskich wód wewnętrznych i morza terytorialnego</t>
  </si>
  <si>
    <t xml:space="preserve">Pracownicy AM będą mogli prowadzić w SIPAM rejestr wniosków i wydanych decyzji, łącznie z gromadzeniem dokumentów elektronicznych w repozytorium oraz nadawaniem lokalizacji przestrzennej (prowadzenie mapy przedsięwzięć z zakresu układania i utrzymywania kabli lub rurociągów na obszarach morskich wód wewnętrznych i morza terytorialnego).  Za pomocą narzędzi SIPAM możliwe będzie sprawdzenie czy lokalizacja projektowanego przedsięwzięcia nie koliduje z elementami istniejącej infrastruktury.
Za pomocą utworzonego dedykowanego interfejsu API możliwe będzie udostępnianie (po autoryzacji) wniosków do opiniowania zainteresowanym podmiotom, np. innym ministerstwom.
</t>
  </si>
  <si>
    <t xml:space="preserve">Skrócony czas po zakończeniu projektu obejmuje:
Ocena wniosku (4h - rejestr elektroniczny, możliwość wykonywania analiz)
Ustalenie stron postępowania - narzędzie w SIPAM (1h) 
Uzyskanie opinii komórek merytor. - wspomaganie narzędziami SIPAM (4dni)
razem ~ 37h
</t>
  </si>
  <si>
    <t>Wydanie decyzji ustalającej lokalizację dla  układania i utrzymywania kabli lub rurociągów w wyłącznej strefie ekonomicznej</t>
  </si>
  <si>
    <t xml:space="preserve">Pracownicy AM będą mogli prowadzić w SIPAM rejestr wniosków i wydanych decyzji, łącznie z gromadzeniem dokumentów elektronicznych w repozytorium oraz nadawaniem lokalizacji przestrzennej (prowadzenie mapy uzgodnionych lokalizacji przedsięwzięć z zakresu układania i utrzymywania kabli lub rurociągów w wyłącznej strefie ekonomicznej).  Za pomocą narzędzi SIPAM możliwe będzie sprawdzenie czy lokalizacja projektowanego przedsięwzięcia nie koliduje z elementami istniejącej infrastruktury.
Za pomocą utworzonego dedykowanego interfejsu API możliwe będzie udostępnianie (po autoryzacji) wniosków do opiniowania zainteresowanym podmiotom, np. innym ministerstwom.
</t>
  </si>
  <si>
    <t xml:space="preserve">Skrócony czas po zakończeniu projektu obejmuje:
Analiza wniosku (4h - rejestr elektroniczny, możliwość wykonywania analiz)
Przygotowanie wniosku do 5 innych resortów i 1 kom. meryt. - wspomaganie narzędziami SIPAM 
(8h) razem ~12h
</t>
  </si>
  <si>
    <t>Wydanie decyzji o pozwolenie na wykorzystanie pasa technicznego do celów innych niż utrzymanie brzegu w stanie zgodnym z wymogami bezpieczeństwa i ochrony środowiska</t>
  </si>
  <si>
    <t xml:space="preserve">Pracownicy AM będą mogli prowadzić w SIPAM rejestr wniosków i wydanych decyzji, łącznie z gromadzeniem dokumentów elektronicznych w repozytorium oraz nadawaniem lokalizacji przestrzennej (prowadzenie mapy uzgodnionych lokalizacji przedsięwzięć dot. wykorzystywania pasa technicznego).  Za pomocą narzędzi SIPAM możliwe będzie sprawdzenie czy lokalizacja projektowanego przedsięwzięcia nie koliduje z elementami istniejącej infrastruktury.
Za pomocą narzędzi SIPAM możliwe będzie udostępnianie danych niezbędnych do zaopiniowania przez inne komórki merytoryczne.
</t>
  </si>
  <si>
    <t xml:space="preserve">Skrócony czas po zakończeniu projektu obejmuje:
Analiza wniosku i pozyskanie opinii (12h -  rejestr elektroniczny, możliwość wykonywania analiz, narzędzia umożliwiające udostepnienie innym komórkom)
razem ~12h
</t>
  </si>
  <si>
    <t>Dostęp do danych przestrzennych i dokumentów  objętych projektem - na potrzeby AM</t>
  </si>
  <si>
    <t xml:space="preserve">"Po digitalizacji dokumentów i budowie SIPAM możliwy będzie dostęp on-line do danych przestrzennych oraz dokumentów AM.
SIPAM będzie zawierał 34 zbiory danych przestrzennych, do których administracja morska będzie mieć dostęp on-line, w zakresie cyfrowych dokumentów administracji morskiej oraz aktualnych i spójnych danych przestrzennych, które będą mogły być wykorzystywane do realizacji zadań publicznych."
</t>
  </si>
  <si>
    <t xml:space="preserve">Skrócony czas po zakończeniu projektu obejmuje:
Uzyskiwanie przez pracowników administracji morskiej dostępu do danych i dokumentów (0,5h)
razem ~0,5h
</t>
  </si>
  <si>
    <t>Dostęp do danych przestrzennych i dokumentów  objętych projektem - na potrzeby Interesariuszy</t>
  </si>
  <si>
    <t>Po digitalizacji dokumentów, budowie SIPAM i uruchomieniu usług zgodnych ze standardem OGC możliwy będzie dostęp on-line do danych przestrzennych oraz dokumentów AM (dla uprawnionych podmiotów). Portal SIPAM będzie udostępniał publicznie 29 zbiorów danych przestrzennych, które nie są dotychczas publikowane on-line. Za pomocą usług OGC możliwe będzie m.in. przeglądanie i pobieranie aktualnych i spójnych danych przestrzennych objętych projektem, przez interesariuszy. Możliwy będzie także dostęp on-line do cyfrowych dokumentów administracji morskiej (po uzyskaniu danych autoryzacyjnych intefejsu API).</t>
  </si>
  <si>
    <t xml:space="preserve">Skrócony czas po zakończeniu projektu obejmuje:
dostęp do danych i dokumentów w SIPAM (0,5h)
razem ~0,5h
</t>
  </si>
  <si>
    <t>Poprawa dostępu do informacji sektora publicznego administracji morskiej i możliwości ich ponownego wykorzystania</t>
  </si>
  <si>
    <t>Wśród zbiorów informacji przestrzennej administracji morskiej, oprócz danych wynikających z obowiązujących aktów prawnych regulujących granice administracyjne obszarów morskich, znajdują się dane zawierające płaską lokalizację przestrzenną pozyskiwane i gromadzone na potrzeby realizacji różnych obowiązków administracji morskiej np. wydawania decyzji zezwalających za realizację przedsięwzięć w polskich obszarach morskich, zarządzania strefą przybrzeżną oraz potrzeby związane z bezpieczeństwem żeglugi. Oprócz tego administracja morska gromadzi dane wysokościowe, w tym pochodzące ze skaningu laserowego czy nalotów fotogrametrycznych. Są to takie dane jak zdjęcia lotnicze, ortofotomapy, numeryczne modele terenu, LIDAR, dane batymetryczne. Ponieważ dane te gromadzone są w różnych okresach czasu dostępne są dane aktualne jak i archiwalne. Administracja morska jako zamawiający posiada zarówno surowe dane z pomiarów jak i końcowe produkty, opracowane na podstawie danych źródłowych. Planuje się nieodpłatnie udostępnić także ww. zbiory danych (wraz z odpowiednimi metadanymi) do ponownego wykorzystania. Udostępniane dane będą mogły służyć dowolnym celom np. komercyjnym lub naukowym, dzięki temu że mają charakter informacji sektora publicznego (dane publiczne wytworzone w ramach realizacji zadań publicznych przez administrację morską) i nie podlegają ochronie praw własności intelektualnej. Dla obywateli, uczelni czy przedsiębiorstw pozyskanie takich danych związane jest z wysokimi nakładami finansowymi, co dodatkowo wpływa na atrakcyjność danych będących w posiadaniu administracji morskiej.</t>
  </si>
  <si>
    <t>Zwiększenie skuteczności działania administracji morskiej</t>
  </si>
  <si>
    <t xml:space="preserve">W ramach projektu wszyscy zainteresowani pracownicy administracji morskiej uzyskają w szybki i łatwy sposób dostęp do spójnych i kompletnych informacji przestrzennej pochodzącej ze wszystkich organów administracji morskiej (np. przebieg linii brzegowej polskiej części Bałtyku wyznaczają odcinki linii brzegowej za pomiar których odpowiadają Urzędy Morskie w Gdyni, Słupsku lub Szczecinie). W chwili obecnej takie dane są pozyskiwane ‘na żądanie’, tj. pisemnie lub za pomocą e-maila. Cześć danych przestrzennych często znajduje się w formie analogowej, tj. wykazy współrzędnych (np. w wydawanych decyzjach) lub mapy papierowe. Gromadzenie danych przestrzennych w formie cyfrowej wraz z zapewnieniem ich aktualności znacznie wspomoże czas niezbędny na wydanie decyzji administracyjnych np. dotyczących pozwoleń na wznoszenie konstrukcji w polskich obszarach morskich, poprzez wyeliminowanie potrzeby uzyskania tych danych z innego organu administracji morskiej. Tym samym zostanie skrócony do minimum czas niezbędny na przekazanie danych przestrzennych między organami administracji morskiej. Gromadzenie danych przestrzennych w sposób zharmonizowany i interoperacyjny zwiększy także skuteczność działania administracji morskiej, szczególnie w procesie wydawania decyzji administracyjnych, dla których wykonywana jest analiza lokalizacyjna projektowanego przedsięwzięcia w oparciu o dane przestrzenne. W prosty sposób będzie można przeglądać wszystkie dotychczas wydane decyzje, ich atrybuty oraz lokalizację. Wprowadzona zostanie możliwość wykonywania analiz przestrzennych oraz podłączania danych pochodzących z innych organów administracji (np. za pomocą usług WMS, WFS). 
Wdrożenie projektu umożliwi także Ministrowi Gospodarki Morskiej i Żeglugi Śródlądowej wypełnienie obowiązków wynikających z dyrektywy INSPIRE i włączenie się polskiej administracji morskiej do europejskiej infrastruktury informacji przestrzennej.
</t>
  </si>
  <si>
    <t>Zwiększenie skuteczności działania administracji publicznej</t>
  </si>
  <si>
    <t>W ramach projektu przewiduje się udostępnienie on-line dokumentów i danych administracji morskiej innych podmiotom administracji publicznej za pomocą standardowych usług danych przestrzennych (WMS, WFS) oraz za pomocą dedykowanych interfejsów API. Np. gminy nadmorskie zyskają szybki i łatwy dostęp do aktualnych danych dotyczących pasa technicznego, pasa nadbrzeżnego czy portów i przystani morskich. W chwili obecnej takie dane są pozyskiwane ‘na żądanie’, tj. pisemnie lub za pomocą e-maila. Cześć danych przestrzennych często znajduje się w formie analogowej tj. wykazy współrzędnych (znajdujące się w decyzjach) lub mapy papierowe. Udostępnienie on-line aktualnych danych i dokumentów AM w formie cyfrowej znacznie skróci czas realizacji postępowań administracyjnych, w których wymagane jest pozyskanie danych od organów AM. Dzięki udostępnieniu danych przestrzennych w SIP możliwe będzie samodzielne zweryfikowanie czy np. rozpatrywana inwestycja znajduje się w pasie nadbrzeżnym i musi być uzgodniona z właściwym dyrektorem urzędu morskiego. Dane administracji morskiej poprzez udostępnienie w sposób interoperacyjny będą mogły automatycznie zasilać inne systemy (np. bazę państwowego rejestru granic i powierzchni jednostek podziałów terytorialnych kraju) za pomocą uruchomionych interfejsów API oraz być wizualizowane w tematycznych geoportalach innych organów administracji publicznej za pomocą standardowych interfejsów usług danych lub pobierane do obcych systemów GIS.</t>
  </si>
  <si>
    <t xml:space="preserve">Prognozowane oszczędności: roczna oszczędność czasu pracy w wyniku skróconego dostępu do danych poprzez realizację projektu dla społeczeństwa (z uwzględnieniem studentów i uczniów pow. 18 roku życia) </t>
  </si>
  <si>
    <t>Prognozy: opracowanie własne w ramach Studium Wykonalności.
Wartości w tabeli podawane od 2019 r. Ponadto w 2018 r. poniesiono wydatki: w wysokości 1,04 mln zł (w tym 0,16 mln – budżet państwa, 0,88 - środki unijne).
Wydatki: amortyzacja oraz zużycie materiałów i energii.
Prognozowane oszczędności: roczna oszczędność czasu pracy w wyniku skróconego dostępu do danych poprzez realizację projektu dla: służb mundurowych (budżet państwa); pracowników centrów zarządzania kryzysowego (JST); pracowników naukowych (pozostałe jednostki) wyrażone w odniesieniu do zakładanego średniego godzinowego wynagrodzenia brutto w danej grupie.</t>
  </si>
  <si>
    <t>budżet państwa – część 27 / Program Operacyjny Polska Cyfrowa Działanie 2.3</t>
  </si>
  <si>
    <t>o</t>
  </si>
  <si>
    <t>Projektu nie wykazuje istotnego wpływu na konkurencyjność przedsiębiorstw, zaś korzyści płynące z Projektu mają zastosowanie w największej mierze do użytkowników indywidualnych i jednostek publicznych.</t>
  </si>
  <si>
    <t>Pracownicy naukowi i studenci*
* w wierszu wykazano oszczędności wyrażone w mln zł przypisane do wskazanej grupy docelowej</t>
  </si>
  <si>
    <t xml:space="preserve">Program Operacyjny Polska Cyfrowa w ramach działania 2.3 „Cyfrowa dostępność i użyteczność informacji sektora publicznego”, poddziałanie 2.3.2 „Cyfrowe oraz dotacja celowa Ministra Kultury i Dziedzictwa Narodowego </t>
  </si>
  <si>
    <t xml:space="preserve">Harmonogramy projektowe „Otwarte Narodowe. Digitalizacja i udostępnianie zbiorów Muzeum Narodowego w Warszawie” (w tym, HP z dn.13/03/19 r) oraz Studium Wykonalności projektu </t>
  </si>
  <si>
    <t xml:space="preserve">wpływ na rozwój gospodarczy: dostarczenie bezpłatnego contentu do wykorzystania w projektach branży kreatywnej
zbiory będą udostępniane w wysokiej rozdzielczości (min. 3000 px dłuższego boku), co zagwarantuje wysoką jakość obiektów także w przypadku ich ponownego wykorzystania np. aplikacje
</t>
  </si>
  <si>
    <t>jw..</t>
  </si>
  <si>
    <t xml:space="preserve">zwiększenie dostępu do zbiorów Muzeum, 
cyfrowe zasoby będą dostępne dla szerszego grona odbiorców (do grona potencjalnych odbiorców dołączą m.in. osoby niepełnosprawne),
zwiększenie poziomu wiedzy społeczeństwa na temat zbiorów narodowych,
zwiększenie liczby obiektów udostępnionych pracownikom naukowym, co znacznie ułatwia i przyspiesza prowadzenie prac badawczych
budowanie świadomości użytkowników na temat możliwości korzystania z cyfrowych dzieł sztuki za pośrednictwem serwisów internetowych
budowanie świadomości użytkowników na temat możliwości ponownego legalnego wykorzystania cyfrowych dzieł sztuki, zwrócenie uwagi na kwestie praw autorskich do dzieł sztuki
możliwość utrwalenia cennych i rzadkich zasobów dziedzictwa narodowego w celu zachowania go dla przyszłych pokoleń
</t>
  </si>
  <si>
    <t>Studium Wykonalności projektu „Otwarte Narodowe. Digitalizacja i udostępnianie zbiorów Muzeum Narodowego w Warszawie”</t>
  </si>
  <si>
    <t>Zwiększenie dostępności archiwów państwowych dla obywatela</t>
  </si>
  <si>
    <t>* w wierszu wykazano oszczędności wyrażone w mln zł przypisane do wskazanej grupy docelowej. Oszczędności oszacowano na podstawie analizy efektywności ekonomicznej projektu stanowiącej część studium wykonalności, wynikają one z ułatwionego dostępu do zasobów bibliotek.</t>
  </si>
  <si>
    <t>Wzrost wiedzy i działalności naukowej
Rozwój przedsiębiorczości
Zwiększenie świadomości społecznej o wartości obiektów zabytkowych oraz grobów i cmentarzy wojennych oraz wiedzy w zakresie ich ochrony
Wzrost produktywności polskiej gospodarki</t>
  </si>
  <si>
    <r>
      <t>rodzina, obywatele oraz gospodarstwa domowe</t>
    </r>
    <r>
      <rPr>
        <sz val="9"/>
        <color rgb="FF000000"/>
        <rFont val="Calibri Light"/>
        <family val="2"/>
        <charset val="238"/>
      </rPr>
      <t xml:space="preserve"> </t>
    </r>
  </si>
  <si>
    <t>Legislacja</t>
  </si>
  <si>
    <t>Zachowanie dziedzictwa archiwalnego</t>
  </si>
  <si>
    <t>Pamięć historyczna</t>
  </si>
  <si>
    <t>Kapitał społeczny</t>
  </si>
  <si>
    <t>Rozwój kapitału społecznego</t>
  </si>
  <si>
    <t>Utrwalenie i zachowanie pamięci historycznej</t>
  </si>
  <si>
    <t>Wzrost bezpieczeństwa zbiorów archiwalnych w zakresie krajowej ewidencji zabytków oraz ewidencji cmentarzy i grobów wojennych</t>
  </si>
  <si>
    <t>system ochrony zabytków, cmentarzy i grobów wojennych; usprawnienie procedur administracyjnych</t>
  </si>
  <si>
    <t>Punktem wyjścia dla identyfikacji oraz kalkulacji korzyści ekonomicznych są analizy ze studium wykonalności dla projektu pn.:  Digitalizacja i udostępnianie cyfrowych dóbr kultury - zabytków oraz grobów i cmentarzy wojennych (nr: POPC.02.03.02-00-0017/18). Kalkulacja zawierająca odniesienie planowanych do realizacji projektów w ramach POPC zawiera plik Excel pn.: Kalkulacja_NID.</t>
  </si>
  <si>
    <t xml:space="preserve">Ułatwienie pozyskiwania cudzoziemców do pracy na terytorium RP poprzez:
1. Usprawnienie wypełniania wniosków w postaci elektronicznej w ramach usług A2B.
2. Usprawnienie wnoszenia spraw w postaci elektronicznej w ramach usług A2B oraz ograniczenie kosztów z tym związanych.
3. Usprawnienie obsługi spraw dotyczących zatrudniania cudzoziemców na terytorium RP przez urzędy.
</t>
  </si>
  <si>
    <t>możliwość ponownego wykorzystania zasobów/danych gromadzonych w Profibazie w działalności gospodarczej i społecznej przedsiębiorstw, identyfikacja potencjalnych partnerów do współpracy, zawiązywanie lokalnych koalicji na rzecz zdrowia, promowanie działalności/ produktów przedsiębiorstw, budowanie marki, zdobywanie nowych klientów</t>
  </si>
  <si>
    <t xml:space="preserve">eliminacja nieefektywnych i nadmiarowych procedur, minimalizacja obciążeń obywateli, 
łatwa dostępność do informacji sektora publicznego, oszczędność czasu potrzebnego do załatwienia spraw bez wychodzenia z domu 
</t>
  </si>
  <si>
    <t>Badacze, naukowcy, nauczyciele akademiccy, studenci</t>
  </si>
  <si>
    <t xml:space="preserve">możliwość ponownego wykorzystania zasobów/danych gromadzonych w Profibazie podczas
prowadzonych badań i analiz, co wpływa na konkurencyjność w środowisku naukowym a także stanowi źródło danych do dalszych badań naukowych
</t>
  </si>
  <si>
    <t xml:space="preserve"> Realizacja projektu przyczyni się między innymi do:
 a)optymalizacji procesów biznesowych administracji publicznej
 b) zwiększenie bezpieczeństwa w zakresie archiwizacji i przechowywania danych
 c) umożliwienia powszechnego korzystania z zasobów informacyjnych w postaci elektronicznej
d) umożliwi bezpośredni dostęp obywateli i przedsiębiorców do danych administracji publicznej
</t>
  </si>
  <si>
    <r>
      <t>rodzina, obywatele oraz gospodarstwa domowe</t>
    </r>
    <r>
      <rPr>
        <sz val="8"/>
        <color rgb="FF000000"/>
        <rFont val="Calibri Light"/>
        <family val="2"/>
        <charset val="238"/>
      </rPr>
      <t xml:space="preserve"> </t>
    </r>
  </si>
  <si>
    <t xml:space="preserve">Projekt przyczyni się pozytywnie do realizacji polityki społeczeństwa informacyjnego poprzez wprowadzanie technologii cyfrowej do codziennego użycia dzięki upowszechnieniu dostępu drogą elektroniczną do  usług publicznych. </t>
  </si>
  <si>
    <t>W ujęciu pieniężnym (w mln zł, ceny stałe z …… r.)</t>
  </si>
  <si>
    <t>1) z budżetu środków europejskich w kwocie nieprzekraczającej: 29 006 166,05 zł (słownie: dwadzieścia dziewięć milionów sześć tysięcy sto sześćdziesiąt sześć złote 5/100) i stanowiące nie więcej niż 84,63% kwoty całkowitych wydatków kwalifikowalnych Projektu.
2) z budżetu państwa w kwocie nieprzekraczającej: 5 267 928,30 zł (słownie: pięć milionów dwieście sześćdziesiąt siedem tysięcy dziewięćset dwadzieścia osiem złotych 30/100) i stanowiące nie więcej niż 15,37% kwoty całkowitych wydatków kwalifikowalnych Projektu.</t>
  </si>
  <si>
    <t>Budzet PFRON, część budżetowa 44</t>
  </si>
  <si>
    <t>Koszty z podziałem źródła finansowania</t>
  </si>
  <si>
    <t xml:space="preserve">Źródło finansowania </t>
  </si>
  <si>
    <t>Resort</t>
  </si>
  <si>
    <t xml:space="preserve">część budżetowa </t>
  </si>
  <si>
    <t>Koszty (mln zł)</t>
  </si>
  <si>
    <t>Ministerstwo Cyfryzacji</t>
  </si>
  <si>
    <t xml:space="preserve">budżet państwa </t>
  </si>
  <si>
    <t>85/20</t>
  </si>
  <si>
    <t xml:space="preserve">Program Operacyjny Polska Cyfrowa </t>
  </si>
  <si>
    <t>Fundusz Pracy</t>
  </si>
  <si>
    <t xml:space="preserve">Ministerstwo Gospodarki Morskiej i Żeglugi  Śródlądowej  </t>
  </si>
  <si>
    <t>Ministerstwo Kultury i Dziedzictwa Narodowego</t>
  </si>
  <si>
    <t xml:space="preserve">Ministerstwo Zdrowia </t>
  </si>
  <si>
    <t xml:space="preserve">Ministerstwo Obrony Narodowej </t>
  </si>
  <si>
    <t>Ministerstwo Sprawiedliwości</t>
  </si>
  <si>
    <t>Ministerstwo Finansów</t>
  </si>
  <si>
    <t>Program Operacyjny Polska Cyfrowa</t>
  </si>
  <si>
    <t xml:space="preserve">Ministerstwo Nauki i Szkolnictwa Wyższego </t>
  </si>
  <si>
    <t>Ministerstwo Rolnictwa i Rozwoju Wsi</t>
  </si>
  <si>
    <t>Główny Urząd Statystyczny</t>
  </si>
  <si>
    <t>Budżet państwa (część 27 – Informatyzacja oraz rezerwa celowa) lub Fundusz Rozwoju Regionalnego w ramach Programu Operacyjnego Polska Cyfrowa.</t>
  </si>
  <si>
    <t>prawdopodobnie nieprawidłowa wartość</t>
  </si>
  <si>
    <t xml:space="preserve">Ministerstwo Rodziny, Pracy i Polityki Społecznej  </t>
  </si>
  <si>
    <t>Budżet Państwa – część budżetowa nr 28 Szkolnictwo wyższe i nauka
Program Operacyjny Polska Cyfrowa 2014-2020, Oś priorytetowa II E-administracja i otwarty rząd, Działanie 2.3 Cyfrowa dostępność i uży-teczność informacji sektora publicznego, Poddziałanie 2.3.1 Cyfrowe udostępnienie informacji sektora publicznego ze źródeł administracyj-nych i zasobów nauki (typ II: Cyfrowe udostępnienie zasobów nauki).</t>
  </si>
  <si>
    <t>CEF</t>
  </si>
  <si>
    <t>POPC</t>
  </si>
  <si>
    <t xml:space="preserve">Łącznie z budżetu państwa </t>
  </si>
  <si>
    <t xml:space="preserve">budzet państwa cz. 58 i POPC </t>
  </si>
  <si>
    <t xml:space="preserve">W okresie realizacji Projektu (0-2):  16 473 100,01 PLN
- budżet Państwa (2 531 915,48 PLN) - środki budżetu państwa planowane w ramach wydatków w cz. 24 i cz. 83 rezerwy celowej poz. 8, o której uruchomienie MKiDN wnioskuje.
- środki z funduszy UE (13 941 184,53 PLN) - Program Operacyjny Polska Cyfrowa 2014-2020, II oś priorytetowa  poddziałania 2.3.2 Cyfrowe udostępnienie zasobów kultury.
W okresie utrzymania Projektu (3-7): 2 700 000,00 PLN
 - środki z budżetu państwa planowane w ramach wydatków w cz. 24
</t>
  </si>
  <si>
    <t>Dane uzupełniono na podstawie zatwierdzonego przez CPPC harmonogramu rzeczowo-finansowego Projektu , wniosku aplikacyjnego (zakres finansowy) oraz studium wykonalności (pkt. analiza finansowa) opracowanego na potrzeby realizacji projektu pn. „Udostępnianie filmowych zasobów kultury przy zastosowaniu technologii nowej generacji – AI (artificial intelligence), digitalizacja fonoteki WFDiF oraz cyfrowa rekonstrukcja polskich filmów dokumentalnych” w ramach poddziałania 2.3.2 Cyfrowe udostępnienie zasobów kultury Nabór nr POPC.02.03.02-IP.01-00-003/18</t>
  </si>
  <si>
    <t xml:space="preserve">utrzymanie </t>
  </si>
  <si>
    <t>Realizacja projektu</t>
  </si>
  <si>
    <t>cz. 24 i cz. 83 rezerwy celowej poz. 9</t>
  </si>
  <si>
    <t>Cz. 15</t>
  </si>
  <si>
    <t xml:space="preserve">Cz. 37 </t>
  </si>
  <si>
    <t xml:space="preserve">Środki pokrycie kosztów wynikających z projektowanej ustawy będą pochodziły z Europejskiego Funduszu Społecznego – projekt KRK 2.0 otrzymał dofinansowanie w ramach Programu Operacyjnego Wiedza Edukacja i Rozwój. W zakresie zakupu pieczęci elektronicznej i kosztów jej utrzymania – budżet państwa część 37 – Sprawiedliwość. W pozostałym zakresie właściwe części budżetowe podmiotów wymienionych w art. 6 ust. 1 pkt 4-7 i 8 ustawy z dnia 24 maja 2000 r. o Krajowym Rejestrze Karnym. Wszelkie wydatki związane z projektowanymi zmianami, konieczne do poniesienia przez dysponentów części budżetowych, na których oddziałują planowane zmiany, zostaną sfinansowane w ramach limitu wydatków ustalanego corocznie dla tych części i nie będą stanowić podstawy do ubiegania się o dodatkowe środki z budżetu państwa.
Projektowana ustawa obejmuje  wykonanie części projektu pn. „Budowa systemu informatycznego Krajowego Rejestru Karnego wraz ze zmianami organizacyjnymi i legislacyjnymi (KRK 2.0)”, którego  celem jest usprawnienie obsługi osób fizycznych, przedsiębiorców oraz podmiotów sektora publicznego przez Biuro Informacyjne Krajowego Rejestru Karnego.  Projekt KRK 2.0 jest finansowany z Programu Operacyjnego  Wiedza, Edukacja, Rozwój. Budżet tego projektu wynosi ogółem 23 mln. zł w rozkładzie:
84,28% - finansowanie EFS: 19 384 400,00 zł
15,72 % - finansowanie krajowe: 3 615 600,00 zł, które zostanie pokryte z budżet państwa część 37 – Sprawiedliwość.
</t>
  </si>
  <si>
    <t xml:space="preserve">Planowana zmiana nie będzie stanowiła modernizacji istniejącego systemu, ale będzie częścią zadania w postaci budowy zupełnie nowego systemu teleinformatycznego obsługującego KRK. W ramach tego zadania planuje się przeznaczenie środków na analizę rozwiązania, prace programistyczne, testy, prace w zakresie architektury rozwiązania, jej realizacji i utrzymania oraz inne prace konieczne do zaprojektowania, utworzenia i uruchomienia systemu. W odniesieniu do kosztów budowy nowego systemu teleinformatycznego Krajowego Rejestru Karnego (KRK 2.0) w zakresie koniecznym do umożliwienia obsługi żądań zgodnie z projektem ustawy szacuje się, że wyniosą one ok. 3,5 mln zł. 
Ponadto przewiduje się zakup usługi kwalifikowanej pieczęci elektronicznej, której koszt wyniesie ok. 100 tys. zł. Roczny koszt utrzymania usługi nie powinien przekroczyć 60 tys. zł.
Ponadto projekt ustawy przewiduje konieczność dostosowania do dnia 30 marca 2020 r. systemów teleinformatycznych podmiotów wymienionych w art. 6 ust. 1 pkt 4-7 i 8 ustawy z dnia 24 maja 2000 r. o Krajowym Rejestrze Karnym do nowej usługi webservice. W związku z tym siedmiu interesariuszy wypowiedziało się w kwestii kosztów dostosowania do automatycznego uzyskiwania informacji z KRK za pomocą usług webservice:
1) Służba Kontrwywiadu Wojskowego – koszty dostosowania około 100 000 zł;
2) Agencja Wywiadu –  koszty dostosowania około 100 000 zł;
3) Służba Więziennictwa – koszty dostosowania około 500 000 zł – w celu umożliwienia korzystania z danych systemu KRK w zakładach karnych i aresztach śledczych niezbędna jest budowa odpowiedniego systemu informatycznego w Służbie Więziennej;
4) Centralne Biuro Antykorupcyjne –  koszty dostosowania 123 000 zł;
5) Służba Ochrony Państwa – nie wskazała kosztów informując, że w celu uzyskania dostępu do systemu KRK 2.0 Służba Ochrony Państwa zapewni we własnym zakresie urządzenia umożliwiające korzystanie z systemu; 
6) Sądy powszechne –  koszty dostosowania 110 000 zł;
7) Organy Krajowej Administracji Skarbowej – koszty dostosowania ok. 100 000 zł.
Pozostałe podmioty, które na podstawie projektowanej ustawy będą zobowiązane do dostosowania swoich systemów teleinformatycznych do nowej usługi web service nie wypowiedziały się w kwestii kosztów. Zakłada się, że wydatki te będą finansowane w ramach limitu wydatków przewidzianego corocznie w ustawie budżetowej we właściwych częściach budżetowych bez konieczności ubiegania się o dodatkowe środki na ten cel.
</t>
  </si>
  <si>
    <t xml:space="preserve">Budżet państwa, cz. 15, cz. 37 
Zakłada się następujący podział finansowy realizacji zadań:
- część 15 budżetu państwa  - ok. 86,66% - 13 000 000,00
- część 37 budżetu państwa – ok. 13,33% - 2 000 000,00
</t>
  </si>
  <si>
    <t xml:space="preserve">szeroka i bezpłatna dostępność zbiorów cyfrowych powstałych w ramach projektu do celów naukowych, artystycznych, edukacyjnych
</t>
  </si>
  <si>
    <t>Podstawą podania wyżej ujętych danych finansowych są Harmonogram projektowy aktualizacja z dnia 04.07.2019 „oraz Studium Wykonalności projektu  „Bliżej kultury. Cyfryzacja reprezentatywnych kolekcji jednego z najstarszych i największych muzeów w Polsce - Muzeum Narodowego w Krakowie dla e-kultury i e-edukacji”.</t>
  </si>
  <si>
    <t xml:space="preserve">Wydatki związane z realizacją projektu są pokrywane z:
 1)  Funduszy Unijnych z Programu Operacyjny Polska Cyfrowa w ramach działania 2.3 „Cyfrowa dostępność i użyteczność informacji sektora publicznego”, poddziałanie 2.3.2 „Cyfrowe,
2) dotacja celowa z MKIDN na wydatki bieżące (paragraf: 2009, kod budżetu zadaniowego: 9.1.1.2) i majątkowe (paragraf: 6209, kod budżetu zadaniowego: 9.1.1.2).
Wydatki kwalifikowalne związane z realizacją projektu w latach 2016-2019 wyniosą łącznie 8 503 537 zł w ramach dofinansowania z: POPC  7 196 543,10 zł , MKiDN -dotacji celowych 1 306 993,90 zł. Budżet państwa część 24
Wydatkami niezbędnymi do poniesienia po zakończeniu realizacji projektu (IX2019r) są koszty utrzymania trwałości projektu w latach 2020 – 2029, są to przede wszystkim koszty utrzymania, konserwacji sprzętu komputerowego i serwerów, macierzy i systemów teleinformatycznych oraz koszt utrzymania infrastruktury digitalizacyjnej. Koszty trwałości projektu zostaną pokryte ze środków własnych, dotacji Ministerstwa Kultury i Dziedzictwa Narodowego i dotacji celowych pozyskiwanych na digitalizację.
</t>
  </si>
  <si>
    <t xml:space="preserve">cz. 31 </t>
  </si>
  <si>
    <t>cz. 42</t>
  </si>
  <si>
    <t>Cz. 46 / rezerwa celowa 57</t>
  </si>
  <si>
    <t>Środki na pokrycie kosztów wynikających z realizacji projektu  „e-Urząd Skarbowy” (w skrócie e-Urząd) będą pochodziły z Europejskiego Funduszu Rozwoju Regionalnego – projekt stara się o dofinansowanie w ramach Programu Operacyjnego Polska Cyfrowa. 
Źródło finansowania – budżet państwa część 19 – Budżet, finanse publiczne i instytucje finansowe 
Wszelkie wydatki związane z realizacją projektu, zostaną sfinansowane w ramach limitu wydatków ustalanego corocznie oraz z zapewnienia finansowania przedsięwzięcia, o które Beneficjent zawnioskuje po otrzymaniu dofinansowania.
Budżet projektu „e-Urząd Skarbowy” wynosi ogółem 120 874 635,50 zł w rozkładzie:
84,63% - budżet środków europejskich: 102 296 204,02 zł
15,37 % - budżet środków krajowych:       18 578 431,48 zł.</t>
  </si>
  <si>
    <t xml:space="preserve">Koszty Projektu prognozowano w cenach stałych (tj. bez uwzględnienia wpływu inflacji) w podziale na koszty/nakłady realizacyjne oraz koszty utrzymaniowe i nakłady odtworzeniowe, ponoszone w fazie eksploatacji produktów Projektu.
Analiza została sporządzona w cenach brutto tj. wraz z podatkiem VAT, który – z uwagi na przeznaczenie i charakter produktów Projektu – stanowi koszt kwalifikowany. Zgodnie z art. 86 ust. 1 ustawy o VAT w zakresie, w jakim towary i usługi są wykorzystywane do wykonywania czynności opodatkowanych, podatnikowi przysługuje prawo do obniżenia kwoty podatku należnego o kwotę podatku naliczonego. W przypadku niniejszego Projektu planowane nakłady nie będą służyły wykonywaniu czynności opodatkowanych podatkiem VAT.
Okresem bazowym jest rok 2019 będący rokiem rozpoczęcia realizacji Projektu.
Okres referencyjny wynosi 10 lat i obejmuje:
a) Okres realizacji Projektu tj. lata 2019-2022 (36 miesięcy);
b) Okres eksploatacji produktów Projektu tj. lata 2022-2028 (84 miesiące).
Analiza została przeprowadzona tzw. metodą standardową: strumień kosztów i nakładów związanych z realizacją Projektu oddzielono od ogólnego strumienia kosztów i nakładów Beneficjenta. W Projekcie uczestniczy Beneficjent/Wnioskodawca Ministerstwo Finansów wraz z jednostkami podległymi tj. Izbami Administracji Skarbowej, Centrum Informatyki Resortu Finansów oraz Krajową Informacją Skarbową jako podmiotami upoważnionymi do ponoszenia wydatków w projekcie. 
</t>
  </si>
  <si>
    <t xml:space="preserve">Program Operacyjny Polska Cyfrowa
84,63% - środki UE
15,37 – dotacja celowa z budżetu państwa (część 38, dział 803, rozdział 80395)
</t>
  </si>
  <si>
    <t>Informacje w powyższej tabeli zostały podane w oparciu o dane pochodzące z ostatniej wersji  harmonogramu rzeczowo-finansowego projektu oraz w oparciu o dane z modelu finansowego stanowiącego część Studium wykonalności Projektu.</t>
  </si>
  <si>
    <t xml:space="preserve">Budżet państwa (część 28- Szkolnictwo wyższe i nauka),
Projekt „Program praktyk zawodowych  w Państwowych Wyższych Szkołach Zawodowych” (Działanie 3.1), realizowany w ramach Programu Operacyjnego Wiedza Edukacja Rozwój 2014-2020.
</t>
  </si>
  <si>
    <t>W przypadku ww. projektu w ramach POWER, podział procentowy kosztów przestawia się następująco: budżet państwa - szkolnictwo wyższe (15,72% środków) oraz z budżet środków europejskich (84,28%).</t>
  </si>
  <si>
    <t>Zaproponowane działania usprawnią obecnie funkcjonujące systemy, ułatwią dostęp oraz korzystanie z informacji sektora publicznego z zakresu nauki i szkolnictwa wyższego. MNiSW przewiduje szereg działań usprawniających działanie zintegrowanego systemu informacji o nauce i szkolnictwie wyższym, m.in. modyfikacje Zintegrowanego Systemu Informacji o Nauce i Szkolnictwie Wyższym POL-on wraz z przygotowaniem nowej wersji systemu POL-on w związku z realizacją ustawy Prawo o szkolnictwie wyższym i nauce, przygotowanie nowej wersji systemu ELA - monitorowanie losów absolwentów uczelni i doktorantów, rozbudowa Ogólnopolskiego Repozytorium Pisemnych Prac Dyplomowych (ORPPD), stworzenie i rozbudowa Bazy Rozpraw Doktorskich oraz wniosków i recenzji w postępowaniach w sprawie nadania stopnia doktora habilitowanego oraz tytułu profesora (baza dokumentów w postępowaniach awansowych), budowa systemu wspierającego ewaluację jakości działalności naukowej, utrzymanie i modyfikacje systemów i baz danych, np.: PSTRYK, bazy wielkiej aparatury/ mapa infrastruktury, Wybierz Studia, platformy MOOC, Jednolitego Systemu Antyplagiatowego (JSA), PBN/POL-index, ZSUN I/OSF oraz ZSUN II.</t>
  </si>
  <si>
    <t>POWER</t>
  </si>
  <si>
    <t xml:space="preserve">Budzet PFRON, część budżetowa 44, </t>
  </si>
  <si>
    <t>Dane i założenia przyjęte do obliczeń pochodzą ze Studium Wykonalności Projektu ProfiBaza.</t>
  </si>
  <si>
    <t xml:space="preserve">Program Operacyjny Polska Cyfrowa, działanie 2.2 – 85% kosztów wytworzenia Systemu
Budżet państwa, dział 27 – 15% wytworzenia systemu i koszty utrzymania trwałości
</t>
  </si>
  <si>
    <t xml:space="preserve">Ułatwienie dostępu do publicznych usług cyfrowych, skrócenie czasu na komunikację z urzędami </t>
  </si>
  <si>
    <t>Ułatwienie dostępu do publicznych usług cyfrowych, skrócenie czasu na komunikację z urzędami</t>
  </si>
  <si>
    <t>Ułatwienie dostępu do publicznych usług cyfrowych, skrócenie czasu na komunikację z urzędami, podnoszenie kompetencji cyfrowych społeczeństwa, poprawa postrzegania Państwa przez obywateli</t>
  </si>
  <si>
    <t xml:space="preserve">Podstawowe źródło finansowania przedsięwzięcia stanowią środki EFRR stanowiące 84,63% kosztów kwalifikowanych projektu. Pozostała część nakładów przedsięwzięcia sfinansowana zostanie z budżetu państwa w wysokości 15,37%, Budżet państwa - część 46 - Zdrowie. Działanie 2.3 Program Operacyjny Polska Cyfrowa.
</t>
  </si>
  <si>
    <t xml:space="preserve">Budżet państwa (część 27 – Informatyzacja).
Wydatki części 27 – Informatyzacja w kwocie łącznej ok. 8,29 mln zł, na którą składają się:
1) koszt uruchomienia eRPL przez COI w 2019 r. w wysokości 0,40 mln zł netto;
2) koszty utrzymania eRPL przez COI w 2019 r. (w okresie wrzesień-grudzień) w wysokości 0,14 mln zł netto, a w latach 2020 – 2029 w wysokości 0,42 mln zł netto każdego roku;
2) koszt rozwoju eRPL w 2020 r.  przez NASK w wysokości 1, 14 mln zł (dotacja celowa), a w2021 i 2022 r. po 1,13 mln zł (dotacja celowa) oraz na koszty materialne (ew. zakup licencji, oprogramowania) w latach 2020 – 2022 po 0,05 mln zł każdego roku.
</t>
  </si>
  <si>
    <t xml:space="preserve">Wydatki
Projekt eRPL ma na celu wprowadzenie w pełni elektronicznego procesu legislacyjnego dokumentów rządowych, tworzenie i uzgadnianie treści projektów dokumentów rządowych w postaci elektronicznej, wdrożenie jednego, dedykowanego elektronicznego narzędzia, które umożliwi stosowanie jednolitych standardów w zakresie struktury opracowywanych projektów przez podmioty uczestniczące w procesie legislacyjnym dokumentów rządowych.
Koszt wdrożenia i utrzymania eRPL
Przewiduje się, że na wdrożenie eRPL z budżetu państwa, części 27 – Informatyzacja, zostanie przeznaczone dla COI w 2019 r. kwota 0,40 mln zł, w której to kwocie mieści się:
- weryfikacja na środowisku testowym NASK wymagań pod określenie wymagań sprzętowych i technologicznych na uruchomienie środowiska produkcyjnego w Centralnym Ośrodku Informatyki – 0,12 mln zł netto,
- wykonanie testów bezpieczeństwa i testów wydajnościowych – 0,18 mln zł netto,
- pozostałe koszty (ewentualny zakup licencji, suportu do oprogramowania związanego z postawieniem eRPL wersji produkcyjnej w COI) – 0,10 mln zł netto.
Ponadto, przewiduje się, że na utrzymanie systemu teleinformatycznego z budżetu państwa, części 27 – Informatyzacja, zostanie przeznaczone dla COI w 2019 r. (za okres IX–XII) kwota 0,14 mln zł, a od 2020 r. po 0,42 mln zł rocznie.
Koszt Rozwoju eRPL 
Przewiduje się, że na rozwój eRPL z budżetu państwa, części 27 – Informatyzacja, zostanie przeznaczone w ramach dotacji celowej dla NASK w 2020 r. 1,14 mln zł, a w 2021 r. i 2022 r. – po 1,13 mln zł rocznie. Środki te zostaną przeznaczone na rozwój systemu teleinformatycznego związany z jego dostosowaniem do możliwości prowadzenia procesu legislacyjnego nie tylko w zakresie uzgodnień międzyresortowych, ale również konsultacji publicznych i opiniowania projektów rządowych. 
Ponadto, przewiduje się, że na rozwój eRPL z budżetu państwa, części 27 – Informatyzacja, zostaną przeznaczone w ramach dotacji celowej dla NASK środki na wydatki majątkowe na eRPL (na zakup sprzętu i licencji oraz zakup urządzeń niezbędnych do rozwoju eRPL) – lata 2020 – 2022 – po 0,05 mln zł każdego roku.
</t>
  </si>
  <si>
    <t xml:space="preserve">Projekt będzie realizowany przez 3 lata w okresie 11.2019 – 10.2022 i za ten okres zostały policzone koszty wytworzenia Systemu, od 11.2022 do 10.2027 będą ponoszone koszty utrzymania trwałości, a później koszty utrzymania.
Rok 0 – oznacza rok 2019.
</t>
  </si>
  <si>
    <t xml:space="preserve">Wartości nakładów inwestycyjnych oraz kosztów operacyjnych związanych z wdrożeniem komponentów WIIP została oszacowana na podstawie aktualnych ofert rynkowych. Komponenty techniczne oraz niezbędne zasoby organizacyjne zostały oszacowane osobno dla każdego ze strumieni: Rządowej Chmury Obliczeniowej, Rządowego Klastra Bezpieczeństwa oraz Systemu Zapewniania Usług Chmurowych. W przypadku Rządowej Chmury Obliczeniowej założono utrzymanie 30% rezerw w zakresie mocy obliczeniowej oraz dostępnej przestrzeni dyskowej (rok do roku), co pozwoli na skuteczne skalowanie rozwiązania oraz zarządzanie popytem ze strony administracji rządowej.
Źródła finansowania w przyjętej perspektywie przedstawiono w poniższej tabeli w podziale na kategorie wydatków (dane w mln zł):
Źródła finansowania całkowitych kosztów inicjatywy WIIP 0 1 2 3 4 5 6 7 8 9 10 Łącznie (0-10)
Finansowane ze środków budżetu państwa 2,2 22,0 25,1 34,0 31,0 31,2 88,9 31,6 35,4 32,1 32,3 365,8
w tym wkład krajowy (POPC 2.1) 1,3 17,2 8,7 1,7 0,0 0,0 0,0 0,0 0,0 0,0 0,0 28,9
w tym cz. 27 - Informatyzacja (dotacja celowa) 0,9 0,0 0,0 0,0 0,0 0,0 0,0 0,0 0,0 0,0 0,0 0,9
w tym cz. 27 - Informatyzacja (rezerwa celowa) 0,0 4,8 16,4 32,3 31,0 31,2 88,9 31,6 35,4 32,1 32,3 336,0
Finansowane ze środków UE* 7,4 94,6 47,8 9,6 0 0 0 0 0 0 0 159,4
w tym EFRR (POPC 2.1) 7,4 94,6 47,8 9,6 0 0 0 0 0 0 0 159,4
Razem 9,6 116,6 72,9 43,6 31,0 31,2 88,9 31,6 35,4 32,1 32,3 525,2
* nakłady w wysokości 159,4 mln zł nie zostały ujęte w tab. 6.
W tabeli 6. Wpływ na sektor finansów publicznych nie ujęto nakładów inwestycyjnych, które będą finansowane ze środków Europejskiego Funduszu Rozwoju Regionalnego (POPC 2.1).
Poniżej przedstawiono źródła finasowania wydatków w latach 2019-2022 w ramach PO PC (w mln zł):
Wydatki całkowite na realizację projektu WIIP (2019-2022)    
Kategoria wydatków 0 1 2 3 Razem
Sprzęt informatyczny 0,1 71,9 48,1 4,4 124,5
Oprogramowanie 0,0 23,4 4,7 3,0 31,1
Usługi informatyczne 5,4 13,9 12,8 7,8 39,9
Wynagrodzenia osobowe 2,8 3,5 3,5 1,8 11,6
Wydatki na pokrycie kosztów pośrednich 0,3 0,6 0,7 0,6 2,2
Szkolenia 0,1 0,2 0,1 0,0 0,4
Informacja i promocja 0,1 0,3 0,4 0,6 1,4
Usługi wspomagające realizację projektu 0,8 2,3 1,8 0,4 5,3
Razem 9,6 116,1 72,1 18,6 216,4
Wydatki na realizację projektu WIIP (2019-2022) w podziale na źródła finansowania:
Wydatki na realizację projektu WIIP finansowane w ramach POPC 2.1
Kategoria wydatków 0 1 2 3 Razem
Sprzęt informatyczny 0,1 71,9 35,6 0 107,6
Oprogramowanie 0 23,4 3,1 1,4 27,9
Usługi informatyczne 4,5 9,6 11,3 6,5 31,9
Wynagrodzenia osobowe 2,8 3,5 3,5 1,8 11,6
Wydatki na pokrycie kosztów pośrednich 0,3 0,6 0,7 0,6 2,2
Szkolenia 0,1 0,2 0,1 0 0,4
Informacja i promocja 0,1 0,3 0,4 0,6 1,4
Usługi wspomagające realizację projektu 0,8 2,3 1,8 0,4 5,3
Razem 8,7 111,8 56,5 11,3 188,3
Wydatki na realizację projektu WIIP finansowane z cz. 27 - Informatyzacja (dotacja celowa)
Kategoria wydatków 0 1 2 3 Razem
Sprzęt informatyczny 0 0 0 0 0,0
Oprogramowanie 0 0 0 0 0,0
Usługi informatyczne 0,9 0 0 0 0,9
Wynagrodzenia osobowe 0 0 0 0 0,0
Wydatki na pokrycie kosztów pośrednich 0 0 0 0 0,0
Szkolenia 0 0 0 0 0,0
Informacja i promocja 0 0 0 0 0,0
Usługi wspomagające realizację projektu 0 0 0 0 0,0
Razem 0,9 0,0 0,0 0,0 0,9
Wydatki na realizację projektu WIIP finansowane z rezerwy celowej WIIP
Kategoria wydatków 0 1 2 3 Razem
Sprzęt informatyczny 0 0 12,5 4,4 16,9
Oprogramowanie 0 0 1,6 1,6 3,2
Usługi informatyczne 0 4,3 1,5 1,3 7,1
Wynagrodzenia osobowe 0 0 0 0 0,0
Wydatki na pokrycie kosztów pośrednich 0 0 0 0 0,0
Szkolenia 0 0 0 0 0,0
Informacja i promocja 0 0 0 0 0,0
Usługi wspomagające realizację projektu 0 0 0 0 0,0
Razem 0,0 4,3 15,6 7,3 27,2
Poniżej przedstawiono charakterystykę poszczególnych grup wydatków w fazie wdrażania projektu (lata 2019-2021).
Sprzęt informatyczny
Wydatki na infrastrukturę obejmują dostawy wyposażenia technicznego Rządowego Klastra Bezpieczeństwa (urządzenia sieciowe, serwery) oraz wyposażenie centrów obliczeniowych, niezbędne w procesie uruchomienia nowych usług infrastrukturalnych. W latach 2020-2021 przewidziano również wydatki na rozwój wdrażanych rozwiązań oraz utrzymania technicznego, finansowane z nowoutworzonej rezerwy celowej.
Oprogramowanie
Wydatki na oprogramowanie wynikają z przyjętych założeń architektonicznych i są ściśle powiązane dostawami infrastruktury. Ceny jednostkowe zostały wyznaczone na podstawie rozpoznania rynku.
Wynagrodzenia osobowe
Plan wynagrodzeń osobowych sporządzono w oparciu o niezbędne role projektowe oraz aktualne stawki wynagrodzeń obowiązujące w poszczególnych jednostkach zaangażowanych w realizację zadań związanych z inicjatywą WIIP. Plan zatrudnienia przedstawiają poniższa tabela (dane prezentowane jako FTE – ekwiwalent pełnego czasu pracy).
Jednostka 2019 2020 2021 2022 2023 2024 2025 2026 2027 2028 2029
Ministerstwo Cyfryzacji 13 13 13 13 5 5 5 5 5 5 5
Naukowe i Akademickie Sieci Komputerowe PIB 8 8 8 8 0 0 0 0 0 0 0
Razem 22 19 19 19 5 5 5 5 5 5 5
Sumaryczną wartość planowanych wydatków związanych z zatrudnieniem personelu w latach 2019-2021 przedstawiono poniżej (dane w mln zł):
Szkolenia
Zaplanowano szkolenia personelu projektu w zakresie technologii stosowanych w centrach obliczeniowych oraz infrastrukturze bezpieczeństwa sieci i systemów. Rodzaj i zakres szkoleń wynikają ze specyfikacji przedstawionych przez NASK PIB, COI oraz zakresu ról projektowych i zadań niezbędnych do realizacji przewidzianych zadań. Nakłady są ściśle skorelowane z ilością etatów przedstawionych poprzednim punkcie.
Usługi zewnętrzne
W zakres usług wewnętrznych zaplanowanych do zakupu weszły:
• doradztwo prawne,
• doradztwo techniczne,
• usługi body leasing zgodnie z modelem ich pozyskania stosowanym przez Ministerstwo Cyfryzacji,
• usługi w zakresie wytworzenia oprogramowania.
Ceny usług skalkulowano w oparciu o dane historyczne oraz wartości obecnie zawartych umów na świadczenie wybranego ich rodzaju.
Promocja
Usługi w zakresie promocji obejmują:
• konferencję podsumowująca projekt
• konferencje promujące RKB
• wielokanałową kampanię informacyjną (administracja publiczna)
• plakat informacyjny
• tablicę informacyjno-pamiątkową
• dostosowanie serwisu internetowego.
Zadanie Promocja projektu wynika wprost zasad promowania projektów finansowanych ze środków Programu Operacyjnego Polska Cyfrowa.
Koszty pośrednie
Koszty pośrednie dotyczą kosztów osobowych personelu wspomagającego realizację projektu planowanego na lata 2019-2021.
Koszty operacyjne w perspektywie 11 lat
Koszty operacyjne zaplanowano w oparciu o dane dotyczące nakładów inwestycyjnych, konieczność utrzymania odpowiedniego poziomu zatrudnienia zespołów utrzymaniowych oraz prognozy nakładów odtworzeniowych. Prognozę tych kosztów przedstawiono w poniższej tabeli (dane w mln zł).
Kategoria wydatków   0 1 2 3 4 5 6 7 8 9 10 Łącznie (0-10)
Nakłady odtworzeniowe   0,0 0,0 0,0 0,0 0,0 0,0 57,5 0,0 3,5 0,0 0,0 61,0
Utrzymanie techniczne i serwis   0,0 0,0 0,0 5,8 5,8 5,8 5,8 5,8 5,8 5,8 5,8 46,4
Aktualizacja oprogramowania i odnowienia licencji   0,0 0,0 0,0 2,2 2,2 2,2 2,2 2,2 2,2 2,2 2,2 17,6
Koszty usług eksperckich   0,0 0,0 0,0 1,0 1,0 1,0 1,0 1,0 1,0 1,0 1,0 8,0
Wynagrodzenia osobowe   0,0 0,0 0,0 0,8 0,8 0,8 0,8 0,8 0,8 0,8 0,8 6,4
Koszty pośrednie   0,0 0,0 0,0 0,0 0,0 0,0 0,0 0,0 0,0 0,0 0,0 0,0
Energia elektryczna   0,0 0,5 0,8 0,9 0,9 0,9 0,9 0,9 0,9 0,9 0,9 8,5
Koszty utrzymania systemów (in-house COI)   0,0 0,0 0,0 14,3 20,3 20,5 20,7 20,9 21,2 21,4 21,6 160,9
Razem   0,0 0,5 0,8 25,0 31,0 31,2 88,9 31,6 35,4 32,1 32,3 308,8
Źródłem finansowania ww. kosztów będzie rezerwa celowa WIIP. Średnio w latach 2022-2029 koszty rocznego utrzymania (z uwzględnieniem nakładów odtworzeniowych) wyniosą 28,1 mln zł.
Zaplanowano jednorazowe otworzenie wyposażenia zakupionego w ramach dostawy inicjalnej w latach 2019-2020 oraz stopniowe odtwarzanie infrastruktury rozbudowywanej w kolejnych latach. Dla wszystkich składników majątku przyjęto 5-letni okres odtworzeniowy.
Koszty utrzymania infrastruktury (maintanace) skalkulowano w wysokości 10% nakładów inwestycyjnych. Koszty aktualizacji oprogramowania skalkulowano na poziomie 8% wydatków na zakup.
Prognoza generowanych oszczędności
Prognozowane oszczędności ujęte w pozycji dochody budżetu państwa zostały oszacowane na podstawie zebranych danych inwentaryzacyjnych oraz prognozy możliwości przeniesienia wybranych zasobów do wspólnej chmury rządowej oraz wyłączenia z użytkowania zbędnych zasobów. W zakresie oszczędności ujęto również kwestię redukcji ilości postępowań o udzielenie zamówienia publicznego na dostawę usług chmury obliczeniowej w administracji publicznej oraz redukcji czasu potrzebnego na uruchomienie nowych środowisk IT w oparciu o usługi chmury obliczeniowej. Wyszczególniono następujące strumienie finansowe generujące oszczędności:
1) Budowa i rozbudowa RKB – uniknięcie alternatywnego kosztu budowy centrów bezpieczeństwa SOC/NOC przez poszczególne jednostki administracji rządowej;
2) Usługi centralne WIIP na rzecz nowych projektów – oszczędności wynikające z redukcji nakładów inwestycyjnych oraz kosztów utrzymania infrastruktury dla nowych projektów finansowanych z POPC oraz wydatków odtworzeniowych dla infrastruktury zakupionej w ramach POIG w latach 2013-2015;
3) Konsolidacja i wyłączenie nieefektywnych serwerowni – kalkulacja oszczędności z wyłączenia w latach 2019-2021 sześciu obiektów o pow. poniżej 50 m2 i migracji systemów do WIIP;
4) System ZUCH – obejmuje oszczędności czasu pracowników administracji związanego z uproszczeniem procesu zakupu usług chmurowych oraz redukcję kosztów inwestycji w infrastrukturę i utrzymanie systemów IT wynikająca z zakupu usług chmury publicznej.
Podane założenia mogą ulec zmianie ze względu na trwającą aktualizację danych gromadzonych w ramach systemu SIST oraz analizy ekonomiczne związane z opracowaniem studium wykonalności projektu planowanego do realizacji w ramach POPC. Tym samym niniejszy dokument będzie musiał zostać poddany aktualizacji.
</t>
  </si>
  <si>
    <t>część 49, dział 750, rozdział 75001, Program Operacyjny Polska Cyfrowa 2014-2020</t>
  </si>
  <si>
    <t xml:space="preserve">Celem projektu jest efektywny, ujednolicony, spełniający potrzeby i oczekiwania interesariuszy zelektronizowany proces udzielania zamówień publicznych w Polsce. Zbudowane w ramach projektu e-usługi ułatwią i skrócą przebieg czynności podejmowanych w ramach postępowania o
udzielenie zamówienia, przeprowadzanego zgodnie z ustawą Pzp. Będzie to korzyść zarówno dla wykonawców, jak i dla zamawiających. Projekt obejmuje: Budowę Platformy e-Zamówienia udostępniającej e-usługi w fazie pre-award procesu udzielania zamówienia publicznego, Zbudowanie i udostępnienie API do realizowanych usług i danych, co umożliwi ich integrację z innymi systemami, Implementację i udostępnienie formularzy dokumentów, co przyczyni się do ich ujednolicenia i standaryzacji. Dodatkowo projekt przyczyni się do zwiększenia dostępu do informacji dla wykonawców o prowadzonych postępowaniach krajowych i unijnych oraz dostarczy narzędzi analitycznych i raportowych wszystkim interesariuszom. W wyniku realizacji Projektu zostaną udostępnione usługi komunikacji elektronicznej i wymiany informacji przez uczestników postępowania na Platformie e-Zamówienia na wszystkich etapach postępowania o udzielenie zamówienia.  Rynek zamówień publicznych to łącznie ponad 200 mld złotych, tym samym niezbędne jest zapewnienie narzędzi skutecznych do tworzenia analiz z uzyskanych danych w celu podejmowania dalszych działań mających na celu zwiększenie konkurencyjności rynku zamówień publicznych, wzmocnienie racjonalności wydatkowania środków publicznych, oraz wsparcia innych strategicznych działań państwa. 
W tabeli ujęto koszty dla całego projektu (zarówno po stronie Urzędu Zamówień Publicznych jak i Ministertwa Cyfryzacji) współfinansowane z POPC oraz koszty utrzymania (tylko po stronie Urzędu Zamówień Publicznych) w latach po zakończeniu realizacji projektu (po czerwcu 2022 r.) – finansowane z budżetu Państwa (część Urzędu Zamówień Publicznych). Podstawę wyliczeń stanowiły koszty: zakupu usług zewnętrznych w tym przetwarzania w chmurze oraz wsparcia oprogramowania dla platformy e-Zamówienia, a także koszty wynagrodzeń oraz zakupu sprzętu.
</t>
  </si>
  <si>
    <t xml:space="preserve"> Dzięki zmniejszeniu obniżeniu kosztów transakcyjnych przedsiębiorstw i obciążeń sektora finansów publicznych projekt będzie miał korzystny wpływ na konkurencyjność polskiej gospodarki. Obniżenie kosztów udziału w postępowaniu związane z dostępem do zamówień drogą elektroniczną za pośrednictwem platformy e-Zamówienia, zwiększy możliwości ubiegania się o zamówienia w szczególności przez małe i średnie przedsiębiorstwa. Platforma e-Zamówienia poprzez zwiększenie i poszerzenie dostępności zamówień dla wykonawców przyczyni się do zwiększenia konkurencji.
Projektodawcy nie są znane naukowe opracowania i badania pozwalające oszacować wpływ projektu na konkurencyjność gospodarki i stymulowanie przedsiębiorczości. 
</t>
  </si>
  <si>
    <t>Program Operacyjny Polska Cyfrowa oraz budżet państwa: MRPiPS (część 31), KGSG (część 42) oraz Fundusz Pracy</t>
  </si>
  <si>
    <t>Projekt będzie realizowany w latach 2019-2021 – rok „0” to rok 2019.
Planowane jest pozyskanie budżetu ze środków unijnych programu POPC 2.2 w wysokości 84,63% całościowych kosztów projektu. W 2022 roku planowane jest rozliczenie i zamknięcie projektu.
Rok 2019 („0”)  – 12 mln, rok 2020 – 16  mln, rok 2021 – 15 mln, rok 2022 – 4 mln kosztów rozwojowych oraz 3 mln kosztów utrzymania.
Do szacowania kosztów przyjęto stawki pracy konsultantów body leasing pozyskanych w ramach zawartych umów. Umowy na body leasing zostały wybrane w trybie postępowania konkurencyjnego (przetarg).
Analiza efektywności kosztowej wdrożenia portalu GOV.PL wykazała, że wdrożenie portalu pozwoli na zaoszczędzenie w perspektywie lat 2019-2029 ok. 52 mln. 187 tys. złotych.
Oszacowanie średniego kosztu utrzymania strony poszczególnych ministerstw i całościowego wpływu budowy portalu GOV.PL na koszty budżetu zostało dokonane przy użyciu dwóch parametrów:
1. danych przekazanych przez resorty w ramach ankiety kosztowej,
2. benchmarku rynkowego.
W zakresie oferty dla samorządów przyjęto założenie, że wytworzone moduły pozwalające przesyłać informację z witryn samorządowych do centralnego systemu GOV.PL ograniczą koszty: 
1. przesyłania informacji / upubliczniania informacji (koszt per gmina o wartości 2 godzin rocznie pracy konsultanta IT o stawce 112,85 zł brutto – to koszt pracy konsultanta projektowania użyteczności z przetargu body leasing). Przyjęto, że średnio gmina zamówi minimum 2 godziny takiej usługi rocznie, która spowoduje lepszą prezentację informacji w wyszukiwarkach (SEO). Dzięki obecności tych informacji w GOV.PL zamówienie tego typu usług nie będzie już konieczne;
2. udostępniania informacji osobom z niepełnosprawnościami (koszt per gmina o wartości 2 godzin rocznie pracy konsultanta IT o stawce 112,85 zł brutto – to koszt konsultanta z przetargu jak wyżej). Przyjęto, że każda gmina średnio zamówi minimum 2 godziny takiej usługi rocznie, aby zweryfikować dostępność treści. Dostępność tych treści w GOV.PL zapewnia również ich dostępność dla osób niepełnosprawnych, zatem zamówienie tej usługi nie będzie już konieczne.
Przyjęto 5% wskaźnik wzrostu kosztów, który wynika z następujących założeń:
1. koszt przestrzeni dyskowej (fizyczne nośniki) spadał na przestrzeni ostatnich lat ok. 10% rocznie,
2. koszty projektu prowadzonego dla 20 podmiotów w części zapotrzebowania na zasoby sprzętowe rosły w tempie ok. 15% rocznie, większość kosztów generowało zwiększone zapotrzebowanie na przestrzeń dyskową.
Do szacunkowego wzrostu kosztów utrzymania przyjęto różnicę – 5% rocznie. Jest to uproszczenie, jednak dla potrzeb niniejszego oszacowania przyjęto najniższy realny wskaźnik wzrostu kosztów utrzymania rozproszonych systemów administracji. 
Założono stopniową adaptację administracji do rozwiązań GOV.PL. Mimo iż projekt jest przewidziany w latach 2019–2022, szacunki przewidują stopniowe przyswajanie rozwiązań GOV.PL przez całą administrację. Docelowo na GOV.PL do 2025 roku powinno znaleźć się 339 podmiotów (138 w okresie realizacji projektu). Szacunki oszczędności zostały przygotowane dla takiej grupy podmiotów tj. rozłożonej w czasie.</t>
  </si>
  <si>
    <t>cz. 27</t>
  </si>
  <si>
    <t>cz. 76</t>
  </si>
  <si>
    <t>cz. 20</t>
  </si>
  <si>
    <t>cz. 27 - rezerwa celowa</t>
  </si>
  <si>
    <t xml:space="preserve">cz. 27 dotacja celowa </t>
  </si>
  <si>
    <t xml:space="preserve">cz. 27 - dotacja celowa </t>
  </si>
  <si>
    <t xml:space="preserve">cz. 27 rezerwa celowa </t>
  </si>
  <si>
    <t>Środki z funduszy UE z PO PC (84,63%, tj. 4,79 mln zł) oraz budżet Państwa (15,37%, tj. 0,87 mln zł) części 61, dział 750, rozdział 75001). II Oś priorytetowa PO PC „E-administracja i otwarty rząd”, działanie nr 2.1 „Wysoka dostępność i jakość e-usług publicznych”.</t>
  </si>
  <si>
    <t>Projekt planowany do realizacji w latach 2020-2022. Rok „0” to rok 2019. 
Urząd Patentowy RP będzie ubiegał się o dofinansowanie tego projektu w trybie konkursowym w 13 naborze wniosków o dofinansowanie realizacji projektów ze środków Europejskiego Funduszu Rozwoju Regionalnego w ramach II Osi priorytetowej POPC – „E-administracja i otwarty rząd” Działania 2.1 „Wysoka dostępność i jakość e-usług publicznych”.
Koszt 0,34 mln zł to szacunkowy roczny koszt utrzymania wytworzonego w ramach projektu modułu. Przedstawione wydatki są szacunkowe i mogą one jeszcze ulec zmianie w momencie złożenia wniosku o dofinansowanie projektu.
Brak jest możliwości oszacowania oszczędności.</t>
  </si>
  <si>
    <t xml:space="preserve">Środki z funduszy UE z PO PC (84,63%, tj. 8,37 mln zł) oraz budżet Państwa (15,37%, tj. 1,51 mln zł) części 64, dział 750, rozdział 75001)  
Środki unijne w ramach Programu Operacyjnego Polska Cyfrowa (POPC). Działanie 2.1. Wysoka dostępność i jakość e-usług publicznych, pod warunkiem akceptacji wniosku w IV kw. 2019 r.
</t>
  </si>
  <si>
    <t>Szacunkowe dane na podstawie innego realizowanego podobnego projektu informatycznego.   Koszt 1,1 to roczny szacunkowy koszt Hostingu infrastruktury dla systemu e-usług w zakresie tachografów w Głównym Urzędzie Miar (”Chmura”).</t>
  </si>
  <si>
    <t>Krótszy czas wymiany korespondencji pomiędzy Urzędem a przedsiębiorcą. Skrócenie czasu wydawania decyzji. Możliwość zdalnego załatwiania spraw w Urzędzie.</t>
  </si>
  <si>
    <t xml:space="preserve">Krótszy czas wymiany korespondencji pomiędzy Urzędem a przedsiębiorcą. Możliwość zdalnego załatwiania spraw w Urzędzie. </t>
  </si>
  <si>
    <t>Wzrost bezpieczeństwa systemu tachografów w Polsce i UE,  przez to poziomu bezpieczeństwa transportu drogowego oraz bezpieczeństwa życia i zdrowia obywateli.</t>
  </si>
  <si>
    <t>Podniesienie jakości i bezpieczeństwa usług lub produktów generowanych przez następujące obszary działalności gospodarczej: rynki finansowe, telekomunikacja, dystrybucja energii 
i energetyka ogółem, administratorzy/zarządcy systemów IT, przemysłowe systemy sterowania, usługi kwalifikowanego elektronicznego znacznika czasu, które są miejscem bezpośredniej implementacji usług wypracowanych w ramach działania „e-CzasPL”. Szacuje się zwiększenie dostępności do usługi (zwiększenie niezawodności) synchronizacji z czasem UTC(PL) z wykorzystaniem NTP poprzez zmniejszenie liczby godzin braku dostępu do usługi świadczonej przez GUM z ok. 50 godzin rocznie do mniej niż 1 godziny rocznie w 2022 r. Uruchomione zostaną nowe usługi wysoko dokładnej synchronizacji do czasu urzędowego 
z użyciem metody PTP, stymulujące rozwój sektora finansowego, bankowości i telekomunikacji. Szacowana liczba użytkowników to ok. 15 odbiorców w 2023-2025 r., przy czym jeden odbiorca jest rozumiany jako centrum/hub do synchronizacji węzłów pośrednich, których na terenie kraju może być wiele tysięcy. 
Usługa monitorowania zgodności czasu wykorzystywanego we własnych systemach użytkownika z lokalną realizacją skali uniwersalnego czasu koordynowanego UTC(PL) pozwoli na spełnienie wymagań dyrektyw europejskich dla sektora finansowego. Szacowana liczba użytkowników tej usługi w roku 2023-2025 to ok. 200.</t>
  </si>
  <si>
    <t>Dystrybucja kodowanych sygnałów czasu na falach długich z nadajnika znajdującego się na terytorium Polski, wygenerowałaby powstanie ogólnodostępnej możliwości zsynchronizowania z czasem urzędowym na obszarze RP dowolnego urządzenia odmierzającego czas wykorzystując bardzo tanie, energooszczędne i nieskomplikowane urządzenia odbiorcze (możliwość zainstalowania np. w zegarkach naściennych, rozproszonych systemach sterowania itp.). Często dostawcą rozwiązań, które korzystałyby z tych możliwości są małe przedsiębiorstwa (np. w branżach smart city, rozwiązania dla IoT itp.).
Istnieją przypadki, w których konieczna jest synchronizacja czasu systemowego urządzeń mobilnych, lub komputerów osobistych PC, gdy zaistnieje potrzeba działania zgodnego z prawem (w odniesieniu do czasu), zgodnie z powszechnymi standardami dotyczącymi jakości i/lub bezpieczeństwa, a także w przypadku potrzeby zapewnienia spójności pomiarowej czasu stosowanego przez użytkownika z czasem urzędowym w Polsce. Działanie dostarczy narzędzi, które wpłyną na poprawę bezpieczeństwa i jakości życia społeczeństwa w sferach życia, w których ważny jest dostęp do wiarygodnej informacji o czasie bezpośrednio (np. odniesienie w życiu codziennym do zegarów niesynchronizowanych z wiarygodnym źródłem -&gt; późniący się zegar dostępny publicznie -&gt; spóźnienia na umówione wydarzenia itp.), także pośrednio (np. wdrożenie technologii 5G jest zależne od stabilnych źródeł czasu, -&gt; technologia umożliwi przepływ dużej liczby danych -&gt; szerokie zastosowanie w telemedycynie -&gt; poprawa aspektów związanych ze zdrowiem i życiem).</t>
  </si>
  <si>
    <t>W okresie ostatnich 5 lat zaczęły obowiązywać w UE regulacje nakładające konieczność spełnienia ściśle określonych wymogów dotyczących synchronizacji czasu m.in. z wykorzystaniem skal czasu powiązanych z uniwersalnym czasem koordynowanym (m.in. tzw. Dyrektywa MiFID II  oraz rozporządzenie MiFIR, rozporządzenie eIDAS w sprawie identyfikacji elektronicznej i usług zaufania). Dystrybucja sygnałów czasu urzędowego i czasu UTC(PL) w sposób atrakcyjny dla użytkowników profesjonalnych i indywidualnych jest jednym z etapów rozwój gospodarki i społeczeństwa cyfrowego w Polsce i wpływa na podniesienie bezpieczeństwa gospodarczego i technicznego państwa.</t>
  </si>
  <si>
    <t>Na tym etapie brak zweryfikowanych danych co do pieniężnych oszczędności powstałych wskutek wdrożenia projektu. Takie dane zostaną oszacowane w ramach studium wykonalności, które powstanie pod koniec lipca 2019 r.</t>
  </si>
  <si>
    <t xml:space="preserve">Środki z funduszy UE z PO PC (84,63%, tj. 3,04 mln zł) oraz budżet Państwa (15,37%, tj. 0,56 mln zł) części 64, dział 750, rozdział 75001)
II osi priorytetowa PO PC „E-administracja i otwarty rząd”, działanie nr 2.2 „Cyfryzacja procesów back-office w administracji rządowej”.
</t>
  </si>
  <si>
    <t>Projekt planowany do realizacji w latach 2020-2022. Rok „0” to rok 2019. W chwili obecnej czekamy na ogłoszenie konkursu (konkurs planowany w III kwartale br.) w ramach II osi priorytetowej PO PC „E-administracja i otwarty rząd”, działanie nr 2.2 „Cyfryzacja procesów back-office w administracji rządowej”.
Koszt 0,09 mln zł to szacunkowy koszt utrzymania zakupionego w ramach projektu narzędzia. Przedstawione wydatki są szacunkowe i mogą one ulec zmianie w momencie złożenia Wniosku o dofinansowanie projektu
Brak jest możliwości oszacowania oszczędności</t>
  </si>
  <si>
    <t xml:space="preserve">Środki z funduszy UE z PO PC (84,63%, tj. 10,84 mln zł) oraz budżet Państwa (15,37%, tj. 1,96 mln zł) części 64, dział 750, rozdział 75001) 
Program Operacyjny Polska Cyfrowa 2014-2020 (POPC) - II oś priorytetowa - Działanie 2.1 „Wysoka dostępność i jakość e-usług publicznych”. 
</t>
  </si>
  <si>
    <t>Szacunkowe dane na podstawie rozeznania rynku i szacowania kosztów usług, które w ramach projektu będą zamawiane. Koszt roczny po 4 roku wejścia w życie zmian to szacunkowy koszt utrzymania i obsługi zamówionego w ramach projektu sprzętu oraz usług.</t>
  </si>
  <si>
    <t>oszczędności dla całego MC</t>
  </si>
  <si>
    <t>cz. 26</t>
  </si>
  <si>
    <t>Budżet państwa Część 42 Sprawy wewnętrzne dział 754 Bezpieczeństwo publiczne i ochrona przeciwpożarowa rozdz. 75402 i 75403.</t>
  </si>
  <si>
    <t>Budżet państwa Część 42 – kwota 1840 mln zł</t>
  </si>
  <si>
    <t>Poprawa bezpieczeństwa prowadzenia działalności gospodarczej oraz usprawnienie reagowania na skutki klęsk żywiołowych, katastrof oraz zagrożeń terrorystycznych</t>
  </si>
  <si>
    <t>Poprawa poczucia bezpieczeństwa wśród obywateli i miejscu zamieszkania oraz pracy oraz usprawnienie reagowania na skutki klęsk żywiołowych, katastrof oraz zagrożeń terrorystycznych</t>
  </si>
  <si>
    <t xml:space="preserve">Finansowanie planowane jest z 42 części budżetowej, dział 754, rozdział 75403. 
Program Operacyjny Polska Cyfrowa E-administracja i otwarty rząd – II oś priorytetowa POPC Działanie 2.1 „Wysoka dostępność i jakość e-usług publicznych”.
</t>
  </si>
  <si>
    <t xml:space="preserve">Wszystkie wydatki kwalifikowane w 84,63% zostaną pokryte ze środków UE z Programu Operacyjnego Polska Cyfrowa 
E-administracja i otwarty rząd – II oś priorytetowa POPC Działanie 2.1 „Wysoka dostępność i jakość e-usług publicznych” typ II Tworzenie lub rozwój e-usług wewnątrz administracyjnych (A2A) niezbędnych dla funkcjonowania e-usług publicznych (A2B, A2C). Pozostała część 15,37% zostanie zagwarantowane ze środków budżetu państwa: część budżetowa - 42, dział - 754, 
rozdział – 75 403. 
Wnioskowane środki zostaną przeznaczone na:
Oprogramowanie - 20 607 800,00 zł, infrastrukturę - 67 788 900,00 zł tj. serwerownia wg. standardu TIER III, Koszty UX i grafiki - 120 000,00 zł, bezpieczeństwo - 1 426 400,00 zł, wydajność rozwiązania - 120 000,00 zł, szkolenia - 164 400,00 zł, działania informacyjno-promocyjne - 23 700,00 zł, koszty zarządzania i wsparcia (w tym wynagrodzenia personelu wspomagającego) - 4 748 800,00 zł .
Założono utrzymanie ok. 31% wartości projektu w zakresie mocy obliczeniowej oraz dostępnej przestrzeni dyskowej (rok do roku), co pozwoli na skuteczne skalowanie rozwiązania oraz zarządzanie popytem na nowe rozwiązania. Ponadto uwzględnione zostały koszty związane z koniecznością utrzymania odpowiedniego poziomu zatrudnienia zespołów utrzymaniowych. 
Przyjęte szacunki są bardzo ogólne i w trakcie sporządzania dalszej dokumentacji niezbędnej w projekcie mogą ulec zmianie. 
</t>
  </si>
  <si>
    <t xml:space="preserve">Program Operacyjny Infrastruktura i Środowisko </t>
  </si>
  <si>
    <t>POIŚ</t>
  </si>
  <si>
    <t xml:space="preserve">Środki z funduszy UE z PO PC (84,63%, tj. 7,39 mln zł) oraz budżet Państwa (15,37%, tj. 1,38 mln zł) - część 20, dział 750, rozdział 75001)  
Środki unijne w ramach Programu Operacyjnego Polska Cyfrowa (POPC). Działanie 2.1. Wysoka dostępność i jakość e-usług publicznych, pod warunkiem akceptacji wniosku w IV kw. 2019 r. oraz 4,86 mln zł - część 20, dział 750, rozdział 75001)
</t>
  </si>
  <si>
    <t xml:space="preserve">Budżet państwa – część: 41, dział: 900, rozdział: 90022
Program Operacyjny Infrastruktura i Środowisko
</t>
  </si>
  <si>
    <t>Kwoty zawarte w zestawieniu obejmują wszystkie wydatki zaplanowane w ramach realizacji projektu, dotyczące przede wszystkim wykonania inwentaryzacji przyrodniczych przedmiotów ochrony w obszarach Natura 2000, wydatki osobowe, ekspertyzy dotyczącej zastosowania teledetekcji w inwentaryzacjach przyrodniczych oraz wydatki zwiane w realizacją systemu bank Danych o Zasobach Przyrodniczych.</t>
  </si>
  <si>
    <t>• zachowanie we właściwym stanie ochrony siedlisk przyrodniczych oraz gatunków dzikiej fauny i flory stanowi wypełnienie postanowień Dyrektywy Siedliskowej
• ochrona i zarządzanie obszarami Natura 2000 oraz pozostałymi obszarami cennymi przyrodniczo na podstawie pełnej i aktualnej wiedzy w zakresie obszarów chronionych i ekosystemów je tworzących oraz realizacja działań ochronnych (obowiązki wynikające z ustawy o udostępnianiu informacji o środowisku i jego ochronie, udziale społeczeństwa w ochronie środowiska oraz o ocenach oddziaływania na środowisko; ustawy o ochronie przyrody)
• standaryzacja i harmonizacja zasobów geoinformacyjnych (metadanych i danych przestrzennych), a także ich udostępnienie przy użyciu usług sieciowych obejmujących m.in. tematy danych przestrzennych: siedliska i obszary przyrodniczo jednorodne oraz rozmieszczenie gatunków (realizacja Dyrektywy INSPIRE oraz ustawy o infrastrukturze informacji przestrzennej)
• standaryzacja metod przeprowadzania inwentaryzacji przyrodniczych przyczyni się do usprawnienia zarządzania obszarami cennymi przyrodniczo z skali kraju, którego podstawą jest porównywalność wyników inwentaryzacji oraz zminimalizowania kosztów pozyskiwania wiedzy o zasobach przyrodniczych</t>
  </si>
  <si>
    <t>W ramach projektu „Opracowanie zasad kontroli i zwalczania inwazyjnych gatunków obcych wraz z przeprowadzeniem pilotażowych działań i edukacją społeczną” zadaniem, które ma charakter informatyczny jest zadanie  „stworzenie i utrzymanie kompleksowego systemu informacyjnego na temat inwazyjnych gatunków obcych”. Pozostałe zadania w projekcie nie mają charakteru informatycznego. Projekt realizowany jest od 29.12.2016 r. do 30.06.2022 r. Stworzenie systemu zostało zlecone i odebrane w 2018 r., w związku z czym koszty przeznaczone w projekcie na budowę systemy zostały wydatkowane w 2018 r. dlatego nie uwzględniono ich w powyższej tabeli. W tabeli uwzględniono koszty utrzymania systemu w kolejnych latach oraz koszty związane z pozostałymi zadaniami w projekcie, a mianowicie: ekspertyzy, działania pilotażowe w terenie dotyczące zwalczania inwazyjnych gatunków obcych,  działania informacyjno-edukacyjne, szkolenia oraz wynagrodzenia członków zespołu projektowego.</t>
  </si>
  <si>
    <t xml:space="preserve">1. Wskazanie i opisanie kluczowych gatunków inwazyjnych do zwalczania na terenie całego kraju;
2. Zgromadzenie w rejestrze i publiczne udostępnienie informacji i danych na temat gatunków inwazyjnych występujących na terenie kraju oraz UE, co zaspokoi potrzeby informacyjne obywateli;
3. Podniesienie poziomu świadomości społeczeństwa na temat zagrożeń jakie stwarzają inwazyjne gatunki obce dla człowieka,  środowiska naturalnego i gospodarki;
4. Analiza i weryfikacja w środowisku naturalnym skuteczności metod wskazanych do eliminacji inwazyjnych gatunków obcych
5. Wsparcie wdrażania rozporządzenia Parlamentu Europejskiego i Rady (UE) nr 1143/2014 z dnia 22 października 2014 r. w sprawie działań zapobiegawczych i zaradczych w odniesieniu do wprowadzania i rozprzestrzeniania inwazyjnych gatunków obcych;
6. System umożliwi wczesne wykrywanie obecności inwazyjnych gatunków obcych stwarzających zagrożenie dla rodzimych gatunków roślin i zwierząt;
7. Możliwość zgłaszania miejsc występowania inwazyjnych gatunków obcych do rejestru;
8. Monitorowanie skuteczności i eliminowania inwazyjnych gatunków obcych ze środowiska oraz kontrola ich występowania na terenie Polski;
</t>
  </si>
  <si>
    <t>Budżet państwa: 41.750.75001 – 1 849 352,30 zł
UE (POIŚ) – 3 792 547,70 zł</t>
  </si>
  <si>
    <t>Łatwiejszy dostęp do informacji o parkach narodowych, ich działalności i dostępności dla obywateli; lepsze zrozumienie i akceptacja dla idei parków narodowych; lepsza znajomość zasad obowiązujących na obszarach parków narodowych</t>
  </si>
  <si>
    <t xml:space="preserve"> obywatele </t>
  </si>
  <si>
    <t>duże przedsiębiorstwa, sektor mikro-, małych i średnich przedsiębiorstw</t>
  </si>
  <si>
    <t xml:space="preserve">Liczba nowych rodzajów spraw załatwionych drogą elektroniczną - 10 szt. 
Wskaźnik rezultatu wynikający ze specyfiki projektu (wdrożenie EZD oraz modyfikacja WPR), umożliwiający weryfikację postawionych celów projektu. Wskaźnik oszacowano na podstawie liczby najważniejszych rodzajów funkcjonalności systemów: 
• korespondencja z podmiotami publicznymi w postaci elektronicznej poprzez EZD zintegrowanym z e-PUAP,
• korespondencja wewnętrzna on-line,
• obsługa punktu kancelaryjnego (w tym archiwów),
• e-obieg dokumentów w ORE w oparciu o WPR i EZD,
• zarządzanie danymi kadrowo-płacowymi pracownika /profil pracownika/,
• proces zatwierdzanie dokumentów (podpis elektroniczny),
• organizacja szkoleń, zasobów edukacyjnych,
• nadawanie uprawnień do systemów informatycznych,
• obsługa systemu kontroli dostępu/rejestracji czasu pracy,
• zarządzania użytkownikami kursów/szkoleń.
Liczba spraw załatwionych drogą elektroniczną - 18 800 szt. /rocznie
Wskaźnik rezultatu, wynikający ze specyfiki projektu (wdrożenie EZD oraz modyfikacja WPR), umożliwiający weryfikację postawionych celów projektu. Wskaźnik oszacowano na podstawie dostępnych danych: liczby spraw procedowanych i zakończonych w 2018 r. w punkcie kancelaryjnym ORE, liczby indywidualnych pytań, zasobów wewnętrznych ORE przez pracowników i współpracowników ORE (w szczególności zapytania finansowo- kadrowo-płacowe oraz związane z dokumentacją), oraz liczby indywidualnych spraw uczestników szkoleń. Założono, że po wdrożeniu systemów związanych z elektronicznym zarządzaniem obiegiem dokumentów, liczba spraw związanych z obsługą kancelaryjną w formie papierowej zmaleje o 70%. Procent określono na podstawie najważniejszych funkcjonalności systemów, których wykorzystanie wyeliminuje konieczność obiegu papierowego i które dotyczą 70% spraw ORE tj. zunifikowany obieg dokumentów w wersji elektronicznej wykorzystywany 
w pracy każdego pracownika ORE, Uruchomienie korespondencji wewnętrznej wyłącznie
 w postaci elektronicznej, realizowanie korespondencji z podmiotami publicznymi wyłącznie 
w postaci elektronicznej poprzez EZD zintegrowane z e-PUAP. 
</t>
  </si>
  <si>
    <t xml:space="preserve">Zwiększenie liczby szkoleń dostępnych dla użytkowników zewnętrznych (w szczególności: nauczycieli oraz innych osób zaangażowanych w proces edukacji), co przełoży się również 
na pozytywne efekty dla uczniów.
Zwiększenie udziału dokumentów elektronicznych wysyłanych przy wykorzystaniu elektronicznej skrzynki podawczej w korespondencji wychodzącej z urzędów administracji państwowej. Wnioskodawca wdrażając EZD PUW wesprze obszar e-komunikacji 
 tj. realizowana będzie korespondencja w postaci elektronicznej poprzez EZD zintegrowanym 
z e-PUAP. 
</t>
  </si>
  <si>
    <t xml:space="preserve">osoby niepełnosprawne </t>
  </si>
  <si>
    <t xml:space="preserve">Zaprojektowanie systemów zgodnie z wytycznymi standardów WCAG ułatwi pełniejsze korzystanie osób niepełnosprawnych z dostępnych usług i będzie zgodne z wytycznych równości szans i niedyskryminacji </t>
  </si>
  <si>
    <t xml:space="preserve">Szersze informacje dotyczące wymienionych powyżej czynników i wskaźników, wraz 
ze sposobem ich szacowania i późniejszej weryfikacji zostały opracowane w ramach ubiegania się o dofinansowanie projektu i dostępne są w dokumentacji projektowej        </t>
  </si>
  <si>
    <t xml:space="preserve">Wartość najważniejszych wskaźników określonych dla działań prowadzonych w zakresie projektu „Wdrożenie Krajowego Systemu Danych Oświatowych”:
 liczba baz danych systemu oświaty zintegrowanych w ramach wdrożonego produkcyjnie systemu na koniec projektu - 60; 
 liczba obsłużonych przez KSDO sesji egzaminacyjnych na koniec projektu – nie mniej niż 7; 
 zmniejszenie liczby systemów/ zbiorów danych utrzymywanych w celu realizacji zadań statutowych przez instytucje systemu oświaty – co najmniej 37 systemów zastąpionych wdrażanym rozwiązaniem informatycznym;
 zapewnienie bezpieczeństwa danych gromadzonych i przetwarzanych w systemach objętych zakresem projektu – 100%;
 ułatwienie dostępu do danych gromadzonych i przetwarzanych w zintegrowanych systemach poprzez udostępnienie Zintegrowanego Interfejsu Użytkownika wraz z mechanizmem jednokrotnego logowania – 1 logowanie do wszystkich systemów objętych integracją w ramach projektu;
 umożliwienie prowadzenia pogłębionej analizy danych gromadzonych w zintegrowanych w ramach KSDO systemach/ zbiorach danych przez zewnętrzny system analityczny i udostępnienia raportów/ danych zbiorczych i/lub zanimizowanych w zakresie adekwatnym do potrzeb użytkowników systemu oraz szeroko rozumianych interesariuszy – 100%.
</t>
  </si>
  <si>
    <t xml:space="preserve">Programu Operacyjnego Wiedza Edukacja Rozwój </t>
  </si>
  <si>
    <t>budżet państwa: część 58 Główny Urząd Statystyczny
środki UE: POPC Działanie 2.3.1.</t>
  </si>
  <si>
    <t xml:space="preserve">1) z budżetu środków europejskich w kwocie nieprzekraczającej: 34 904 547,54 (słownie: trzydzieści cztery miliony dziewięćset cztery tysiące pięćset czterdzieści siedem złotych 54/100) i stanowiące nie więcej niż 84,63% kwoty całkowitych wydatków kwalifikowalnych Projektu.
2) z budżetu państwa w kwocie nieprzekraczającej: 6 339 157,46 zł (słownie: sześć milionów trzysta trzydzieści dziewięć tysiące sto pięćdziesiąt siedem złotych 46/100) i stanowiące nie więcej niż 15,37% kwoty całkowitych wydatków kwalifikowalnych Projektu. </t>
  </si>
  <si>
    <t>Szeroka i łatwa dostępność do scentralizowanych, zintegrowanych danych sektora publicznego, tj. oficjalnych danych statystycznych o sytuacji ekonomicznej, demograficznej, społecznej oraz środowisku naturalnym. Dane te są istotne z punktu widzenia całej gospodarki, a także kluczowe dla procesów monitorowania rozwoju społecznego i gospodarczego.</t>
  </si>
  <si>
    <t xml:space="preserve">Projekt Poltransplant jest realizowany w ramach Narodowego Programu Rozwoju Medycyny Transplantacyjnej na lata 2011-2020 w ramach zadania związanego z rozwojem i doskonaleniem oraz modernizacją ustawowych rejestrów transplantologicznych. Program jest finansowany z budżetu państwa.
Celem budowy systemu Poltransplant jest rozwój, doskonalenie oraz modernizacja obszarów związanych z pobieraniem, przechowywaniem i przeszczepianiem narządów, tkanek i komórek.  Nowy system informatyczny umożliwi: 
• Rozwój przeszczepień krzyżowych i łańcuchowych,
• Zwiększenie jakości udzielanych świadczeń transplantacyjnych,
• Zapewnienie bezpieczeństwa biorców i dawców komórek, tkanek i narządów,
• Optymalizacja procesów biznesowych, w tym objęcie i powiązanie wszystkich obszarów związanych z medycyną transplantacyjną komórek, tkanek i narządów.
• Zapewnienie koordynacji i stałego nadzoru nad realizacją działalności transplantacyjnej w pełnym zakresie w skali kraju,
• Kreowanie kierunków rozwoju medycyny transplantacyjnej w Polsce poprzez dostęp do zgromadzonych w jednym systemie kluczowych informacji i danych – w tym przewidywanie wyników przeszczepienia poprzez analizę wyników zrealizowanych i zarejestrowanych w systemie przeszczepień, 
• Zwiększenie interoperacyjności w zakresie integracji z systemami zewnętrznymi i zagranicznymi.
Budowę systemu Poltransplant przewidziano na lata 2019/2020. 
Wydatki związane z budową systemu obejmują:
• Koszty wynagrodzeń - roczna wartość wydatków wynosi 1.994.000 zł.  Uwzględniając złożoność systemu Poltransplat, koszty obejmują wynagrodzenia zespołu projektowego po stronie CSIOZ składającego się z następujących ról: kierownik projektu, analitycy biznesowi, analitycy systemowi, architekci, delivery manager (łącznie 12 etatów).  
• Koszty związane ze wsparciem budowy systemu Poltransplant, przekazaniem kodów źródłowych i praw autorskich do wytworzonego oprogramowania – roczna wartość wydatków wynosi 1.700.000 zł. 
Ponadto, po zakończeniu projektu i wdrożeniu systemu Poltransplant konieczne jest utrzymanie systemu oraz poniesienie kosztów wymaganych do nieprzerwanego i prawidłowego działania systemu. Roczny koszt związany z utrzymaniem systemu oszacowano na kwotę 500.000 zł.  Zgodnie z założeniami, zasoby dyskowe, sprzętowe oraz serwerowe nie będą utrzymywane wewnątrz jednostki. Przy tak złożonym systemie jakim jest Poltransplant zakładane jest utrzymanie infrastrukturalne w chmurze, czyli udostępnienie zasobów IT za pomocą sieci (wiele  maszyn fizycznych uwspólniających swoje zasoby fizyczne i udostępniające je w formie wirtualnej). Rozwiązanie to umożliwi redukcję kosztów a zarazem przyniesie wysoką dostępność i wydajność systemu oraz większe bezpieczeństwo przechowywanych danych w systemie z odpowiednią ich synchronizacją. Model wyboru usługi w chmurze pozostaje jeszcze do ustalenia. 
</t>
  </si>
  <si>
    <t>Prognozowane  oszczędności będą wynikać z obniżenia kosztów ponoszonych przez administrację publiczną (zarówno rządowa jak i samorządowa) na obsługę przedsiębiorców. Zakłada się również dzięki uproszczeniu architektury utrzymywanych systemów 
CEIDG oraz Biznes.gov.pl, obniżą się koszty utrzymania tych  systemów. 
Źródło informacji: Studium Wykonalności Projektu „Konto przedsiębiorcy – usługi online dla firm w jednym miejscu”</t>
  </si>
  <si>
    <t xml:space="preserve">Środki z funduszy UE z PO PC (84,63%, tj. 34,71 mln zł) oraz budżet Państwa (15,37%, tj. 6,69 mln zł) części 20, dział 750, rozdział 75001)  
Środki unijne w ramach Programu Operacyjnego Polska Cyfrowa (POPC). Działanie 2.1. Wysoka dostępność i jakość e-usług publicznych. </t>
  </si>
  <si>
    <t>Łatwiejszy dostęp do publicznych e-usług. Udostępnienie informacji bardziej spersonalizowanej, dostosowanej do aktualnego zapotrzebowania użytkownika. Możliwość zwiększenia stopnia wykorzystania technologii informatycznych do prowadzenia biznesu. Uproszczenie sposobu korzystania z systemów e-administracji.</t>
  </si>
  <si>
    <t>Obniżenie kosztów i skrócenie czasu zakładania działalności gospodarczej. Ułatwienie zakładania działalności gospodarczej.</t>
  </si>
  <si>
    <t>Poprawa bezpieczeństwa obrotu gospodarczego. Poprawa klimatu do prowadzenia działalności gospodarczej.</t>
  </si>
  <si>
    <t xml:space="preserve">Przeprowadzone badania ewaluacyjne pn. „Stan e-fakturowania w administracji publicznej”, dane GUS, dane UZP, studium wykonalności projektu "Faktury specjalizowane - Rozbudowa Platformy Elektronicznego Fakturowania". Wyliczenia prognozowanych oszczędności na podstawie przewidywanej liczby faktur elektronicznych w kolejnych latach i zmniejszenia kosztu ich obsługi w stosunku do faktur papierowych. </t>
  </si>
  <si>
    <t>Dane GUS, dane UZP, studium wykonalności projektu "Faktury specjalizowane - Rozbudowa Platformy Elektronicznego Fakturowania". Wyliczenia prognozowanych oszczędności na podstawie przewidywanej liczby faktur elektronicznych w kolejnych latach oraz zmniejszenia kosztu ich przygotowania i wysyłki w stosunku do faktur papierowych.</t>
  </si>
  <si>
    <t>Krótszy czas wymiany korespondencji pomiędzy przedsiębiorcą a urzędem. Zmniejszenie obciążenia działów księgowości odpowiedzialnych za wystawianie faktur. Skrócenie czasu obsługi faktur. Eliminacja kosztów wysyłki dokumentów papierowych.</t>
  </si>
  <si>
    <t>Opracowano na podstawie analizy finansowej projektu „Internetowa Platforma Doradztwa i Wspomagania Decyzji w Integrowanej Ochronie Roślin” realizowanego w ramach POPC.</t>
  </si>
  <si>
    <t>Zwiększenie bezpieczeństwa produktów, ze względu na fakt, iż na podstawie udostępnianych danych konsument będzie mógł się przekonać, czy pożywienie nie spowoduje żadnych szkodliwych skutków dla jego zdrowia oraz w jaki sposób produkt był przygotowywany, włącznie z rodzajem środków ochrony roślin, które były stosowane. W efekcie możliwe będzie spożywanie produktów pochodzących z rolnictwa zgodnie z jego przeznaczeniem, bez zagrożenia zdrowia konsumenta</t>
  </si>
  <si>
    <t>Zwiększenie bezpieczeństwa produkowanej żywności</t>
  </si>
  <si>
    <t>Ochrona środowiska - racjonalizacja i ograniczenie ryzyka związanego ze stosowaniem środków ochrony roślin</t>
  </si>
  <si>
    <t>Wdrożenie na rynek kompleksowej e-usługi wirtualnego gospodarstwa pozwoli odbiorcom na usprawnienie funkcjonowania poprzez zmniejszenie zabiegów środkami ochrony roślin oraz optymalne dopasowanie stosowania ilości środków ochrony roślin do bieżących potrzeb wynikających z rodzaju i warunków prowadzonych upraw czy warunków meteorologicznych. Racjonalizacja stosowania środków ochrony roślin przyczyni się do uniknięcia przedawkowania oraz zwiększenia skuteczności i efektywności działania środków ochrony roślin, a tym samym w dalszej kolejności do ochrony zdrowia konsumenta żywności poprzez dbałość o jakość plonów i produktów z nich wytworzonych.</t>
  </si>
  <si>
    <t>33 część budżetowa: Rozwój Wsi, dział 010, rozdział 01001 – CDR, rozdział 01002 - WODR</t>
  </si>
  <si>
    <t>Opracowanie własne na podstawie szacunków przeprowadzonych przez Dolnośląski Ośrodek Doradztwa Rolniczego i Centrum Doradztwa Rolniczego w Brwinowie.</t>
  </si>
  <si>
    <t>Zgodnie z „Objaśnieniem do Tabeli 2”, nie ma możliwości podania wartości liczbowych i wpływ dotyczy także zmian, których nie można skwantyfikować, w związku z tym opisano analizę wpływu w pozycji: „niemierzalne”</t>
  </si>
  <si>
    <t xml:space="preserve">Automatyzacja procesów
EZD umożliwia automatyzację procesów, w szczególności związanych z prowadzeniem rejestrów i archiwizacją dokumentacji, co eliminuje występowanie błędów oraz w wyniku zmniejszenia obciążenia jednostki będzie stanowić źródło oszczędności.
</t>
  </si>
  <si>
    <t xml:space="preserve">E-korespondencja
Uruchomienie korespondencji wewnętrznej w jednostce wyłącznie w postaci elektronicznej. Wymiana korespondencji zarówno pomiędzy jednostkami, jak i komórkami organizacyjnymi jednostki w postaci elektronicznej przekłada się na zredukowanie liczby wytwarzanych dokumentów papierowych, co będzie stanowić w przyszłości źródło oszczędności.
</t>
  </si>
  <si>
    <t xml:space="preserve">E-komunikacja
Realizowanie korespondencji pomiędzy jednostkami wyłącznie w postaci elektronicznej poprzez EZD zintegrowanym z e-PUAP. Dzięki temu uzyskiwane będą realne oszczędności kosztów wysyłki i skrócenie czasu jej doręczania.
</t>
  </si>
  <si>
    <t xml:space="preserve">Transparentność działania jednostki i pracowników.
To jedna z największych korzyści wynikających z wdrożenia systemu EZD. Przejrzystość działań osiągana poprzez odzwierciedlenie wszystkich czynności wykonywanych przez pracowników w trakcie załatwiania spraw.
</t>
  </si>
  <si>
    <t>cz. 32</t>
  </si>
  <si>
    <t xml:space="preserve">Program Operacyjny Wiedza Edukacja Rozwój/ budżet państwa:
część 17 - dz. 750 - rozdz. 75001,
część 58 - dz. 750 - rozdz. 75001, 75007
                  dz 720 – rozdz. 72001
</t>
  </si>
  <si>
    <t>cz. 17</t>
  </si>
  <si>
    <t>cz. 58</t>
  </si>
  <si>
    <t>W latach 2019-2021 projekt realizowany będzie przy udziale środków europejskich w ramach Programu Operacyjnego Wiedza Edukacja Rozwój (84,28%) w kwocie 23 048 116,18 oraz środków budżetu państwa (łącznie 15,72%) w ramach części 17 (administracja publiczna) w kwocie 1 348 638,71 oraz 58 (Główny Urząd Statystyczny) w kwocie 2 950 321,74. Po zakończeniu realizacji projektu za utrzymanie Systemu odpowiedzialny będzie Główny Urząd Statystyczny (środki – budżet państwa, część 58) w szacowanej kwocie 3 997 131,28</t>
  </si>
  <si>
    <t>Administracja publiczna</t>
  </si>
  <si>
    <t>Przedsiębiorcy</t>
  </si>
  <si>
    <t>Obywatele</t>
  </si>
  <si>
    <t>Instytucje pozarządowe, środowiska naukowe</t>
  </si>
  <si>
    <t xml:space="preserve">W wyniku realizacji przedsięwzięcia wymienione grupy otrzymają dostęp do narzędzia, dzięki któremu możliwa będzie ocena ilości, jakości, dostępności oraz efektywności kosztowej usług publicznych świadczonych przez jednostki samorządu terytorialnego w Polsce. Pozwoli to na: 
- skuteczniejsze, oparte na wiedzy, zarządzanie w JST;
- podejmowanie decyzji lokalizacyjnych dotyczących prowadzenia działalności gospodarczej na podstawie rzetelnych danych;
- prowadzenie badań i uczestnictwo w debacie publicznej w zakresie poprawy świadczenia usług publicznych i rozwoju lokalnego.
W wyniku realizacji przedsięwzięcia mogą wystąpić również skutki o charakterze finansowym w zakresie optymalizacji kosztów świadczenia usług publicznych przez jednostki samorządu terytorialnego, jednakże ich skala nie jest możliwa do oszacowania. </t>
  </si>
  <si>
    <t>Dochody pozostałe jednostki</t>
  </si>
  <si>
    <t>NFZ</t>
  </si>
  <si>
    <t>FUS</t>
  </si>
  <si>
    <t>FP</t>
  </si>
  <si>
    <t>cz. 16</t>
  </si>
  <si>
    <t>Oszacowanie kosztów wymiany urządzeń dla węzłów sieci GovNet i SŁR w obiekcie KPRM przeprowadzono według cen katalogowych producentów
Przyjęte koszty nie uwzględniają pełnego kosztorysu przedsięwzięcia z powodu nieokreślenia przez KPRM pomieszczenia jako lokalizacji decelowej. Uniemożliwia to określenie zakresu i kosztu prac  związanych ze zmianą tras kablowych, rozszywania kabli na przełącznicach, spawania kabli optycznych, pomiarów po zakończeniu prac teletechnicznych oraz oszacowanie kosztów dotyczacych przełącznic MDF, ODF oraz szaf krosowniczych dla uruchamianych urządzeń.</t>
  </si>
  <si>
    <t>Oszczędności MPiT</t>
  </si>
  <si>
    <t>Projekt realizowany w ramach Programu Operacyjnego Polska Cyfrowa (POPC), działanie 2.1 „Wysoka dostępność i jakość e-Usług publicznych”. Umowa o dofinansowanie nr POPC.02.01.00-00-0089/18-02 zawarta w dniu 24.04.2018 r. Wartość projektu 6 718 706 PLN
Kwota dofinansowanie podzielona na:
• POPC – 84,83%
• Budżet państwa – cześć budżetowa 27 – Informatyzacja – 15,37%</t>
  </si>
  <si>
    <t xml:space="preserve">Projekt o łącznej wartości 6 718 706 PLN  realizowany od 24.04.2018 r. Do końca 2018 roku została wykorzystana kwota 247 449  PLN w tym: 209 416 PLN – środki z funduszu UE, 38 033 PLN – budżet państwa. Na lata 2019 oraz 2020 na wydatkowanie przeznaczono pozostałe kwoty wskazane w kolumnach 0 i 1.
Kwoty wskazane w kolumnie 0 oraz 1 wynikają z zatwierdzonego przez Instytucję Pośredniczącą – Centrum Projektów Polska Cyfrowa Harmonogramu Płatności, który zawiera aktualny podział wydatków na poszczególne lata.
</t>
  </si>
  <si>
    <t xml:space="preserve">Planowane korzyści:
a) zapewnienie 100% zwrotu kosztów w jak najkrótszym czasie poprzez usprawnienie procesu obsługi niewypłacalności PT, skrócenie czasu przekazywania przez zakłady ubezpieczeń i banki roszczeń podróżnych, ich weryfikacji i oczekiwania podróżnych na wypłatę środków z TFG,
b) zwiększenie bezpieczeństwa przepływu środków finansowych (wypłat na rzecz podróżnych),
c) ograniczenie strat ponoszonych przez klientów nierzetelnych PT,
d) zwiększenie świadomości konsumentów usług turystycznych w zakresie przysługującej im ochrony i procedur na wypadek niewypłacalności PT,
e) zwiększenie bezpieczeństwa podróżowania,
f) wzrost zaufania do branży turystycznej poprzez zwiększenie dostępu do informacji o rynku turystycznym i obowiązujących przepisach,
g) usprawnienie kontaktu pomiędzy obywatelami, a instytucjami publicznymi (TFG, Marszałkowie Województw) poprzez ograniczenie korespondencji papierowej i elektronizację komunikacji.
</t>
  </si>
  <si>
    <t>Duże przedsiębiorstwa oraz sektor mikro-, małych i średnich przedsiębiorstw – Przedsiębiorcy Turystyczni</t>
  </si>
  <si>
    <t>Wdrożone w wyniku projektu funkcjonalności przyczynią się do poprawy warunków funkcjonowania przedsiębiorców turystycznych poprzez:
a) obniżenie kosztów prowadzenia działalności związane z: 
 wyeliminowaniem konieczności składania korekt deklaracji w postaci papierowej,
 wyeliminowanie konieczności składania korekt w postaci przesyłki pocztowej, 
 skróceniem czasu realizacji obowiązków poprzez usprawnienie procesu składania deklaracji,
 ograniczeniem liczby błędnych deklaracji poprzez walidację wprowadzanych w deklaracji danych,
 wyeliminowaniem konieczności oczekiwania na ponowną wysyłkę pisma w postaci papierowej korespondencją tradycyjną, zawierającego dane do logowania do Portalu, 
b) ułatwienie procesu realizacji obowiązków względem TFG poprzez: 
 walidację wprowadzanych w deklaracji danych, 
 udostępnienie uproszczonych deklaracji „zerowych” – autouzupełnianie danych, gdy w danym okresie nie zawarto umów z podróżnymi,
 autouzupełnianie niektórych danych w deklaracjach „niezerowych” np. dane identyfikacyjne PT, wysokości składek, informacje o zabezpieczeniach finansowych z I filaru,
 możliwość wykonywania płatności on-line, 
c) usprawnienie komunikacji z administracją publiczną poprzez: 
 efektywne ograniczenie korespondencji papierowej,
 elektronizację i automatyzację procedur, w tym umożliwienie elektronicznego wnioskowania m.in. o zmianę danych w rejestrze MW,
d) zwiększenie popytu na usługi turystyczne w wyniku wzrostu zaufania obywateli do branży turystycznej poprzez: 
 zwiększenie bezpieczeństwa rynku turystycznego pod kątem ochrony interesów ekonomicznych podróżnych,
 zintensyfikowanie działań zmierzających do podnoszenia efektywności przeprowadzanych kontroli PT,
e) możliwość dostępu do historii realizacji obowiązków względem TFG:
 indywidualne konta PT na Portalu UFG,
 elektroniczne ewidencjonowanie realizacji obowiązków względem TFG, 
 historia złożonych deklaracji,
 historia uiszczonych wpłat,
 dostęp do salda konta,
f) zwiększenie świadomości przedsiębiorców w zakresie obowiązujących przepisów i zmian w przepisach prawa,
g) stopniowe eliminowanie szarej strefy i nieuczciwych praktyk PT.</t>
  </si>
  <si>
    <t>Duże przedsiębiorstwa oraz sektor mikro-, małych i średnich przedsiębiorstw – zakłady ubezpieczeń i banki</t>
  </si>
  <si>
    <t>Wdrożone w wyniku projektu funkcjonalności przyczynią się również do obniżenia kosztów funkcjonowania zakładów ubezpieczeń i banków poprzez:
a) usprawnienie procesu i obniżenie kosztów obsługi niewypłacalności PT, w sytuacji wyczerpania środków z I filaru zabezpieczeń finansowych,
b) umożliwienie zakładom ubezpieczeń i bankom redagowania i przekazywania elektronicznie list poszkodowanych podróżnych, na rzecz których TFG będzie realizowało wypłaty,
c) eliminację korespondencji papierowej,
d) elektronizację komunikacji z TFG,
e) poprawę efektywności działań administracji publicznej na rzecz bezpieczeństwa rynku turystycznego,
f) zwiększenie świadomości konsumentów usług turystycznych w zakresie przysługującej im ochrony i procedur na wypadek niewypłacalności PT.</t>
  </si>
  <si>
    <t xml:space="preserve">Założenia do obliczeń w zakresie skrócenia czasu połączenia z Wydziałem Obsługi Klienta.
• ilość rozmów odebranych (szt.) - 1 458 253
• ilość rozmów zawieszonych (szt.) -  465 292
• średni czas rozmowy + zawieszenia (min) - 10
• oczekiwany poziom skrócenia czasu rozmowy dzięki wdrożeniu jednolitej Bazy Wiedzy - 10%
• czas zaoszczędzony na jednej rozmowie (min) - 1
• łącznie czas zaoszczędzony w skali roku (min) - 1 458 253
Zgodnie z opracowaniem „GUS: Pracujący i wynagrodzenia w gospodarce narodowej w 2017 r. – dane wstępne”, wyniosło ono 4 271,51 w ubiegłym roku. Zakładając, że miesiąc ma średnio 20 dni roboczych, uzyskujemy wartość jednej minuty zaoszczędzonej przez dzwoniącego (podatnika) na poziomie 44 groszy.
Średnia roczna wartość korzyści na poziomie 648 848 zł.
Założenia do obliczeń w zakresie zmniejszenia liczby wystąpień o interpretację indywidualną związane z dostępnością informacji o istnieniu interpretacji ogólnej w danym zakresie
• liczba wydanych postanowień o pozostawieniu wniosku bez rozpatrzenia, odmowie wszczęcia postępowania oraz postanowień, o których mowa w art. 14b par. 5a i 5b Ordynacji podatkowej - 7 080
• koszt złożenia wniosku (w zł) - 40
• udział wniosków składanych w formie pisemnej, przesyłanych pocztą - 84%
• koszt przesyłki poleconej - 5,20
• poziom zmniejszenia liczby wniosków, które zostają oddalone na podstawie art. 14b par. 5a i 5b Ordynacji podatkowej, związany z ułatwionym dostępem do bazy wiedzy zawierającej interpretacje ogólne i stanowiska MF dot. sytuacji związanych z uniknięciem opodatkowania (w %) - 50%
• poziom zmniejszenia liczby wniosków, które zostają oddalone na podstawie art. 14b par. 5a i 5b Ordynacji podatkowej (w szt.) - 595 
Wartość korzyści w skali rocznej (w zł) – 26 399 zł
</t>
  </si>
  <si>
    <t xml:space="preserve">• skrócenie czasu połączenia z Wydziałem Obsługi Klienta
• zmniejszenie liczby wystąpień o interpretację indywidualną związane z dostępnością informacji o istnieniu interpretacji ogólnej w danym zakresie
</t>
  </si>
  <si>
    <t>Łączne skutki dla przedsiębiorstw, rodziny, obywateli oraz gospodarstw domowych.</t>
  </si>
  <si>
    <t xml:space="preserve">Za dochody przyjęto oszczędności w wydatkach budżetu państwa wynikające z:
• skrócenie czasu połączenia z Wydziałem Obsługi Klienta – 0,81 mln zł,
• zmniejszenie liczby wystąpień o interpretację indywidualną związane z dostępnością informacji o istnieniu interpretacji ogólnej w danym zakresie - 0,03 mln zł,
• Zmniejszenie liczby wystąpień o interpretację indywidualną związane z dostępnością informacji o istnieniu interpretacji ogólnej w danym zakresie – 0,50
• skrócenie czasu poświęcanego na przygotowanie interpretacji indywidualne - 1,71 mln zł,
• zmniejszenie wartości odsetek wypłaconych po postępowaniu odwoławczym/ sądowym – 1,67
Za wydatki budżetu państwa przyjęto:
• koszt budowy i wdrożenia Systemu EUREKA w 2021 r. – współfinansowanie z budżetu państwa – 0,47 mln zł
• nakłady odtworzeniowe na poziomie 10% rocznie od wartości inwestycji w oprogramowanie i sprzęt poniesionych w trakcie realizacji projektu – 0,85 mln zł
• koszt czteroletniego utrzymania systemu na poziomie 20 % rocznie od wartości inwestycji w oprogramowanie – 1,08 mln zł
Za wydatki ze środków europejskich przyjęto koszt budowy i wdrożenia Systemu EUREKA w 2021 r. – dofinansowanie ze środków UE – 5,35 mln zł </t>
  </si>
  <si>
    <t xml:space="preserve">Budżet państwa Część 19, dział 750, rozdział 75001, 75008, 75095, 
Fundusze z UE – Program Operacyjny Polska Cyfrowa.
</t>
  </si>
  <si>
    <t>Działanie zrealizowane zostanie w 84,63% kosztów kwalifikowalnych ze środków POPC 2.2  - tj. 43 161 300 PLN oraz w 15,37% , ze środków budżetu (część 27, 32, ewentualnie 57), tj. w wysokości – 7 838 700 PLN.; 
I cz27 = 2 ;cz32=2
II cz27 = 1,9 ;cz32=1,9387
Wydatki poniesione z budżetu Państwa w dalszych latach 10-letniej perspektywy oceny skutków wpływu oddziaływania przedsięwzięcia obejmą części budżetowe : 32 (Rolnictwo – 3 580 650 PLN) oraz 57 (Agencja Bezpieczeństwa Wewnętrznego – 3 580 650 PLN).</t>
  </si>
  <si>
    <t>budżet państwa cz. 42</t>
  </si>
  <si>
    <t>Finansowanie planowane jest z części budżetowej 17 (rezerwa celowa poz. 9).
W ramach finansowania ze środków UE: Działanie 2.1 „Wysoka dostępność i jakość eusług publicznych” w ramach II Osi priorytetowej – „E-administracja i otwarty rząd” Programu Operacyjnego Polska Cyfrowa.</t>
  </si>
  <si>
    <t>Wszystkie wydatki kwalifikowane w 84,63% zostaną pokryte ze środków UE z Programu Operacyjnego Polska Cyfrowa 
E-administracja i otwarty rząd – II oś priorytetowa POPC Działanie 2.1 „Wysoka dostępność i jakość e-usług publicznych”. Pozostała część 15,37% zostanie zagwarantowane ze środków budżetu państwa: część budżetowa - 17, rezerwa celowa poz. 9. 
Wnioskowane środki zostaną przeznaczone na:
Oprogramowanie - 18 000 000 zł, infrastrukturę -  12 000 000 zł, bezpieczeństwo - 800 000 zł, szkolenia - 2 000 000 zł, działania informacyjno-promocyjne - 1 200 000 zł, koszty zarządzania i wsparcia (w tym wynagrodzenia personelu wspomagającego) - 6 000 000 zł .</t>
  </si>
  <si>
    <t xml:space="preserve">Działanie zostanie zrealizowane w ramach projektu w okresie od 6 czerwca 2019 do 31 maja 2022 finansowanego w 84.63% kosztów kwalifikowanych ze środków POPC 2.1 – tj. w wysokości 17 705 089,47 PLN oraz w 15,37% ze środków budżetu – tj. w wysokości 3 215 493,63 PLN.- część 27 - informatyzacja.
Od 1 czerwca 2022 utrzymanie projektu będzie finansowane z budżetu państwa – część 33 – rozwój wsi.
</t>
  </si>
  <si>
    <t>cz. 33</t>
  </si>
  <si>
    <t>Finansowanie planowane jest z części budżetowej 16 i 42 - w odniesieniu do projektu Przebudowa węzła dostępowego sieci GovNet i SŁR w KPRM, ze względu na obecny etap prac nie jest możliwe podanie bardziej szczegółowych informacji co do źródeł finansowania projektu.</t>
  </si>
  <si>
    <t>1 Okres realizacji projektu e-KRN, utrzymanie KRN z budżetu państwa (do czerwca 2022 roku).
2 Lata 3-5 okres  (lata 2020-2024) czas obowiązywania Narodowego Programu Zwalczania Chorób Nowotworowych oraz utrzymanie platformy e-KRN+ w okresie trwałości projektu (od lipca 2022 do lipca 2027). Od lipca 2022 roku utrzymanie rejestru KRN oraz rejestru Polskiego Rejestru Onko-Hematologicznego (PROH). 
3 Lata 3-10 systematyczne tworzenie nowych rejestrów narządowych (od lipca 2022 roku) – minimalnie 3 rejestry,  maksymalnie 6 rejestrów. Średni koszt utrzymania 1 rejestru narządowego w załączonym pliku.</t>
  </si>
  <si>
    <t xml:space="preserve">Projekt jest realizowany od 2018 do roku 2021. </t>
  </si>
  <si>
    <t>projekt Krajowy Punkt Dostępu do informacji o podróżach multimodalnych realizowany w ramach Connecting Europe Facility (CEF) - Grant Agreement Under The Connecting Europe Facility (CEF) - Transport Sector Agreement Poland Programme Support Action (PSA) for the implementation of Union-wide multimodal travel information services on the TEN-T network MOVE/B4-2017-350</t>
  </si>
  <si>
    <t xml:space="preserve">Connecting Europe Facility </t>
  </si>
  <si>
    <t>Łatwy dostęp do danych uprości proces tworzenia aplikacji i usług. Dla przewoźników będzie stanowił możliwość szerszego dostępu do pasażerów oraz dopasowania swojej oferty.</t>
  </si>
  <si>
    <t xml:space="preserve">Łatwy dostęp do danych uprości proces tworzenia aplikacji i usług. Dla przewoźników będzie stanowił możliwość szerszego dostępu do pasażerów oraz dopasowania swojej oferty. </t>
  </si>
  <si>
    <t>Wdrożenie projektu umożliwi szybki i łatwy dostęp do danych (zamieszczanych przez m.in. przez przewoźników) o podróżach (np. rozkładach jazdy) multimodalnych na sieci TEN-T</t>
  </si>
  <si>
    <t xml:space="preserve">Część 39; dział 600; rozdział 60056
W ramach programu Operacyjnego Polska Cyfrowa na lata 2014-2020, działanie nr 2.2. </t>
  </si>
  <si>
    <t xml:space="preserve">Projekt „Doskonalenie i rozbudowa Zintegrowanego Systemu Informatycznego ZSI-ULC” jest realizowany w latach 2018-2021 ze środków UE w ramach Programu Operacyjnego Polska Cyfrowa, działanie 2.2 „Cyfryzacja procesów back-office w administracji rządowej”. Głównym celem Projektu jest usprawnienie funkcjonowania ULC poprzez cyfryzację procesów i procedur dotyczących funkcjonowania obszaru back-office.
Poziom dofinansowania wynosi 100 % kosztów kwalifikowanych projektu, z czego 84,63% stanowią środki UE, a 15,37 % to współfinansowanie krajowe z budżetu państwa – część 39 – Transport. Koszty związane z realizacją projektu ZSI-ULC wyniosą ogółem ok. 17,8 mln zł (w tym: ok. 13,0 mln zł stanowią koszty związane z realizacją projektu oraz ok. 4,8 mln zł dot. kosztów eksploatacji i utrzymania systemów).
</t>
  </si>
  <si>
    <t xml:space="preserve">Najważniejszymi interesariuszami projektu będą wszyscy pracownicy ULC oraz pośrednio klienci i podmioty zewnętrzne mające potrzeby załatwiania spraw w ULC a także międzynarodowe i europejskie organizacje nadzoru lotnictwa. 
Po zakończeniu projektu wszystkie zadania realizowane w Urzędzie będą się odbywały z wykorzystaniem ZSI-ULC, co spowoduje bardziej efektywne realizowanie spraw ustawowych dla zidentyfikowanych odbiorców projektu.
</t>
  </si>
  <si>
    <t xml:space="preserve">Projekt pn. Utworzenie Krajowego Rejestru Elektronicznego Przedsiębiorców Transportu Drogowego” jest realizowany w latach 2018-2020 w ramach Programu Operacyjnego Polska Cyfrowa, II osi priorytetowej – E-administracja i otwarty rząd, Działania 2.1 „Wysoka dostępność i jakość e-usług publicznych”.
Poziom dofinansowania wynosi 100%, w tym 84,63% stanowią środki pochodzące z UE, a 15,37% współfinansowanie krajowe z budżetu państwa. Całkowita wartość projektu wynosi 18 103 795,84 zł, wartość wydatków kwalifikowalnych wynosi 16 603 795,84 zł, w tym 14 051 792,41 zł – budżet środków europejskich, 2 552 003,43 zł – budżet państwa. 
Przedsięwzięcie pozwoli uzyskać w formie elektronicznej kompletną, aktualną oraz szczegółową bazę danych przedsiębiorców transportu drogowego. Projekt "Utworzenie Krajowego Rejestru Elektronicznego Przedsiębiorców Transportu Drogowego" (KREPTD) zapewni sprawny przepływ informacji pomiędzy podmiotami biorącymi udział w procesie wydawania zezwoleń na wykonywanie zawodu przewoźnika drogowego w zakresie przewozu osób lub rzeczy oraz organami kontroli. System pozwoli również na szybką i skuteczną wymianę informacji z krajowymi rejestrami przedsiębiorców transportu drogowego funkcjonującymi w innych państwach Unii Europejskiej. Współpraca ta umożliwi skuteczniejszy nadzór nad rynkiem transportu drogowego oraz będzie sprzyjać ograniczeniu liczby popełnianych przez przewoźników poważnych naruszeń we wszystkich państwach członkowskich. Jako referencyjna baza podmiotów posiadających zezwolenie system przyczyni się do wyeliminowania nadużyć związanych z wydawaniem tych uprawnień. Wersja docelowa systemu KREPTD została odebrana w dniu 08.05.2019 r. 
Kalkulacja skutków finansowych została przygotowana w oparciu o: budżet projektu, analizę trwałości finansowej projektu, zawartą w Studium Wykonalności oraz szacowane koszty okołoprojektowe. </t>
  </si>
  <si>
    <t xml:space="preserve">Program Operacyjny Polska Cyfrowa, II oś priorytetowa - E-administracja i otwarty rząd, Działanie 2.1 „Wysoka dostępność i jakość e-usług publicznych”; 
Część 39 -Transport; Dział 600 – Transport i Łączność; Rozdział 60055 – Inspekcja Transportu Drogowego.  </t>
  </si>
  <si>
    <t>Dostęp do danych zawartych w Rejestrze może ułatwić przeprowadzanie analiz biznesowych związanych z istniejącą podażą usług transportowych konkurencją, potrzebnych przy planowaniu rozwoju bądź rozpoczęcia świadczenia tych usług. Wyeliminowanie z rynku transportu drogowego nieuczciwych przedsiębiorców stworzy warunki uczciwej konkurencji przewoźników.
Przepisy odnoszące się do uzyskania wypisów z zezwolenia na wykonywanie zawodu przewoźnika drogowego staną się bardziej przejrzyste dla przedsiębiorców i nie będą prowadzić do multiplikacji wydatków, a więc będą sprzyjać rozwojowi przedsiębiorczości.</t>
  </si>
  <si>
    <t>Jw.</t>
  </si>
  <si>
    <t>Publiczny i jawny dostęp do danych zawartych w Rejestrze w ewidencji przedsiębiorców posiadających zezwolenie na wykonywanie zawodu przewoźnika drogowego umożliwi klientowi przedsiębiorcy transportu drogowego weryfikację wiarygodności przedsiębiorców świadczących usługi przewozowe oraz dokonanie wyboru przewoźnika.
Realizacja projektu generuje koszty, nie osiągając przy tym bezpośrednich korzyści finansowych. Występują korzyści społeczne, obejmujące m.in. redukcję ilości ofiar śmiertelnych wypadków drogowych.</t>
  </si>
  <si>
    <t>Usprawnienie wymiany informacji pomiędzy Głównym Inspektorem Transportu Drogowego, starostami, wojewódzkimi inspektorami transportu drogowego, wojewódzkimi komendantami Policji, dyrektorami izb celnych, Głównym Inspektorem Pracy, zarządcami dróg, Komendantem Głównym Straży Granicznej, komendantami oddziałów Straży Granicznej w zakresie dotyczącym popełnienia przez przedsiębiorców posiadających zezwolenie na wykonywanie zawodu przewoźnika drogowego oraz osoby zarządzające transportem drogowym naruszeń obowiązków lub warunków przewozu drogowego.</t>
  </si>
  <si>
    <t>Wzmocnienie współpracy administracyjnej z państwami członkowskimi Unii Europejskiej w zakresie nadzorowania przedsiębiorców transportu drogowego prowadzących działalność w kilku państwach członkowskich Unii.
Wejście w życie projektowanej ustawy pozytywnie wpłynie na jakość usług świadczonych przez przedsiębiorców transportu drogowego. Dzięki danym gromadzonym w Rejestrze organy odpowiedzialne za kontrolę przedsiębiorców będą mogły skutecznie i szybko reagować na popełnione przez przedsiębiorców posiadających zezwolenie na wykonywanie zawodu przewoźnika drogowego oraz osoby zarządzające transportem drogowym naruszenia obowiązków lub warunków przewozu drogowego, mające miejsce zarówno na terenie kraju, jak i na terenie innych państw członkowskich Unii Europejskiej. Powyższe wpłynie na poprawę bezpieczeństwa transportu drogowego i obrotu towarowego oraz stworzy warunki do uczciwej konkurencji przewoźników.</t>
  </si>
  <si>
    <t>Ustanowienie jednolitej, referencyjnej bazy danych zawierającej informacje o przedsiębiorcach transportu drogowego znacząco zwiększy możliwości integracji krajowych rejestrów, a w przyszłości umożliwi zaprojektowanie i udostępnienie e-usług usprawniających współpracę instytucji państwowych z przedsiębiorcami.</t>
  </si>
  <si>
    <t xml:space="preserve">Działanie zrealizowane zostanie w 84,63% kosztów kwalifikowalnych ze środków POPC 2.2  - tj. 43 161 300 PLN oraz w 15,37% , ze środków budżetu (część 27, 32, e 57), tj. w wysokości – 7 838 700 PLN. </t>
  </si>
  <si>
    <t>Budżet państwa (rozdziały 39 600 11) + CEF</t>
  </si>
  <si>
    <t>• Dostawcy usług - zmniejszają koszty operacyjne związane z pozyskiwaniem danych od zarządców dróg
• Media - pozyskują wiarygodną informację publiczną oraz umożliwią przekazywanie informacji o warunkach ruchu szerokiej rzeszy odbiorców
• Służby ratownicze - pozyskują wiarygodną informację o utrudnieniach, co umożliwi szybki dojazd do potrzebujących pomocy oraz wsparcie dla koordynacji działań w zakresie zarządzania kryzysowego na sieci drogowej
• Zarządcy dróg - uzyskują bieżącą informację o warunkach ruchu i robotach drogowych na przyległej sieci drogowej należącej do innych zarządców dróg oraz generują oszczędności w zarządzaniu majątkiem drogowym np. przy wyznaczaniu remontów</t>
  </si>
  <si>
    <t>• liczba użytkowników dróg odnoszących bezpośrednie korzyści z projektu – ok. 52 mln osób
• redukcja wskaźnika wypadkowości – ok. 6,4 %
• EIRR – 12,25%
• Wskaźnik C/B – 1,19</t>
  </si>
  <si>
    <t>• zwiększenie płynności ruchu i likwidacja zatorów na drogach
• wykrywanie w czasie rzeczywistym stanów przeciążenia w sieci drogowej
• dostęp do bieżącej informacji o sytuacji na drogach i danych zbieranych przez KSZRD
• poprawa współpracy z innymi zarządcami dróg
• zmniejszenie negatywnego wpływu transportu drogowego na środowisko</t>
  </si>
  <si>
    <t xml:space="preserve">Gospostrateg </t>
  </si>
  <si>
    <t>Umowa Gospostrateg1/388495/26/NCBR/2019</t>
  </si>
  <si>
    <t>Źródło danych Załącznik nr 6 – Harmonogram płatności Projektu</t>
  </si>
  <si>
    <t>Polskie firmy z branży motoryzacyjnej i współpracujące z przemysłem motoryzacyjnym (w głównej mierze firmy produkujące części, podzespoły i oprogramowanie dla potrzeb producentów pojazdów)  mają szansę skorzystać ze zmian związanych z automatyzacją  transportu drogowego opracowując nowe innowacyjne produkty i usługi</t>
  </si>
  <si>
    <t>Aktywizacja społeczeństwa (w tym mobilności osób o ograniczonej sprawności) w zakresie: nowych możliwości związanych z rozwojem rynku pojazdów autonomicznych i zautomatyzowanych; sposobów działania systemów autonomizujących; uświadamiania zagrożeń; zmniejszenia wykluczenia cyfrowego; poprawy mobilności oraz wykorzystania dostępności środków transportu. Wzrost bezpieczeństwa, a także redukcja liczby śmiertelnych i ciężko rannych ofiar wypadków drogowych.</t>
  </si>
  <si>
    <t>Rynek motoryzacyjny i informatyczny</t>
  </si>
  <si>
    <t xml:space="preserve">Zapewnienie merytorycznego wsparcia dla Rządu RP w zakresie bezpiecznego wdrażania pojazdów autonomicznych w Polsce. Budowa zaplecza merytorycznego poprzez wykonania analiz i testów pojazdów autonomicznych z wykorzystaniem krajowej infrastruktury drogowej. Przygotowanie Polski na wyzwania związane z bezpiecznym wdrażaniem do ruchu drogowego pojazdów zautomatyzowanych, a w przyszłości autonomicznych. Utworzenie Punktu Kontaktowego  CAD w zakresie automatyzacji transportu drogowego </t>
  </si>
  <si>
    <t>Zapewnienie wsparcia dla efektywnego funkcjonowania i konkurencyjności</t>
  </si>
  <si>
    <t>Wniosek projektowy w I konkursie na projekty otwarte w ramach Strategicznego Programu badań naukowych i prac rozwojowych „Społeczny i gospodarczy rozwój Polski w warunkach globalizujących się rynków” GOSPOSTRATEG</t>
  </si>
  <si>
    <t>budżet państwa - Zmniejszenia dochodów Skarbu Państwa z tytułu wpływu z opłat za ogłoszenia związane ze zniesieniem obowiązku ich publikacji w Monitorze Sądowym i Gospodarczym</t>
  </si>
  <si>
    <t>pozostałe jednostki (oddzielnie) - ZUS, NFZ, Budżet Państwa, JST, FP (Suma wpływów z tytułu pochodnych od wynagrodzeń)</t>
  </si>
  <si>
    <t>Przewiduje się, że budowa KRZ zostanie zrealizowana i sfinansowana w ramach projektu pn. „Krajowy Rejestr Zadłużonych” w ramach Osi priorytetowej: II. Efektywne polityki publiczne dla rynku pracy, gospodarki i edukacji. Numer i nazwa Działania: 2.17 Skuteczny wymiar sprawiedliwości. 
Zakłada się współfinansowanie projektu w 100% z programu POWER w proporcji: 15,72% (współfinansowanie budżet państwa), 84,28% (EFS). Koszty projektu (ogółem) wyniosą 13 692 997,75 zł. 
Koszty operacyjne funkcjonowania KRZ dotyczyć będą budżetu państwa w części 
37 – Sprawiedliwość. 
Szacowane udział budżetu państwa w wydatkach wynikających z ww. projektu wyniesie 
ok. 2 152 539,25 zł (13 692 997,75 zł x 15,72% = 2 152 539,25 zł). 
Przewidywane wydatki związane z utworzeniem nowych stanowisk dotyczyć będą budżetu państwa w części 15 – Sądy Powszechne.</t>
  </si>
  <si>
    <t>Utworzenie Krajowego Rejestru Zadłużonych
Projekt ustawy o KRZ nie wpłynie na zakres funkcjonalny systemu teleinformatycznego, którego budowa przewidziana jest w projekcie CRRU, nie wymaga też zmian w budżecie tego projektu. 
Biorąc pod uwagę wczesny etap projektowanych zmian legislacyjnych istnieje ryzyko zmian 
w projekcie ustawy, które mogą rzutować na zakres, harmonogram czy budżet przyjęty 
w założeniach do projektu KRZ (CRRU). Wskazane ryzyko wymaga stałego monitorowania.
Ostateczne stwierdzenie możliwości realizacji projektu KRZ (CRRU) w założonym budżecie 
i harmonogramie w oparciu o przepisy ustawy o Krajowym Rejestrze Zadłużonych możliwe będzie po ustabilizowaniu się projektu ustawy o KRZ.
Z analizy efektywności dotychczas zrealizowanych działań wynika, że na podstawie przyjętych dotychczas przepisów w zakresie prawa upadłościowego i naprawczego oraz dzięki przeprowadzonym analizom możliwa będzie budowa i wdrożenie systemu KRZ, objętych zakresem niniejszego projektu. System KRZ umożliwi realizację procesów upadłościowych 
i restrukturyzacyjnych zgodnie z wymaganiami umowy oraz rozporządzenia PE. Ponadto doświadczenia nabyte w ramach prac analitycznych oraz dotychczasowej współpracy z KE będą wykorzystywane w projekcje poprzez udział tych samych osób w pracach projektowych (uzgadnianie i specyfikowanie wymagań biznesowych dla systemu KRZ oraz uzgodnienia prowadzone na forum KE w zakresie specyfikacji technicznej integracji systemów). W związku z krótkim okresem od wejścia w życie nowych przepisów prawa trudne jest dokonanie wiarygodnego ilościowego oszacowania skali korzyści płynących z wprowadzenia czterech rodzajów postępowań restrukturyzacyjnych. Ponadto ostateczne korzyści ze zrealizowanych dotąd działań uwidocznią się po wdrożeniu narzędzi informatycznych wspierających prowadzenie postępowań.
Zakres oddziaływania KRZ, po jego wdrożeniu obejmował będzie organy postępowania restrukturyzacyjnego i upadłościowego, sądowe oraz administracyjne organy egzekucyjne oraz wszystkich uczestników postępowań restrukturyzacyjnych i upadłościowych. Oczekiwane korzyści z realizacji projektu identyfikowane są i mierzone na podstawie wskaźników rezultatu projektu. Analiza korzyści została wykonana w założeniu o poniższe dane:
Opis Wartość
Koszt obwieszczenia w Monitorze Sądowym i Gospodarczym (w PLN) 500
Roczna liczba obwieszczeń w Monitorze Sądowymi Gospodarczym 7250
Doręczenie do sądu papierowej zwrotki (w PLN) 1
Średnia miesięczna liczba korespondencji wysyłanej do uczestników postępowania w formie papierowej 900 000
W rezultacie wdrożenia KRZ przewiduje się również korzyści trudne do wyrażenia 
w wartościach pieniężnych. W związku z tym, pomimo pozytywnego oddziaływania korzyści te nie zostały wycenione. Są to, m.in.:
1) Ułatwiony dostęp dla zainteresowanych do danych o niewypłacalności osób fizycznych 
i prawnych;
2) Ułatwiony dostęp dla uczestników i organów postępowań restrukturyzacyjnych 
i upadłościowych do odpisów postanowień, zarządzeń i innych dokumentów 
w postępowaniach oraz do danych zawartych w postanowieniach, zarządzeniach, dokumentach i informacjach dotyczących tych postępowań;
3) Przyspieszenie postępowań restrukturyzacyjnych i upadłościowych.
Znaczący wzrost liczby postępowań restrukturyzacyjnych i postępowań upadłościowych uzasadnia konieczność dostarczenia narzędzi teleinformatycznych usprawniających funkcjonowanie organów w celu zapewnienia ich efektywności. Zwiększona liczba postępowań, bez wsparcia procesu narzędziem informatycznym, może doprowadzić do odwrotnych efektów niż te zakładane w reformie prawa upadłościowego. W zakresie oczekiwań organów postępowania (oraz pracowników sądów) jest więc dostęp do narzędzi automatyzujących czynności procesowe oraz sprawna komunikacja między organami i uczestnikami postępowania, a projekt zakłada realizację tych wymagań.
W odniesieniu do ewentualnych barier równościowych w obszarze interesariuszy zewnętrznych (poza pracownikami Wnioskodawcy i sądów) nie identyfikuje się barier dotyczących równości płci. Według badań statystycznych odsetek osób korzystających z komputera regularnie, tj. co najmniej raz w tygodniu, systematycznie wzrastał w latach 2011-2015. W 2015 r. odsetek kobiet regularnie korzystających z komputera wynosił 63,8%, a odsetek mężczyzn regularnie korzystających z komputera wynosił 65,8% (źródło danych: Opracowanie Głównego Urzędu Statystycznego „Społeczeństwo informacyjne w Polsce. Wyniki badań statystycznych z lat 2011-2015”, publikacja dostępna na http://stat.gov.pl/obszary-tematyczne/nauka-i-technika-spoleczenstwo-informacyjne/spoleczenstwo-informacyjne). Można zatem stwierdzić, że nie stwierdzono różnic w położeniu kobiet i mężczyzn w kontekście dostępu do rezultatów projektu rozumianych jako dostęp do e-usług i informacji w postaci elektronicznej.
Również korzystanie z internetowych usług komunikacyjnych w zakresie wysyłania i odbierania poczty elektronicznej jest tylko nieznacznie częstsze wśród mężczyzn niż wśród kobiet, np. 
w 2015 r. wśród mężczyzn (M) 54,2% korzystało z poczty elektronicznej, a wśród kobiet (K) 53,8%. 
W badaniu zleconym przez Ministerstwo Cyfryzacji w 2014 r. dane wykazują, że 53% badanych załatwiało sprawy urzędowe przez Internet w ciągu ostatnich 12 miesięcy, przy czym na 100% badanych kobiet połowa korzystała z Internetu przy załatwianiu spraw urzędowych, zaś na 100% badanych mężczyzn 56% korzystało z Internetu (dane: publikacja Ministerstwa Administracji 
i Cyfryzacji „E-administracja w oczach internautów 2014”). Ponadto wśród osób załatwiających sprawy urzędowe przez Internet w ciągu ostatnich 12 miesięcy 49% stanowiły osoby niepełnosprawne. Z powyższego wynika, że wprowadzenie narzędzi centralizujących dostęp do informacji z użyciem narzędzi informatycznych nie wprowadzi dyskryminacji w odniesieniu do sytuacji kobiet i mężczyzn. Ze względu na specyfikę (wdrożenie e-usług zgodnie z WCAG 2.0) projekt zapewni dostęp do usług sądowych (w obszarze interwencji) również dla osób 
z niepełnosprawnościami. Rozwiązania wdrożone w ramach projektu - zdalny dostęp do akt, informacji i dokumentów oraz usług - umożliwią udział w postępowaniach również innym osobom z ograniczoną możliwością przemieszczania się lub wymagających zwiększonej elastyczności czasu pracy (np. kobietom pozostającym w domach ze względu na opiekę nad dzieckiem, osób opiekujących się bliskimi wymagającymi stałej lub zwiększonej opieki). Ułatwienie to dotyczy zarówno pracowników organów restrukturyzacyjnych i upadłościowych, jak i uczestników postępowań.
Zmiany w obszarze Monitora Sądowego i Gospodarczego
Zgodnie z art. 1 ust. 6 ustawy o wydawaniu Monitora Sądowego i Gospodarczego (Dz. U. z 2014 r. poz. 125), wpływy pochodzące z wydawania i rozpowszechniania Monitora Sądowego 
i Gospodarczego (dalej: MSiG) stanowią dochód budżetu państwa. Jednocześnie, delegacja ustawowa zawarta w ust. 7 ww. artykułu stanowi, że Minister Sprawiedliwości określi w drodze rozporządzenia sposób ustalania ceny numerów MSiG rozpowszechnianych w sposób, o którym mowa w ust. 2d pkt 2, wysokość opłat za zamieszczenie w MSiG ogłoszenia lub obwieszczenia oraz sposób ich pobierania, wymagania techniczne wydawania i rozpowszechniania MSiG, mając na względzie pokrycie rzeczowych i osobowych kosztów zamieszczenia ogłoszeń i obwieszczeń oraz wydawania MSiG oraz potrzebę szybkiej publikacji i zapewnienie powszechnego dostępu do informacji publikowanych w MSiG. Biorąc pod uwagę powyższe oraz fakt, że w projektowanym stanie prawnym ww. koszty, w związku z rezygnacją z dokonywania obwieszczeń w MSiG nie będą występować zmiana ta nie powinna być odczuwalna dla budżetu państwa.
W zakresie skutków organizacyjno-kadrowych związanych z wejściem w życie projektowanych zmian należy wskazać, iż planowane zmiany dotyczące obwieszczeń zamieszczanych w MSiG nie powinny oddziaływać na zagadnienia organizacyjno-kadrowe, związane z funkcjonowaniem MSiG. Należy zwrócić uwagę, że w ciągu ostatnich lat znacząco (zwłaszcza w ciągu ostatnich dwóch lat) wzrosła liczba ogłoszeń publikowanych w Monitorze Sądowym i Gospodarczym, m.in. ze względu na:
- publikację ogłoszeń sprawozdań finansowych podmiotów niewpisanych do KRS;
- zmiany przepisów dotyczących upadłości konsumenckiej;
- zmiany prawa restrukturyzacyjnego;
- zmiany ustawy o KRS w zakresie postępowań o rozwiązanie podmiotów bez przeprowadzenia postępowania likwidacyjnego,
Tabela poniżej przedstawia liczbę zarejestrowanych w Systemie Informatycznym Monitora ogłoszeń tzw. części A. (w latach 2013-2017 uwzględniono również sprawozdania finansowe)
2009 2010 2011 2012 2013 2014 2015 2016 2017 
(wg stanu na dzień 
13 listopada2017)
17205 16174 16885 17275 19119 17764 22079 36424 42995
Jednocześnie wskazuje się, że obserwowany wzrost liczby ogłoszeń publikowanych w Monitorze Sądowym i Gospodarczym nie wpłyną na zwiększenie zatrudnienia w Zespole ds. Wydawania MSiG.
Na dzień 13 listopada 2017 r. Zespół ds. Wydawania Monitora Sądowego i Gospodarczego opublikował blisko 150% więcej ogłoszeń w części A niż w całym roku 2014 (okres sprzed wprowadzenia zmian w prawie upadłościowym, restrukturyzacyjnym i ustawie o KRS) przy niezwiększonym stanie liczebnym, kosztem przeszło dwukrotnie wzmożonej aktywności zatrudnionych pracowników.
W sytuacji przeniesienia ogłoszeń wymaganych przez prawo upadłościowe i prawo restrukturyzacyjne do innego publikatora Zespół ds. Wydawania MSiG uzyska możliwość publikowania ogłoszeń sprawozdań finansowych bezpośrednio po ich wpływie do wydawcy. Aktualnie ogłoszenia te ze względu na ich liczbę oraz pracochłonność są publikowane z opóźnieniem, które wynika z braków kadrowych w zespole MSiG.
Wyeliminowanie konieczności publikacji w Monitorze Sądowym i Gospodarczym skutkować będzie obniżeniem kosztów postępowania restrukturyzacyjnego i upadłościowego dla uczestników postępowania restrukturyzacyjnego i upadłościowego. Zakładając, iż wpływ ogłoszeń wymaganych przez prawo upadłościowe i prawo restrukturyzacyjne utrzymałby się na poziomie z 2017 roku, potencjalne zmniejszenie dochodów Skarbu Państwa, z tytułu opłat za ogłoszenia publikowane w Monitorze Sądowym i Gospodarczym może wynieść ok. 4,0 mln zł rocznie.
Ograniczenie ilości korespondencji
Ograniczenie o 99% ilości korespondencji wysyłanej do uczestników postępowania w formie papierowej wpłynie na obniżenie kosztów postępowania restrukturyzacyjnego i upadłościowego dla organów tego postępowania. Spowoduje to zmniejszenie wydatków na ten cel 
o 10 692 000 PLN/rok (kwota oszacowana na podstawie wartości wskaźnika rezultatu projektu pomnożona przez założony średni koszt doręczenia korespondencji w formie papierowej (zakłada się 1,00 zł), tj.:
Średnia miesięczna liczba korespondencji wysyłanej do uczestników postępowania w formie papierowej – 900 000 szt. x 12 m-cy x 0,99 (założone obniżenie kosztów) x 1 zł.
Oszczędności te dotyczą w szczególności wydziałów sądów, do których zakresu należą sprawy upadłościowe i restrukturyzacyjne.
Konieczność zwiększenia zatrudnienia
Przewiduje się, że zakres czynności określonych projektem będzie wymagał  również zwiększenia liczby etatów referendarskich. Obecnie funkcjonuje 30 sądów, w których rozstrzygane są sprawy upadłościowe (w 12 z nich utworzono odrębne wydziały upadłościowe) 
o zróżnicowanej liczebnie obsadzie kadrowej oraz o zróżnicowanej wysokości wpływu. 
Mając z jednej strony na względzie konieczność realizacji projektu zmian, racjonalność 
i możliwość efektywnego wykorzystania kadr, a z drugiej strony realia budżetowe, przewiduje się potrzebę wsparcia kadrowego jedynie dla 10 największych wydziałów ds. upadłościowych 
i restrukturyzacyjnych (po jednym etacie na każdy wydział, przy czym dla Sądu Rejonowego dla m.st. Warszawy, z uwagi na znaczny wpływ powinny być to 2 etaty). Łącznie zatem 11 etatów referendarskich.
Szacując wydatki związane z wprowadzeniem proponowanego wsparcia kadrowego należy uwzględnić: wynagrodzenia referendarzy sadowych (wraz z pochodnymi) oraz koszty urządzenia miejsca pracy ww. pracownikom. Należy jednak zaznaczyć, że w zależności od okresu zatrudnienia w pierwszym roku (uzależnionego również od czasu trwania naborów), faktyczne koszty mogą się odpowiednio różnić. 
Dodatkowo, wskazuje się że, proponowana regulacja zwiększa obciążenia w grupie urzędników sądowych, a zatem wraz z jej wprowadzeniem powinno nastąpić zwiększenie liczby etatów urzędniczych w wydziałach ds. upadłościowych i restrukturyzacyjnych o 16 etatów. 
Do obliczenia kosztów zwiększenia liczby etatów urzędników należy przyjąć założenia analogiczne jak w przypadku referendarzy sądowych. 
Skutki finansowe wynikające z utworzenia nowych etatów w sądach oszacowano dla etatów urzędniczych uwzględniając wynagrodzenie na poziomie 3 800 zł, które w kolejnych latach zostało powiększone o wskaźnik inflacji zgodnie z Wytycznymi Ministra Finansów dotyczącymi stosowania jednolitych wskaźników makroekonomicznych będących podstawą oszacowania skutków finansowych projektowanych ustaw (aktualizacja październik 2017 r.), natomiast dla etatów referendarskich do wyliczenia przyjęto średnie wynagrodzenie referendarza z 2018 roku w wysokości 7 521 zł, powiększone w kolejnych latach o wskaźnik tempo wzrostu wynagrodzenia brutto w gospodarce narodowej - w ujęciu nominalnym, wynikający z Wytycznych Ministra Finansów dotyczących stosowania jednolitych wskaźników makroekonomicznych będących podstawa oszacowania skutków finansowych projektowanych ustaw (aktualizacja październik 2017 r.).
Należy zwrócić uwagę, że część środków finansowanych wydatkowanych na wynagrodzenia stanowić będzie jednocześnie przychód jednostek sektora finansów publicznych z tytułu podatków oraz składek na ubezpieczenia zdrowotne i społeczne. 
Dla zapewnienia czytelności danych, pochodne od wynagrodzeń zostały szczegółowo przedstawione w tabeli stanowiącej załącznik do niniejszej oceny skutków regulacji.
Promocja Krajowego Rejestru Zadłużonych
W odniesieniu do potrzeby promocji tworzonego rejestru (Krajowy Rejestr Zadłużonych) o brzmieniu podobnym do brzemienia innego, już istniejącego rejestru (Krajowy Rejestr Długów) przyjmuje się, że działania informacyjno-promocyjne będą realizowane na zwykłych zasadach, w ramach normalnej działalności prowadzonej przez Ministerstwo Sprawiedliwości m.in poprzez stronę internetową urzędu.
Dodatkowo wymaga podkreślenia, iż rejestr tworzony jest na podstawie ustawy o tytule tożsamym z nazwą rejestru, toteż podmioty rynkowe w stosunkowo łatwy i prosty sposób będą mogły dokonać weryfikacji wiarygodności rejestru i poprawności jego nazwy na podstawie obowiązujących regulacji prawnych.
Wobec powyższego rozwiązania działania informacyjno-promocyjne nie będą pociągać za sobą dodatkowych skutków finansowych dla sektora finansów publicznych.</t>
  </si>
  <si>
    <t>cz. 37</t>
  </si>
  <si>
    <t>budżet państwa  - (Uchylenie opłaty stałej od wniosku o wpisanie dłużnika do RDN)</t>
  </si>
  <si>
    <t>Koszty dla SFP:
Modyfikacja systemów teleinformatycznych
W tabeli powyżej wskazano oszacowane, przez Departament Informatyzacji i Rejestrów
Sądowych oraz Biuro Krajowego Rejestru Karnego Ministerstwa Sprawiedliwości, koszty
modyfikacji systemów teleinformatycznych związanych z nowelizacją przedmiotowej ustawy.
Wykazane koszty modyfikacji systemu informatycznego KRS wykazane łącznie zawierają
zarówno koszty zakupu niezbędnego sprzętu komputerowego, jak i stworzenia i utrzymania
ogólnodostępnego portalu internetowego.
W ramach ww. prac zostaną stworzone również narzędzia umożliwiające składanie sprawozdań
finansowych bez pośrednictwa sądu oraz automatycznego wpisu wzmianki o złożeniu
sprawozdania finansowego.
Ponadto wejście w życie rozwiązań proponowanych przedmiotową ustawą spowoduje
konieczność dostosowania systemu teleinformatycznego Krajowego Rejestru Karnego, jak
również prowadzonego przez Szefa Krajowej Administracji Skarbowej Centralnego Rejestru
Danych Podatkowych w celu umożliwienia wymiany danych z KRS za pośrednictwem
systemów teleinformatycznych.
Doprecyzowanie zakresu kompetencji i przesłanek ustanowienia kuratora
Projekt ustawy o zmianie ustawy o Krajowym Rejestrze Sądowym oraz niektórych innych ustaw
doprecyzowuje zakres kompetencji i przesłanek ustanowienia kuratora na podstawie art. 42 § 1
k.c., jak również umożliwia na podstawie art. 69 § 1 Kodeksu postępowania cywilnego
ustanowienie w uzasadnionych przypadkach kuratora z urzędu dla osoby prawnej.
Proponowane zmiany przewidują, że powołany kurator nie tylko podejmie czynności
zmierzające do powołania lub uzupełnienia składu organu osoby prawnej uprawnionego do jej
reprezentacji, ale również będzie reprezentował oraz prowadził sprawy osoby prawnej do czasu
powołania jej organów lub likwidacji.
Określone zostały również przepisy regulujące wynagrodzenie kuratora ustanowionego na
podstawie art. 42 § 1 k.c. (zawarte m.in. w art. 6032 oraz 6034 k.p.c.). Zakładają one, że sąd przyzna kuratorowi należne mu koszty, zasądzając od wnioskodawcy
należność w części, w jakiej kurator działał w zakresie wynikającym z żądania wniosku,
natomiast w części, w jakiej kuratora upoważnił do działania sąd z urzędu (co będzie
dopuszczalne w uzasadnionych przypadkach) – zasądzi tymczasowo stosowną kwotę od Skarbu
Państwa. Zarówno wobec wnioskodawcy, jak i wobec Skarbu Państwa ostatecznie to osoba
prawna, dla której kurator został ustanowiony, oraz osoby zobowiązane/uprawnione do wyboru
zarządu zostaną solidarnie obciążone obowiązkiem zwrotu kosztów działania kuratora.
W odniesieniu do kuratora ustanawianego przez sąd procesowy w wyjątkowych przypadkach
z urzędu (na podstawie art. 69 Kodeksu postępowania cywilnego) to w pierwszej kolejności
kosztami działania tego kuratora obciążona zostanie strona przegrywająca proces.
Należy również uwzględnić, że sam fakt istnienia tej regulacji powinien zniechęcić przynajmniej
niektóre podmioty do odwoływania zarządu w trakcie trwania procesu, gdyż zabieg ten nie
będzie już skuteczną metodą torpedowania postępowania, skoro w uzasadnionych przypadkach
sąd będzie mógł ustanowić kuratora z urzędu i postępowanie kontynuować.
Ponadto ustanowienie kuratora przez sąd z urzędu (na podstawie art. 69 k.p.c.) jest wyjątkiem
od zasady, zgodnie z którą kuratora ustanawia się na wniosek strony przeciwnej i może mieć
miejsce wyłącznie w uzasadnionych przypadkach.
Zgodnie z danymi statystycznymi MS w 2015 r. kuratora ustanowiono w 353 przypadkach, zaś
w pierwszych III kwartałach 2016 r. w 236 przypadkach.
Ze względu na to, że przedmiotowa instytucja stanowi novum, nie istnieje możliwość
oszacowania, jak często dochodzić będzie do ustanowienia kuratora „z urzędu” zarówno na
podstawie art. 42 k.c., jak i 69 k.p.c. oraz w ilu przypadkach egzekucja kosztów, tymczasowo
wyłożonych przez budżet państwa, okaże się niemożliwa. Biorąc jednak pod uwagę, że instytucja ustanowienia kuratora procesowego z urzędu będzie
mieć charakter wyjątkowy, przewiduje się, że zarówno koszty poniesione przez budżet państwa
tytułem tymczasowo wyłożonych kosztów kuratorskich, jak również dochód budżetu państwa
tytułem zwrotu zasądzonych kosztów stanowić będą kwoty pomijalne w skali szacunków OSR.
Uchylenie opłaty stałej od wniosku o wpisanie dłużnika do RDN
Przedmiotowy projekt zakłada rezygnację (od 01.02.2019 r.) z dokonywania wpisów do Rejestru
Dłużników Niewypłacalnych. W związku z powyższym konieczne jest uchylenie art. 54 pkt 1
ustawy o kosztach sądowych w sprawach cywilnych, który określa opłatę stałą w wysokości
300 zł od wniosku o wpisanie dłużnika do RDN.
Spowoduje to zmniejszenie dochodów SFP z powodu spadku wpływu z tytułu ww. opłaty stałej.
W celu jego oszacowania przyjęto:
– na podstawie szacunku eksperckiego, że ok. 80% wpisów jest dokonywanych na wniosek;
– że średnia roczna liczba wpisów do Rejestru Dłużników Niewypłacalnych w ubiegłych latach
wyniosła ok. 72 tys. rocznie.
Pozwala to na przyjęcie spadku dochodów SFP rzędu 19,8 mln zł w 2019 r. oraz 21,6 mln
w latach kolejnych.
Koszty dla Zakładu Ubezpieczeń Społecznych:
W związku ze zmianą art. 61a ustawy o postępowaniu egzekucyjnym w administracji,
przewidzianej przedmiotowym projektem, zachodzi konieczność stworzenia przez ZUS
interfejsu do przekazywania danych o umorzonych postępowaniach do rejestru w sposób
automatyczny. Jego koszt został oszacowany na kwotę 2,272 mln zł. Należy jednak mieć na
uwadze, że jest to kwota szacunkowa i może ulec zmianie w zależności od wyników
postępowania przetargowego związanego z realizacją zamówienia. Korzyści dla SFP:
Zmiana modelu doręczeń wobec wnioskodawców
Korzyści finansowe wynikające ze zmiany modelu doręczeń zostały oszacowane w oparciu
o metodologię zaproponowaną przez Departament Sądów, Organizacji i Analiz Wymiaru
Sprawiedliwości Ministerstwa Sprawiedliwości, na postawie liczby spraw odpowiedniej
kategorii, kosztów przesyłek sądowych oraz czasu pracy niezbędnego do wykonania
określonych czynności.
Obecnie sąd rejestrowy wykonuje doręczenia orzeczeń i pism sądowych klasycznie, co wymaga
jego aktywności w zakresie przygotowania przesyłki sądowej i jej wysłania do adresata.
Elektronizacja komunikacji sądu rejestrowego doprowadzi do zmniejszenia wydatków dla SFP
ponoszonych tytułem kierowanej korespondencji.
Zgodnie ze sprawozdaniem MS-S20KRS w sprawach rejestrowych, w roku 2015 do sądu
rejestrowego wpłynęło w sumie ponad 593 tys. spraw o wpis lub zmianę w Rejestrze
Przedsiębiorców oraz Rejestrze Stowarzyszeń.
2015 r.
Rejestr
Przedsiębiorców
Rejestr
Stowarzyszeń
Pierwszy wpis 63 630 13 260
Zmiana wpisu
(w tym
wykreślenie) 466 105 50 224
Suma 529 735 63 484
Przedmiotowy projekt zakłada, obligatoryjną w przypadku spraw dotyczących Rejestru
Przedsiębiorców, komunikację sądu z interesariuszem za pomocą systemu teleinformatycznego. W przypadku wniosków dotyczących Rejestru Stowarzyszeń zakłada się pozostawienie wyboru
formy kontaktu interesariuszowi. Jednak w przypadku wyboru komunikacji elektronicznej
zakłada się dalszą obligatoryjność tej formy.
Biorąc pod uwagę korzyści płynące z komunikacji z sądem za pośrednictwem systemu,
w postaci mniejszych kosztów korespondencji oraz znacznie krótszego czasu potrzebnego na jej
dostarczenie, szacuje się, że ok. 85% wniosków o wpis do Rejestru Stowarzyszeń zostanie
złożonych w ten sposób (ok. 54 tys. spraw rocznie).
Biorąc pod uwagę obecny koszt, ponoszony przez sąd, wysłania przesyłki z UPO wynoszący
1,69 zł/szt. proponowana zmiana, wchodząca w życie w marcu 2020 r., pozwoli na faktyczne
oszczędności finansowe rzędu ok. 1 mln zł rocznie (584 tys. sztuk korespondencji x 1,69 zł
[koszt jednostkowy]= 0,988 mln zł).
Proponowana zmiana przyczyni się również do oszczędności czasu pracy urzędników sądowych
poświęcanego dotychczas na przygotowywanie korespondencji z interesariuszami oraz na
kontakt z nimi.
Na potrzeby szacunku przyjęto minimalny czas niezbędny na przygotowanie przesyłki na
poziomie 10 min. (w zakres tych czynności wchodzi wydrukowanie, kopertowanie,
przygotowanie listy nadawczej itp.).
Zakładając bardzo ostrożnie doręczenie tylko jednego pisma do wnioskodawcy w każdej z tych
spraw – pozwoli na zaoszczędzenie ok. 97333 godzin pracy rocznie. Przyjmując 40-godzinny
dzień pracy urzędnika sądowego oraz 47-tygodniowy rok pracy stanowi to ekwiwalent pracy
ok. 52 etatów urzędniczych rocznie. W związku z tym osoby te będą mogły zostać przeniesione
do wykonywania innych zadań. Przeprowadzony w celach informacyjnych szacunek wartości
tego zaoszczędzonego czasu pracy zakładający minimalne wynagrodzenie zasadnicze urzędnika
sądowego, na poziomie minimalnego wynagrodzenia za pracę w roku 2016 – tj. 2000 zł brutto,
(52 etaty x 2000 zł x 13 miesięcy) – wskazuje na ok. 1,352 mln zł oszczędności rocznie. Na skutek elektronizacji kontaktu z sądem rejestrowym oczekuje się również oszczędności czasu
pracy urzędników sądowych – poświęcanego do tej pory na kontakt osobisty (np. telefoniczny)
ze stronami. Umożliwi im to wykonywanie innych zadań, a przez to przyczyni się do poprawy
sprawności postępowań. Przeprowadzony w celach informacyjnych szacunek wartości tego
zaoszczędzonego czasu pracy zakłada (zachowawczo), że w każdej sprawie (zarówno o
pierwszy, jak i kolejny wpis) jest wymagany jeden, 15-minutowy kontakt urzędnika sądowego z
interesariuszem, wykonany przez urzędnika sądowego. Przyjmując 40-godzinny dzień pracy
urzędnika sądowego oraz 47-tygodniowy rok pracy stanowi to ekwiwalent pracy ok. 78 etatów
urzędniczych rocznie. Przyjmując minimalne wynagrodzenie zasadnicze urzędnika sądowego, na
poziomie minimalnego wynagrodzenia za pracę w roku 2016 – tj. 2000 zł brutto (78 etatów x
2000 zł x 13 miesięcy) – pozwoli to na oszczędność rzędu ok. 2,028 mln zł rocznie.
Automatyzacja niektórych wpisów (zmniejszenie kosztów korespondencji)
W obecnym stanie prawnym wykreślenie danych z Rejestru dłużników musi być poprzedzone
wydaniem przez sąd rejestrowy z urzędu postanowienia o wykreśleniu wraz z uzasadnieniem.
Postanowienie zaś musi zostać doręczone uczestnikowi postępowania.
Uwzględniając techniczny charakter takiego wykreślenia z rejestru, którego jedyną przesłanką
jest upływ czasu, wprowadza się system automatycznego usuwania wskazanych informacji po
upływie oznaczonego terminu, bez konieczności wydawania przez sąd postanowienia. Pozwoli
to ograniczyć koszty korespondencji związane z doręczeniem postępowań podmiotom
znajdującym się w rejestrach.
Ponadto przepisy ustawy o KRS przewidują z dniem wejścia w życie ustawy skrócenie z 10 do 7
lat okresu, po którym wpisy dokonane w RDN podlegają wykreśleniu z urzędu.
Poniższy wykres ilustruje szacunkową liczbę spraw o wykreślenie podmiotu z RDN w latach
2016–2026 (szacunek na podstawie liczby wpisów w latach 2005–2015 oraz za pierwsze
półrocze 2016 r. Liczbę wpisów do RDN w latach 2017–2018 oszacowano na podstawie trendu
lat ubiegłych). W celu oszacowania zmniejszenia wydatków płynących z automatyzacji wykreślania wpisów
z RDN przyjęto liczbę wniosków w poszczególnych latach, jak na wykresie powyżej, oraz
konieczność dokonania jednego doręczenia (1,69 zł) w każdym z nich.
Przedmiotowa regulacja ma wejść w życie z dniem następującym po dniu ogłoszenia ustawy,
w związku z czym w tym roku oszacowano oszczędność proporcjonalnie dla 3 miesięcy
obowiązywania regulacji.
Spowoduje to zmniejszenie wydatków rzędu 0,03–0,19 mln zł w poszczególnych latach.
Należy oczekiwać, że rzeczywiste korzyści finansowe będą wyższe – ze względu na konieczność
dokonywania więcej niż jednego doręczenia lub ustanowienia kuratora w niektórych sprawach
(50–100 zł) – jednak ze względu na brak danych nie jest możliwe przedstawienie szacunku
w tym zakresie.
– rezygnacja (od II 2019 r.) z dokonywania wpisów do RDN
(zmniejszenie kosztów korespondencji)
W celu oszacowania korzyści finansowych płynących z zaprzestania dokonywania wpisów do
RDN przyjęto:
– średnią roczną liczbę wpisów do Rejestru Dłużników Niewypłacalnych w ubiegłych latach –
ok. 72 tys. osób rocznie oraz
– konieczność skierowania do dłużnika jednej sztuki korespondencji. Jej cenę jednostkową
ustalono na poziomie 1,69 zł.
Powyższe założenia wskazują na możliwość poczynienia oszczędności na poziomie:
– w 2018 r. – 111,5 tys. zł (72 tys. wniosków x 1,69 zł [koszt przesyłki] x 11/12 roku)
– w kolejnych latach – 132 tys. zł rocznie (72 tys. wniosków x 1,69 zł [koszt przesyłki])
Ponadto proponowane zmiany będą wiązały się ze znacznym zwiększeniem efektywności pracy
sędziów, referendarzy oraz urzędników w wydziałach KRS, co przyczyni się do korzyści dla
SFP, które mogą być wykazane wyłącznie w ujęciu niepieniężnym:
– Rezygnacja z wpisywania dłużników do RDN będzie oznaczała znaczne i wymierne
oszczędności czasu pracy orzeczników i urzędników sądowych – pozwalające im zająć się
sprawami o większym znaczeniu dla obrotu gospodarczego. Przyjmując, na podstawie
szacunków eksperckich, że typowa sprawa o wpis do RDN angażuje ok. 30 min. pracy
orzecznika (najczęściej referendarza) i ok. 60 min. pracownika sekretariatu, można oszacować
w celach informacyjnych wartość tych oszczędności: Orzecznicy: 30 min. x 72 000 spraw rocznie x 46 zł (średnia stawka godzinowa referendarza
z uwzględnieniem DWR*) = 1,66 mln zł rocznie,
Urzędnicy: 60 min. x 72 000 spraw rocznie x 24 zł (średnia stawka godzinowa urzędnika
z uwzględnieniem DWR*) = 1,73 mln zł rocznie.
*Dodatkowe Wynagrodzenie Roczne
Ponadto wprowadzona automatyzacja przenoszenia danych z formularza do Systemu Wpisów
przyczyni się także do oszczędności czasu pracy urzędników sądowych – poświęcanego obecnie
na przepisywanie informacji z pól formularza do systemu. Na obecnym etapie prac nie jest
jednak możliwe podanie szacunkowych wartości tych oszczędności.
Należy jednak pamiętać, że oszczędności w zakresie etatów – wykazane wyłącznie w celach
informacyjnych, w żadnym wypadku nie mogą być utożsamiane z „uwalnianiem” etatów, gdyż
wskazane czynności nie muszą angażować pełnych etatów konkretnych pracowników.
Co więcej wskazać należy, że zgodnie z dostępnymi danymi statystycznymi Ministerstwa
Sprawiedliwości (MS-20KRS) Wydziały Gospodarcze Krajowego Rejestru Sądowego posiadają
znaczną i rosnącą zaległość w załatwieniu spraw.
Szczegóły prezentuje wykres poniżej:
Jest to sytuacja wyjątkowo niekorzystna dla sprawnego funkcjonowania sądownictwa.
W związku z powyższym etaty urzędnicze, które w szacunku przedstawionym OSR mogą zostać
„uwolnione” w wyniku zmniejszenia obciążenia pracą, w pierwszej kolejności skierowane
zostaną do innych zadań mających na celu redukcję zaległości.
Warto również wskazać, że przepis art. 20 ust. 1i, na podstawie którego wpis informacji
o otwarciu likwidacji, zakończeniu likwidacji, ogłoszeniu upadłości, zakończeniu postępowania
upadłościowego oraz wykreśleniu przedsiębiorcy zagranicznego ma podlegać zamieszczeniu
w Krajowym Rejestrze Sądowym, wynika z implementacji dyrektywy 2017/1132/UE i nie
występował dotychczas w systemie prawnym. W związku z tym zwolnienie tej kategorii
wniosków od opłat za wpis nie spowoduje skutków dla SFP.</t>
  </si>
  <si>
    <r>
      <t>3</t>
    </r>
    <r>
      <rPr>
        <vertAlign val="superscript"/>
        <sz val="11"/>
        <color theme="1"/>
        <rFont val="Calibri Light"/>
        <family val="2"/>
        <charset val="238"/>
        <scheme val="major"/>
      </rPr>
      <t>1,2,3</t>
    </r>
  </si>
  <si>
    <r>
      <t>4</t>
    </r>
    <r>
      <rPr>
        <vertAlign val="superscript"/>
        <sz val="11"/>
        <color theme="1"/>
        <rFont val="Calibri Light"/>
        <family val="2"/>
        <charset val="238"/>
        <scheme val="major"/>
      </rPr>
      <t>1,2,3</t>
    </r>
  </si>
  <si>
    <r>
      <t>5</t>
    </r>
    <r>
      <rPr>
        <vertAlign val="superscript"/>
        <sz val="11"/>
        <color theme="1"/>
        <rFont val="Calibri Light"/>
        <family val="2"/>
        <charset val="238"/>
        <scheme val="major"/>
      </rPr>
      <t>1,2,3</t>
    </r>
  </si>
  <si>
    <r>
      <t>6</t>
    </r>
    <r>
      <rPr>
        <vertAlign val="superscript"/>
        <sz val="11"/>
        <color theme="1"/>
        <rFont val="Calibri Light"/>
        <family val="2"/>
        <charset val="238"/>
        <scheme val="major"/>
      </rPr>
      <t>,2,3</t>
    </r>
    <r>
      <rPr>
        <sz val="11"/>
        <color theme="1"/>
        <rFont val="Calibri"/>
        <family val="2"/>
        <charset val="238"/>
        <scheme val="minor"/>
      </rPr>
      <t/>
    </r>
  </si>
  <si>
    <r>
      <t>7</t>
    </r>
    <r>
      <rPr>
        <vertAlign val="superscript"/>
        <sz val="11"/>
        <color theme="1"/>
        <rFont val="Calibri Light"/>
        <family val="2"/>
        <charset val="238"/>
        <scheme val="major"/>
      </rPr>
      <t>,2,3</t>
    </r>
    <r>
      <rPr>
        <sz val="11"/>
        <color theme="1"/>
        <rFont val="Calibri"/>
        <family val="2"/>
        <charset val="238"/>
        <scheme val="minor"/>
      </rPr>
      <t/>
    </r>
  </si>
  <si>
    <r>
      <t>8</t>
    </r>
    <r>
      <rPr>
        <vertAlign val="superscript"/>
        <sz val="11"/>
        <color theme="1"/>
        <rFont val="Calibri Light"/>
        <family val="2"/>
        <charset val="238"/>
        <scheme val="major"/>
      </rPr>
      <t>,2,3</t>
    </r>
    <r>
      <rPr>
        <sz val="11"/>
        <color theme="1"/>
        <rFont val="Calibri"/>
        <family val="2"/>
        <charset val="238"/>
        <scheme val="minor"/>
      </rPr>
      <t/>
    </r>
  </si>
  <si>
    <r>
      <t>9</t>
    </r>
    <r>
      <rPr>
        <vertAlign val="superscript"/>
        <sz val="11"/>
        <color theme="1"/>
        <rFont val="Calibri Light"/>
        <family val="2"/>
        <charset val="238"/>
        <scheme val="major"/>
      </rPr>
      <t>,,3</t>
    </r>
  </si>
  <si>
    <r>
      <t>10</t>
    </r>
    <r>
      <rPr>
        <vertAlign val="superscript"/>
        <sz val="11"/>
        <color theme="1"/>
        <rFont val="Calibri Light"/>
        <family val="2"/>
        <charset val="238"/>
        <scheme val="major"/>
      </rPr>
      <t>,,3</t>
    </r>
  </si>
  <si>
    <r>
      <t>0</t>
    </r>
    <r>
      <rPr>
        <vertAlign val="superscript"/>
        <sz val="11"/>
        <color theme="1"/>
        <rFont val="Calibri Light"/>
        <family val="2"/>
        <charset val="238"/>
        <scheme val="major"/>
      </rPr>
      <t>1,,</t>
    </r>
  </si>
  <si>
    <r>
      <t>1</t>
    </r>
    <r>
      <rPr>
        <vertAlign val="superscript"/>
        <sz val="11"/>
        <color theme="1"/>
        <rFont val="Calibri Light"/>
        <family val="2"/>
        <charset val="238"/>
        <scheme val="major"/>
      </rPr>
      <t>,1,</t>
    </r>
  </si>
  <si>
    <r>
      <t>2</t>
    </r>
    <r>
      <rPr>
        <vertAlign val="superscript"/>
        <sz val="11"/>
        <color theme="1"/>
        <rFont val="Calibri Light"/>
        <family val="2"/>
        <charset val="238"/>
        <scheme val="major"/>
      </rPr>
      <t>,1,</t>
    </r>
  </si>
  <si>
    <t>Budżet państwa – część 46 Zdrowie, PO PC Działanie 2.2 „Cyfryzacja procesów back-office w administracji rządowej”</t>
  </si>
  <si>
    <t>Planowana jest realizacja przedmiotowych projektów przy współfinansowaniu ze środków Unii Europejskiej w ramach Europejskiego Funduszu Społecznego w ramach Programu Operacyjnego Wiedza Edukacja Rozwój - łączny budżet projektu 16 136 754,46 PLN, w tym 16 136 754,46 (84,28%) środki UE oraz 3 009 845,52 PLN wkład budżetu państwa
Beneficjentem powyższych projektów będzie Ministerstwo Sprawiedliwości.                                                                                                            Pozostałe koszty wykonania ww. systemów będących we właściwości Ministra Sprawiedliwości zostaną zrealizowane w ramach dotychczas posiadanych środków w części 37 budżetu państwa i nie będą stanowić podstawy do ubiegania się o dodatkowe środki z budżetu państwa.
Modyfikacja systemu teleinformatycznego Krajowego Rejestru Karnego – której jednostkowy koszt oszacowano na 0,2 mln zł – zostanie zrealizowana w ramach zawartej umowy o wykonywanie nadzoru nad eksploatacją, świadczenie serwisu i wsparcia technicznego oraz wykonanie rozbudowy Systemu Teleinformatycznego Krajowego Rejestru Karnego.
Modyfikacja Centralnego Rejestru Danych Podatkowych prowadzonego przez Szefa Krajowej Administracji Skarbowej oszacowana na 800 tys. zł zostanie zrealizowana ze środków zabezpieczonych na ten cel, w części 19 budżetu państwa, przez Ministerstwo Finansów.</t>
  </si>
  <si>
    <t xml:space="preserve">Część 88 Powszechne jednostki organizacyjne prokuratury
W części środków z funduszy UE- środki Programu Operacyjnego Polska Cyfrowa 
</t>
  </si>
  <si>
    <t xml:space="preserve">Obliczenia oparto na danych i założeniach przyjętych w studium wykonalności projektu iSDA 2.0 </t>
  </si>
  <si>
    <t>duże przedsiębiorstwa
sektor mikro-, małych i średnich przedsiębiorstw</t>
  </si>
  <si>
    <t xml:space="preserve">W ujęciu pieniężnym (w mln zł, ceny stałe z 2019 r.)
</t>
  </si>
  <si>
    <t xml:space="preserve">Zwiększenie stopnia możliwości udziału w postępowaniach karnych dotyczących interesów danego podmiotu 
</t>
  </si>
  <si>
    <t xml:space="preserve">Zwiększenie stopnia możliwości udziału w postępowaniach karnych dotyczących interesów danego podmiotu
</t>
  </si>
  <si>
    <t>Zwiększenie stopnia możliwości udziału w postępowaniach karnych dotyczących interesów danego podmiotu</t>
  </si>
  <si>
    <t>Obliczenia oparto na danych i założeniach przyjętych w studium wykonalności projektu iSDA 2.0</t>
  </si>
  <si>
    <t>Programu Operacyjnego Wiedza Edukacja Rozwój</t>
  </si>
  <si>
    <t xml:space="preserve">Budżet Państwa część 37, dział 755, rozdział 75507 /rezerwa budżetowa 83/Program Operacyjny Polska Cyfrowa
</t>
  </si>
  <si>
    <t xml:space="preserve">Obliczenia wskazane zostały zgodnie ze „Studium wykonalności projektu Zakup i wdrożenie zintegrowanego systemu informatycznego do zarządzania działalnością opiniodawczą Instytutu Ekspertyz Sądowych im. Prof. dra Jana Sehna w Krakowie” stanowiącym załącznik nr 1 do tabeli oraz załącznikiem do SWP stanowiącym załącznik nr 2 do tabeli.
W związku z planowaną nowelizacja ustawy oraz koniecznością dostosowania Systemu do zmian prawnych, które nie były uwzględnione w SWP, planowane koszty utrzymania Systemu zostały podniesione o standardową wartość 15% kosztów zakupu Systemu, jakie Instytut będzie musiał ponosić na dostosowanie Systemu do zmieniających się przepisów prawa, a następnie na odtworzenie Systemu.
</t>
  </si>
  <si>
    <t xml:space="preserve">duże przedsiębiorstwa
</t>
  </si>
  <si>
    <t>Korzyści wynikające z realizacji projektu:
• Usprawnienie procesu pozyskania informacji</t>
  </si>
  <si>
    <t xml:space="preserve">Korzyści wynikające z realizacji projektu:
• Usprawnienie procesu pozyskania informacji
</t>
  </si>
  <si>
    <t xml:space="preserve">Korzyści wynikające z realizacji projektu:
• Optymalizacja procesów obsługi spraw, 
• Efektywne wykorzystanie zasobów w zakresie zarządzanie sprawami,
• Zwiększenie wykorzystania dokumentu elektronicznego,
• Poprawa bezpieczeństwa przetwarzania i przechowywania danych, 
• Lepsza skuteczność kontroli realizowanych procesów biznesowych,
• Wdrożenie skutecznego mechanizmu nadzoru nad procesem obsługi spraw, 
• Wdrożenie narzędzia pozwalającego na efektywne zarządzanie sprawami.
</t>
  </si>
  <si>
    <t>Obliczenia wskazane zostały zgodnie ze „Studium wykonalności projektu Zakup i wdrożenie zintegrowanego systemu informatycznego do zarządzania działalnością opiniodawczą Instytutu Ekspertyz Sądowych im. Prof. dra Jana Sehna w Krakowie” stanowiącym załącznik nr 1 do tabeli oraz załącznikiem do SWP stanowiącym załącznik nr 2 do tabeli.</t>
  </si>
  <si>
    <t>Ministerstwo Spraw Wewnętrznych i Administracji</t>
  </si>
  <si>
    <t>Ministerstwo Środowiska</t>
  </si>
  <si>
    <t>Ministerstwo Edukacji Narodowej</t>
  </si>
  <si>
    <t>Ministerstwo Infrastruktury</t>
  </si>
  <si>
    <t xml:space="preserve">Budżet państwa (cz. 15, cz. 17, cz. 18,  cz. 19, cz.20, cz. 21, cz. 24, cz. 27, cz. 29, cz. 30, cz. 31, cz.32, cz. 33, cz.37, cz. 38, cz. 39cz. 41, cz. 42, cz. 44, cz. 46, cz. 49, cz.50, cz. 57, cz.58, cz. 61, cz. 64, cz. 76, cz. 85/20, cz. 88, Fundusz Pracy) oraz środki UE (POPC, POWER, Instrument Łącząc Europę (CEF) </t>
  </si>
  <si>
    <t xml:space="preserve">Budżet państwa – część 27. Informatyzacja (15,37%) - 0,41 mln 
PO PC (84,63%) - 2,3 mln
</t>
  </si>
  <si>
    <t>Obliczenia zostały sporządzone na podstawie „Studium wykonalności projektu Dziedzinowe Repozytoria Otwartych Danych Badawczych”.</t>
  </si>
  <si>
    <t>Projekt nie przewiduje wpływu na duże przedsiębiorstwa.</t>
  </si>
  <si>
    <t xml:space="preserve">W ramach projektu zostaną zgromadzone dane o dużym znaczeniu gospodarczym - będą z nich korzystać przedsiębiorstwa, które potrzebują informacji o warunkach życia, poglądach, postawach i gustach Polaków. Mogą one posłużyć do prowadzenia analiz potrzeb klientów czy do analizowania zmian tych potrzeb w czasie, itd. </t>
  </si>
  <si>
    <t>Projekt przyczyni się do poprawy dostępności zasobów nauki dla studentów, doktorantów, młodych naukowców, a także przedsiębiorców, co będzie możliwe dzięki utworzeniu i udostępnieniu repozytoriów otwartych danych. Poprawi on jakość udostępnianych danych naukowych oraz ich metadanych i przyczyni się do lepszego wykorzystania udostępnionych danych naukowych. W konsekwencji dane te będą mogły być wykorzystywane przez zarówno podmioty publiczne, jak i prywatne do dowolnych celów.</t>
  </si>
  <si>
    <t xml:space="preserve">Budżet państwa (część 28) - Część budżetowa „28. Szkolnictwo wyższe i nauka”
PO PC - Program Operacyjny  Polska Cyfrowa na lata 2014-2020
              Oś Priorytetowa nr 2 „E-administracja i otwarty rząd”
              Działanie nr 2.3 „Cyfrowa dostępność i użyteczność informacji sektora publicznego”
              Poddziałanie nr 2.3.1 „Cyfrowe udostępnienie informacji sektora publicznego ze źródeł administracyjnych i zasobów nauki (typ II projektu: cyfrowe       udostępnienie zasobów nauki)”
</t>
  </si>
  <si>
    <t xml:space="preserve">Analiza ekonomiczna projektu eCUDO.pl zawarta w Studium Wykonalności. Podział środków: EFRR 84,63 % (12,916 mln zł) + BP 15,37% (2,346 mln zł).
Podczas sporządzania analizy ekonomicznej dla omawianego projektu korzystano z zaktualizowanych wariantów rozwoju gospodarczego Polski, o których mowa w Podrozdziale 7.4 Założenia do analizy finansowej – Wytycznych w zakresie zagadnień związanych z przygotowaniem projektów inwestycyjnych, w tym projektów generujących dochód i projektów hybrydowych na lata 2014-2020 (wytyczne z dnia 17 lutego 2017, warianty rozwoju - sierpień 2018 r.).
</t>
  </si>
  <si>
    <t xml:space="preserve">• wzrost ilości i jakości elektronicznych usług świadczonych przez lidera projektu i partnerów,
• łatwy i szybki dostęp do poszukiwanych informacji,
• łatwiejszy dostęp do informacji o prowadzonych badaniach, innowacjach, zasobach, specjalistach i ekspertach w dziedzinie oceanologii,
• łatwiejszy dostęp do oferty naukowo-badawczej,
• skrócenie czasu pozyskiwania dokumentacji naukowych z zakresu oceanologii,
• promocja e-usług,
• oszczędność czasu pracowników i użytkowników,
• zwiększenie efektywności przetwarzania informacji.
</t>
  </si>
  <si>
    <t xml:space="preserve">• łatwy i szybki dostęp do poszukiwanych informacji,
• łatwiejszy dostęp do informacji o prowadzonych badaniach, innowacjach, zasobach, specjalistach i ekspertach w dziedzinie oceanologii,
• łatwiejszy dostęp do oferty naukowo-badawczej,
• zapewnienie dostępu jednostkom naukowym do nowoczesnego sprzętu informatycznego, służącego do digitalizacji,
• skrócenie czasu pozyskiwania dokumentacji naukowych z zakresu oceanologii,
• podniesienie wiedzy i umiejętności pracowników podmiotów realizujących projekt w zakresie stosowania nowoczesnych IT w procesie świadczenia e-usług,
• promocja e-usług,
• oszczędność czasu pracowników i użytkowników,
• zwiększenie efektywności przetwarzania informacji
</t>
  </si>
  <si>
    <t>• rozwój społeczeństwa informacyjnego w Polsce,
• poprawa jakości świadczonych usług, 
• podniesienie świadomości obywateli w zakresie elektronicznych usług publicznych,
• łatwy i szybki dostęp do poszukiwanych informacji.</t>
  </si>
  <si>
    <t xml:space="preserve">Budżet państwa (część 27) – 15,37%
PO PC 2.3.1 – 84,63%  
Łączna wartość projektu: 6669971,00 BP: 1025174,5427 POPC: 5644796,4573; od 2019 łącznie: 4961 734 BP: 762618,51 POPC: 4199115,48
</t>
  </si>
  <si>
    <t>Na podstawie studium wykonalności</t>
  </si>
  <si>
    <t>Dostęp do wysokiej jakości danych naukowych może zostać wykorzystany przy budowie modeli sztucznej inteligencji.</t>
  </si>
  <si>
    <t>Istotne korzyści społeczne przyniesie także nieodpłatne udostepnienie zasobów o charakterze popularno-naukowym. Zasoby Bio-banku, oraz Katedry Antropologii stanowią unikatowy, bardzo interesujący zbiór obiektów o charakterze archeologicznym i antropologicznym. Dostęp do nich jest ważnym elementem edukacji dzieci i młodzieży w zakresie biologii, a częściowo także historii. Dzięki realizacji wnioskowanego projektu szkoły (i poszczególni uczniowie) będą mieli możliwość wirtualnego obejrzenia wszystkich interesujących eksponatów w 3D i w wirtualnym muzeum. W przeciwnym razie, aby móc obejrzeć obiekty konieczna byłaby organizacja wycieczek wyjazdowych do UŁ. Każda wycieczka związana jest z kosztem jej organizacji (obciążenie dla budżetu szkoły lub rodziców, a w przypadku wycieczek indywidualnych – dla konkretnych rodzin) dlatego należy założyć, że z możliwości obejrzenia eksponatów na miejscu mogłaby skorzystać o wiele mniejsza liczba dzieci i młodzieży, niż z wizyty w wirtualnym muzeum. Zatem realizacja projektu przyczyni się znacząco do poprawy dostępu do zasobów wiedzy, ograniczy koszty dostępu do tej wiedzy oraz pomoże niwelować różnice w dostępie do wiedzy osób z rodzin z niskimi dochodami</t>
  </si>
  <si>
    <t xml:space="preserve">Budżet państwa – część 27
PO PC
Wkład UE – 6,62  - 84,63%
Wkład budżetu – 1,20 – 15,37%
</t>
  </si>
  <si>
    <t>Wyliczenia zostały oparte o studium wykonalności, wniosek o dofinansowanie oraz harmonogramy rzeczowo-finansowe</t>
  </si>
  <si>
    <t>Przyjęte rozwiązania zapewnią przygotowanie zgromadzonych danych badawczych do ich upublicznienia, ale też zapewnią stosowanie wypracowanej metodyki i procedury po zakończeniu projektu. Poprawi to otwartość nauki w stosunku do administracji, biznesu i działań społecznych a także wpłynie dodatnio na kooperację międzynarodową świata nauki polskiej. Zdigitalizowanie i udostępnienie posiadanych archiwalnych danych naukowych pozwoli społeczeństwu na pełen dostęp do zasobów naukowych o Puszczy Białowieksiej oraz posłuży wzmocnieniu sektora nauki poprzez umożliwienie ponownego wykorzystania ISP, zapewni bezpieczeństwo danych archiwalnych poprzez ich digitalizację. Poprawi także łatwość uprawiania nauki i prowadzenia edukacji.</t>
  </si>
  <si>
    <t>Skutki zaproponowanych działań</t>
  </si>
  <si>
    <t>-0, 95</t>
  </si>
  <si>
    <t xml:space="preserve">Budżet państwa (część 27) – 1,44 mln   - 15,37  %
PO PC -  7,90 mln   - 84,63  %
Działanie 2.3 „Cyfrowa dostępność i użyteczność informacji sektora publicznego”
Poddziałanie 2.3.1 „Cyfrowe udostępnienie informacji sektora publicznego ze źródeł administracyjnych i zasobów nauki”   
</t>
  </si>
  <si>
    <t>Studium Wykonalności  projektu POPC "Leopoldina online – platforma integracji i udostępniania elektronicznych zasobów Uniwersytetu Wrocławskiego dla nauki, edukacji i popularyzacji wiedzy”.</t>
  </si>
  <si>
    <t>Świadome społeczeństwo informacyjne, mające możliwość korzystania z dostępu do rzetelnych informacji i najnowszych badań naukowych, ma realną szansę na wykorzystanie wiedzy i informacji do podnoszenia jakości swojego życia, kwalifikacji zawodowych. Ma możliwość stworzenia gospodarki opartej na współpracy biznesu i nauki, wykorzystaniu ponownie zdobytej wiedzy i udziału w postępie technologicznym i podnoszeniu jakości życia. Wykorzystanie wiedzy, zdobyczy naukowych w biznesie ma wpływ na budowanie gospodarki bardziej konkurencyjnej, oraz daje szanse na budowanie i rozwój sektora MSP.</t>
  </si>
  <si>
    <t>Świadome społeczeństwo informacyjne, mające możliwość korzystania z dostępu do rzetelnych informacji i najnowszych badań naukowych, ma realną szansę na wykorzystanie wiedzy i informacji do podnoszenia jakości swojego życia, kwalifikacji zawodowych. Ma możliwość stworzenia gospodarki opartej na współpracy biznesu i nauki, wykorzystaniu ponownie zdobytej wiedzy i udziału w postępie technologicznym i podnoszeniu jakości życia. Wykorzystanie wiedzy, zdobyczy naukowych w biznesie ma wpływ na budowanie gospodarki bardziej konkurencyjnej, oraz daje szanse na budowanie i rozwój sektora MSP. Jednym z kluczowych działań, mających znaczenie dla ułatwieni dostępu do danych i wyników badań możliwie szerokim kręgom odbiorców, jest obecnie digitalizacja i udostępnieni online. Udostępnianie cyfrowych zasobów uczelni, pokrywa się to z powszechnym oczekiwaniem społecznym wobec dostępu do informacji i jej zarządzaniem na wielu polach eksploatacji, zarówno komercyjnej, jak i w zakresie prywatnym. Udostępnianie cyfrowych materiałów, treści, wizerunków zbiorów materialnych wykorzystywane będzie miało wpływ m.in. na promocję uczelni. Udostępnione online dane w obrębie konkretnych dziedzin nauki staną się częścią powszechnej świadomości i przyczyniają się do podniesienia znajomości w wielu obszarach nauki w sposób podświadomy. Społeczeństwo posiadające nieograniczony dostęp do najnowszej wiedzy, rzetelnej, odpowiednio skatalogowanej, uporządkowanej, społeczeństwo uczące się i rozwijające się, potrafiące zdobywać i zwiększać swoją wiedzę w trakcie uczenia formalnego i nieformalnego staje się społeczeństwem bardziej rozwiniętym pod względem cywilizacyjnym, jest społeczeństwem bardziej tolerancyjnym, nastawionym na dialog. Jest także społeczeństwem gotowym do podejmowania współpracy i tworzenia innowacyjnych rozwiązań. Zwiększa się także jego prestiż na arenie europejskiej i światowej.</t>
  </si>
  <si>
    <t xml:space="preserve">Budżet państwa (część 27), PO PC
Źródło finansowania: budżet państwa, Europejski Fundusz Rozwoju Regionalnego oraz budżet konsorcjum - Politechnika Gdańska, Uniwersytet Gdański oraz Gdański Uniwersytet Medyczny. 
Wkład UE - 84,63% (19,54 mln)
Wkład budżetu– 15,37% (3,55 mln)
(na podst. https://www.polskacyfrowa.gov.pl/strony/o-programie/projekty/lista-beneficjentow/
</t>
  </si>
  <si>
    <t>Źródło danych: Studium wykonalności dla projektu MOST DANYCH. Multidyscyplinarny Otwarty System Transferu Wiedzy – etap II: Open Research Data. Kalkulacja sporządzona na podstawie szacowanego zapotrzebowania na energię elektryczną, usługi serwisowe oraz etaty w oparciu o obowiązujące stawki rynkowe.</t>
  </si>
  <si>
    <t>Brak danych</t>
  </si>
  <si>
    <t>n/d</t>
  </si>
  <si>
    <t>Podniesienie innowacyjności badań – szczególnie w newralgicznych dziedzinach jak np. robotyka, biotechnologia, kartografia.  Możliwość zwiększenia współpracy ze środowiskiem naukowym poprzez szybszy transfer informacji o efektach najnowszych badań.</t>
  </si>
  <si>
    <t>Łatwiejszy dostęp do danych badawczych, które mogą generować nowe rozwiązania i zwiększać konkurencyjność, a tym samym rozrost firm z niszowych branży.</t>
  </si>
  <si>
    <t>Zwiększenie potencjału społeczeństwa informacyjnego dzięki bezpłatnemu dostępowi, a perspektywie długofalowej możliwości poprawy sytuacji finansowej.</t>
  </si>
  <si>
    <t xml:space="preserve">Budżet państwa (część 27), Budżet państwa: (15,37%) 3,86 [mln zł]: (część 27) 
PO PC:  (84,63 %) 21,28 [mln zł]: Działania 2.3 „Cyfrowa dostępność i użyteczność informacji sektora publicznego w ramach Programu Operacyjnego Polska Cyfrowa” Poddziałanie 2.3.1 „Cyfrowe udostępnienie informacji sektora publicznego ze źródeł administracyjnych i zasobów nauki” (Typ II projektu: Cyfrowe udostępnienie zasobów nauki)
</t>
  </si>
  <si>
    <t>Obliczenia zgodne z aktualną wersją Wniosku o dofinansowanie dla Projektu „Otwarte Zasoby w Repozytorium Cyfrowym Instytutów Naukowych (OZwRCIN)”</t>
  </si>
  <si>
    <t>Zwiększenie dostępności i stopnia wykorzystania informacji sektora publicznego pochodzących z zasobów nauki Partnerów i Konsorcjum RCIN. Zminimalizowanie barier dla ponownego wykorzystania ISP ze źródeł nauki poprzez podniesienie poziomu otwartości i dostępności cyfrowych zasobów nauki.</t>
  </si>
  <si>
    <t>oświata</t>
  </si>
  <si>
    <t>Poprawa ja kości kształcenia nowych wysokospecjalizowanych kadr oraz zwiększenie możliwości edukacyjnych dla klas młodszych.</t>
  </si>
  <si>
    <t xml:space="preserve">Program Operacyjny Polska Cyfrowa
84,63% - środki UE (5,2 mln)
15,37 – dotacja celowa z budżetu państwa (część 27) (0,95 mln)
</t>
  </si>
  <si>
    <t>Środki z funduszy UE 84,63% wydatków kwalifikowalnych Projektu (5,90 mln zł), środki z budżetu państwa 15,37% wydatków kwalifikowalnych Projektu (1,07 mln zł).</t>
  </si>
  <si>
    <t>Wzrost wiedzy i umiejętności z zakresie nowoczesnych sposobów wyszukiwania otwartych cyfrowych zasobów nauki, a co a tym idzie liczby odbiorców zewnętrznych korzystających z tych źródeł dla rozwoju gospodarki, konkurencyjności, rynku pracy i innowacyjności.</t>
  </si>
  <si>
    <t>Wzrost wiedzy i umiejętności z zakresie nowoczesnych sposobów wyszukiwania otwartych cyfrowych zasobów nauki, a co a tym idzie liczby odbiorców zewnętrznych korzystających z tych źródeł dla prowadzenia i progresu badań naukowych i prac rozwojowych.</t>
  </si>
  <si>
    <t>Budowanie i kształtowanie świadomości o możliwościach bezpłatnego korzystania z cyfrowych zasobów nauki i korzyściach stwarzanych przez udostępnienie ich za pomocą technologii informatycznych.</t>
  </si>
  <si>
    <t xml:space="preserve">100 % kwalifikowalności wydatków:  15,37% Budżet państwa (część 27), 84,63% PO PC działanie 2.3.1  na łączną 4.60 ml zł wydatków projektu na cały okres realizacji projektu. Od 2019 roku planowanych do wydatkowania jest 4,21mln zł (0,65 mln zł z BP, 3,56 mln zł z EFRR) </t>
  </si>
  <si>
    <t xml:space="preserve">Projekt nie będzie generował przychodów ze sprzedaży, wszystkie zasoby będą udostępniane bezpłatnie. W wyniku realizacji projektu zapewniony zostanie bezpłatny i otwarty dostęp do 43 000 dokumentów w postaci cyfrowej, stanowiących zasoby nauki. Będzie to 28 000 plików zdigitalizowanych oraz 15 000 opisów bibliograficznych. Efekty projektu będą udostępnione nieodpłatnie użytkownikom końcowym. Grupę docelową odbiorców usług w postaci udostępnienia cyfrowych zasobów akademickich regionu kujawsko-pomorskiego stanowić będą mieszkańcy całego świata, zwłaszcza przedstawiciele sektora nauki i dydaktyki w Polsce.
Zgodnie z dokumentacją aplikacyjną projekt swoją realizacją obejmuje głównie działania nie inwestycyjne, a po ich wykonaniu nie będzie przynosił żadnych zysków. Zgodnie z zasadami konkursu w ramach Poddziałania 2.3.1 dla projektów, które nie generują dochodu maksymalny poziom dofinansowania wynosi 100% kosztów kwalifikowanych projektu, z czego 84,63% stanowią środki UE z PO PC (EFRR) a 15,37% to współfinansowanie krajowe z budżetu państwa.
Rok 0 bazowy stanowi rok 2019, W przypadku wyliczenia wydatków własnych skalkulowano zużycie materiałów i energii w trakcie oraz po zakończeniu realizacji projektu na kwotę 0,01 mln zł rocznie. 
</t>
  </si>
  <si>
    <t>Usługodawcy mogą poszerzyć zakres bądź jakość usług przez wykorzystanie darmowego zasobu cyfrowego (kawiarnie ozdabiają wnętrza starymi rycinami z KPBC, twórcy nowych portali pobierają obiekty wzbogacające ich ofertę informacyjną, prasa i media ilustrują swoje programy materiałami cyfrowymi)</t>
  </si>
  <si>
    <t xml:space="preserve">Projekt ma przede wszystkim charakter społeczny, przez co cechuje się znaczną trwałością. W związku z tym cele jego realizacji, przedstawione w dokumentacji aplikacyjnej będą zachowane przez wiele lat po jego zakończeniu. Możliwość korzystania z udostępnionych elektronicznie zasobów spowoduje, do biblioteki także część użytkowników, przede wszystkim tych zamieszkałych poza Toruniem i Bydgoszczą, nie będzie musiała ponosić kosztów dojazdu do biblioteki – oszczędność kosztów dojazdu do biblioteki. Możliwość korzystania z biblioteki elektronicznej w domu spowoduje znaczne oszczędności czasu związane z tym faktem - oszczędność czasu osób korzystających z zasobów cyfrowych. Elektroniczny dostęp do zasobów biblioteki pozwoli skorzystać tym osobom, które do tej pory nie mogły korzystać z niej w pełni bezpłatnie - oszczędność na kaucji i karcie bibliotecznej. Dzięki zabezpieczeniu analogowych obiektów zaoszczędzony zostanie czas pracy bibliotekarzy przeznaczony na zarządzanie kolekcjami (wypożyczanie, porządkowanie, zabezpieczanie, czyszczenie itp.) – oszczędność czasu bibliotekarzy. </t>
  </si>
  <si>
    <t xml:space="preserve">Wydawcy otrzymają za darmo gotowy produkt do wykorzystania w produkcji wydawniczej – darmowe materiały do produkcji wydawniczej. Naukowcy będą mogli wzbogacić swoje materiały edukacyjne o nowe treści i metody pracy (e-learning, e-laboratoria) - materiały dla naukowców.  Szerokie grono osób będzie miało dostęp do nowych zasobów cyfrowych bez wychodzenia z domu – Podniesienie poziomu i jakości życia mieszkańców. Większa liczba osób będzie korzystała z nowoczesnych technologii informatycznych – podniesienie kompetencji cyfrowych </t>
  </si>
  <si>
    <t xml:space="preserve">Informacje dot. korzyści ze zrealizowania projektu pochodzą ze studium wykonalności, które stanowi załącznik do wniosku o dofinansowanie projektu. </t>
  </si>
  <si>
    <t xml:space="preserve">Budżet państwa (część 27) 15,37% = 1,1 mln zł
Środki z funduszy UE 84,63% = 5,8 mln zł
PO PC, Działanie 2.3 
Poddziałanie 2.3.1 
(typ II projektu: cyfrowe udostępnienie zasobów nauki)
</t>
  </si>
  <si>
    <t>Utrzymanie projektu po jego zakończeniu od roku 2020 będzie finansowane z dotacji statutowej</t>
  </si>
  <si>
    <t>Celem głównym projektu jest udostępnienie metadanych o charakterze naukowym, dzięki czemu projekt wpisuje się założeniami w nadrzędny priorytet „Strategii Innowacyjności i Efektywności Gospodarki „Dynamiczna Polska 2020”. W szczególności realizowany projekt przyczynia się do rozwoju inteligentnego: rozwoju gospodarki opartej na wiedzy i innowacji; rozwoju zrównoważonego: wspierania gospodarki efektywniej korzystającej z zasobów nauki polskiej, bardziej przyjaznej środowisku i bardziej konkurencyjnej, zwłaszcza w odniesieniu do konkurencyjności dużych przedsiębiorstw; rozwoju sprzyjającego włączeniu społecznemu: wspierania gospodarki o wysokim poziomie zatrudnienia, zapewniającej spójność społeczną i terytorialną.</t>
  </si>
  <si>
    <t xml:space="preserve">Realizowany projekt zoptymalizuje rozwój polskich zasobów cyfrowych w Internecie, które to są istotne i znaczące dla polskiej nauki, gospodarki i rozwoju przedsiębiorczości. W przeważającej mierze baza AGRO wykorzystywana jest przez mikro-, małe oraz średnie przedsiębiorstwa. 
Główny wymiar realizowany jest w praktyce działalności ośrodków doradztwa rolniczego w Polsce, przez właścicieli i pracowników gospodarstw rolnych, zajmujących się uprawą roli i roślin, ogrodnictwem, sadownictwem, hodowlą zwierząt, ochroną roślin itp. oraz gospodarstw agroturystycznych. Nie bez znaczenia jest wykorzystywanie zasobów bazy przez kadrę kierowniczą i pracowników wszystkich gałęzi przemysłu rolno-spożywczego, przemysłu paszowego, sektora HoReCa (hotelarstwo, restauracje, catering), kadrę kierowniczą i pracowników Państwowego Gospodarstwa Leśnego Lasy Państwowe oraz leśnych zakładów doświadczalnych, kadrę kierowniczą i pracowników przemysłu drzewnego i chłodniczego, lekarzy weterynarii, medycyny i pozostałych pracowników służby zdrowia, w szczególności dietetyków.
</t>
  </si>
  <si>
    <t>Realizowany projekt znajduje odbiorców również pośród globalnej społeczności wirtualnej (zbiorowość użytkowników Internetu, zainteresowana dostępem do literatury naukowej), hobbystów, a także osób prowadzących gospodarstwa domowe, w tym zwłaszcza przez gospodynie domowe.</t>
  </si>
  <si>
    <t>Budżet państwa (część 27), Program Operacyjny Polska Cyfrowa na lata 2014-2020, Oś priorytetowa nr 2 „E-administracja i otwarty rząd”, Działanie nr 2.3 „Cyfrowa dostępność i użyteczność informacji sektora publicznego”, Poddziałanie nr 2.3.1 „Cyfrowe udostępnienie informacji sektora publicznego ze źródeł administracyjnych i zasobów nauki (typ projektu: cyfrowe udostępnienie zasobów nauki).</t>
  </si>
  <si>
    <t>projekt GovNet</t>
  </si>
  <si>
    <t>Budżet Państwa - część 46 Zdrowie, Program Operacyjny Polska Cyfrowa na lata 2014-2020, Oś Priorytetowa nr 2 „E-administracja i otwarty rząd” Działanie nr 2.3 „Cyfrowa dostępność i użyteczność informacji sektora publicznego”, Poddziałanie nr 2.3.1 „Cyfrowe udostępnienie informacji sektora publicznego ze źródeł administracyjnych i zasobów nauki (typ projektu: cyfrowe udostępnienie zasobów nauki)”</t>
  </si>
  <si>
    <t xml:space="preserve">Projekt „Digital Brain – cyfrowe zasoby Instytutu Psychiatrii i Neurologii w Warszawie”
Realizacja projektu obejmuje lata 2018-2021
Kwoty podane na podstawie ostatniego Harmonogramu Finansowo-Rzeczowego
</t>
  </si>
  <si>
    <t>Program Operacyjny Wiedza Edukacja Rozwój</t>
  </si>
  <si>
    <t>POiŚ</t>
  </si>
  <si>
    <t xml:space="preserve">Fundusz Pracy </t>
  </si>
  <si>
    <t>Łącznie:</t>
  </si>
  <si>
    <t xml:space="preserve">Budżet państwa – część 27. Informatyzacja (15,37%) – 0,5944 mln 
PO PC (84,63%) -  3,2726 mln
</t>
  </si>
  <si>
    <t xml:space="preserve">Obliczenia zostały sporządzone na podstawie „Studium wykonalności projektu Polska Platforma Publikacji Naukowych”.
</t>
  </si>
  <si>
    <t xml:space="preserve">Zwiększenie puli tekstów naukowych w otwartym dostępie umożliwi przedsiębiorcom korzystanie z nich przy opracowywaniu nowych usług i
produktów, co przyczyni się do rozwoju innowacyjności w Polsce i na świecie. Otwarta dostępność zasobów dla specjalistów przyczyni się do zwiększenia poziomu świadczonych przez nich usług. Przedsiębiorcom
łatwiej będzie również zlokalizować ekspertów o interesującym ich profilu badawczym, dzięki czemu wzrośnie poziom bezpośredniej współpracy nauki z biznesem.
</t>
  </si>
  <si>
    <t>Dzięki łatwiejszemu docieraniu przez naukowców i studentów do potrzebnych im tekstów naukowych zwiększy się szybkość wymiany wiedzy w polskim środowisku naukowym co przyspieszy rozwój nauki. Dzięki zwiększeniu liczby polskich czasopism naukowych, które będą
funkcjonować w modelu w pełni otwartym, łatwiej będzie polskim naukowcom spełniać formalne warunki stawiane przez Komisję Europejską i inne instytucje finansujące badania (a wkrótce zapewne też przez MNiSW)
dotyczące publikowania wyników badań w sposób otwarty. Dzięki obfitej puli tekstów naukowych dostępnych na otwartych licencjach,
pozwalających na ponowne wykorzystanie, pojawi się możliwość prowadzenia badań metodami text-mining: np. prowadzenia meta-analiz wybranych zagadnień lub analizowania działania systemu nauki w Polsce. Dzięki zwiększeniu puli polskich tekstów naukowych w otwartym dostępie
wzrośnie widoczność polskiej nauki na świecie, dzięki czemu wzrośnie
cytowalność polskich publikacji naukowych, będzie więcej współpracy
międzynarodowej i zwiększy się udział polskich zespołów w międzynarodowych projektach międzynarodowych. Szersza dostępność tekstów naukowych umożliwi korzystanie z nich różnym zainteresowanym grupom społecznym, do różnych celów m.in.: edukacyjnych (wykorzystanie
przez nauczycieli szkolnych i wykładowców akademickich), co w długiej perspektywie wpłynie pozytywnie na jakość edukacji; hobbystycznych, w tym do uprawiania nauki obywatelskiej (citizen science), co zwiększy bezpośredni kontakt społeczeństwa z nauką i długofalowo podniesie społeczne zaufanie do nauki; dostępność pełnych tekstów naukowych ułatwi ewaluowanie nauki, co nie tylko podniesie jej jakość, ale również zwiększy efektywność wydatkowania środków na naukę.</t>
  </si>
  <si>
    <t xml:space="preserve">Budżet Państwa - część budżetowa nr 27 – INFORMATYZACJA (15,37%)
Program Operacyjny Polska Cyfrowa (84,63%)
</t>
  </si>
  <si>
    <t>Projekt nie generuje przychodu i dochodu. Po stronie wydatków skalkulowano wkład krajowy do budżetu projektu w wysokości 1,67 mln zł (w latach 2019-2021) oraz szacowane koszty operacyjne w okresie eksploatacji projektu (2022-2029). W kategorii środków z funduszy UE wskazano wartość dotacji UE/EFRR do projektu.</t>
  </si>
  <si>
    <t>Projekt na pozytywny wpływ społeczno-gospodarczy. Spowoduje powstanie szeregu korzyści społecznych, które podzielić można na jakościowe i ilościowe.
Do korzyści jakościowych – niemożliwych w prosty sposób do skwantyfikowania należy zaliczyć:
a) spadek ilości nakładu czasu pracy na gromadzenie danych do badań, w związku z tym wzrośnie liczba prac i/lub wzrośnie jakość prac (więcej czasu będzie poświęcane na analizę i wnioskowanie zamiast na gromadzenie danych surowych oraz dzięki temu, że analiza będzie obejmować znacznie większy zakres danych)
b) spadek kosztów pozyskania danych; dziś tym kosztem są: czas niezbędny na dotarcie do danych (wizytę na Wydziale Biologii; koszty logistyczne i koszt czasu pracy) w praktyce niemal odcina to od badań osoby z zewnątrz
c) spadek czasu niezbędnego na pozyskanie danych z jednego rekordu (dziś to fizyczna procedura obejmująca następującą sekwencję kroków: wizyta w magazynie  odnalezienie i wyjęcie okazu (np. arkusza zielnikowego)  pozyskanie danych z okazu  konserwacja okazu i następnie  odłożenie go na powrót na jego  miejsce w magazynie)
d) spadek kosztów pozyskania danych (wiążące się np. otwarciem zielnika, spisaniem danych czy innymi badaniami na próbce, a następnie z zakonserwowaniem próbki ponownie (np. przemrożenie w celu zniszczenia grzybów/drobnoustrojów))
e) w odniesieniu do innych środowisk (administracja, edukacja, trzeci sektor), które dziś praktycznie nie mają dostępu do danych / nie praktykują też prób docierania do nich / nie mają świadomości ich wartości; wzrost świadomości istnienia zbiorów i ich przydatności, a w konsekwencji dzięki rezultatom projektu, sięgnięcie do nich i wygenerowanie korzyści przede wszystkim związanych z oszczędnością nakładu czasu pracy i jakością efektów pracy (np. trafniejsze decyzje)</t>
  </si>
  <si>
    <t xml:space="preserve">Program Operacyjny Polska Cyfrowa (84,63%) – 15,96790008 zł
Krajowe środki publiczne, cz. 27 (15,37%) – 2,89999557 zł w ramach współfinansowania PO PC, 0,70309508 zł w ramach utrzymania trwałości projektu
</t>
  </si>
  <si>
    <t>Dane wg Studium Wykonalności Projektu, stanowiącego załącznik do Wniosku o dofinansowanie. Analiza finansowa została opracowana na podstawie "Wytycznych w zakresie zagadnień związanych z przygotowaniem projektów inwestycyjnych, w tym projektów generujących dochód i projektów hybrydowych na lata 2014-2020".</t>
  </si>
  <si>
    <t>Przedmiotowy projekt przyniesie również znaczne rezultaty dla rozwoju firm z szeroko pojętej branży medycznej i weterynaryjnej, zdrowia publicznego czy farmacji, co z kolei wpłynie pozytywnie na progres rodzimej gospodarki.
Spośród beneficjentów udostępnienia danych niewątpliwie dominującą gałęzią jest branża medyczna, gdyż informacje o bakteriofagach i komórkach macierzystych mogą służyć rozwojowi metod terapeutycznych, regenerowania zniszczonych lub utraconych narządów, metod zapobiegania chorobom,. Komórki macierzyste używane są w medycynie regeneracyjnej, też estetycznej.
Obecnie w branżach weterynaryjnych i żywnościowych firmy podejmują próby rozwiązania problemu bezpieczeństwa mikrobiologicznego żywności, właśnie poprzez użycie bakteriofagów jako środków ochrony tej żywności. Medycyna weterynaryjna bada potencjał fagów w zapobieganiu bakteryjnym infekcjom u zwierząt hodowlanych.
Bakteriofagi testuje się również w zwalczaniu fitopatogenów roślin uprawnych, w celu wyeliminowania antybiotyków i środków chemicznych, a tym samym zmniejszenia strat uprawnych w rolnictwie. Co więcej preparaty bakteriofagowe w przemyśle spożywczym można wykorzystywać do zapobiegania i eliminowania skażeń produktów pochodzących od zwierząt hodowlanych.</t>
  </si>
  <si>
    <t>Utworzona platforma cyfrowa udostępni opracowane przez najlepszych ekspertów metody postępowania, protokoły, wyniki analiz i zdigitalizowane materiały do prowadzenia badań i analiz własnych dla wszystkich zainteresowanych. Platforma BINWIT udostępni obrazy komórek macierzystych i bakteriofagów co dla wielu interesariuszy może stanowić materiał badawczy – nie będą zmuszeni do prowadzenia żmudnych przygotowań materiałów laboratoryjnych czy eksperymentów laboratoryjnych. Na podstawie dostępnych materiałów będą mogli prowadzić własne analizy bez konieczności prac laboratoryjnych. Raz zdigitalizowane preparaty moga zostać wielokrotnie wykorzystane w analizach różnorodnych zagadnień. Udostępnione obrazy będą mogły zostać użyte jako materiał porównawczy w diagnostyce i analizach medycznych. Skala i przekrojowość planowanych do udostępnienia danych umożliwi analizy o znacznie wyższym stopniu istotności niż wykonywane w typowych projektach. 
Fakt udostepnienia cyfrowego unikalnych danych na poziomie eksperckim jest niezwykle istotny dla jednostek klinicznych, które często nie dysponują własnym zapleczem analityczno – laboratoryjnym na odpowiednio zaawansowanym poziomie. Często też rozbudowa zaplecza analitycznego nie jest priorytetem dla klinicystów co uniemożliwia im stosowanie nowych zaawansowanych terapii np. z zastosowaniem komórek macierzystych. Udostępnienie tych danych na platformie BINWIT zwiększy możliwość stosowania nowoczesnych terapii nawet w małych ośrodkach.
Do korzyści długofalowych płynących ze zrealizowanego projektu należą: nawiązanie nowych kontaktów i współpracy z innymi ośrodkami naukowymi, a co za tym idzie, dalszy rozwój nauki, platformy, zasobów wiedzy, możliwe utworzenie nowych projektów i działań opracowywanych wspólnie z innymi instytucjami naukowymi.
Kolejną korzyścią może być zwiększony wzrost liczby zarówno pacjentów, jak i lekarzy wykorzystujących innowacyjne terapie.
Zrealizowany projekt będzie służyć również w szkolnictwie wyższym, ponieważ platforma będzie dostępna dla studentów uczelni medycznych oraz studentów kierunków związanych z działu Life Science np.:mikrobiologią i biotechnologią.
Pomoże to studentom w zrozumieniu zagadnienia i poszerzaniu swojej wiedzy.</t>
  </si>
  <si>
    <t>inne</t>
  </si>
  <si>
    <t>Wskaźnikami rezultatu będzie liczba pobrań/odtworzeń dokumentów zawierających informacje sektora publicznego (ISP):
• liczba pobrań/odtworzeń dokumentów zawierających ISP – 90 000szt.
Wskaźniki specyficzne dla projektu:
• liczba wygenerowanych kluczy API – 1 szt.
W ramach realizacji projektu założono osiągniecie poniższych wskaźników produktu na wskazanym poziomie:
• liczba podmiotów, które udostępniły on-line ISP - 1 szt.
• liczba zdigitalizowanych dokumentów zawierających ISP – 9 000 szt.
• liczba udostępnionych on-line dokumentów zawierających ISP - 9 000szt.
• liczba utworzonych API - 1 szt.
• liczba baz danych udostępnionych on-line poprzez API - 1 szt.
Wskaźniki specyficzne dla projektu:
• rozmiar zdigitalizowanych ISP – 2TB
• rozmiar udostępnionych on-line ISP – 2 TB</t>
  </si>
  <si>
    <t>Program Operacyjny Polska Cyfrowa 2014-2020
Poddziałanie 2.3.1 „Cyfrowe udostępnienie informacji sektora publicznego ze źródeł  administracyjnych i zasobów nauki”
Obliczono na podstawie dokumentacji aplikacyjnej (wniosek o dofinansowanie i studium wykonalności) projektu „Zintegrowane wirtualne Herbarium Pomorza Herbarium Pomeranicum – digitalizacja i udostępnienie zbiorów herbariów jednostek akademickich Pomorza poprzez ich połączenie i udostępnienie cyfrowe”
Budżet państwa – część 27
Źródła finansowania:
a) UE: 84,63%: 21 213 259,49 PLN (21,213 mln PLN)
b) Budżet państwa: 15,37%: 3 852 626,71 PLN (3,853 mln PLN)
Całkowita wartość kosztów kwalifikowanych projektu: 25 065 886,20 PLN (25,06 mln PLN)</t>
  </si>
  <si>
    <t>Realizacja Projektu nie niesie ze sobą żadnych kosztów społecznych. W związku z tym nie przeprowadzono szacunków wartości kosztów społecznych w celu określenia efektu społecznego netto. W dalszej części rozdziału opisane będą wyłącznie korzyści z realizacji Projektu przy założeniu, że wartość oszacowanych korzyści jest jednocześnie wartością korzyści Projektu. Po przeprowadzeniu wielowymiarowej analizy oddziaływania Projektu ustalono następujące korzyści społeczne wynikające z realizacji Projektu Herbarium Pomeranicum.
Poniżej przedstawiono zidentyfikowane korzyści społeczne Projektu wraz z opisem metodyki ich obliczenia oraz wyszczególnieniem korzyści dla naukowców, administracji publicznej, oraz korzyści dla przedsiębiorców i obywateli.
Korzyść 1.
Ograniczenie kosztów dostępu do zasobów nauki – Herbariów 
W oparciu o dane historyczne partnerów projektu określono, iż w związku z koniecznością dokonywania osobistej kwerendy w celu uzyskania dostępu do zasobów nauki – Herbariów, konieczne jest poniesienie znaczących kosztów finansowych z tym związanych – średni czas kwerendy, która odbywa się poza miejscem zamieszkania badacza, wynosi 5 dni. Przyjęto, iż w tym okresie konieczne jest poniesienie kosztów związanych z:
1. Zakwaterowaniem w kwocie 1000,00 PLN (koszt 1 noclegu 200 PLN brutto x 5 dni = 1 000 PLN)
2. Transportem tam i z powrotem 400 PLN (Przejazd PKP + koszt przejazdu od dworca PKP do budynku herbarium i z powrotem)
3. Wynagrodzeniem badacza (przeciętne wynagrodzenie w administracji publicznej wynosi 5018,26 PLN, co oznacza, że „dniówka” wynosi 250,81 PLN, a więc wynagrodzenie osoby dokonującej 5 dniowej kwerendy wynosi 1 254,56 PLN
W związku z powyższym sumaryczny koszt dostępu do zasobów nauki – Herbariów wynosi średnio 2 654,56 PLN. W okresie 5 dniowej kwerendy badacza musi przejrzeć około średnio 300 alegatów w celu odnalezienia tych pożądanych co wynika z konieczności ręcznego przeszukiwania zbiorów. W związku z tym obliczono, iż osiągnięcie wskaźnika „Liczba pobrań/odtworzeń dokumentów zawierających informacje sektora publicznego” na poziomie 140 000 szt./rok jest równe odbyciu blisko 467 kwerend (dokładnie 466,67). W związku z tym w celu określenia korzyści społecznej przemnożono przeciętny koszt kwerendy, (metodologię obliczenia podano powyżej) przez ilość kwerend, której uniknięto w celu wygenerowania wskaźnika rezultatu „Liczba pobrań/odtworzeń dokumentów zawierających informacje sektora publicznego” na poziomie 140 000 szt./rok. Uzyskany wynik tj. 1 238 797 PLN/brutto został określony jako wartość korzyści społecznej ograniczenia kosztów dostępu do zasobów nauki-Herbariów. W kolejnych latach wartość tak rośnie zgodnie z trendem zaprezentowanym w analizie popytu. 
Realizacja projektu umożliwi osiągnięcia wskaźnika rezultatu Liczba pobrań/odtworzeń dokumentów zawierających informacje sektora publicznego [szt./rok] na poziomie 35 000 w roku 2022. Platforma zostanie udostępniona publicznie 1 października 2022 roku, tak też w roku 2022 będzie ona funkcjonowała jedynie przez okres 3 miesięcy, tak też obliczono wartość w/w wskaźnika proporcjonalnie za okres 3 miesięcy. Założono również, iż w roku 2023 w trakcie którego platforma będzie funkcjonowała przez okres pełnych 12 miesięcy wartość przedmiotowego wskaźnika wyniesie 140 000[szt./rok). Na podstawie wywiadów przeprowadzonych z interesariuszami projektu określono, iż od 2024 roku przez okres pierwszych 5 lat eksploatacji projektu stopień wykorzystania platformy Herbarium Pomeranicum będzie wzrastał o 10% rok do roku.</t>
  </si>
  <si>
    <t> Administracja państwowa
 Administracja samorządowa
 Generalna Dyrekcja Ochrony Środowiska
 Regionalne Dyrekcje Ochrony Środowiska</t>
  </si>
  <si>
    <t>Potrzeba pozyskania danych w celu wykorzystania zasobów poddanych cyfryzacji w ramach projektu przede wszystkim do prowadzenia spraw urzędowych (np. do wydawania decyzji środowiskowych) przez administrację państwową, w tym samorządową, Generalną Dyrekcję Ochrony Środowiska i Regionalne Dyrekcje Ochrony Środowiska, ze szczególnym uwzględnieniem jednostek odpowiedzialnych za ochronę i planowanie przyrody oraz planowanie
przestrzenne.</t>
  </si>
  <si>
    <t xml:space="preserve"> Służby i funkcjonariusze państwowi
 Policja
 Prokuratura
 Służba celna
</t>
  </si>
  <si>
    <t>Potrzeba pozyskania danych w celu wykorzystania zasobów poddanych cyfryzacji w ramach projektu przede wszystkim w celu identyfikacji potencjalnych wykroczeń i przestępstw związanych z gatunkami objętymi ochroną przez służby i funkcjonariuszy państwowych w tym policję, prokuraturę, służbę celną.</t>
  </si>
  <si>
    <t xml:space="preserve"> Przedsiębiorstwa
 Organizacje pozarządowe
 Inne podmioty
</t>
  </si>
  <si>
    <t>Potrzeba pozyskania danych w celu wykorzystania zasobów poddanych cyfryzacji w ramach projektu przede wszystkim do realizacji zadań statutowych oraz do przygotowania dokumentacji związanych z zasobami przyrodniczymi (ocena oddziaływania na środowisko, zarządzanie zasobami leśnymi i wodnymi) w szczególności przez organizacje pozarządowe oraz przedsiębiorców.</t>
  </si>
  <si>
    <t xml:space="preserve"> Pracownicy naukowi
 Doktoranci
</t>
  </si>
  <si>
    <t xml:space="preserve">Potrzeba pozyskania danych w celu wykorzystania zasobów poddanych cyfryzacji w ramach projektu przede wszystkim do celów naukowych i/lub w drugim rzędzie do celów dydaktycznych. 
Potrzeba ułatwienia dostępu do zasobów Herbariów poprzez wyeliminowanie konieczności osobistej kwerendy.
Potrzeba skrócenia czasu potrzebnego do znalezienia alegatu poprzez możliwość przeglądania i przeszukiwania zasobów z wykorzystaniem platformy dostępnej on-line.
Potrzeba konsolidacji rozproszonych zbiorów z różnych Herbariów w celu ułatwienia ich wykorzystania w obiegu krajowym i światowym.
</t>
  </si>
  <si>
    <t xml:space="preserve"> Nauczyciele
 Uczniowie ze szkół podstawowych i ponadpodstawowych
</t>
  </si>
  <si>
    <t xml:space="preserve">Potrzeba pozyskania danych w celu wykorzystania zasobów poddanych cyfryzacji w ramach projektu przede wszystkim w celach edukacyjnych.
Potrzeba ułatwienia dostępu do zasobów Herbariów poprzez wyeliminowanie konieczności osobistej kwerendy.
Potrzeba skrócenia czasu potrzebnego do znalezienia alegatu poprzez możliwość przeglądania i przeszukiwania zasobów z wykorzystaniem platformy dostępnej on-line.
Potrzeba konsolidacji rozproszonych zbiorów z różnych Herbariów w celu ułatwienia ich wykorzystania w obiegu krajowym.
</t>
  </si>
  <si>
    <t>Zidentyfikowane w ramach analizy interesariuszy potrzeby, możliwości i ograniczenia odbiorców zdigitalizowanych zasobów nauki udostępnionych cyfrowo (on-line) uwzględniono określając zakres projektu, którego realizacja wpłynie na osiągnięcie zaplanowanych korzyści. Korzyści społeczne związane z realizacją projektu są zbieżne z oczekiwanymi przez odbiorców zdigitalizowanych zasobów nauki korzyściami, w szczególności w zakresie oszczędności czasu, ograniczenia kosztów a także poprawy dostępności do zasobów Herbariów. W szczególności realizacja projektu pozwoli na osiągnięcie następujących korzyści, które były również wskazywane przez odbiorców zdigitalizowanych zasobów nauki udostępnionych cyfrowo (on-line) – alegatów Herbarium Pomeranicum:
 Wyeliminowanie konieczności osobistej kwerendy w Herbariach;
 Natychmiastowy dostęp do zasobów Herbarium Pomeranicum on-line oraz brak konieczności uzyskania zgody kustosza na dostęp do zasobów;
 Skrócenie czasu potrzebnego do odnalezienia alegatu poprzez przeglądanie zbiorów w pełni opisanych i skatalogowanych;
 Poprawa dostępu do zasobów Herbariów poprzez ich digitalizację i udostępnienie on-line, co eliminuje ryzyko zniszczenia zbiorów w trakcie tradycyjnego przeglądania;
 Oszczędność czasu na pozyskanie danych dotyczących alegatów Herbarium Pomeranicum;
 Obniżenie kosztów dostępu do zasobów Herbarium Pomeranicum;
 Włączenie dorobku polskich badaczy mającego odzwierciedlenie w zasobach Herbariów do powszechnego obiegu naukowego;
 Poprawa synergii pomiędzy rozproszonymi zbiorami w różnych Herbariach i szerokie wykorzystanie w obiegu krajowym i światowym;
 Możliwość wykorzystania okazów referencyjnych zgromadzonych w Herbariach w analizach zmian bioróżnorodności regionu oraz w identyfikacji potencjalnych wykroczeń i przestępstw związanych z gatunkami objętymi ochroną;
 Możliwość wykorzystania zasobów zawartych w Herbariach w dokumentacjach związanych z zasobami przyrodniczymi (ocena odziaływania na środowisko, zarządzanie zasobami leśnymi i wodnymi);
 Poszerzenie wiedzy w społeczeństwie o roli i znaczeniu zasobów Herbariów w dziedzictwie narodowym, m.in. w edukacji oraz działalności NGO.</t>
  </si>
  <si>
    <t xml:space="preserve">Budżet Państwa - część budżetowa nr 27 (15,37%- 1,13 mln)
Program Operacyjny Polska Cyfrowa,  Poddziałanie 2.3.1 Cyfrowe udostępnienie informacji sektora publicznego ze źródeł administracyjnych i
zasobów nauki – (84,63%- 6,20 mln)
</t>
  </si>
  <si>
    <t xml:space="preserve">Dokumentacja aplikacyjna w ramach naboru do Poddziałania 2.3.1 PO PC (nabór 11),
Dofinansowanie z budżetu Państwa w wysokości 15,37% kosztów kwalifikowanych, 
Dofinansowanie ze środków UE w wysokości 84,63% kosztów kwalifikowanych,
</t>
  </si>
  <si>
    <t xml:space="preserve">Projekt przekłada się na korzyści dla kadry naukowo-badawczej, nauczycieli historii i przedmiotów humanistycznych (szkoły podstawowe i szkoły ponadpodstawowe), studentów, uczniów szkół podstawowych (starsze klasy) i ponadpodstawowych. Zdobyta wiedza wpłynie na poprawę edukacji całego społeczeństwa, a w dalszej perspektywie na rozwój kapitału społecznego. Wielkość grupy docelowej szacowana jest na 121 282 osób.
Realizacja projektu umożliwi zdalny/cyfrowy dostępu do niezwykle cennych, historycznych zasobów Archiwum Krakowskiej Kurii Metropolitalnej, Archiwum Archidiecezji Lwowskiej (w depozycie Uniwersytetu Papieskiego) i Diecezji Bielsko-Żywieckiej. Zinwentaryzowany zasób wynosi łącznie 1 022 jednostek archiwalnych (385 170 kart). 
</t>
  </si>
  <si>
    <t>Wzrost dostępności treści naukowych</t>
  </si>
  <si>
    <t xml:space="preserve">Zabezpieczenie cennych archiwaliów </t>
  </si>
  <si>
    <t>Rozwój niektórych gałęzi gospodarki</t>
  </si>
  <si>
    <t>Projekt będzie mieć pośredni wpływ na rozwój niektórych gałęzi gospodarki, zwłaszcza w sektorze małych i średnich przedsiębiorstw, przyczyniając się m.in. do 
- rozwoju firm genealogicznych, wyspecjalizowanych w prowadzeniu poszukiwań genealogicznych, archiwalnych, wywodach przodków o dowolnym pochodzeniu i wyznaniu, rekonstrukcji drzew genealogicznych, poszukiwaniach dotyczących konkretnej osoby, konkretnej informacji, konkretnego zdarzenia
- rozwoju firm zajmujących się turystyką religijną, turystyką historyczną i kulturową, edukacją kulturową i historyczną z ofertą skierowaną do odbiorcy zarówno polskiego, jak i zagranicznego.</t>
  </si>
  <si>
    <t>Projekt przewiduje zabezpieczenie cennych archiwaliów przed degradacją substancji zabytkowej, zniszczeniem lub zapomnieniem. Utworzenie cyfrowego archiwum poprzez wykonanie wysokiej jakości cyfrowych kopii stanowi alternatywne zabezpieczenie treści dokumentów oryginalnych, zapewnia dostęp do treści dokumentów, ograniczając fizyczny dostęp do oryginałów.</t>
  </si>
  <si>
    <t>Nastąpi  wzrost dostępności treści naukowych z licznych dziedzin nauk humanistycznych (historia i jej nauki pomocnicze, antropologia, etnografia, genealogia, socjologia, kodykologia) w domenie publicznej między innymi poprzez integracje i dalsze udostępnianie zasobów poprzez istniejące biblioteki cyfrowe, archiwa i repozytoria danych</t>
  </si>
  <si>
    <t>Dokumentacja aplikacyjna w ramach naboru do Poddziałania 2.3.1 PO PC (nabór 11), w szczególności rozdział Analiza kosztów i korzyści wykazała korzyści w ujęciu pieniężnym: Tworzenie nowych miejsc pracy na etapie realizacji projektu w branży informatycznej, Tworzenie nowych miejsc pracy na etapie realizacji projektu w branży konserwatorskiej, Tworzenie nowych miejsc pracy dla osób z branży digitalizacji i archiwizacji dokumentów na etapie realizacji projektu, Tworzenie nowych miejsc pracy po zrealizowaniu projektu, Wzrost wielkości rynku oferującego produkty i usługi oparte o ponowne wykorzystanie ISP, Wzrost wpływów regionu z turystyki genealogicznej.</t>
  </si>
  <si>
    <t>Budżet państwa, część 27: 2 884 019,73 PLN (15,37%) / POPC 2.3.1: 15 879 934,27 PLN (84,63%)</t>
  </si>
  <si>
    <t>Obliczenia na podstawie Studium Wykonalności</t>
  </si>
  <si>
    <t xml:space="preserve">Projekt ma szansę zmienić zachowania społeczne względem środowiska naturalnego, poprzez dostęp do źródeł informacji na temat gatunków żyjących w przyrodzie, a tym samym zwiększenie świadomości społecznej poszczególnych osób i organizacji. Kładzie nacisk na rozwój technologii społeczeństwa informacyjnego, które pozytywnie wpływają na politykę związaną z ochroną środowiska i poprzez szerokie udostępnianie informacji wspierają edukację ekologiczną oraz kreują proekologiczne postawy.
Znaczenie dla nauki oraz efekty pochodne:
● Poprawa dostępu do informacji o krajowych zasobach instytucji naukowych, zwłaszcza w odniesieniu do cennych kolekcji okazów przyrodniczych poprzez włączenie ich w obieg cyfrowy na poziomie kraju oraz globalnie poprzez sieć GBIF,
● Poprawa dostępu do naukowych danych o gatunkach występujących w kraju i na świecie, w oparciu o zasoby rekordów danych digitalizowanych podczas Projektu,
● Powstrzymanie zagrożenia uszkodzeniem lub zniszczeniem cennych zbiorów przyrodniczych, będących w posiadaniu UW oraz Partnerów,
● Możliwość wielokrotnego korzystania z zasobów UW oraz Partnerów, bez wpływu na stan zachowania dóbr nauki; realizacja w praktyce zrębów idei nowoczesnego „wirtualnego muzeum naukowego”,
● Lepsze wykorzystywanie potencjału UW oraz Partnerów do kreowania nowoczesnych i innowacyjnych form dostępu do nauki,
● Wzrost poziomu świadomości w zakresie kreowania związków sektora nauki z resortami związanymi z danymi o bioróżnorodności (Min. Środowiska i jego agencje, Min. Rolnictwo, Min. Spraw Wewnętrznych i Administracji, Min. Zdrowia),
● Wzrost poziomu świadomości w zakresie znaczenia technologii społeczeństwa informacyjnego dla harmonijnego rozwoju regionów,
● Zminimalizowanie ryzyka wykluczenia cyfrowego, zwłaszcza na obszarach wiejskich i w mniejszych miejscowościach,
● Wzrost dostępności oferty UW oraz Partnerów dla grup zagrożonych wykluczeniem społecznym i wykluczeniem cyfrowym, np. dla osób niepełnosprawnych lub z terenów wiejskich.
</t>
  </si>
  <si>
    <t xml:space="preserve">1. Ułatwienie dostępu do wybranych ISP udostępnianych przez instytucje za pośrednictwem portalu dane.gov.pl i zwiększenie ich wykorzystania. 
2. Ułatwienie dostępu do zasobów polskich bibliotek i zwiększenie ich wykorzystania.
3. Ułatwienie dostępu do wybranych informacji publikowanych w blogosferze i zwiększenie ich wykorzystania. 
4. Utworzenie nowych interfejsów programistycznych (API) umożliwiającego wykorzystanie ISP przez podmioty z i spoza administracji publicznej do tworzenia nowoczesnych aplikacji i usług.
5. Wzmocnienie zastosowań technologii informacyjno-komunikacyjnych (TIK) w e-administracji i e-uczeniu się.
1. Wzmacnianie aktywności obywatelskiej poprzez umożliwienie publikowania treści w ogólnodostępnej aplikacji LUMEN.
2. Promowanie wykorzystania ISP jako nowoczesnego środka budowania społeczeństwa obywatelskiego.
3. Przeciwdziałanie i zwalczanie zjawiska tzw. fake newsów.
1. pozytywny wpływ na społeczny wizerunek Biblioteki Narodowej
2. pozytywny wpływ na społeczny wizerunek pozostałych bibliotek i instytucji uczestniczących w projekcie
3. pozytywny wpływ na społeczny wizerunek blogów uczestniczących w projekcie
</t>
  </si>
  <si>
    <t xml:space="preserve">1. Zwiększenie wykorzystania oraz ułatwienie dostępności szczególnego typu ISP - cyfrowych zasobów bibliotecznych i ich metadanych. Znacząca poprawa jakości korzystania z biblioteki cyfrowej Polona na urządzeniach mobilnych.
2. Uprzystępnienie użytkownikom zbiorów należących do Domeny Publicznej i promocja tych zasobów.
3. Dywersyfikacja ruchu w usłudze Polona między punktami dostępu: aplikacją webową i mobilną.
1. Wyrównywanie szans i znoszenie ograniczeń w dostępie do zasobów kultury ze względu na bariery infrastrukturalne, miejsce zamieszkania, status materialny itd.
2. Włączanie społeczne w kulturę poprzez udostępnianie każdej osobie posiadającej dostęp do smarftona lub tabletu z dostępem do Internetu zbiorów i unikatowych funkcjonalności największej biblioteki cyfrowej w Polsce.
3. Kreowanie pozytywnego wizerunku Biblioteki Narodowej oraz innych bibliotek, jak i  innych instytucji, których zasoby będą udostępniane w usłudze.
</t>
  </si>
  <si>
    <t>Wszystkie dane przyjęte do obliczeń znajdują się w dokumencie: patri_II_Studium wykonalności</t>
  </si>
  <si>
    <t xml:space="preserve">1. W wyniku realizacji projektu zostanie zapewniony dostęp do zasobów kultury za pośrednictwem  Internetu  dzięki  czemu  użytkownicy  uzyskają  możliwość korzystania ze zbiorów gromadzonych w Bibliotece Narodowej oraz Bibliotece Jagiellońskiej  bez  konieczności  fizycznego  przemieszczania  się  i  osobistego stawiennictwa  w  siedzibach  obu  bibliotek.  Taka  sytuacja  pozwala  dokonać szacowania wysokości uzyskanych dzięki projektowi oszczędności wynikających z braku ponoszenia kosztów związanych z podróżą i czasem dojazdu. 
2. Odpowiednie przygotowanie zbiorów do procesu digitalizacji pozwoli na  korzystanie z nich i przechowywanie w optymalnych warunkach, z zachowaniem wszystkich wytycznych konserwatorskich dla tego zespołu obiektów, chroniących przed potencjalnymi procesami degradacyjnymi
3. W wyniku realizacji projektu 140612 zabytkowe dokumenty zostaną poddane digitalizacji. Proces digitalizacji zapewni możliwość odtworzenia danego zabytku w przypadku jego zniszczenia (np. w skutek pożaru czy innego zdarzenia losowego). Odtworzony zabytek nie będzie już oryginałem i nie będzie miał takiej samej wartości, jednak nadal będzie nośnikiem wiedzy o kulturze i sztuce minionych epok.  
</t>
  </si>
  <si>
    <t xml:space="preserve">1. Wzrost liczby zasobów łatwo dostępnych i wzrost liczby użytkowników Polony.
2. Wzrost wykorzystania NZB.
3. Poprawa jakości zbiorów.
4. Personalizacja zarządzania zbiorami w sieci i wpływ na społeczeństwo informacyjne.
5. Wpływ na rozwój edukacji.
</t>
  </si>
  <si>
    <t>1. Zwiększenie wykorzystania oraz ułatwienie dostępności zasobów bibliotecznych. 
2. Znaczące zwiększenie wykorzystania funkcji tworzenia notatek oraz kolekcji przez użytkowników indywidualnych. 
3. Zwiększenie liczby pobieranych obiektów w formacie PDF dzięki udostępnieniu funkcji generowania PDF niskiej jakości na żądanie. 
4. Zwiększenie liczby pobieranych plików w formatach graficznych i tekstowych, znacząca poprawa dostępności zbiorów dla użytkowników. 
5. Zwiększenie liczby pobieranych plików w formatach graficznych i tekstowych, znacząca poprawa dostępności zbiorów dla użytkowników. 
6. Zwiększenie liczby realizowanych zamówień digitalizacyjnych na zbiory z domeny publicznej. 
7. Zwiększenie widoczności w serwisie oraz wykorzystywania przez użytkowników dokumentów cyfrowych zapisanych w alfabetach cyrylickich i hebrajskim. 
8. Usprawnienie komunikacji pomiędzy użytkownikiem a administratorem, skrócenie czasu oczekiwania na odpowiedź na zgłoszenie, skrócenie czasu oczekiwania na zamówienia na pliki i na digitalizację obiektów.
Wzrost zaangażowania użytkowników we współpracę nad opracowywaniem treści w ramach serwisu.</t>
  </si>
  <si>
    <t xml:space="preserve">1. Popularyzacja nauki w Polsce.
2. Zwiększenie wykorzystania dziedzictwa kulturowego i naukowego zawartego w dostępnych w RCBN zbiorach BN i innych bibliotek.
3. Zwiększenie liczby podejmowanych prac badawczych.
4. Wzrost zaangażowania Użytkowników we współpracę nad opracowywaniem treści w ramach serwisu.
5. Zwiększenie liczby opublikowanych artykułów naukowych.
Wzrost zaangażowania użytkowników we współpracę- afiliacja.
1. Optymalizacja pracy naukowców i Zespołów badawczych.
2. Zwiększenie możliwości udziału w pracach naukowych dla osób niepełnosprawnych i zamieszkujące obszary peryferyjne.
</t>
  </si>
  <si>
    <t>Część 24, dział 921, rozdział 92114</t>
  </si>
  <si>
    <t>Program Operacyjny Polska Cyfrowa, działanie 2.3 „Cyfrowa dostępność i użyteczność informacji sektora publicznego”, poddziałanie 2.3.2 „Cyfrowe udostępnienie zasobów kultury”/ budżet państwa rozdział 24</t>
  </si>
  <si>
    <t>Dodatkowy załącznik pn. Analiza finansowa</t>
  </si>
  <si>
    <t xml:space="preserve">Projekt polega na digitalizacji oraz udostępnieniu zasobów Muzeum Sztuki w Łodzi. Przedmiotem digitalizacji są materiały, które nie miały wersji zdigitalizowanej. W ramach projektu zakłada się digitalizację około 10% zasobów kultury znajdujących się w kolekcji Muzeum Sztuki. Będą to dzieła Sztuki Dawnej, Sztuki Nowoczesnej, materiały biblioteczne oraz materiały audiowizualne. Pracownia digitalizacyjna MSŁ zapewnia realizację i udostępnienie on-line informacji o zasobach
muzealnych. W ramach programu w ciągu 3 lat planowane jest zdigitalizowanie 1050 dzieł. Będą to dzieła Sztuki Dawnej (60 obiektów) oraz Sztuki Nowoczesnej (990 obiektów). Zostanie zdigitalizowanych również 100 materiałów bibliotecznych. W ramach materiałów audiowizualnych, które wchodzą w skład dzieł Sztuki Nowoczesnej zostaną zdigitalizowane taśmy 16 mm, taśmy 35 mm, różne rodzaje kaset, inne nośniki. Dodatkowo zostanie udostępnionych 5000 dokumentów zawierających informacje sektora publicznego (bez wersji cyfrowej).
</t>
  </si>
  <si>
    <t>Budżet państwa (część 24 oraz budżety JST ), środki z funduszy UE - Program Operacyjny Polska Cyfrowa</t>
  </si>
  <si>
    <t>Obliczenia przeprowadzono na podstawie studium wykonalności projektu. Prognozowane oszczędności w postaci zmniejszenia nakładu pracy w związku z udostępnianiem informacji publicznej wynikają z wykorzystania zbudowanego w ramach projektu systemu oraz wypracowanymi standardami i praktykami w zakresie digitalizacji i udostępniania zbiorów.</t>
  </si>
  <si>
    <t>Bezpłatny dostęp w formie cyfrowej do 9510 obiektów dziedzictwa o dużym znaczeniu historycznym publikowanych przez 5 państwowych muzeów w formie opisu i wizerunków, a także zaawansowanych form digitalizacji dla części obiektów w momencie zakończenia projektu z perspektywa rozwoju systemu o kolejne zasoby partnerów oraz zasoby innych muzeów.</t>
  </si>
  <si>
    <t>Poprawa jakości i dostępu do zasobów kultury w formie cyfrowej państwowych muzeów: Muzeum Pałacu Króla Jana III w Wilanowie, Muzeum Historii Żydów Polskich POLIN w Warszawie, Muzeum Lubelskiego w Lublinie, Muzeum Narodowego w Szczecinie i Muzeum – Zamku w Łańcucie, rozwój bazy cyfrowych zasobów należących do wskazanych muzeów, wdrożenie narzędzia do jednoczesnego wyszukiwania rozproszonych zbiorów muzealnych partnerów projektu, rozwój wykorzystywanych dwu i trójwymiarowych technik digitalizacyjnych i rozwiązań technicznych umożliwiających pełniejszą publikację zbiorów on-line. W wyniku wdrożonego projektu, dostęp do zasobów kultury ww. muzeów zwiększy się, ponieważ z jednej strony będą one dostępne dla większej liczby zwiedzających (w Internecie), a z drugiej – przyczynią się do zwiększenia liczby odwiedzin muzeów „na żywo”. Baza będzie dostępna on-line dla wszystkich użytkowników Internetu, dzięki czemu zwiększony zostanie dostęp do kultury – m. in. dla turystów, hobbystów i amatorów, czy uczniów. Projekt dzięki realizacji ww. celu przyniesie korzyść w postaci zabezpieczenia mających duże znaczenie zasobów kultury (zabytków ruchomych), poprzez przygotowanie ich odwzorowań cyfrowych i autoryzowanej wiedzy. Ponadto rozbudowana baza zdigitalizowanych zasobów umożliwi poprawę dostępu do nich, a w szczególności osobom niepełnosprawnym, które nie mają możliwości odwiedzenia muzeów z projektowego konsorcjum „na żywo”. W wyniku rozbudowy systemów informacji przestrzennej osiągnięte zostaną dodatkowe korzyści związane z udostępnieniem informacji o lokalizacji obiektów muzealnych oraz możliwością publikacji i wizualizacji zasobów muzealnych w aplikacjach mapowych. W wyniku realizacji ww. celów osiągnięta zostanie korzyść w postaci udostępnionej publicznie multiwyszukiwarki dostosowanej do osób niepełnosprawnych wzrokowo/słuchowo oraz wykorzystującej system identyfikacji geograficznej. Wspólna wyszukiwarka 5 muzeów oraz aplikacje mapowe GIS umożliwią zwiększenie dostępu do zasobów kultury (w postaci cyfrowej), a także poprawią możliwości w zakresie dalszego wykorzystania zasobów do celów edukacyjnych i naukowych.</t>
  </si>
  <si>
    <t>Dane pochodzą ze studium wykonalności projektu.</t>
  </si>
  <si>
    <t xml:space="preserve">Dane uzupełniono na podstawie studium wykonalności opracowanego na potrzeby realizacji projektu pn. „
 Otwarta Zachęta. Digitalizacja i udostępnienie polskich zasobów sztuki współczesnej ze zbiorów Zachęty - Narodowej Galerii Sztuki oraz budowa narzędzi informatycznych, rozwój kompetencji kadr kultury, animacja i promocja służące wykorzystaniu i przetwarzaniu cyfrowych zasobów kultury w celach edukacyjnych, naukowych i twórczych.” w ramach poddziałania 2.3.2 Cyfrowe udostępnienie zasobów kultury Nabór nr POPC.02.03.02-IP.01-00-004/19
</t>
  </si>
  <si>
    <t>Projekt realizuje zasadę równości szans i niedyskryminacji na poziomie instytucjonalnym, zapewniając równy dostęp do dokumentacji i zasobów sztuki współczesnej ze zbiorów Zachęty - Narodowej Galerii Sztuki wszystkim obywatelom.</t>
  </si>
  <si>
    <t>Program Operacyjny Polska Cyfrowa Oś priorytetowa nr 2 „E-administracja i otwarty rząd” Działanie 2.3 Cyfrowa dostępność i użyteczność informacji sektora pu-blicznego Poddziałanie 2.3.2 Cyfrowe udostępnienie zasobów kultury Dofinansowanie z: Część Budżetu Państwa – 24.Kultura</t>
  </si>
  <si>
    <t>Harmonogramy projektowe oraz Studium Wykonalności projektu „HEREDITAS. DIGITALIZACJA I UDOSTĘPNIANIE ZBIORÓW MUZEUM NARODOWEGO W WARSZAWIE”</t>
  </si>
  <si>
    <t xml:space="preserve">wpływ na rozwój gospodarczy: dostarczenie bezpłatnego contentu do wykorzystania w projektach branży kreatywnej
zbiory będą udostępniane w wysokiej rozdzielczości (min. 3000 px dłuższego boku), co zagwarantuje wysoką jakość obiektów także w przypadku ich ponownego wykorzystania np. aplikacje
</t>
  </si>
  <si>
    <t>j.w.</t>
  </si>
  <si>
    <t xml:space="preserve">zwiększenie dostępu do zbiorów Muzeum, 
cyfrowe zasoby będą dostępne dla szerszego grona odbiorców (do grona potencjalnych odbiorców dołączą m.in. osoby niepełnosprawne),
zwiększenie poziomu wiedzy społeczeństwa na temat zbiorów narodowych,
zwiększenie liczby obiektów udostępnionych pracownikom naukowym, co znacznie ułatwia i przyspiesza prowadzenie prac badawczych
budowanie świadomości użytkowników na temat możliwości korzystania z cyfrowych dzieł sztuki za pośrednictwem serwisów internetowych
budowanie świadomości użytkowników na temat możliwości ponownego legalnego wykorzystania cyfrowych dzieł sztuki, zwrócenie uwagi na kwestie praw autorskich do dzieł sztuki
możliwość utrwalenia cennych i rzadkich zasobów dziedzictwa narodowego w celu zachowania go dla przyszłych pokoleń
</t>
  </si>
  <si>
    <t>szkoły</t>
  </si>
  <si>
    <t>Zwiększenie liczby działań edukacyjnych prowadzonych przez archiwa z 1000 rocznie do
2000, dzięki możliwości ich realizacji online</t>
  </si>
  <si>
    <t>oszczędność czasu dla nauczycieli, dzięki możliwości wykorzystania gotowych scenariuszy lekcji, kart pracy oraz
wykorzystaniu przygotowanej bazy źródeł historycznych znajdujących się z w zasobach archiwalnych,
- zwiększenie zainteresowania obywateli zasobami archiwalnymi, dzięki upowszechnieniu możliwości ich wykorzystania
już na etapie szkolnym,
- zwiększenie jakości nauczania na lekcjach historii, historii sztuki, czy WOSu, dzięki pracy na autentycznych
zdigitalizowanych źródłach historycznych, co może wpłynąć na podniesienie umiejętności analitycznych wśród uczniów,
- oszczędności z uwagi na ograniczenie podróży (koszt transportu/podróży, noclegu, koszty wynikające z generowanego
zanieczyszczenia) osób, które przyjeżdżały do archiwów na lekcje archiwalne,
- dostępność materiałów edukacyjnych o dowolnej porze dnia, bez konieczności kontaktu z archiwum i oczekiwania na ich
przygotowanie,
- oszczędności wynikające z dostępności materiałów w formie elektronicznej (zmniejszenie ilości drukowanych
materiałów).</t>
  </si>
  <si>
    <t>Projekt strefa edukacyjna serwisu Szukaj w Archiwach został przygotowany w oparciu o przeprowadzone w NAC w 2018 r.
badania potencjalnego zainteresowania oraz korzyści wśród nauczycieli, wykładowców akademickich, uczniów studentów
i edukatorów.</t>
  </si>
  <si>
    <t>zwiększenie dostępności zdigitalizowanych materiałów archiwalnych w sieci oraz usprawnienie korzystania z nich poprzez
zapewnienie użytkownikom nowych funkcjonalności oraz rozwój istniejących.
- pozyskanie nowych użytkowników korzystających z zasobu archiwów państwowych, a dzięki temu szersza promocja obiektów
dziedzictwa narodowego, jakimi są materiały archiwalne.</t>
  </si>
  <si>
    <t xml:space="preserve">przychód z rozwoju ruchu turystycznego: do korzyści ekonomicznych można zaliczyć przychody uzyskiwane przez województwo dolnośląskie dzięki większej liczbie turystów lub odwiedzających, których prezentowane przez TP treści zainteresowały do uczestnictwa w przedstawieniu teatralnym lub innej formie usługi oferowanej przez Wnioskodawcę
dochody MSP w okresie realizacji projektu: realizacja projektu jest związana z pracą wykonawcy systemu dla archiwum, co przełoży się na dochody informatyków zatrudnionych przy pracy nad oprogramowaniem; digitalizacją zasobów przez podmiot zewnętrzny; zarządzaniem projektem; obsługą prawną
</t>
  </si>
  <si>
    <t>oszczędności osób fizycznych korzystających z nowoczesnych rozwiązań informatycznych: oszczędności te wynikają przede wszystkim z braku konieczności ponoszenia kosztów związanych ze środkiem transportu, zapłacenia opłaty parkingowej i przede wszystkim czasu, który można wykorzystać w bardziej efektywny sposób. Oszczędność czasu wystąpi dla każdego użytkownika, który odtworzy dane na platformie archiwum TP.</t>
  </si>
  <si>
    <t xml:space="preserve">udostępnione zostaną unikatowe zasoby, które dotychczas były udostępniane w niewielkim stopniu, dla szerokiego grona odbiorców, w dowolnym miejscu i czasie, za pośrednictwem Internetu
materiały oryginalne zostaną uporządkowane i zabezpieczone
projekt przeciwdziała wykluczeniu społecznemu – dostępność zasobów bez barier
skróceniu ulegnie czas poświęcany na znalezienie interesujących materiałów
wszystkie zasobu archiwum będą dostępne w jednym miejscu
ograniczeniu ulegną koszty związane z kopiowaniem materiałów archiwalnych 
możliwość sprawnego odszukania interesujących materiałów dzięki metadanym w dowolnym
miejscu i czasie
nieograniczone godziny dostępu
</t>
  </si>
  <si>
    <t>Analiza ekonomiczna, Studium Wykonalności projektu</t>
  </si>
  <si>
    <t>Wszystkie dane w powyższej tabeli pochodzą z analizy finansowej sporządzonej dla projektu. Na temat oszczędności brak danych na obecnym etapie.</t>
  </si>
  <si>
    <t xml:space="preserve">środki z funduszy UE - POP PC 2.3.2 w kwotach wykazanych powyżej (łącznie 23 668 641,36) oraz środki finansowe Telewizji Polskiej SA (8 156 900,64 zł - przychody komercyjne, nie pochodzące bezpośrednio z Budżetu Państwa)
EFRR - 23 668 641,36
Wkład własny TVP - 8 156 900,64
Całość  -31 825 542,00
</t>
  </si>
  <si>
    <t xml:space="preserve">Montaż Finansowy - Wkład własny finansowany jest z przychodów komercyjnych TVP SA (nie abonament, nie dotacja, nie subwencja). Analogicznie koszty utrzymania projektu. Stąd jedyne dane do powyższej tabeli to środki z funduszy UE – PO PC 2.3.2. Stąd również zerowe saldo projektu.
Wartość dofinansowania UE - 23 668 641,36
Wysokość wydatków kwalifikowanych - 27 967 200,00 zł
Wysokość wkładu własnego TVP SA ze środków komercyjnych - 8 156 900,64 zł
Wartość całego projektu - 31 825 542,00 zł
Pierwszy rok realizacji projektu – 2020 r. 
</t>
  </si>
  <si>
    <t xml:space="preserve">środki z funduszy UE - POP PC 2.3.2 w kwotach wykazanych powyżej (łącznie 19 136 417,12) oraz środki finansowe Telewizji Polskiej SA (6 461 670,88 zł - przychody komercyjne, nie pochodzące bezpośrednio z Budżetu Państwa)
EFRR - 19 136 417,12
Wkład własny TVP - 6 461 670,88
Całość  -25 598 088,00
</t>
  </si>
  <si>
    <t xml:space="preserve">Montaż Finansowy - Wkład własny finansowany jest z przychodów komercyjnych TVP SA (nie abonament, nie dotacja, nie subwencja). Analogicznie koszty utrzymania projektu. Stąd jedyne dane do powyższej tabeli to środki z funduszy UE – PO PC 2.3.2. Stąd również zerowe saldo projektu.
Wartość dofinansowania UE - 19 136 417,12
Wysokość wydatków kwalifikowanych - 22 611 860,00
Wysokość wkładu własnego TVP SA ze środków komercyjnych - 6 461 670,88 zł
Wartość całego projektu - 25 598 088,00 zł
Pierwszy rok realizacji projektu – 2020 r. 
</t>
  </si>
  <si>
    <t xml:space="preserve">Co do zasady wydatki wynikające z projektowanych przepisów finansowane będą z Programu Operacyjnego Polska Cyfrowa (POPC) w ramach środków unijnych Europejskich Funduszy Strukturalnych dystrybuowanych przez Centrum Projektów Polska Cyfrowa, z uwzględnieniem wkładu własnego pochodzącego ze środków budżetu państwa. Okres trwania projektu (budowa systemu informatycznego) planowany jest na lata 2020-2023. Koszt całego projektu szacowany jest na ok. 30.985.923,57 złotych i zostanie sfinansowany z funduszy UE w kwocie ok. 26.223.387,12 zł – finansowanie na poziomie 84,63%. Pozostała część kosztów w kwocie ok. 4.762.536,45 zł zostanie sfinansowana ze środków budżetu Państwa w ramach wkładu własnego ministra właściwego do spraw budownictwa, planowania i zagospodarowania przestrzennego oraz mieszkalnictwa w realizację projektu POPC (lata 0-3 w tabeli), w ramach części 18 budżetu - budownictwo. Realizacja budowy systemu IT zostanie powierzona Głównemu Urzędowi Nadzoru Budowlanego.). Natomiast od 2024 r. koszty utrzymania, rozwoju i funkcjonowania systemu informatycznego ponosić będzie minister właściwy do spraw budownictwa, planowania i zagospodarowania przestrzennego oraz mieszkalnictwa ze środków budżetu państwa w kwocie ok. 3 mln zł rocznie. Zakładane rodzaje wydatków jakie będą pokrywane z projektu POPC to m.in. budowa systemu centralnego, utworzenie aplikacji dostępowych, budowa e-usług, oprogramowanie, zakup infrastruktury sprzętowej, szkolenia oraz działania informacyjno – promocyjne. Nadmienić należy, że to wstępna kalkulacja potrzeb budowy systemu informatycznego, która zostanie szczegółowo doprecyzowana na etapie weryfikacji wniosku o dofinansowanie w ramach POPC.
W ramach projektu POPC zostanie zakupionych 3500 tabletów LTE, przenośnych urządzeń przeznaczonych do obsługi procesu inwentaryzacji prowadzonej w budynkach przy wykorzystaniu specjalnie zaprojektowanej aplikacji mobilnej umożliwiającej połączenie się z Centralnej Ewidencyjności Budynków (CEEB) za pomocą sieci GSM. W okresie eksploatacji tablety zostaną przekazane gminom (strażnikom gminnym i miejskim) oraz organom Inspekcji Ochrony Środowiska, jako uprawnionym do przeprowadzania inwentaryzacji budynków.
</t>
  </si>
  <si>
    <t xml:space="preserve">Szczegółowe informacje dotyczące analizy finansowej zostały dokonane w Studium Wykonalności do Opisu Założeń Projektu Informatycznego, który został pozytywnie zaopiniowany przez Komitet Rady Ministrów ds. Cyfryzacji w dniu 14 października 2019 r. (pismo nr BAiPS-VI.002.18.2018 – strona: https://www.gov.pl/web/krmc/ministerstwo-przedsiebiorczosci-i-technologii16) oraz wniosku o dofinansowanie. </t>
  </si>
  <si>
    <t>Projektowane rozwiązania angażują w proces inwentaryzacji budynków m. in. przedsiębiorców w postaci osób z uprawnieniami kominiarskimi - mistrzów kominiarskich, osób z uprawnieniami budowlanymi odpowiedniej specjalności instalacyjnej, osób sporządzających świadectwa charakterystyki energetycznej budynku, osób przeprowadzających kontrolę stanu technicznego systemu ogrzewania. Podmiotom tym, jako zasilającym CEEB w dane w ramach dokonywanych przeglądów/inwentaryzacji, zostanie udostępniona funkcjonalność wprowadzenia do CEEB danych dotyczących stanu technicznego budynków - na podstawie wyników przeprowadzanej/nego przeglądu/inwentaryzacji. System zapewni dostęp do danych zgromadzonych w CEEB, zaś wprowadzenie danych do CEEB nastąpi w czasie rzeczywistym, tj. w trakcie wykonania czynności skutkującej koniecznością̨ przekazania danych do CEEB. Wprowadzenie danych do CEEB nastąpi przez pobranie danych zgromadzonych w CEEB, ich weryfikację oraz wpisanie do CEEB nowych danych – co umożliwi aktualizację danych gromadzonych w CEEB. System zapewni możliwość obsługi wniosku o wpis osoby uprawnionej do wprowadzania danych do CEEB za pośrednictwem e-usług, która umożliwi uprawnionym osobom będącym przedsiębiorcami możliwość wpisania się do wykazu osób uprawnionych, dostęp do elektronicznego formularza wniosku o uzyskanie wpisu osoby uprawnionej do wprowadzania danych do CEEB. W ramach usługi możliwe będzie przesłanie niezbędnych dokumentów i danych, potwierdzających posiadane uprawnienia wnioskującego, uzyskanie potwierdzenia ich przesłania, sprawdzenie stanu weryfikacji wniosku przez użytkownika oraz uzyskanie potwierdzenia nadania dostępu do wykazu osób uprawnionych CEEB.</t>
  </si>
  <si>
    <t>Zinwentaryzowanie budynku stanowić będzie korzyść dla obywatela – pozwoli m. in. na dotarcie instytucjom dofinansowującym do osób najbardziej potrzebujących, w tym ubogich energetycznie, ze wsparciem finansowym w ramach programów pomocowych realizowanych ze środków publicznych. Należy mieć bowiem na względzie, że na poziomie lokalnym (województwo) obowiązują tzw. uchwały antysmogowe, które zakazują stosowania określonego rodzaju paliwa i korzystania z pieców/kotłów określonej klasy. I tak, od dnia 1 września 2019 r. w Krakowie zaczął obowiązywać całkowity zakaz stosowania węgla i drewna w kotłach, piecach i kominkach. Rozwiązanie takie sprawia, że należy zastosować inne rodzaje paliwa do ogrzewania swoich domów, jak i wymienić stare niskoemisyjne kotły/piece. Zinwentaryzowanie budynku stworzy realną możliwość dotarcia do budynku przez instytucje finansujące wymianę lub likwidację kopciuchów w ramach różnych programów, w tym przede wszystkim programu „Czyste Powietrze”.   
Wypracowane narzędzia analityczne zaszyte w systemie teleinformatycznym, będą dostępne dla obywateli w formie e–usług. Dostęp do e-usług wykorzystujących dane o budynkach odbywać się będzie po podaniu danych identyfikujących właściciela budynku. Przewiduje się bowiem udostępnianie danych zgromadzonych w CEEB w postaci elektronicznej przy użyciu systemu teleinformatycznego - każdemu zainteresowanemu, w zakresie danych, które go dotyczą, po podaniu danych określonych w przepisach wykonawczych w celu autoryzacji i uwierzytelnienia. W tym zakresie zostaną wprowadzone e – usługi dla obywateli w postaci:
1. Zamówienia przeglądu kominowego wraz z inwentaryzacją budynku - usługa umożliwi obywatelom  (właściciele budynków), w których eksploatowane są źródła spalania paliw o nominalnej mocy cieplnej mniejszej niż 1MW, elektroniczną rezerwację terminu usługi przeglądu kominowego dokonywanego wraz z inwentaryzacją budynku. E-usługa zapewni także właścicielom budynków możliwość wyboru potencjalnych wykonawców usługi spośród wykonawców (osób  uprawnionych do wprowadzania danych do CEEB), jak również zarządzanie terminem realizacji  przeglądu kominowego (np. zmianę terminu, jej odwołanie, edytowanie danych). Po stronie wykonawców przeglądów/inwentaryzacji, dostępna będzie funkcjonalność wprowadzenia do CEEB danych dotyczących stanu technicznego budynków (na podstawie wyników przeprowadzanej/nego przeglądu/inwentaryzacji). Po stronie właścicieli budynków jedna z funkcjonalności e-usługi umożliwi pobranie dokumentu z wynikami przeprowadzonej inwentaryzacji, które w dalszej kolejności będą mogli oni wykorzystać do ubiegania się o różne formy pomocy publicznej (dotacje, preferencyjne kredyty, pożyczki, itp.) na termomodernizację bądź wymianę kopciuchów.
2. Obsługi wniosku o wpis osoby uprawnionej do wprowadzania danych do CEEB - usługa umożliwi obywatelom uprawnionym do wpisania się do wykazu osób uprawnionych, dostęp do elektronicznego formularza wniosku o uzyskanie wpisu osoby uprawnionej do wprowadzania danych do CEEB. W ramach usługi możliwe będzie przesłanie niezbędnych dokumentów i danych, potwierdzających posiadane uprawnienia wnioskującego, uzyskanie potwierdzenia ich przesłania, sprawdzenie stanu weryfikacji wniosku przez użytkownika oraz uzyskanie potwierdzenia nadania dostępu do wykazu osób uprawnionych CEEB. W dalszej kolejności umożliwi to uprawnionym osobom edytowanie danych gromadzonych w CEEB i wprowadzanie do niej danych na podstawie przeprowadzonych przez nich czynności lub przeglądów i inwentaryzacji ww. budynków.
3. Zamówienia dobrowolnej inwentaryzacji budynku dokonywanej przez gminę - usługa umożliwi obywatelom, elektroniczną rezerwację terminu  przeprowadzenia przez osoby uprawnione (upoważnionych pracowników urzędów gmin/zleceniobiorców działających w imieniu i na rzecz gminy/strażników miejskich) inwentaryzacji budynku. E-usługa zapewni także obywatelom możliwość zarządzania terminem przeprowadzanej inwentaryzacji budynku (np. zmianę terminu, jej odwołanie, edytowanie danych). Po stronie wykonawcy inwentaryzacji (gmina), dostępna będzie funkcjonalność wprowadzenia do CEEB danych dotyczących stanu technicznego budynków (na podstawie przeprowadzonej inwentaryzacji). Po stronie obywatela - jedna z funkcjonalności e-usługi umożliwi pobranie dokumentu z wynikami przeprowadzonej inwentaryzacji, które w dalszej kolejności będą mogli oni wykorzystać do ubiegania się o różne formy pomocy publicznej (dotacje, preferencyjne kredyty, pożyczki) na termomodernizację bądź wymianę kotłów w budynkach.
Dostęp online dla właścicieli budynków do własnych danych przyczyni się do zlikwidowania uciążliwości związanej obecnie z dostępem do danych dotyczących możliwych form dofinansowania. Możliwe będzie bieżące monitorowanie informacji na temat dostępnych środków finansowych na termomodernizację budynku lub wymianę kotła w ramach środków publicznych. System pełni w tym zakresie rolę koordynatora przyznawanych dofinansowań środków publicznych, realizowanych na różnych płaszczyznach – przez różne podmioty i z różnych źródeł. Centralizacja informacji sprawi, że otrzymanie dofinansowania na termomodernizację budynku lub wymianę kotła stanie się bardziej przystępne dla obywateli, którzy w wielu przypadkach z uwagi na brak świadomości co do istniejących wariantów wsparcia, nie są w stanie niestety pozyskać stosownego wsparcia finansowego. Zaprojektowane rozwiązania umożliwią i zracjonalizują bowiem podejmowanie decyzji inwestycyjnych przez samorządy terytorialne, które będą miały możliwość efektywniejszego wspierania przeciwdziałania zjawisku niskiej emisji na danym terenie (ulica, dzielnica, wieś/miasto, gmina, powiat, województwo), z uwzględnieniem potrzeb obywateli, zwłaszcza ubogich energetycznie, którzy wymagają pomocy państwa w tym zakresie. Projekt może wpłynąć na sytuację ekonomiczną i społeczną rodziny, gdyż poznanie potrzeb obywateli, przede wszystkim tych ubogich energetycznie umożliwi wsparcie wymiany kotłów na kotły węglowe piątej generacji lub na gazowe czy też wsparcie podłączenia danego budynku do systemu ciepłowniczego. Możliwość zamówienia kominiarza ułatwi obywatelom dostęp do osób dokonujących przeglądów okresowych przewodów kominowych, do których w wielu miejscach w kraju dostęp jest ograniczony. Wszystko to przyczyni się to do polepszenia jakości powietrza w gospodarstwach domowych, zmniejszy się ryzyko wystąpienia lokalnych zjawisk smogu, co poprawi poziom zdrowia mieszkańców Polski - zmniejszy się tym samym zachorowalność na choroby wywoływane przez zanieczyszczenie powietrza, koszty leczenia i straty w wyniku przedwczesnych zgonów.
Inwentaryzacja budynku nie będzie podlegać żadnej opłacie – nie wpływa więc na sytuację finansową mieszkańców budynków. Jednocześnie wpływ projektu na osoby starsze i osoby niepełnosprawne będzie analogiczny jak na pozostałe osoby, stosownie do powyższego opisu.
W oparciu o zidentyfikowane problemy, analizę potrzeb oraz analizę stanu obecnego, wyznaczony został cel główny Projektu, którym jest wsparcie procesów pozyskiwania środków publicznych na wymianę/likwidację źródeł ciepła i/lub termomodernizację budynków.
W tabeli poniżej przedstawiono cele i wskaźniki KPI zaplanowane w ramach Projektu:
                                                Cele i wskaźniki zaplanowane w ramach Projektu
Cel  główny Wsparcie procesów pozyskiwania środków publicznych na wymianę/likwidację źródeł ciepła i/lub termomodernizację budynków.  
Korzyść: • Umożliwienie obywatelom uzyskania dokumentów (takich jak: inwentaryzacja, aktualny przegląd kominiarski, uproszczony audyt energetyczny), wymaganych do ubiegania się o wsparcie finansowe przeznaczone na wymianę/likwidację źródła ciepła i/lub termomodernizację;
• Skrócenie czasu i obniżenie kosztów zamawiania ważnych dla bezpieczeństwa i zdrowia obywateli usług przeglądów kominiarskich i inwentaryzacji źródeł ciepła w budynkach;
• Udostępnienie obywatelom w krótkim czasie usług, umożliwiających przeprowadzenie przeglądu kominiarskiego lub inwentaryzację budynku przez szeroką grupę osób uprawnionych, w tym przez osoby uprawnione, których dane zostaną pozyskane w procesie zasilenia inicjalnego CEEB z CRCEB;
• Zwiększenie zakresu wsparcia dla osób ubogich energetycznie;
• Zwiększenie dostępności środków publicznych (dotacje, pożyczki, dopłaty) na wymianę/likwidację źródeł ciepła i/lub termomodernizację dla obywateli.
KPI: 1) Liczba usług publicznych udostępnionych on-line o stopniu dojrzałości 4 – transakcja (wskaźnik obligatoryjny, wynikający z POPC);
2) Liczba załatwionych spraw poprzez udostępnioną on-line usługę publiczną (wskaźnik obligatoryjny, wynikający z POPC);
3) Wzrost poziomu satysfakcji klienta związanej z użyciem e-usług systemu IT;
4) Liczba zaczytanych uprawnień, pozyskanych w procesie zasilenia inicjalnego CEEB z CRCEB.
Wartość aktualna i docelowa KPI: 1) Wartość aktualna: 0
Wartość docelowa: 3
2) Wartość aktualna: 0
Wartość docelowa: 500.000/12 miesięcy po zakończeniu realizacji    projektu
3) Wartość aktualna: 0
Wartość docelowa: 85% pozytywnych ocen dotyczących jakości, ergonomiczności, czasu i kosztu załatwienia sprawy za pomocą uruchomionych e-usług
4) Wartość aktualna: 0
Wartość docelowa: 16.700 na koniec realizacji projektu
Metoda pomiaru KPI 1) Protokoły z testów akceptacyjnych e-usług, pomiar wykonywany jednorazowo na koniec realizacji projektu;
2) Liczba zarejestrowanych transakcji (statystyka wewnętrzna systemu - licznik on-line) - pomiar wykonywany 12 miesięcy po zakończeniu realizacji projektu; 
3) Badanie ankietowe poprzez moduł badania satysfakcji użytkowników e-usług (badanie opinii użytkowników pod kątem jakości, ergonomiczności, czasu i kosztu załatwienia sprawy - pomiar dokonywany cyklicznie co pół roku, po raz pierwszy 12 miesięcy po uruchomieniu e-usług);
4) Liczba zaczytanych rekordów dot. osób uprawnionych pozyskanych w procesie zasilenia inicjalnego CEEB z CRCEB. Zakłada się, iż wykaz osób uprawnionych w ramach CEEB zostanie zasilony inicjalnie danymi osób uprawnionych z CRCEB (ok. 20% wypełnienia aktualnego wykazu uprawnionych CEEB). Pomiar automatyczny za pomocą statystyki wewnętrznej systemu - licznik on-line. Pierwszy pomiar po zakończeniu realizacji projektu, a następnie systematycznie np. codziennie.
Cel szczegółowy  1 Poprawa wydajności i ujednolicenie standardów w zakresie monitoringu środowiska i kontroli budynków, w których eksploatowane są źródła ciepła na poziomie centralnym.
Korzyść: • podniesienie poziomu bezpieczeństwa obywateli i poprawa stanu jakości powietrza w Polsce poprzez usprawnienie monitorowania źródeł ciepła w budynkach z wykorzystaniem systemu IT;
• wsparcie za pomocą tworzonego systemu IT działań administracji samorządowej (blisko 2500 gmin) poprzez udostępnienie danych z CEEB do realizacji ich zadań w zakresie planowania i monitoringu zanieczyszczenia powietrza;
• reużycie danych innych rejestrów np. w zakresie dot. osób uprawnionych – danych z CRCEB i ich ponowne udostępnianie;
• ponowne wykorzystanie informacji o wynikach przeprowadzonych czynności przeglądu kominiarskiego/inwentaryzacji budynku;
• zapewnienie obywatelom i instytucjom publicznym szerokiego dostępu do zdigitalizowanych zasobów informacji o obszarach najbardziej zagrożonych niską emisją, co umożliwi prowadzenie skutecznych działań i kampanii informacyjnych, służących podejmowaniu oddolnych, lokalnych inicjatyw na rzecz poprawy stanu jakości powietrza.
KPI: 1) Liczba uruchomionych systemów teleinformatycznych w podmiotach wykonujących zadania publiczne;
2) Uruchomienie interfejsu komunikacyjnego (API);
3) Liczba udostępnionych usług wewnątrzadministracyjnych;
4)    Liczba zinwentaryzowanych budynków zaewidencjonowanych w CEEB.
Wartość aktualna i docelowa KPI: 1) Wartość aktualna: 0
Wartość docelowa: 1
2) Wartość aktualna: 0
Wartość docelowa: 1
3) Wartość aktualna: 0
Wartość docelowa: 1
4) Wartość aktualna: 0
Wartość docelowa: 500.000
Metoda pomiaru KPI 1) Odbiór jakościowy system i oprogramowania - pomiar wykonywany jednorazowo na koniec realizacji Projektu;
2) Odbiór jakościowy interfejsu komunikacyjnego (API) - protokół z testów akceptacyjnych e-usługi A2A, pomiar wykonywany jednorazowo na koniec realizacji projektu;
3) Protokół z testów akceptacyjnych e-usługi A2A, pomiar wykonywany jednorazowo na koniec realizacji projektu;
4) Liczba rekordów dot. liczby zinwentaryzowanych budynków zaewidencjonowanych w CEEB w systemie IT (pomiar automatyczny – statystyka systemu; pomiar dokonywany po raz pierwszy w 12 miesięcy po uruchomieniu e-usług, a następnie regularnie np. codziennie).</t>
  </si>
  <si>
    <t>Inwentaryzacja będzie dokonywana przez uprawnione osoby działające w imieniu i na rzecz Państwa – albo przez funkcjonariuszy administracji publicznej (straż gminna/miejska, inspektorzy Inspekcji Ochrony Środowiska) albo przez osoby, którym Państwo zleciło wykonywanie ustawowych czynności w postaci np. wykonywania okresowych przeglądów kominowych na podstawie art. 62 ust. 1 pkt 1 lit. c w zw. z ust. 6 pkt 1 ustawy – Prawo budowlane. Nie przewiduje się zatem możliwości „ukrycia” złego stanu kotła/pieca, zwłaszcza z uwagi na przewidziane w rozwiązaniu informatycznym mechanizmy, które stwarzają narzędzie do weryfikacji określanych przez osoby uprawnione rodzajów kotłów/pieców, które będą poddawane systemowej ocenie i bieżącym aktualizacjom. Rozwiązanie to nie będzie ani mniej ani bardziej korupcjogenne niż dowolna czynność wykonywana przez funkcjonariuszy państwowych lub osoby uprawnione do wykonywania poszczególnych czynności na rzecz Państwa np. podczas kontroli drogowej.
Przewiduje się stworzenie procedury wyjaśniania niezgodności danych wprowadzanych do CEEB, która zostanie opublikowana na stronie Biuletynu Informacji Publicznej. Określone zostaną wewnętrzne procedury dokonywania zgłoszeń w przypadku stwierdzenia niezgodności danych, tryb ich przekazywania, rozwiązywania i powiadamiania zgłaszającego. Moduł wyjaśniania niezgodności zostanie zaimplementowany w rozwiązaniu informatycznym. 
Zakłada się weryfikację współpracy na poziomie administracji rządowej i samorządowej, uwzględniającej zgromadzone w CEEB dane, które są zcentralizowane i przyczyniają się do efektywnego wykorzystywania środków publicznych na działania związane z ochroną powietrza, w tym realizację programów ochrony powietrza oraz termomodernizację. 
Rozwiązanie wpisuje się w bieżące „Monitorowanie realizacji rekomendacji Komitetu Ekonomicznego Rady Ministrów w sprawie działań niezbędnych do podjęcia w związku z występowaniem na znacznym obszarze kraju wysokich stężeń zanieczyszczeń powietrza” stosownie do zarządzenia nr 41 Prezesa Rady Ministrów.
Dodatkowo proponuje się oszacowanie - po pół roku od uruchomienia poszczególnych funkcjonalności systemu, tj. począwszy od wdrożenia pierwszej funkcjonalności systemu (moduł dostępowy) w ramach CEEB - liczby osób uprawnionych wpisanych do wykazu osób uprawnionych, w stosunku do liczby osób, które powinny być podłączone do systemu CEEB. Ewaluacja efektów usług powinna nastąpić pół roku od uruchomienia każdej z usług stworzonej na podstawie uchwalonych przepisów.</t>
  </si>
  <si>
    <t xml:space="preserve">Lata 2019-2021 środki z funduszy UE (84,63%, tj.) oraz budżet Państwa (15,37%)  części 30, dz.801, rozdz. 80146, POPC 2.2.. Rok „0” to rok 2019. Umowa o dofinansowanie podpisana w dniu 04 lipca 2019 r. Termin realizacji projektu 01.09.2019-20.12.2021 r.r. </t>
  </si>
  <si>
    <t xml:space="preserve">Analiza prowadzona jest metodą złożoną, gdyż projekt nie spełnia przesłanek zastosowania metody standardowej. Analiza została przeprowadzona w cenach stałych oraz cenach brutto (wraz z podatkiem VAT), gdyż podatek VAT stanowi wydatek kwalifikowalny (ponieważ nie może zostać odzyskany w oparciu o przepisy krajowe). Okres odniesienia (referencyjny) wynosi 10 lat i obejmuje zarówno okres realizacji projektu, jak i jego eksploatacji. Harmonogram rzeczowo-finansowy został sporządzony na podstawie szacunków cenowych w wyniku dokonanego rozeznania rynku.
Projekt realizowany w latach 2018 – 2021, 
Wydatki w trakcie realizacji:
2019 r. – 0 PLN 
2020 r. – 2 065 768,58PLN
2021 r. – 1 275 824,41 PLN 
</t>
  </si>
  <si>
    <t xml:space="preserve">Planowane koszty ogólne realizacji projektu w latach 2019-2021 zostaną pokryte w 15,72% z budżetu państwa – części 30, działu 801, rozdział 80143; zaś w 84,28% koszty zostaną pokryte ze środków z funduszy UE, w zakresie Programu Operacyjnego Wiedza Edukacja Rozwój na lata 2014-2020, Osi Priorytetowej II, Działania 2.10, typu operacji 8.
W kolejnych latach tj. 2022-2029 ogólne koszty utrzymania Krajowego Systemu Danych Oświatowych zostaną pokryte z budżetu państwa – części 30, działu 801, rozdział 80143.
</t>
  </si>
  <si>
    <t xml:space="preserve">Prognoza wydatków została dokonana w oparciu o przyjęty do realizacji budżet projektu „Wdrożenie Krajowego Systemu Danych Oświatowych”. Wydatki ogółem w latach 2019-2021 są zgodne z zatwierdzonym Decyzją Ministra Edukacji Narodowej z dnia 19 grudnia 2018 r. projektem/ wnioskiem o dofinansowanie projektu (oraz z modyfikacją, zatwierdzoną dn. 26.02.2020). 
Prognoza na lata 2022-2029 została oparta o ceny stałe z 2019 r., uwzględniono 4% coroczny wzrost wydatków od 2023 r. do 2029 r. (wynika to z wzrostu kosztów: infrastruktury KSDO, licencji na oprogramowanie wraz ze wsparciem dostawców oprogramowania, wynagrodzeń pracowników Centrum Informatycznego Edukacji odpowiedzialnych za Helpdesk i obsługę infrastruktury teleinformatycznej KSDO).
Założenia przyjęte do wyliczeń wydatków w roku 2022 (od 2023 r. założono corocznie wzrost wydatków o 4%):
- roczny koszt infrastruktury produkcyjnej KSDO: 209 100,00 zł brutto*12 miesięcy = 2 509 200,00 zł;
- roczny koszt zakupu licencji na oprogramowanie wraz ze wsparciem dostawcy oprogramowania: 80 000,00 zł;
- roczny koszt wynagrodzeń pracowników HelpDesk, 5 etatów, z uwzględnieniem dodatkowego wynagrodzenia rocznego i nagrody wypłacanej w instytucji:  490 000,00;
- roczny koszt wynagrodzeń pracowników infrastruktury teleinformatycznej KSDO 4 etaty, z uwzględnieniem dodatkowego wynagrodzenia rocznego i nagrody wypłacanej w instytucji: 601 664,00 zł;
Razem prognoza na 2022 r.: 3 680 864,00 zł
</t>
  </si>
  <si>
    <t xml:space="preserve">Pracownicy instytucji wypełniających zadania oświatowe takie jak: MEN, Centralna Komisja Egzaminacyjna i okręgowe komisje egzaminacyjne, Ośrodek Rozwoju Edukacji, Instytut Badań Edukacyjnych, kuratoria oświaty, poradnie psychologiczno-pedagogiczne, jednostki samorządu terytorialnego, szkoły i placówki oświatowe, uczniowie </t>
  </si>
  <si>
    <t xml:space="preserve">Pracownicy instytucji wypełniających zadania oświatowe takie jak: MEN, Centralna Komisja Egzaminacyjna i okręgowe komisje egzaminacyjne, Ośrodek Rozwoju Edukacji, Instytut Badań Edukacyjnych, kuratoria oświaty, poradnie psychologiczno-pedagogiczne, jednostki samorządu terytorialnego, szkoły i placówki oświatowe, uczniowie 
i ich rodzice.
</t>
  </si>
  <si>
    <t xml:space="preserve">Realizacja projektu ma na celu pełne produkcyjne wdrożenie prototypu Krajowego Systemu Danych Oświatowych (KSDO), co umożliwi wymianę danych pomiędzy wieloma systemami/ bazami danych oświaty, eliminując wielokrotne wprowadzanie tożsamych danych w różnych systemach/ zbiorach danych. Oznacza to uzyskanie interoperacyjności pomiędzy bazami danych oświaty i zasobami informacyjnymi, jak również wprowadzenie wspólnego interfejsu umożliwiającego obsługę istotnych obszarów dla użytkowników.
Instytucje systemu oświaty, takie jak m.in.: Centralna i okręgowe komisje egzaminacyjne, kuratoria oświaty i Ministerstwo Edukacji Narodowej będą realizowały swoje zadania statutowe z wykorzystaniem KSDO, w którym udostępniane będą ujednolicone, rzetelne, spójne, kompletne dane, co przyczyni się do prowadzenie polityki oświatowej państwa na szczeblu centralnym, regionalnym, lokalnym w sposób służący podnoszeniu jakości i  upowszechnianiu edukacji oraz usprawniający finansowanie zadań oświatowych.
Pełne wdrożenie KSDO znacząco poprawi jakość danych o systemie oświaty. Dane te będą w pełni kompletne, spójne i rzetelne. Dane jednostkowe o uczniach i nauczycielach gromadzone i  przetwarzane przez instytucje systemu oświaty, celem realizacji zadań oświatowych, będą weryfikowane z bazą PESEL, zaś dane o szkołach i podmiotach z Krajowym Rejestrem Urzędowym Podziału Terytorialnego Kraju (Teryt) oraz Krajowym Rejestrem Urzędowym Podmiotów Gospodarki Narodowej (REGON).
Interfejs uwzględniać będzie mechanizmy autoryzacji i  uwierzytelniania zapewniające, że poszczególni użytkownicy będą mieć dostęp tylko do tych danych, do których są uprawnieni. Użytkownicy instytucjonalni będą mieli dostęp tylko do danych niezbędnych do wykonywania zadań statutowych instytucji systemu oświaty. Zdający i ich rodzice będą mieli dostęp do danych, które ich bezpośrednio dotyczą.
Uczniowie zdający egzaminy zewnętrzne w całym kraju, w tym samym czasie, korzystając z przejrzystego, intuicyjnego interfejsu będą mogli zapoznać się z wynikami uzyskanymi przez nich na egzaminach.
Wyniki statystyczne egzaminów zewnętrznych będą  prezentowane w łatwej do interpretacji formie graficznej. Przykładowo Dyrektorzy szkół będą mogli zobaczyć  porównanie wyników uzyskanych przez ich szkołę, klasy w tej szkole, do średnich wyników z poszczególnych egzaminów i  poszczególnych przedmiotów uzyskanych w kraju, województwie, powiecie, gminie. 
</t>
  </si>
  <si>
    <t xml:space="preserve">BDO umożliwia kompleksowe gromadzenie i zarządzanie informacjami dotyczącymi gospodarki odpadami oraz zapewni w pełni elektroniczną realizację obowiązków w zakresie formalnych czynności związanych z gospodarką odpadami.
Wprowadzenie elektronicznego obiegu dokumentów ewidencji odpadów za pośrednictwem BDO pozwoli na uzyskanie bieżącej informacji na temat ilości zbieranych, transportowanych odpadów oraz miejsca ich przekazania lub przetwarzania. 
BDO przyczyni się do wyeliminowania nielegalnego przekazywania odpadów wraz z niewłaściwym sposobem ich ewidencjonowania, jakie może potencjalnie występować w przypadku ewidencji prowadzonej w sposób tradycyjny tj. w formie papierowej.
Z punktu widzenia organów inspekcji ochrony środowiska, BDO pozwala jednocześnie na zwiększenie kontroli nad krajową gospodarką odpadami oraz zapewnia monitoring przepływu strumieni odpadów.
BDO wykorzystuje zaawansowane technologie umożliwiające obsługę wielu tysięcy użytkowników. Baza będzie wraz z rozwojem, wprowadzała kolejne nowe udogodnienia, tak aby była jak najbardziej funkcjonalna dla przedsiębiorców – np. moduł sprawozdawczy ułatwia przedsiębiorcom działającym w branży gospodarki odpadami przekazywanie sprawozdań z działalności w tym zakresie. Ponadto Baza pozwala na szybkie składanie sprawozdań przez przedsiębiorców oraz znacząca przyśpiesza czas ich rozpatrywania. </t>
  </si>
  <si>
    <t xml:space="preserve">Brak danych o wpływie na konkurencyjność gospodarki i przedsiębiorczość, w tym funkcjonowanie przedsiębiorców oraz na rodzinę, obywateli i gospodarstwa domowe. </t>
  </si>
  <si>
    <t xml:space="preserve">Rezerwa celowa budżetu Państwa poz. 59 pn. Dofinansowanie zadań z zakresu ochrony środowiska i gospodarki wodnej Część 41 Dział 900 Rozdział 90014 Klasyfikacja zadaniowa 12.1.3.1 </t>
  </si>
  <si>
    <t xml:space="preserve">Rezerwa celowa budżetu Państwa poz. 59 pn. Dofinansowanie zadań z zakresu ochrony środowiska i gospodarki wodnej Część 41 Dział 900 
Rozdział 90014 Klasyfikacja zadaniowa 12.1.3.1 
</t>
  </si>
  <si>
    <t>Projekt finansowany z EFRR oraz środków krajowych w ramach Programu Operacyjnego Polska Cyfrowa na lata 2014–2020, Oś priorytetowa II. E-administracja i otwarty rząd, Działanie 2.1. Wysoka dostępność i jakość e-usług publicznych. Nr Projektu: POPC.02.01.00-00-0110/19. Część budżetowa 46. Zdrowie.</t>
  </si>
  <si>
    <t>Opracowanie własne - STUDIUM WYKONALNOŚCI dla projektu: „System Monitorowania Kosztów Leczenia”</t>
  </si>
  <si>
    <t xml:space="preserve">Głównym założeniem projektu jest poprawa skuteczności systemu wyceny usług medycznych na potrzeby służby zdrowia. Realizacja celu będzie możliwa poprzez usprawnienie procesów biznesowych związanych z taryfikacją świadczeń zdrowotnych. Usprawnienie procesu komunikacji z usługodawcami usług medycznych i gromadzenia danych niezbędnych do ustalenia taryf świadczeń. Większa automatyzacja procesu przetwarzania danych o kosztach leczenia w zakresie świadczeń opieki zdrowotnej. Usprawnienie przeprowadzania niezbędnych analiz na zgromadzonych danych 
i rozszerzenie ich zakresu. Projekt pozwoli na swobodny kontakt pomiędzy Agencją Oceny Technologii Medycznych i Taryfikacji a świadczeniodawcami i ekspertami zewnętrznymi.
</t>
  </si>
  <si>
    <t>Głównym założeniem projektu jest poprawa skuteczności systemu wyceny usług medycznych na potrzeby służby zdrowia. Realizacja celu będzie możliwa poprzez usprawnienie procesów biznesowych związanych z taryfikacją świadczeń zdrowotnych. Usprawnienie procesu komunikacji z usługodawcami usług medycznych i gromadzenia danych niezbędnych do ustalenia taryf świadczeń. Większa automatyzacja procesu przetwarzania danych o kosztach leczenia w zakresie świadczeń opieki zdrowotnej. Usprawnienie przeprowadzania niezbędnych analiz na zgromadzonych danych 
i rozszerzenie ich zakresu. Projekt pozwoli na swobodny kontakt pomiędzy Agencją Oceny Technologii Medycznych i Taryfikacji a świadczeniodawcami i ekspertami zewnętrznymi.</t>
  </si>
  <si>
    <t xml:space="preserve">Sprzęt i oprogramowanie zostały zakupione w 2019 r. W 2020 r. nie przewiduje się dodatkowych kosztów na to przedsięwzięcie.
</t>
  </si>
  <si>
    <t>Część budżetowa 35</t>
  </si>
  <si>
    <t xml:space="preserve">Projekt generuje koszty tylko w 2020 r.
</t>
  </si>
  <si>
    <t xml:space="preserve">Zakup serwerów i oprogramowania. Koszt tylko w 2020 r. 
</t>
  </si>
  <si>
    <t>Platforma służyć będzie do obsługi praktyk zawodowych dla Wyższych Szkół Zawodowych tj. m.in. do ich zamawiania, zatwierdzania, realizacji i koordynacji oraz umożliwi zdalne nauczenie.  System będzie stanowił wsparcie i usprawnienie procesu realizacji praktyk zawodowych, co przyczyni się do wielu ułatwień dla studentów, pracowników uczelni, zakładów pracy przyjmujących na praktyki. Ponadto, system umożliwia również generowanie statystyk i raportów dotyczących praktyk zawodowych.</t>
  </si>
  <si>
    <t xml:space="preserve">Budżet państwa (cz. 28 - Szkolnictwo wyższe i Nauka (15,37%),
PO PC (84,63%)
</t>
  </si>
  <si>
    <t>Analizę finansową przeprowadzono w oparciu o metodę zdyskontowanych przepływów pieniężnych (DCF), zwaną dalej „metodą/analizą DCF”. Projekt nie jest projektem dużym stąd w analizie nie wymaga obliczeń wskaźników rentowności kapitału krajowego FNPV/K i FIRR/K.</t>
  </si>
  <si>
    <t>zwiększenie dostępności i jakości danych, przyczynia się do ponownego wykorzystania istniejących danych w innowacyjnych aplikacjach i usługach oraz zaznacza obywatelski charakter udostępnianych informacji. Otwarty dostęp do zasobów publicznych, intuicyjności i łatwości w obsłudze oraz szybszej i autoryzowanej komunikacji z urzędem przy pomocy Krajowego Węzła Identyfikacji Elektronicznej.</t>
  </si>
  <si>
    <t>zwiększenie dostępności usług cyfrowych oraz poprawa ich jakości, zwiększenie możliwości ponownego wykorzystania danych dotyczących nauki i szkolnictwa wyższego w innowacyjnych aplikacjach i usługach – wzrost innowacyjności przedsiębiorstw i potencjalne źródło zysków z  innowacyjnych przedsięwzięć, obniżenie progu wejścia na rynek dla małych firm zajmujących się analizą danych – wykorzystanie udostępnianych bezpłatnie ISP do zdobycia doświadczenia w analizie danych, szybki, uproszczony dostęp przedsiębiorcy do aktualnej i wiarygodnej informacji o nauce i szkolnictwie wyższym (usprawnienie procesów decyzyjnych i inwestycyjnych), oszczędność czasu i obniżenie kosztów po stronie przedsiębiorców wykorzystujących dane o nauce i szkolnictwie wyższym (np. poszukujących partnera naukowego, aparatury badawczej, specjalistów w danej dziedzinie, informacji o ochronie patentowej), wzrost wykorzystania technologii informacyjnych i komunikacyjnych w gospodarce (dostęp, interoperacyjność, bezpieczeństwo), możliwość potwierdzenia kompetencji/wykształcenia kandydata na pracownika (np. deklarowany tytuł naukowy, dorobek naukowy/badawczy, udział w projektach</t>
  </si>
  <si>
    <t>Budżet państwa, część 37 - Sprawiedliwość</t>
  </si>
  <si>
    <t>Szacowanie wartości nastąpiło w oparciu o ceny rynkowe. Wydatki (koszty) wynikają ze skali zadań systemu, wielkości i złożoności infrastruktury techniczno-systemowej, w tym liczby urządzeń monitorujących, liczby osób objętych systemem i innych parametrów
systemu, wycenionych przez Wykonawcę projektu, wyłonionego w postępowaniu o udzielenie zamówienia publicznego. Powyższe roczne
skutki finansowe w wysokości ok. 21,6 mln zł wynikają z miesięcznych, określonych w umowie z Wykonawcą, kosztów projektu w kwocie 1
797 563,42 zł. Ogółem budżet projektu do 09-2022r. wynosi 96 616 500,00 zł i został zapewniony w budżecie państwa na lata 2019-2022.
Dla lat następnych przyjęto, że prognozowane, roczne koszty utrzymania trwałości projektu będą analogiczne (w wartościach cen stałych
dla pierwszego roku prognozy).</t>
  </si>
  <si>
    <t>Koszty wykonywania kary w systemie dozoru elektronicznego są około pięciokrotnie mniejsze niż koszty
wykonywania kary w zakładach karnych (wg stanu na rok 2019).</t>
  </si>
  <si>
    <t>oszczędniejsze wykonywanie kary
pozbawienia wolności</t>
  </si>
  <si>
    <t>• uniknięcie rygorów panujących w izolacji więziennej,
• realizacja aktywności zawodowej i zarobkowanie na utrzymanie własne i swoich bliskich,
• możliwość kontynuowania nauki oraz leczenia i różnych form terapii,
• utrzymywanie kontaktów ze swoimi bliskimi, możliwość troszczenia się o nich i czynnego
uczestniczenia w ich życiu,
• możliwość uczestniczenia w praktykach religijnych,
• nieskrępowane korzystanie z dostępu do mediów, informacji i dóbr kultury oraz warunki
do uprawiania sportu,
• utrzymywanie kontaktów ze znajomymi i przyjaciółmi,
• prowadzenie działań sprzyjających dalszemu rozwojowi,
• prawo do ubiegania się o podstawowe świadczenia pomocy społecznej w przypadku trudnej sytuacji
życiowej i materialnej skazanego.</t>
  </si>
  <si>
    <t>budżet państwa (część 37, dział 755, rozdział 75501)</t>
  </si>
  <si>
    <t xml:space="preserve">Ad. Dochody ogółem: Projekt nie generuje dochodu.
Ad. Wydatki ogółem: Na realizację projektu przeznaczony został budżet w wysokości 2 333 607 zł. Po zakończonym okresie realizacji projektu projekt wymaga utrzymania, którego koszt został rozłożony na  okres od  II półrocza 2020 r. do I półrocza 2024 r. i wynosi 816 000,00 zł.
Ad. Saldo ogółem: nie dotyczy.
Ad. Środki z funduszy UE oraz innych źródeł zagranicznych: Nie dotyczy - projekt finansowany jest z budżetu państwa.
Ad.Prognozowane oszczędności: Kluczowym rezultatem generującym oszczędności wdrażanego projektu jest obniżenie kosztów obsługi procesu sprawozdawczego poprzez zmniejszenie kosztów zakupu materiałów biurowych. Każdy przypadek udzielenia nieodpłatnej pomocy prawnej (NPP) lub świadczenia nieodpłatnego poradnictwa obywatelskiego (NPO) dokumentuje się w karcie nieodpłatnej pomocy prawnej lub nieodpłatnego poradnictwa obywatelskiego (karta pomocy A). Co do zasady liczba sporządzanych kart pomocy A równa jest liczbie udzielonej NPP i NPO .
Wskazane w tabeli wartości oparte zostały na wynikach przeprowadzonej analizy danych uzyskanych za pośrednictwem urzędów wojewódzkich o funkcjonowaniu nieodpłatnej pomocy prawnej, z których wynika, że przed rokiem 2019 średnio udzielanych było około 400 000 porad rocznie (dokument pn. Szczegółowe Założenia Projektu). W związku z nowelizacją  w zakresie grupy uprawnionych przyjęto, że liczba porad w całym kraju stopniowo będzie wzrastać do 1 600 000 rocznie, a tym samym zwiększy się liczba kart pomocy. Uzyskane w ten sposób liczby pomnożono przez koszt zakupu materiałów biurowych przeznaczonych na przygotowanie 1 papierowej karty pomocy A, który w dacie procedowania wniosku o uruchomienie projektu wynosił 0,60 zł.
Jednakże w opracowanej kalkulacja oszczędności dla sektora finansów publicznych w horyzoncie 10-letnim należy mieć na względzie ewentualne odstępstwa wartości jednostkowych od wartości prawdziwych, gdyż te uzależnione są od rzeczywistej liczby NPP i NPO.
</t>
  </si>
  <si>
    <t xml:space="preserve">1. Zwiększenie wskaźnika dostępności do usług nieodpłatnej pomocy prawnej i nieodpłatnego poradnictwa obywatelskiego;
2. Skrócenie czasu oczekiwania na ww. usługi;
3. Zwiększenie jakości świadczonych usług.
</t>
  </si>
  <si>
    <t>starostwa powiatowe, urzędy wojewódzkie, Ministerstwo Sprawiedliwości</t>
  </si>
  <si>
    <t xml:space="preserve">1. Zmniejszenie pracochłonności procesu dokumentowania zadania udzielania nieodpłatnej pomocy prawnej; 
2. Wdrożenie mechanizmów zapewniania jakości;
3. Zwiększenie efektywności i celowości raportowania (optymalizacja procesu);
4. Skrócenie czasu dostępu do informacji niezbędnych dla wykonawców i organizatorów różnych szczebli, a także osób uprawnionych; 
5. Bieżąca kontrola ilościowa nad realizacją zadań związanych z edukacją prawną;
6. Obniżenie kosztów obsługi realizowanych zadań.
</t>
  </si>
  <si>
    <t>Działanie 2.17. POWER oraz budżet państwa (część 15 i 37)</t>
  </si>
  <si>
    <t xml:space="preserve">Na chwilę obecną nie ma możliwości oszacowania podziału środków z funduszy UE na poszczególne lata i uzupełnienia szczegółów w tym zakresie 
w powyższej tabeli. Trwają prace nad przygotowaniem wniosku o dofinansowanie, co wiąże się z szacowaniem kosztów na poszczególne lata.
</t>
  </si>
  <si>
    <t>Działania  przewidziane do realizacji w projekcie mają na celu przede wszystkim dalsze upowszechnianie i rozwój alternatywnych metod rozwiązywania sporów, w tym mediacji oraz stworzenie płaszczyzny wymiany informacji oraz dobrych praktyk wśród interesariuszy mediacji (tj. przede wszystkim wśród mediatorów, sędziów, pracowników sądów powszechnych, przedsiębiorców, pracowników administracji publicznej oraz obywateli). Różnorodność założonych działań pozwoli na dotarcie z przekazem do szerokiego grona odbiorców. Realizacja założonych działań informacyjnych przyczyni się do m.in. wzrostu świadomości prawnej stron mediacji, podniesienia wiedzy nt. pozytywnych skutków wynikających ze stosowania alternatywnych metod rozwiązania sporów, a tym mediacji, wzrostu ilości postępowań mediacyjnym przy jednoczesnym spadku wpływu spraw do sądu a także profesjonalizacji usług mediacyjnych w Polsce.\</t>
  </si>
  <si>
    <t xml:space="preserve">Krajowy Rejestr Mediatorów dostępny będzie dla wszystkich zainteresowanych obywateli oraz sądów i prokuratorów, co znacząco ułatwi kierowanie spraw do mediatorów wyspecjalizowanych w konkretnych kategoriach spraw oraz znalezienie i kontakt z mediatorem oferującym swoje usługi w lokalizacji dogodnej dla zainteresowanych. </t>
  </si>
  <si>
    <t>Programy operacyjne finansowane z funduszy unijnych w perspektywie finansowej 2021-2027 oraz budżet państwa (część 88)</t>
  </si>
  <si>
    <t xml:space="preserve">Źródłem danych są wstępne szacunki kosztów dokonane na podstawie dotychczasowych doświadczeń w realizacji projektów o podobnej skali. Podanie bardziej szczegółowych danych możliwe będzie po przeprowadzeniu kolejny etapów prac nad projektem.  </t>
  </si>
  <si>
    <t>Zwiększenie stopnia możliwości dokonywania czynności związanych z procesami postępowania karego z wykorzystaniem narzędzi informatycznych</t>
  </si>
  <si>
    <t xml:space="preserve">Część 43 – Wyznania religijne oraz mniejszości narodowe i etniczne
Dział 750 – Administracja publiczna
Rozdział 75001 – Urzędy naczelnych i centralnych organów administracji rządowej
</t>
  </si>
  <si>
    <t>Zakup systemu teleinformatycznego wspierającego proces przyznawania dotacji na ochronę, zachowanie i rozwój tożsamości kulturowej mniejszości narodowych i etnicznych ma zostać sfinalizowany do końca 2020 r. Przewiduje się, że wykonawca systemu będzie zobligowany do jego utrzymania przez jeden rok (w ramach otrzymanego wynagrodzenia). Nie można na ten moment określić czy system nie będzie wymagał modyfikacji, które wymagałyby dokonywania dodatkowych płatności. W związku z tym aktualnie nie ma możliwości określenia wydatków budżetowych na ten cel.</t>
  </si>
  <si>
    <t>Budżet państwa: część: 24, dział: 921 rozdział: 92116  /  Program Operacyjny Polska Cyfrowa</t>
  </si>
  <si>
    <t>inne kwoty</t>
  </si>
  <si>
    <t xml:space="preserve">Budżet państwa: część: 24, dział: 921 rozdział: 92116  /  Program Operacyjny Polska Cyfrowa </t>
  </si>
  <si>
    <t xml:space="preserve">Budżet państwa: część: 24, dział: 921 rozdział: 92116  /  Program Operacyjny Polska Cyfrowa. </t>
  </si>
  <si>
    <t xml:space="preserve">Liczba pobrań/uruchomień aplikacji opartych na ponownym wykorzystaniu informacji sektora publicznego i e-usług publicznych 
Liczba aplikacji opartych na ponownym wykorzystaniu informacji sektora publicznego i e-usług publicznych
</t>
  </si>
  <si>
    <t>Projekt planowany ad-hoc. Szczegółowe wartości wskaźników zostaną opracowane na etapie przygotowania „Opisu założeń projektu informatycznego</t>
  </si>
  <si>
    <t>Lata 2020-2022: Środki unijne Działanie 2.3.1 POPC , Budżet państwa  (część 41).Lata 2023-2029 w tym 5-letnim okresie trwałości projektu:  środki własne Beneficjenta (IBL)</t>
  </si>
  <si>
    <t xml:space="preserve">Projekt nie generuje dochodu, Źródłem danych jest wstępna kalkulacja projektu inicjowanego ad hoc , Koszt utrzymania trwałości projektu oszacowano z uwzględnieniem udziału kosztów wynagrodzeń pracowników Zespołu ds. danych badawczych IBL, </t>
  </si>
  <si>
    <t>Jednostki administracji samorządowej</t>
  </si>
  <si>
    <t xml:space="preserve">Mikro-, małe i średnie przedsiębiorstwa </t>
  </si>
  <si>
    <t>Pracownicy naukowi IBL</t>
  </si>
  <si>
    <t>Pracownicy naukowi innych placówek naukowych</t>
  </si>
  <si>
    <t>Studenci i doktoranci kierunków przyrodniczych</t>
  </si>
  <si>
    <t>Organizacje pożytku publicznego, stowarzyszenia</t>
  </si>
  <si>
    <t xml:space="preserve">Pozytywne skutki społeczne:
- otwarty dostęp do cennych danych badawczych 
- wzrost interoperacyjności danych badawczych 
- wzrost potencjału ponownego ich wykorzystania dla potrzeb nowych inicjatyw badawczych
- wprowadzenie wymaganych, europejskich standardów archiwizacji danych w repozytorium instytucjonalnym oraz otwartych formatów zasobów danych badawczych
- wzrost świadomości społecznej o zagrożeniach lasu (susza, wichury, patogeny) w konsekwencji zmian klimatycznych 
Zaplanowane wskaźniki w projekcie:
Wskaźniki rezultatu:
1. Liczba pobrań/odtworzeni dokumentów zawierających informacje sektora publicznego 
2. Liczba osób, które będą brać udział w szkoleniach – 120 osób
Wskaźniki produktu:
1. Liczba podmiotów, które udostępniły on-line informacje sektora publicznego - 1
2. Liczba udostępnionych on-line dokumentów zawierających informacje sektora publicznego danych i planów zarządzania danymi badawczymi)
3. Liczba zdigitalizowanych dokumentów zawierających informacje sektora publicznego opracowanych nowych struktur bazodanowych i zasilenie cennymi zasobami danych badawczych przechowywanych w formie papierowej. 
4. Liczba udostępnionych zasobów danych
</t>
  </si>
  <si>
    <t xml:space="preserve">Budżet państwa (część 28); </t>
  </si>
  <si>
    <t>Dla roku 2019 podana jest przybliżona wartość środków wydatkowanych (zostanie potwierdzona po zaakceptowaniu sprawozdania finansowego), na lata 2020-2022 podane są planowane koszty działania.</t>
  </si>
  <si>
    <t>cz. 41</t>
  </si>
  <si>
    <t>Ministerstwo Klimatu</t>
  </si>
  <si>
    <t xml:space="preserve">Urząd Regulacji Energetyki </t>
  </si>
  <si>
    <t>Działanie 2.4 POPC + środki własne Beneficjenta część budżetowa 41</t>
  </si>
  <si>
    <t>Ministerstwo Rozwoju</t>
  </si>
  <si>
    <t>Nowa perspektywa 2021-2017</t>
  </si>
  <si>
    <t>Budżet Państwa cz. 24 kultura , Program Operacyjny Polska Cyfrowa. Brak wskazania części budżetowej</t>
  </si>
  <si>
    <t xml:space="preserve">Ministerstwo Kultury i Dziedzictwa Narodowego / Program Operacyjny Polska Cyfrowa. 
6,63 mln zł - Program Operacyjny Polska Cyfrowa
1,20 mln zł - Ministerstwo Kultury i Dziedzictwa Narodowego cz. 24 </t>
  </si>
  <si>
    <t xml:space="preserve">Działanie 2.3.2. POPC oraz promesa MKiDN i wkład własny UMW
Działanie 2.3.2. POPC = 3 492 407,00 PLN
oraz promesa MKiDN cz. 24 = 634 270,42 PLN
i wkład własny UMWD = 949 135,85 PLN (okres inwestycyjny) i 309 960,00 PLN (utrzymanie inwestycji po jej zakończeniu) 
</t>
  </si>
  <si>
    <t>Budżet państwa (część 24, dział 921, rozdział 92117)</t>
  </si>
  <si>
    <t>Budżet Panstwa cz. 24</t>
  </si>
  <si>
    <t xml:space="preserve">W ramach realizacji projektu zostaną zaprojektowane i wdrożone narzędzia do archiwizacji i udostępniania archiwalnych wersji witryn internetowych oraz standard ich zabezpieczania w zakresie stron z domeny rządowej - gov.pl. Zgodnie z danymi pozyskanymi z dane.gov.pl, w dn. 6 grudnia 2019 r. istniały 1183 adresy z domeny gov.pl. Możliwe jest opracowanie narzędzi wskazujących najczęściej owiedzane witryny rządowe - dałoby to obraz jakie aspekty życia publicznego były przedmiotem zainteresowania obywateli w danym momencie historii. Dane byłyby do wykorzystania w zakresie prowadzonych badań socjologicznych i historycznych.
</t>
  </si>
  <si>
    <t xml:space="preserve">Dane zostały przygotowane na podstawie budżetu projektu przygotowywanego w NAC na zlecenie NDAP przy wykorzystaniu wiedzy fachowej z uwględnieniem wskażników makroekonomicznych. Zakłada się, iż w projekcie zostanie wykorzystana chmura dedykowana dla jednostek sektora publicznego.  
</t>
  </si>
  <si>
    <t xml:space="preserve">Dane zostały wpisane na podstawie budżetu projektu oraz zestawienia kosztów uwzględniając Wytyczne dotyczące stosowania jednolitych wskaźników makroekonomicznych będących podstawą oszacowania skutków finansowych projektowanych ustaw. Aktualizacja październik 2019 r. Zakres projektu został przygotowany w oparciu o przeprowadzone  badania potrzeb nauczycieli, uczniów, studentów i środowiska akademickiego w zakresie serwisów edukacyjnych. Oferta szukajwarchiwach byłaby uzupełnieniem i rozszerzeniem podstawy programowej. </t>
  </si>
  <si>
    <t>Działanie 2.3.2 POPC oraz budżet państwa cz.24</t>
  </si>
  <si>
    <t xml:space="preserve">Środki z POPC - 84.63 % oraz z Budżetu Państwa 15,37%. Umowa z POPC podpisana 05.06.2020 umowa dotycząca środków z Budżetu Państwa nie została jeszcze podpisana. </t>
  </si>
  <si>
    <t>cz. 41 - Rezerwa celowa budżetu państwa. Zadanie posiada decyzję Ministra Finansów nr 35/2019 o zapewnieniu finansowania realizacji przedsięwzięcia.</t>
  </si>
  <si>
    <t xml:space="preserve">Projekt, budowa i wdrożenie portalu Polskiego Wydawnictwa Muzycznego z modułem e-księgarni – 650.000 zł
Podnoszenie kompetencji cyfrowych pracowników PWM – 250.000 zł
Stworzenie oraz wdrożenie zakładki edukacji cyfrowej na nowej stronie internetowej pwm (udostępnianie materiałów cyfrowych, w tym np. e-learningów, materiałów edukacyjnych, nagrań, panel warsztatowy dla nauczycieli muzyki) – 300.000 zł
Przystosowanie nowej strony internetowej PWM dla osób niepełnosprawnych, w tym niewidzących oraz seniorów – 200.000 zł
Podnoszenie kompetencji zespołu IT w zakresie zamawiania, projektowania oraz wdrażania nowych technologii oraz zabezpieczeń w obszarze przeciwdziałania cyberprzestępczości – 60.000 zł
</t>
  </si>
  <si>
    <t>Działanie 2.2 „Cyfryzacja procesów back-office w administracji rządowej”, w ramach II Osi priorytetowej POPC – „E-administracja i otwarty rząd”.</t>
  </si>
  <si>
    <t>Studium wykonalności centralnego systemu informatycznego wspierającego pracę komórek egzekucyjnych, o nazwie „System Zarządzania Obsługą Postępowań Egzekucyjnych Należności SZOPEN”.</t>
  </si>
  <si>
    <t xml:space="preserve">Usprawnienie usług w obszarze egzekucji administracyjnej, skierowanych do Zobowiązanych zmniejszy ich obciążenie związane z obowiązkami formalnymi. Ponadto dostarczy szybkiej informacji, co w efekcie wpłynie na poziom ich zaufania do organów administracji rządowej oraz zwiększy poczucie nieuchronności spłaty zobowiązań. Zakładane usprawnienia dotyczące zobowiązanych to w szczególności:
• Dostęp on line do stanu postępowania,
• Możliwość składania predefiniowanych wniosków oraz środków prawnych,
• Możliwość płatności on line.
Ponadto usprawnieniem dla przedsiębiorców oraz osób nieprowadzących działalności gospodarczej będzie poprawa komunikacji pomiędzy wierzycielem, a organem egzekucyjnym w toku postępowania. </t>
  </si>
  <si>
    <t xml:space="preserve">Do 2022 r. - Program Operacyjny Wiedza Edukacja Rozwój. 
Od 2023 – w przypadku zakończenia finansowania ze środków EFS - cz. 30 budżetu państwa, dział 801, rozdział 80195
</t>
  </si>
  <si>
    <t>Projekty PO WER mające na celu utrzymanie i rozwój ZRK kończą się w 2022 r. Na szacowany minimalny koszt dot. utrzymania ZRK po tym czasie składa się koszt personelu (13 osób obsługi), finansowanie serwerów, warsztaty dla użytkowników.</t>
  </si>
  <si>
    <t>&gt;zwiększenie efektywności wydawania środków na kształcenie i szkolenie - w przypadku podmiotów szkolących i nadających kwalifikacje - lepsze komunikowanie jakości swojej oferty osobom uczącym się,
&gt;ułatwienie dostępu do wiarygodnej informacji o kwalifikacjach nadawanych w Polsce - łatwiejsza ocena kompetencji przyszłych pracowników, co obniża czas i koszty rekrutacji.
&gt;łatwiejsze prezentowanie kompetencji kadr – w szczególności na rynku europejskim.</t>
  </si>
  <si>
    <t>&gt;zwiększenia efektywności wydawania środków na kształcenie i szkolenie, pracowników,
&gt;w przypadku podmiotów szkolących i nadających kwalifikacje - lepsze komunikowanie jakości swojej oferty osobom uczącym się,
&gt;ułatwienie dostępu do wiarygodnej informacji o kwalifikacjach nadawanych w Polsce - łatwiejsza ocena kompetencji przyszłych pracowników, co obniża czas i koszty rekrutacji.
&gt;łatwiejsze prezentowanie kompetencji kadr – w szczególności na rynku europejskim.</t>
  </si>
  <si>
    <t>&gt;ułatwienie dostępu do wiarygodnej informacji o kwalifikacjach nadawanych w Polsce 
&gt;łatwiejszy wybór oferty edukacyjnej dostosowanej do potrzeb oraz możliwość oceny jakości oferty przed rozpoczęciem szkolenia,
&gt;wsparcie uczniów w procesie planowania dalszej ścieżki edukacyjnozawodowej,
&gt;świadectwa „czytelniejsze” i wiarygodniejsze dla pracodawców, co zwiększy szanse znalezienia pracy/awansu zawodowego.</t>
  </si>
  <si>
    <t>część 27 – Informatyzacja, część 42 – Sprawy wewnętrzne, część 85 – Budżet wojewodów</t>
  </si>
  <si>
    <t>dochody</t>
  </si>
  <si>
    <t xml:space="preserve">dochody </t>
  </si>
  <si>
    <t>dochody pozostałe jednostki</t>
  </si>
  <si>
    <t xml:space="preserve">utrata dochodów skarbu państwa w związku z wprowadoznymi rozwiązaniami </t>
  </si>
  <si>
    <t xml:space="preserve">Cz. 42 – Sprawy wewnętrzne </t>
  </si>
  <si>
    <t>Cz. 27 - Informatyzacja</t>
  </si>
  <si>
    <t>Cz. 85 – Budżet wojewodów (finansowanie JST)</t>
  </si>
  <si>
    <t xml:space="preserve">dochody budżetu państwa łącznie: </t>
  </si>
  <si>
    <t>dochody budżetu państwa</t>
  </si>
  <si>
    <t>dochody JST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</si>
</sst>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000"/>
    <numFmt numFmtId="166" formatCode="#,##0.000"/>
  </numFmts>
  <fonts count="24" x14ac:knownFonts="1">
    <font>
      <sz val="11"/>
      <color theme="1"/>
      <name val="Calibri"/>
      <family val="2"/>
      <charset val="238"/>
      <scheme val="minor"/>
    </font>
    <font>
      <b/>
      <sz val="11"/>
      <color theme="1"/>
      <name val="Calibri Light"/>
      <family val="2"/>
      <charset val="238"/>
    </font>
    <font>
      <sz val="11"/>
      <color theme="1"/>
      <name val="Calibri Light"/>
      <family val="2"/>
      <charset val="238"/>
    </font>
    <font>
      <sz val="11"/>
      <color rgb="FF000000"/>
      <name val="Calibri Light"/>
      <family val="2"/>
      <charset val="238"/>
    </font>
    <font>
      <i/>
      <sz val="11"/>
      <color rgb="FF000000"/>
      <name val="Calibri Light"/>
      <family val="2"/>
      <charset val="238"/>
    </font>
    <font>
      <b/>
      <sz val="11"/>
      <color rgb="FF000000"/>
      <name val="Calibri Light"/>
      <family val="2"/>
      <charset val="238"/>
    </font>
    <font>
      <sz val="10"/>
      <color theme="1"/>
      <name val="Calibri Light"/>
      <family val="2"/>
      <charset val="238"/>
    </font>
    <font>
      <sz val="11"/>
      <name val="Calibri Light"/>
      <family val="2"/>
      <charset val="238"/>
    </font>
    <font>
      <sz val="11"/>
      <name val="Calibri"/>
      <family val="2"/>
      <charset val="238"/>
      <scheme val="minor"/>
    </font>
    <font>
      <sz val="9"/>
      <color theme="1"/>
      <name val="Calibri Light"/>
      <family val="2"/>
      <charset val="238"/>
    </font>
    <font>
      <sz val="9"/>
      <color rgb="FF000000"/>
      <name val="Calibri Light"/>
      <family val="2"/>
      <charset val="238"/>
    </font>
    <font>
      <sz val="8"/>
      <color rgb="FF000000"/>
      <name val="Calibri Light"/>
      <family val="2"/>
      <charset val="238"/>
    </font>
    <font>
      <sz val="8"/>
      <color theme="1"/>
      <name val="Calibri"/>
      <family val="2"/>
      <charset val="238"/>
      <scheme val="minor"/>
    </font>
    <font>
      <sz val="8"/>
      <color theme="1"/>
      <name val="Calibri Light"/>
      <family val="2"/>
      <charset val="238"/>
    </font>
    <font>
      <sz val="12"/>
      <color theme="1"/>
      <name val="Calibri Light"/>
      <family val="2"/>
      <charset val="238"/>
      <scheme val="major"/>
    </font>
    <font>
      <sz val="12"/>
      <name val="Calibri Light"/>
      <family val="2"/>
      <charset val="238"/>
      <scheme val="major"/>
    </font>
    <font>
      <sz val="9"/>
      <color theme="1"/>
      <name val="Calibri"/>
      <family val="2"/>
      <charset val="238"/>
      <scheme val="minor"/>
    </font>
    <font>
      <sz val="10"/>
      <color theme="1"/>
      <name val="Calibri"/>
      <family val="2"/>
      <charset val="238"/>
      <scheme val="minor"/>
    </font>
    <font>
      <b/>
      <sz val="11"/>
      <color rgb="FFFA7D00"/>
      <name val="Calibri"/>
      <family val="2"/>
      <charset val="238"/>
      <scheme val="minor"/>
    </font>
    <font>
      <sz val="11"/>
      <color theme="1"/>
      <name val="Calibri Light"/>
      <family val="2"/>
      <charset val="238"/>
      <scheme val="major"/>
    </font>
    <font>
      <vertAlign val="superscript"/>
      <sz val="11"/>
      <color theme="1"/>
      <name val="Calibri Light"/>
      <family val="2"/>
      <charset val="238"/>
      <scheme val="major"/>
    </font>
    <font>
      <sz val="11"/>
      <color rgb="FFFF0000"/>
      <name val="Calibri Light"/>
      <family val="2"/>
      <charset val="238"/>
    </font>
    <font>
      <i/>
      <sz val="9"/>
      <color rgb="FF000000"/>
      <name val="Calibri Light"/>
      <family val="2"/>
      <charset val="238"/>
    </font>
    <font>
      <sz val="11"/>
      <color rgb="FF00B050"/>
      <name val="Calibri"/>
      <family val="2"/>
      <charset val="238"/>
      <scheme val="minor"/>
    </font>
  </fonts>
  <fills count="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F2F2F2"/>
      </patternFill>
    </fill>
    <fill>
      <patternFill patternType="solid">
        <fgColor rgb="FFFFFF0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s>
  <cellStyleXfs count="2">
    <xf numFmtId="0" fontId="0" fillId="0" borderId="0"/>
    <xf numFmtId="0" fontId="18" fillId="4" borderId="37" applyNumberFormat="0" applyAlignment="0" applyProtection="0"/>
  </cellStyleXfs>
  <cellXfs count="459">
    <xf numFmtId="0" fontId="0" fillId="0" borderId="0" xfId="0"/>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2" fillId="0" borderId="1" xfId="0" applyFont="1" applyBorder="1" applyAlignment="1">
      <alignment vertical="center" wrapText="1"/>
    </xf>
    <xf numFmtId="0" fontId="3" fillId="2" borderId="1" xfId="0" applyFont="1" applyFill="1" applyBorder="1" applyAlignment="1">
      <alignment vertical="center" wrapText="1"/>
    </xf>
    <xf numFmtId="0" fontId="3" fillId="0" borderId="1" xfId="0" applyFont="1" applyBorder="1" applyAlignment="1">
      <alignment vertical="center" wrapText="1"/>
    </xf>
    <xf numFmtId="0" fontId="2" fillId="2" borderId="1" xfId="0" applyFont="1" applyFill="1" applyBorder="1" applyAlignment="1">
      <alignment vertical="center" wrapText="1"/>
    </xf>
    <xf numFmtId="0" fontId="0" fillId="0" borderId="1" xfId="0" applyBorder="1" applyAlignment="1">
      <alignment vertical="top" wrapText="1"/>
    </xf>
    <xf numFmtId="0" fontId="0" fillId="0" borderId="0" xfId="0" applyFill="1"/>
    <xf numFmtId="0" fontId="2" fillId="0" borderId="1" xfId="0" applyFont="1" applyBorder="1" applyAlignment="1">
      <alignment vertical="center" wrapText="1"/>
    </xf>
    <xf numFmtId="0" fontId="2" fillId="0" borderId="1" xfId="0" applyFont="1" applyBorder="1" applyAlignment="1">
      <alignment vertical="center" wrapText="1"/>
    </xf>
    <xf numFmtId="0" fontId="2" fillId="0" borderId="1" xfId="0" applyFont="1" applyBorder="1" applyAlignment="1">
      <alignment vertical="center" wrapText="1"/>
    </xf>
    <xf numFmtId="2" fontId="2" fillId="0" borderId="1" xfId="0" applyNumberFormat="1" applyFont="1" applyBorder="1" applyAlignment="1">
      <alignment vertical="center" wrapText="1"/>
    </xf>
    <xf numFmtId="0" fontId="3" fillId="2" borderId="6" xfId="0" applyFont="1" applyFill="1" applyBorder="1" applyAlignment="1">
      <alignment horizontal="left" vertical="center" wrapText="1"/>
    </xf>
    <xf numFmtId="0" fontId="2" fillId="0" borderId="1" xfId="0" applyFont="1" applyBorder="1" applyAlignment="1">
      <alignment vertical="center" wrapText="1"/>
    </xf>
    <xf numFmtId="0" fontId="2" fillId="0" borderId="1" xfId="0" applyFont="1" applyBorder="1" applyAlignment="1">
      <alignment vertical="center" wrapText="1"/>
    </xf>
    <xf numFmtId="0" fontId="0" fillId="0" borderId="7" xfId="0" applyFill="1" applyBorder="1"/>
    <xf numFmtId="0" fontId="2" fillId="0" borderId="0" xfId="0" applyFont="1" applyFill="1" applyBorder="1" applyAlignment="1">
      <alignment vertical="center" wrapText="1"/>
    </xf>
    <xf numFmtId="0" fontId="0" fillId="0" borderId="0" xfId="0" applyFill="1" applyBorder="1"/>
    <xf numFmtId="0" fontId="2" fillId="0" borderId="1" xfId="0" applyFont="1" applyBorder="1" applyAlignment="1">
      <alignment vertical="center" wrapText="1"/>
    </xf>
    <xf numFmtId="4" fontId="0" fillId="0" borderId="0" xfId="0" applyNumberFormat="1"/>
    <xf numFmtId="0" fontId="2" fillId="0" borderId="1" xfId="0" applyFont="1" applyBorder="1" applyAlignment="1">
      <alignment vertical="center" wrapText="1"/>
    </xf>
    <xf numFmtId="2" fontId="0" fillId="0" borderId="0" xfId="0" applyNumberFormat="1"/>
    <xf numFmtId="0" fontId="2" fillId="0" borderId="1" xfId="0" applyFont="1" applyBorder="1" applyAlignment="1">
      <alignment vertical="center" wrapText="1"/>
    </xf>
    <xf numFmtId="0" fontId="2" fillId="0" borderId="1" xfId="0" applyFont="1" applyBorder="1" applyAlignment="1">
      <alignment vertical="center" wrapText="1"/>
    </xf>
    <xf numFmtId="2" fontId="2" fillId="0" borderId="14" xfId="0" applyNumberFormat="1" applyFont="1" applyFill="1" applyBorder="1" applyAlignment="1">
      <alignment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vertical="center" wrapText="1"/>
    </xf>
    <xf numFmtId="0" fontId="8" fillId="0" borderId="0" xfId="0" applyFont="1"/>
    <xf numFmtId="0" fontId="2" fillId="0" borderId="1" xfId="0" applyFont="1" applyBorder="1" applyAlignment="1">
      <alignment vertical="center" wrapText="1"/>
    </xf>
    <xf numFmtId="0" fontId="2" fillId="0" borderId="1" xfId="0" applyFont="1" applyBorder="1" applyAlignment="1">
      <alignment vertical="center" wrapText="1"/>
    </xf>
    <xf numFmtId="0" fontId="2" fillId="0" borderId="1" xfId="0" applyFont="1" applyBorder="1" applyAlignment="1">
      <alignment vertical="center" wrapText="1"/>
    </xf>
    <xf numFmtId="0" fontId="2" fillId="0" borderId="1" xfId="0" applyFont="1" applyBorder="1" applyAlignment="1">
      <alignment vertical="center" wrapText="1"/>
    </xf>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3" fillId="2" borderId="14" xfId="0" applyFont="1" applyFill="1" applyBorder="1" applyAlignment="1">
      <alignment vertical="center" wrapText="1"/>
    </xf>
    <xf numFmtId="0" fontId="2" fillId="0" borderId="1" xfId="0" applyFont="1" applyBorder="1" applyAlignment="1">
      <alignment vertical="center" wrapText="1"/>
    </xf>
    <xf numFmtId="0" fontId="0" fillId="0" borderId="0" xfId="0" applyAlignment="1">
      <alignment wrapText="1"/>
    </xf>
    <xf numFmtId="2" fontId="2" fillId="0" borderId="1" xfId="0" applyNumberFormat="1" applyFont="1" applyBorder="1" applyAlignment="1">
      <alignment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3" xfId="0" applyFont="1" applyBorder="1" applyAlignment="1">
      <alignment horizontal="center" vertical="center" wrapText="1"/>
    </xf>
    <xf numFmtId="0" fontId="0" fillId="0" borderId="0" xfId="0" applyAlignment="1">
      <alignment horizontal="left"/>
    </xf>
    <xf numFmtId="0" fontId="10" fillId="2" borderId="1" xfId="0" applyFont="1" applyFill="1" applyBorder="1" applyAlignment="1">
      <alignment vertical="center" wrapText="1"/>
    </xf>
    <xf numFmtId="0" fontId="10" fillId="2" borderId="1" xfId="0" applyFont="1" applyFill="1" applyBorder="1" applyAlignment="1">
      <alignment horizontal="left" vertical="center" wrapText="1"/>
    </xf>
    <xf numFmtId="0" fontId="11" fillId="2" borderId="1" xfId="0" applyFont="1" applyFill="1" applyBorder="1" applyAlignment="1">
      <alignment vertical="center" wrapText="1"/>
    </xf>
    <xf numFmtId="0" fontId="12" fillId="0" borderId="0" xfId="0" applyFont="1" applyAlignment="1">
      <alignment wrapText="1"/>
    </xf>
    <xf numFmtId="0" fontId="9" fillId="2" borderId="1" xfId="0" applyFont="1" applyFill="1" applyBorder="1" applyAlignment="1">
      <alignment vertical="center" wrapText="1"/>
    </xf>
    <xf numFmtId="0" fontId="2" fillId="0" borderId="6"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 xfId="0" applyFont="1" applyBorder="1" applyAlignment="1">
      <alignment vertical="center" wrapText="1"/>
    </xf>
    <xf numFmtId="2" fontId="2" fillId="0" borderId="1" xfId="0" applyNumberFormat="1" applyFont="1" applyBorder="1" applyAlignment="1">
      <alignment vertical="center" wrapText="1"/>
    </xf>
    <xf numFmtId="0" fontId="13" fillId="2" borderId="1" xfId="0" applyFont="1" applyFill="1" applyBorder="1" applyAlignment="1">
      <alignment vertical="center" wrapText="1"/>
    </xf>
    <xf numFmtId="0" fontId="2" fillId="0" borderId="1" xfId="0" applyFont="1" applyBorder="1" applyAlignment="1">
      <alignment vertical="center" wrapText="1"/>
    </xf>
    <xf numFmtId="2" fontId="2" fillId="0" borderId="1" xfId="0" applyNumberFormat="1" applyFont="1" applyBorder="1" applyAlignment="1">
      <alignment vertical="center" wrapText="1"/>
    </xf>
    <xf numFmtId="2" fontId="14" fillId="0" borderId="1" xfId="0" applyNumberFormat="1" applyFont="1" applyBorder="1"/>
    <xf numFmtId="2" fontId="15" fillId="0" borderId="1" xfId="0" applyNumberFormat="1" applyFont="1" applyBorder="1"/>
    <xf numFmtId="2" fontId="14" fillId="0" borderId="1" xfId="0" applyNumberFormat="1" applyFont="1" applyBorder="1" applyAlignment="1">
      <alignment vertical="center" wrapText="1"/>
    </xf>
    <xf numFmtId="2" fontId="2" fillId="0" borderId="1" xfId="0" applyNumberFormat="1" applyFont="1" applyBorder="1" applyAlignment="1">
      <alignment vertical="center" wrapText="1"/>
    </xf>
    <xf numFmtId="0" fontId="0" fillId="0" borderId="1" xfId="0" applyBorder="1" applyAlignment="1">
      <alignment horizontal="center"/>
    </xf>
    <xf numFmtId="2" fontId="2" fillId="0" borderId="1" xfId="0" applyNumberFormat="1" applyFont="1" applyFill="1" applyBorder="1" applyAlignment="1">
      <alignment vertical="center" wrapText="1"/>
    </xf>
    <xf numFmtId="2" fontId="7" fillId="0" borderId="1" xfId="0" applyNumberFormat="1" applyFont="1" applyBorder="1" applyAlignment="1">
      <alignment vertical="center" wrapText="1"/>
    </xf>
    <xf numFmtId="0" fontId="0" fillId="0" borderId="29" xfId="0" applyBorder="1"/>
    <xf numFmtId="2" fontId="0" fillId="0" borderId="30" xfId="0" applyNumberFormat="1" applyBorder="1"/>
    <xf numFmtId="0" fontId="0" fillId="0" borderId="17" xfId="0" applyBorder="1" applyAlignment="1">
      <alignment horizontal="center"/>
    </xf>
    <xf numFmtId="0" fontId="2" fillId="0" borderId="1" xfId="0" applyFont="1" applyBorder="1" applyAlignment="1">
      <alignment vertical="center" wrapText="1"/>
    </xf>
    <xf numFmtId="2" fontId="2" fillId="0" borderId="1" xfId="0" applyNumberFormat="1" applyFont="1" applyBorder="1" applyAlignment="1">
      <alignment vertical="center" wrapText="1"/>
    </xf>
    <xf numFmtId="2" fontId="2" fillId="0" borderId="1" xfId="0" applyNumberFormat="1" applyFont="1" applyBorder="1" applyAlignment="1">
      <alignment vertical="center" wrapText="1"/>
    </xf>
    <xf numFmtId="0" fontId="2" fillId="0" borderId="1" xfId="0" applyFont="1" applyBorder="1" applyAlignment="1">
      <alignment vertical="center" wrapText="1"/>
    </xf>
    <xf numFmtId="0" fontId="0" fillId="0" borderId="30" xfId="0" applyBorder="1"/>
    <xf numFmtId="2" fontId="2" fillId="0" borderId="1" xfId="0" applyNumberFormat="1" applyFont="1" applyBorder="1" applyAlignment="1">
      <alignment vertical="center" wrapText="1"/>
    </xf>
    <xf numFmtId="2" fontId="2" fillId="0" borderId="1" xfId="0" applyNumberFormat="1" applyFont="1" applyBorder="1" applyAlignment="1">
      <alignment vertical="center" wrapText="1"/>
    </xf>
    <xf numFmtId="0" fontId="0" fillId="0" borderId="29" xfId="0" applyBorder="1" applyAlignment="1">
      <alignment wrapText="1"/>
    </xf>
    <xf numFmtId="2" fontId="2" fillId="0" borderId="1" xfId="0" applyNumberFormat="1" applyFont="1" applyBorder="1" applyAlignment="1">
      <alignment vertical="center" wrapText="1"/>
    </xf>
    <xf numFmtId="2" fontId="2" fillId="0" borderId="1" xfId="0" applyNumberFormat="1" applyFont="1" applyBorder="1" applyAlignment="1">
      <alignment vertical="center" wrapText="1"/>
    </xf>
    <xf numFmtId="2" fontId="2" fillId="0" borderId="1" xfId="0" applyNumberFormat="1" applyFont="1" applyBorder="1" applyAlignment="1">
      <alignment vertical="center" wrapText="1"/>
    </xf>
    <xf numFmtId="0" fontId="0" fillId="0" borderId="36" xfId="0" applyBorder="1" applyAlignment="1">
      <alignment vertical="center" wrapText="1"/>
    </xf>
    <xf numFmtId="0" fontId="0" fillId="0" borderId="30" xfId="0" applyBorder="1" applyAlignment="1">
      <alignment vertical="center" wrapText="1"/>
    </xf>
    <xf numFmtId="0" fontId="2" fillId="0" borderId="1" xfId="0" applyFont="1" applyBorder="1" applyAlignment="1">
      <alignment vertical="center" wrapText="1"/>
    </xf>
    <xf numFmtId="2" fontId="2" fillId="0" borderId="1" xfId="0" applyNumberFormat="1" applyFont="1" applyBorder="1" applyAlignment="1">
      <alignment vertical="center" wrapText="1"/>
    </xf>
    <xf numFmtId="0" fontId="16" fillId="3" borderId="0" xfId="0" applyFont="1" applyFill="1" applyAlignment="1">
      <alignment wrapText="1"/>
    </xf>
    <xf numFmtId="2" fontId="2" fillId="3" borderId="1" xfId="0" applyNumberFormat="1" applyFont="1" applyFill="1" applyBorder="1" applyAlignment="1">
      <alignment vertical="center" wrapText="1"/>
    </xf>
    <xf numFmtId="0" fontId="0" fillId="3" borderId="0" xfId="0" applyFill="1" applyAlignment="1">
      <alignment wrapText="1"/>
    </xf>
    <xf numFmtId="0" fontId="0" fillId="3" borderId="0" xfId="0" applyFill="1"/>
    <xf numFmtId="2" fontId="2" fillId="0" borderId="1" xfId="0" applyNumberFormat="1" applyFont="1" applyBorder="1" applyAlignment="1">
      <alignment vertical="center" wrapText="1"/>
    </xf>
    <xf numFmtId="2" fontId="2" fillId="0" borderId="1" xfId="0" applyNumberFormat="1" applyFont="1" applyBorder="1" applyAlignment="1">
      <alignment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2" fontId="2" fillId="0" borderId="1" xfId="0" applyNumberFormat="1" applyFont="1" applyBorder="1" applyAlignment="1">
      <alignment vertical="center" wrapText="1"/>
    </xf>
    <xf numFmtId="4" fontId="8" fillId="3" borderId="1" xfId="1" applyNumberFormat="1" applyFont="1" applyFill="1" applyBorder="1" applyAlignment="1">
      <alignment vertical="center" wrapText="1"/>
    </xf>
    <xf numFmtId="0" fontId="0" fillId="0" borderId="1" xfId="0" applyFont="1" applyBorder="1" applyAlignment="1">
      <alignment vertical="center" wrapText="1"/>
    </xf>
    <xf numFmtId="4" fontId="0" fillId="0" borderId="1" xfId="0" applyNumberFormat="1" applyBorder="1" applyAlignment="1">
      <alignment vertical="center" wrapText="1"/>
    </xf>
    <xf numFmtId="2" fontId="0" fillId="0" borderId="0" xfId="0" applyNumberFormat="1" applyAlignment="1">
      <alignment wrapText="1"/>
    </xf>
    <xf numFmtId="2" fontId="2" fillId="0" borderId="1" xfId="0" applyNumberFormat="1" applyFont="1" applyBorder="1" applyAlignment="1">
      <alignment vertical="center" wrapText="1"/>
    </xf>
    <xf numFmtId="0" fontId="0" fillId="0" borderId="1" xfId="0" applyFill="1" applyBorder="1" applyAlignment="1">
      <alignment horizontal="center"/>
    </xf>
    <xf numFmtId="1" fontId="0" fillId="0" borderId="0" xfId="0" applyNumberFormat="1"/>
    <xf numFmtId="2" fontId="2" fillId="0" borderId="1" xfId="0" applyNumberFormat="1" applyFont="1" applyBorder="1" applyAlignment="1">
      <alignment vertical="center" wrapText="1"/>
    </xf>
    <xf numFmtId="0" fontId="2" fillId="0" borderId="1" xfId="0" applyFont="1" applyBorder="1" applyAlignment="1">
      <alignment vertical="center" wrapText="1"/>
    </xf>
    <xf numFmtId="0" fontId="2" fillId="0" borderId="1" xfId="0" applyFont="1" applyBorder="1" applyAlignment="1">
      <alignment vertical="center" wrapText="1"/>
    </xf>
    <xf numFmtId="2" fontId="2" fillId="0" borderId="1" xfId="0" applyNumberFormat="1" applyFont="1" applyBorder="1" applyAlignment="1">
      <alignment vertical="center" wrapText="1"/>
    </xf>
    <xf numFmtId="0" fontId="0" fillId="0" borderId="39" xfId="0" applyBorder="1"/>
    <xf numFmtId="2" fontId="2" fillId="0" borderId="1" xfId="0" applyNumberFormat="1" applyFont="1" applyBorder="1" applyAlignment="1">
      <alignment vertical="center" wrapText="1"/>
    </xf>
    <xf numFmtId="2" fontId="2" fillId="0" borderId="1" xfId="0" applyNumberFormat="1" applyFont="1" applyBorder="1" applyAlignment="1">
      <alignment vertical="center" wrapText="1"/>
    </xf>
    <xf numFmtId="0" fontId="2" fillId="0" borderId="1" xfId="0" applyFont="1" applyBorder="1" applyAlignment="1">
      <alignment vertical="center" wrapText="1"/>
    </xf>
    <xf numFmtId="0" fontId="0" fillId="0" borderId="0" xfId="0" applyFill="1" applyAlignment="1">
      <alignment wrapText="1"/>
    </xf>
    <xf numFmtId="0" fontId="2" fillId="0" borderId="1" xfId="0" applyFont="1" applyBorder="1" applyAlignment="1">
      <alignment vertical="center" wrapText="1"/>
    </xf>
    <xf numFmtId="2" fontId="2" fillId="0" borderId="1" xfId="0" applyNumberFormat="1" applyFont="1" applyBorder="1" applyAlignment="1">
      <alignment vertical="center" wrapText="1"/>
    </xf>
    <xf numFmtId="2" fontId="2" fillId="5" borderId="1" xfId="0" applyNumberFormat="1" applyFont="1" applyFill="1" applyBorder="1" applyAlignment="1">
      <alignment vertical="center" wrapText="1"/>
    </xf>
    <xf numFmtId="2" fontId="2" fillId="0" borderId="1" xfId="0" applyNumberFormat="1" applyFont="1" applyBorder="1" applyAlignment="1">
      <alignment vertical="center" wrapText="1"/>
    </xf>
    <xf numFmtId="0" fontId="2" fillId="0" borderId="1" xfId="0" applyFont="1" applyBorder="1" applyAlignment="1">
      <alignment vertical="center" wrapText="1"/>
    </xf>
    <xf numFmtId="2" fontId="0" fillId="0" borderId="0" xfId="0" applyNumberFormat="1" applyBorder="1" applyAlignment="1">
      <alignment vertical="center" wrapText="1"/>
    </xf>
    <xf numFmtId="2" fontId="0" fillId="0" borderId="0" xfId="0" applyNumberFormat="1" applyBorder="1"/>
    <xf numFmtId="0" fontId="0" fillId="0" borderId="38" xfId="0" applyBorder="1"/>
    <xf numFmtId="0" fontId="0" fillId="0" borderId="42" xfId="0" applyBorder="1"/>
    <xf numFmtId="2" fontId="2" fillId="0" borderId="1" xfId="0" applyNumberFormat="1" applyFont="1" applyBorder="1" applyAlignment="1">
      <alignment vertical="center" wrapText="1"/>
    </xf>
    <xf numFmtId="2" fontId="2" fillId="0" borderId="1" xfId="0" applyNumberFormat="1" applyFont="1" applyBorder="1" applyAlignment="1">
      <alignment vertical="center" wrapText="1"/>
    </xf>
    <xf numFmtId="0" fontId="2" fillId="0" borderId="1" xfId="0" applyFont="1" applyBorder="1" applyAlignment="1">
      <alignment vertical="center" wrapText="1"/>
    </xf>
    <xf numFmtId="0" fontId="0" fillId="0" borderId="29" xfId="0" applyFill="1" applyBorder="1"/>
    <xf numFmtId="0" fontId="0" fillId="0" borderId="30" xfId="0" applyFill="1" applyBorder="1"/>
    <xf numFmtId="0" fontId="2" fillId="0" borderId="1" xfId="0" applyFont="1" applyBorder="1" applyAlignment="1">
      <alignment vertical="center" wrapText="1"/>
    </xf>
    <xf numFmtId="2" fontId="2" fillId="0" borderId="1" xfId="0" applyNumberFormat="1" applyFont="1" applyBorder="1" applyAlignment="1">
      <alignment vertical="center" wrapText="1"/>
    </xf>
    <xf numFmtId="164" fontId="2" fillId="0" borderId="1" xfId="0" applyNumberFormat="1" applyFont="1" applyBorder="1" applyAlignment="1">
      <alignment vertical="center" wrapText="1"/>
    </xf>
    <xf numFmtId="0" fontId="2" fillId="0" borderId="1" xfId="0" applyFont="1" applyBorder="1" applyAlignment="1">
      <alignment vertical="center" wrapText="1"/>
    </xf>
    <xf numFmtId="2" fontId="2" fillId="0" borderId="1" xfId="0" applyNumberFormat="1" applyFont="1" applyBorder="1" applyAlignment="1">
      <alignment vertical="center" wrapText="1"/>
    </xf>
    <xf numFmtId="2" fontId="2" fillId="0" borderId="1" xfId="0" applyNumberFormat="1" applyFont="1" applyBorder="1" applyAlignment="1">
      <alignment vertical="center" wrapText="1"/>
    </xf>
    <xf numFmtId="0" fontId="2" fillId="0" borderId="1" xfId="0" applyFont="1" applyBorder="1" applyAlignment="1">
      <alignment vertical="center" wrapText="1"/>
    </xf>
    <xf numFmtId="2" fontId="2" fillId="0" borderId="1" xfId="0" applyNumberFormat="1" applyFont="1" applyBorder="1" applyAlignment="1">
      <alignment vertical="center" wrapText="1"/>
    </xf>
    <xf numFmtId="2" fontId="2" fillId="0" borderId="1" xfId="0" applyNumberFormat="1" applyFont="1" applyBorder="1" applyAlignment="1">
      <alignment vertical="center" wrapText="1"/>
    </xf>
    <xf numFmtId="0" fontId="4" fillId="2" borderId="4" xfId="0" applyFont="1" applyFill="1" applyBorder="1" applyAlignment="1">
      <alignment horizontal="center" vertical="center" wrapText="1"/>
    </xf>
    <xf numFmtId="2" fontId="2" fillId="0" borderId="15" xfId="0" applyNumberFormat="1" applyFont="1" applyBorder="1" applyAlignment="1">
      <alignment vertical="center" wrapText="1"/>
    </xf>
    <xf numFmtId="0" fontId="19" fillId="2" borderId="1" xfId="0" applyFont="1" applyFill="1" applyBorder="1" applyAlignment="1">
      <alignment horizontal="center" vertical="center" wrapText="1"/>
    </xf>
    <xf numFmtId="2" fontId="19" fillId="2" borderId="1" xfId="0" applyNumberFormat="1" applyFont="1" applyFill="1" applyBorder="1" applyAlignment="1">
      <alignment horizontal="center" vertical="center" wrapText="1"/>
    </xf>
    <xf numFmtId="0" fontId="2" fillId="0" borderId="1" xfId="0" applyFont="1" applyBorder="1" applyAlignment="1">
      <alignment vertical="center" wrapText="1"/>
    </xf>
    <xf numFmtId="2" fontId="2" fillId="0" borderId="1" xfId="0" applyNumberFormat="1" applyFont="1" applyBorder="1" applyAlignment="1">
      <alignment vertical="center" wrapText="1"/>
    </xf>
    <xf numFmtId="0" fontId="2" fillId="0" borderId="1" xfId="0" applyFont="1" applyBorder="1" applyAlignment="1">
      <alignment vertical="center" wrapText="1"/>
    </xf>
    <xf numFmtId="2" fontId="2" fillId="0" borderId="1" xfId="0" applyNumberFormat="1" applyFont="1" applyBorder="1" applyAlignment="1">
      <alignment vertical="center" wrapText="1"/>
    </xf>
    <xf numFmtId="0" fontId="2" fillId="0" borderId="1" xfId="0" applyFont="1" applyBorder="1" applyAlignment="1">
      <alignment vertical="center" wrapText="1"/>
    </xf>
    <xf numFmtId="2" fontId="2" fillId="0" borderId="1" xfId="0" applyNumberFormat="1" applyFont="1" applyBorder="1" applyAlignment="1">
      <alignment vertical="center" wrapText="1"/>
    </xf>
    <xf numFmtId="2" fontId="2" fillId="0" borderId="1" xfId="0" applyNumberFormat="1" applyFont="1" applyBorder="1" applyAlignment="1">
      <alignment vertical="center" wrapText="1"/>
    </xf>
    <xf numFmtId="0" fontId="2" fillId="0" borderId="1" xfId="0" applyFont="1" applyBorder="1" applyAlignment="1">
      <alignment vertical="center" wrapText="1"/>
    </xf>
    <xf numFmtId="0" fontId="2" fillId="0" borderId="1" xfId="0" applyFont="1" applyBorder="1" applyAlignment="1">
      <alignment vertical="center" wrapText="1"/>
    </xf>
    <xf numFmtId="2" fontId="2" fillId="0" borderId="1" xfId="0" applyNumberFormat="1" applyFont="1" applyBorder="1" applyAlignment="1">
      <alignment vertical="center" wrapText="1"/>
    </xf>
    <xf numFmtId="2" fontId="2" fillId="0" borderId="1" xfId="0" applyNumberFormat="1" applyFont="1" applyBorder="1" applyAlignment="1">
      <alignment vertical="center" wrapText="1"/>
    </xf>
    <xf numFmtId="0" fontId="0" fillId="0" borderId="0" xfId="0" applyFill="1" applyBorder="1" applyAlignment="1">
      <alignment horizontal="center" vertical="center" wrapText="1"/>
    </xf>
    <xf numFmtId="2" fontId="2" fillId="0" borderId="1" xfId="0" applyNumberFormat="1" applyFont="1" applyBorder="1" applyAlignment="1">
      <alignment vertical="center" wrapText="1"/>
    </xf>
    <xf numFmtId="0" fontId="2" fillId="0" borderId="1" xfId="0" applyFont="1" applyBorder="1" applyAlignment="1">
      <alignment vertical="center" wrapText="1"/>
    </xf>
    <xf numFmtId="2" fontId="2" fillId="0" borderId="1" xfId="0" applyNumberFormat="1" applyFont="1" applyBorder="1" applyAlignment="1">
      <alignment vertical="center" wrapText="1"/>
    </xf>
    <xf numFmtId="2" fontId="2" fillId="0" borderId="1" xfId="0" applyNumberFormat="1" applyFont="1" applyBorder="1" applyAlignment="1">
      <alignment vertical="center" wrapText="1"/>
    </xf>
    <xf numFmtId="0" fontId="2" fillId="0" borderId="1" xfId="0" applyFont="1" applyBorder="1" applyAlignment="1">
      <alignment vertical="center" wrapText="1"/>
    </xf>
    <xf numFmtId="0" fontId="9" fillId="0" borderId="1" xfId="0" applyFont="1" applyBorder="1" applyAlignment="1">
      <alignment vertical="center" wrapText="1"/>
    </xf>
    <xf numFmtId="164" fontId="4" fillId="2" borderId="1" xfId="0" applyNumberFormat="1" applyFont="1" applyFill="1" applyBorder="1" applyAlignment="1">
      <alignment horizontal="center" vertical="center" wrapText="1"/>
    </xf>
    <xf numFmtId="164" fontId="0" fillId="0" borderId="0" xfId="0" applyNumberFormat="1"/>
    <xf numFmtId="164" fontId="3" fillId="2" borderId="1" xfId="0" applyNumberFormat="1" applyFont="1" applyFill="1" applyBorder="1" applyAlignment="1">
      <alignment vertical="center" wrapText="1"/>
    </xf>
    <xf numFmtId="164" fontId="2" fillId="2" borderId="1" xfId="0" applyNumberFormat="1" applyFont="1" applyFill="1" applyBorder="1" applyAlignment="1">
      <alignment vertical="center" wrapText="1"/>
    </xf>
    <xf numFmtId="0" fontId="3" fillId="0" borderId="1" xfId="0" applyNumberFormat="1" applyFont="1" applyBorder="1" applyAlignment="1">
      <alignment vertical="center" wrapText="1"/>
    </xf>
    <xf numFmtId="0" fontId="3" fillId="2" borderId="1" xfId="0" applyNumberFormat="1" applyFont="1" applyFill="1" applyBorder="1" applyAlignment="1">
      <alignment vertical="center" wrapText="1"/>
    </xf>
    <xf numFmtId="0" fontId="3" fillId="2" borderId="1" xfId="0" applyNumberFormat="1" applyFont="1" applyFill="1" applyBorder="1" applyAlignment="1">
      <alignment horizontal="center" vertical="center" wrapText="1"/>
    </xf>
    <xf numFmtId="165" fontId="2" fillId="0" borderId="1" xfId="0" applyNumberFormat="1" applyFont="1" applyBorder="1" applyAlignment="1">
      <alignment vertical="center" wrapText="1"/>
    </xf>
    <xf numFmtId="165" fontId="0" fillId="0" borderId="0" xfId="0" applyNumberFormat="1"/>
    <xf numFmtId="0" fontId="2" fillId="0" borderId="1" xfId="0" applyFont="1" applyBorder="1" applyAlignment="1">
      <alignment vertical="center" wrapText="1"/>
    </xf>
    <xf numFmtId="2" fontId="2" fillId="0" borderId="1" xfId="0" applyNumberFormat="1" applyFont="1" applyBorder="1" applyAlignment="1">
      <alignment vertical="center" wrapText="1"/>
    </xf>
    <xf numFmtId="0" fontId="10" fillId="0" borderId="1" xfId="0" applyFont="1" applyBorder="1" applyAlignment="1">
      <alignment vertical="center" wrapText="1"/>
    </xf>
    <xf numFmtId="0" fontId="16" fillId="0" borderId="1" xfId="0" applyFont="1" applyBorder="1" applyAlignment="1">
      <alignment vertical="top" wrapText="1"/>
    </xf>
    <xf numFmtId="2" fontId="2" fillId="0" borderId="1" xfId="0" applyNumberFormat="1" applyFont="1" applyBorder="1" applyAlignment="1">
      <alignment vertical="center" wrapText="1"/>
    </xf>
    <xf numFmtId="0" fontId="2" fillId="0" borderId="1" xfId="0" applyFont="1" applyBorder="1" applyAlignment="1">
      <alignment vertical="center" wrapText="1"/>
    </xf>
    <xf numFmtId="0" fontId="2" fillId="0" borderId="1" xfId="0" applyFont="1" applyBorder="1" applyAlignment="1">
      <alignment vertical="center" wrapText="1"/>
    </xf>
    <xf numFmtId="2" fontId="2" fillId="0" borderId="1" xfId="0" applyNumberFormat="1" applyFont="1" applyBorder="1" applyAlignment="1">
      <alignment vertical="center" wrapText="1"/>
    </xf>
    <xf numFmtId="164" fontId="2" fillId="0" borderId="1" xfId="0" applyNumberFormat="1" applyFont="1" applyBorder="1" applyAlignment="1">
      <alignment vertical="center" wrapText="1"/>
    </xf>
    <xf numFmtId="0" fontId="0" fillId="0" borderId="0" xfId="0" applyAlignment="1">
      <alignment vertical="center" wrapText="1"/>
    </xf>
    <xf numFmtId="2" fontId="2" fillId="0" borderId="1" xfId="0" applyNumberFormat="1" applyFont="1" applyBorder="1" applyAlignment="1">
      <alignment vertical="center" wrapText="1"/>
    </xf>
    <xf numFmtId="0" fontId="0" fillId="0" borderId="0" xfId="0" applyAlignment="1">
      <alignment horizontal="left" vertical="top"/>
    </xf>
    <xf numFmtId="0" fontId="3" fillId="2" borderId="1" xfId="0" applyFont="1" applyFill="1" applyBorder="1" applyAlignment="1">
      <alignment horizontal="left" vertical="top" wrapText="1"/>
    </xf>
    <xf numFmtId="0" fontId="5" fillId="2" borderId="1" xfId="0" applyFont="1" applyFill="1" applyBorder="1" applyAlignment="1">
      <alignment horizontal="left" vertical="top" wrapText="1"/>
    </xf>
    <xf numFmtId="2" fontId="2" fillId="0" borderId="1" xfId="0" applyNumberFormat="1" applyFont="1" applyBorder="1" applyAlignment="1">
      <alignment horizontal="left" vertical="top" wrapText="1"/>
    </xf>
    <xf numFmtId="0" fontId="2" fillId="0" borderId="0" xfId="0" applyFont="1" applyFill="1" applyBorder="1" applyAlignment="1">
      <alignment horizontal="left" vertical="top" wrapText="1"/>
    </xf>
    <xf numFmtId="0" fontId="0" fillId="0" borderId="0" xfId="0" applyFill="1" applyBorder="1" applyAlignment="1">
      <alignment horizontal="left" vertical="top"/>
    </xf>
    <xf numFmtId="0" fontId="0" fillId="0" borderId="7" xfId="0" applyFill="1" applyBorder="1" applyAlignment="1">
      <alignment horizontal="left" vertical="top"/>
    </xf>
    <xf numFmtId="0" fontId="2" fillId="0" borderId="1" xfId="0" applyFont="1" applyBorder="1" applyAlignment="1">
      <alignment horizontal="left" vertical="top" wrapText="1"/>
    </xf>
    <xf numFmtId="0" fontId="3" fillId="0" borderId="1" xfId="0" applyFont="1" applyBorder="1" applyAlignment="1">
      <alignment horizontal="left" vertical="top" wrapText="1"/>
    </xf>
    <xf numFmtId="0" fontId="2" fillId="2" borderId="1" xfId="0" applyFont="1" applyFill="1" applyBorder="1" applyAlignment="1">
      <alignment horizontal="left" vertical="top" wrapText="1"/>
    </xf>
    <xf numFmtId="0" fontId="0" fillId="0" borderId="1" xfId="0" applyBorder="1" applyAlignment="1">
      <alignment horizontal="left" vertical="top" wrapText="1"/>
    </xf>
    <xf numFmtId="0" fontId="0" fillId="0" borderId="0" xfId="0" applyAlignment="1">
      <alignment horizontal="center" vertical="top"/>
    </xf>
    <xf numFmtId="0" fontId="5" fillId="2" borderId="2" xfId="0" applyFont="1" applyFill="1" applyBorder="1" applyAlignment="1">
      <alignment vertical="center" wrapText="1"/>
    </xf>
    <xf numFmtId="2" fontId="2" fillId="0" borderId="4" xfId="0" applyNumberFormat="1" applyFont="1" applyBorder="1" applyAlignment="1">
      <alignment vertical="center" wrapText="1"/>
    </xf>
    <xf numFmtId="2" fontId="2" fillId="0" borderId="6" xfId="0" applyNumberFormat="1" applyFont="1" applyBorder="1" applyAlignment="1">
      <alignment vertical="center" wrapText="1"/>
    </xf>
    <xf numFmtId="0" fontId="0" fillId="0" borderId="1" xfId="0" applyBorder="1" applyAlignment="1">
      <alignment vertical="center" wrapText="1"/>
    </xf>
    <xf numFmtId="2" fontId="2" fillId="0" borderId="1" xfId="0" applyNumberFormat="1" applyFont="1" applyBorder="1" applyAlignment="1">
      <alignment horizontal="right" vertical="center" wrapText="1"/>
    </xf>
    <xf numFmtId="2" fontId="2" fillId="0" borderId="1" xfId="0" applyNumberFormat="1" applyFont="1" applyBorder="1" applyAlignment="1">
      <alignment vertical="center" wrapText="1"/>
    </xf>
    <xf numFmtId="2" fontId="2" fillId="0" borderId="1" xfId="0" applyNumberFormat="1" applyFont="1" applyBorder="1" applyAlignment="1">
      <alignment vertical="center" wrapText="1"/>
    </xf>
    <xf numFmtId="0" fontId="2" fillId="0" borderId="1" xfId="0" applyFont="1" applyBorder="1" applyAlignment="1">
      <alignment vertical="center" wrapText="1"/>
    </xf>
    <xf numFmtId="2" fontId="2" fillId="0" borderId="1" xfId="0" applyNumberFormat="1" applyFont="1" applyBorder="1" applyAlignment="1">
      <alignment vertical="center" wrapText="1"/>
    </xf>
    <xf numFmtId="2" fontId="2" fillId="0" borderId="1" xfId="0" applyNumberFormat="1" applyFont="1" applyBorder="1" applyAlignment="1">
      <alignment vertical="center" wrapText="1"/>
    </xf>
    <xf numFmtId="165" fontId="0" fillId="0" borderId="30" xfId="0" applyNumberFormat="1" applyBorder="1"/>
    <xf numFmtId="165" fontId="2" fillId="0" borderId="1" xfId="0" applyNumberFormat="1" applyFont="1" applyFill="1" applyBorder="1" applyAlignment="1">
      <alignment vertical="center" wrapText="1"/>
    </xf>
    <xf numFmtId="0" fontId="9" fillId="0" borderId="1" xfId="0" applyFont="1" applyBorder="1" applyAlignment="1">
      <alignment vertical="center" wrapText="1"/>
    </xf>
    <xf numFmtId="2" fontId="2" fillId="0" borderId="1" xfId="0" applyNumberFormat="1" applyFont="1" applyBorder="1" applyAlignment="1">
      <alignment vertical="center" wrapText="1"/>
    </xf>
    <xf numFmtId="2" fontId="2" fillId="0" borderId="1" xfId="0" applyNumberFormat="1" applyFont="1" applyBorder="1" applyAlignment="1">
      <alignment vertical="center" wrapText="1"/>
    </xf>
    <xf numFmtId="2" fontId="2" fillId="0" borderId="1" xfId="0" applyNumberFormat="1" applyFont="1" applyBorder="1" applyAlignment="1">
      <alignment vertical="center" wrapText="1"/>
    </xf>
    <xf numFmtId="0" fontId="0" fillId="0" borderId="35" xfId="0" applyFill="1" applyBorder="1" applyAlignment="1">
      <alignment horizontal="left" vertical="top" wrapText="1"/>
    </xf>
    <xf numFmtId="2" fontId="2" fillId="0" borderId="1" xfId="0" applyNumberFormat="1" applyFont="1" applyBorder="1" applyAlignment="1">
      <alignment vertical="center" wrapText="1"/>
    </xf>
    <xf numFmtId="0" fontId="2" fillId="0" borderId="1" xfId="0" applyFont="1" applyBorder="1" applyAlignment="1">
      <alignment vertical="center" wrapText="1"/>
    </xf>
    <xf numFmtId="0" fontId="0" fillId="0" borderId="18" xfId="0" applyFill="1" applyBorder="1" applyAlignment="1">
      <alignment horizontal="center" vertical="center"/>
    </xf>
    <xf numFmtId="0" fontId="0" fillId="0" borderId="20" xfId="0" applyFill="1" applyBorder="1" applyAlignment="1">
      <alignment horizontal="center" vertical="center"/>
    </xf>
    <xf numFmtId="0" fontId="0" fillId="0" borderId="23" xfId="0" applyFill="1" applyBorder="1" applyAlignment="1">
      <alignment horizontal="center" vertical="center"/>
    </xf>
    <xf numFmtId="2" fontId="0" fillId="0" borderId="0" xfId="0" applyNumberFormat="1" applyFill="1" applyAlignment="1">
      <alignment wrapText="1"/>
    </xf>
    <xf numFmtId="2" fontId="0" fillId="0" borderId="0" xfId="0" applyNumberFormat="1" applyFill="1"/>
    <xf numFmtId="0" fontId="0" fillId="0" borderId="18" xfId="0" applyFill="1" applyBorder="1"/>
    <xf numFmtId="0" fontId="0" fillId="0" borderId="28" xfId="0" applyFill="1" applyBorder="1"/>
    <xf numFmtId="0" fontId="0" fillId="0" borderId="23" xfId="0" applyFill="1" applyBorder="1"/>
    <xf numFmtId="0" fontId="0" fillId="0" borderId="20" xfId="0" applyFill="1" applyBorder="1"/>
    <xf numFmtId="0" fontId="0" fillId="0" borderId="31" xfId="0" applyFill="1" applyBorder="1"/>
    <xf numFmtId="0" fontId="0" fillId="0" borderId="0" xfId="0" applyFill="1" applyBorder="1" applyAlignment="1"/>
    <xf numFmtId="0" fontId="0" fillId="0" borderId="0" xfId="0" applyFill="1" applyAlignment="1">
      <alignment vertical="center"/>
    </xf>
    <xf numFmtId="0" fontId="0" fillId="0" borderId="0" xfId="0" applyFill="1" applyAlignment="1">
      <alignment horizontal="center"/>
    </xf>
    <xf numFmtId="0" fontId="0" fillId="0" borderId="0" xfId="0" applyFill="1" applyAlignment="1"/>
    <xf numFmtId="2" fontId="2" fillId="0" borderId="1" xfId="0" applyNumberFormat="1" applyFont="1" applyBorder="1" applyAlignment="1">
      <alignment vertical="center" wrapText="1"/>
    </xf>
    <xf numFmtId="0" fontId="0" fillId="0" borderId="28" xfId="0" applyFill="1" applyBorder="1" applyAlignment="1">
      <alignment horizontal="center"/>
    </xf>
    <xf numFmtId="0" fontId="17" fillId="0" borderId="28" xfId="0" applyFont="1" applyFill="1" applyBorder="1" applyAlignment="1">
      <alignment horizontal="center" vertical="center" wrapText="1"/>
    </xf>
    <xf numFmtId="0" fontId="12" fillId="0" borderId="28" xfId="0" applyFont="1" applyFill="1" applyBorder="1" applyAlignment="1">
      <alignment horizontal="left" vertical="top" wrapText="1"/>
    </xf>
    <xf numFmtId="0" fontId="0" fillId="0" borderId="28" xfId="0" applyFill="1" applyBorder="1" applyAlignment="1">
      <alignment horizontal="left" vertical="center" wrapText="1"/>
    </xf>
    <xf numFmtId="0" fontId="0" fillId="0" borderId="35" xfId="0" applyFill="1" applyBorder="1" applyAlignment="1">
      <alignment horizontal="left" vertical="top" wrapText="1"/>
    </xf>
    <xf numFmtId="0" fontId="0" fillId="0" borderId="28" xfId="0" applyFill="1" applyBorder="1" applyAlignment="1">
      <alignment horizontal="left" vertical="top" wrapText="1"/>
    </xf>
    <xf numFmtId="164" fontId="2" fillId="0" borderId="1" xfId="0" applyNumberFormat="1" applyFont="1" applyBorder="1" applyAlignment="1">
      <alignment vertical="center" wrapText="1"/>
    </xf>
    <xf numFmtId="0" fontId="17" fillId="0" borderId="28" xfId="0" applyFont="1" applyFill="1" applyBorder="1" applyAlignment="1">
      <alignment horizontal="center" vertical="center" wrapText="1"/>
    </xf>
    <xf numFmtId="0" fontId="0" fillId="0" borderId="28" xfId="0" applyFont="1" applyFill="1" applyBorder="1" applyAlignment="1">
      <alignment horizontal="left" vertical="top"/>
    </xf>
    <xf numFmtId="2" fontId="2" fillId="0" borderId="1" xfId="0" applyNumberFormat="1" applyFont="1" applyBorder="1" applyAlignment="1">
      <alignment vertical="center" wrapText="1"/>
    </xf>
    <xf numFmtId="0" fontId="17" fillId="0" borderId="28" xfId="0" applyFont="1" applyFill="1" applyBorder="1" applyAlignment="1">
      <alignment horizontal="center" vertical="center" wrapText="1"/>
    </xf>
    <xf numFmtId="2" fontId="8" fillId="0" borderId="17" xfId="0" applyNumberFormat="1" applyFont="1" applyFill="1" applyBorder="1"/>
    <xf numFmtId="2" fontId="8" fillId="0" borderId="17" xfId="0" applyNumberFormat="1" applyFont="1" applyFill="1" applyBorder="1" applyAlignment="1">
      <alignment horizontal="center"/>
    </xf>
    <xf numFmtId="2" fontId="8" fillId="0" borderId="14" xfId="0" applyNumberFormat="1" applyFont="1" applyFill="1" applyBorder="1"/>
    <xf numFmtId="0" fontId="8" fillId="0" borderId="14" xfId="0" applyFont="1" applyFill="1" applyBorder="1" applyAlignment="1">
      <alignment horizontal="center"/>
    </xf>
    <xf numFmtId="2" fontId="8" fillId="0" borderId="22" xfId="0" applyNumberFormat="1" applyFont="1" applyFill="1" applyBorder="1"/>
    <xf numFmtId="0" fontId="8" fillId="0" borderId="22" xfId="0" applyFont="1" applyFill="1" applyBorder="1" applyAlignment="1">
      <alignment horizontal="center"/>
    </xf>
    <xf numFmtId="0" fontId="0" fillId="5" borderId="0" xfId="0" applyFill="1"/>
    <xf numFmtId="0" fontId="8" fillId="0" borderId="14" xfId="0" applyFont="1" applyFill="1" applyBorder="1" applyAlignment="1">
      <alignment vertical="center"/>
    </xf>
    <xf numFmtId="2" fontId="8" fillId="0" borderId="14" xfId="0" quotePrefix="1" applyNumberFormat="1" applyFont="1" applyFill="1" applyBorder="1"/>
    <xf numFmtId="2" fontId="2" fillId="0" borderId="1" xfId="0" applyNumberFormat="1" applyFont="1" applyBorder="1" applyAlignment="1">
      <alignment vertical="center" wrapText="1"/>
    </xf>
    <xf numFmtId="0" fontId="8" fillId="0" borderId="1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22" xfId="0" applyFont="1" applyFill="1" applyBorder="1" applyAlignment="1">
      <alignment horizontal="center" vertical="center" wrapText="1"/>
    </xf>
    <xf numFmtId="0" fontId="8" fillId="0" borderId="17" xfId="0" applyFont="1" applyFill="1" applyBorder="1" applyAlignment="1">
      <alignment horizontal="center"/>
    </xf>
    <xf numFmtId="0" fontId="8" fillId="0" borderId="15" xfId="0" applyFont="1" applyFill="1" applyBorder="1" applyAlignment="1">
      <alignment horizontal="center" wrapText="1"/>
    </xf>
    <xf numFmtId="164" fontId="8" fillId="0" borderId="15" xfId="0" applyNumberFormat="1" applyFont="1" applyFill="1" applyBorder="1"/>
    <xf numFmtId="0" fontId="8" fillId="0" borderId="1" xfId="0" applyFont="1" applyFill="1" applyBorder="1" applyAlignment="1">
      <alignment horizontal="center"/>
    </xf>
    <xf numFmtId="164" fontId="8" fillId="0" borderId="1" xfId="0" applyNumberFormat="1" applyFont="1" applyFill="1" applyBorder="1"/>
    <xf numFmtId="0" fontId="8" fillId="0" borderId="1" xfId="0" applyFont="1" applyFill="1" applyBorder="1" applyAlignment="1">
      <alignment vertical="center"/>
    </xf>
    <xf numFmtId="0" fontId="8" fillId="0" borderId="1" xfId="0" applyFont="1" applyFill="1" applyBorder="1"/>
    <xf numFmtId="0" fontId="8" fillId="0" borderId="22" xfId="0" applyFont="1" applyFill="1" applyBorder="1" applyAlignment="1">
      <alignment vertical="center"/>
    </xf>
    <xf numFmtId="2" fontId="8" fillId="0" borderId="1" xfId="0" applyNumberFormat="1" applyFont="1" applyFill="1" applyBorder="1"/>
    <xf numFmtId="0" fontId="8" fillId="0" borderId="17" xfId="0" applyFont="1" applyFill="1" applyBorder="1" applyAlignment="1">
      <alignment vertical="center"/>
    </xf>
    <xf numFmtId="0" fontId="8" fillId="0" borderId="22" xfId="0" applyFont="1" applyFill="1" applyBorder="1"/>
    <xf numFmtId="0" fontId="8" fillId="0" borderId="14" xfId="0" applyFont="1" applyFill="1" applyBorder="1"/>
    <xf numFmtId="0" fontId="8" fillId="0" borderId="14" xfId="0" applyFont="1" applyFill="1" applyBorder="1" applyAlignment="1">
      <alignment vertical="center" wrapText="1"/>
    </xf>
    <xf numFmtId="0" fontId="8" fillId="0" borderId="15" xfId="0" applyFont="1" applyFill="1" applyBorder="1" applyAlignment="1">
      <alignment vertical="center"/>
    </xf>
    <xf numFmtId="2" fontId="8" fillId="0" borderId="15" xfId="0" applyNumberFormat="1" applyFont="1" applyFill="1" applyBorder="1"/>
    <xf numFmtId="0" fontId="8" fillId="0" borderId="6" xfId="0" applyFont="1" applyFill="1" applyBorder="1" applyAlignment="1">
      <alignment vertical="center"/>
    </xf>
    <xf numFmtId="0" fontId="8" fillId="0" borderId="6" xfId="0" applyFont="1" applyFill="1" applyBorder="1" applyAlignment="1">
      <alignment horizontal="center"/>
    </xf>
    <xf numFmtId="2" fontId="8" fillId="0" borderId="6" xfId="0" applyNumberFormat="1" applyFont="1" applyFill="1" applyBorder="1"/>
    <xf numFmtId="4" fontId="8" fillId="0" borderId="17" xfId="0" applyNumberFormat="1" applyFont="1" applyFill="1" applyBorder="1"/>
    <xf numFmtId="4" fontId="8" fillId="0" borderId="1" xfId="0" applyNumberFormat="1" applyFont="1" applyFill="1" applyBorder="1"/>
    <xf numFmtId="4" fontId="8" fillId="0" borderId="22" xfId="0" applyNumberFormat="1" applyFont="1" applyFill="1" applyBorder="1"/>
    <xf numFmtId="4" fontId="8" fillId="0" borderId="14" xfId="0" applyNumberFormat="1" applyFont="1" applyFill="1" applyBorder="1"/>
    <xf numFmtId="0" fontId="8" fillId="0" borderId="15" xfId="0" applyFont="1" applyFill="1" applyBorder="1" applyAlignment="1">
      <alignment horizontal="center"/>
    </xf>
    <xf numFmtId="0" fontId="8" fillId="0" borderId="14" xfId="0" applyFont="1" applyFill="1" applyBorder="1" applyAlignment="1">
      <alignment horizontal="left" vertical="center"/>
    </xf>
    <xf numFmtId="0" fontId="8" fillId="0" borderId="14" xfId="0" applyFont="1" applyFill="1" applyBorder="1" applyAlignment="1">
      <alignment horizontal="center" vertical="center"/>
    </xf>
    <xf numFmtId="2" fontId="8" fillId="0" borderId="14" xfId="0" applyNumberFormat="1" applyFont="1" applyFill="1" applyBorder="1" applyAlignment="1">
      <alignment horizontal="left" vertical="center"/>
    </xf>
    <xf numFmtId="0" fontId="8" fillId="0" borderId="6" xfId="0" applyFont="1" applyFill="1" applyBorder="1"/>
    <xf numFmtId="0" fontId="8" fillId="0" borderId="6" xfId="0" applyFont="1" applyFill="1" applyBorder="1" applyAlignment="1">
      <alignment horizontal="left" vertical="center" wrapText="1"/>
    </xf>
    <xf numFmtId="0" fontId="8" fillId="0" borderId="14" xfId="0" applyFont="1" applyFill="1" applyBorder="1" applyAlignment="1">
      <alignment horizontal="left" vertical="center" wrapText="1"/>
    </xf>
    <xf numFmtId="164" fontId="8" fillId="0" borderId="17" xfId="0" applyNumberFormat="1" applyFont="1" applyFill="1" applyBorder="1"/>
    <xf numFmtId="164" fontId="8" fillId="0" borderId="6" xfId="0" applyNumberFormat="1" applyFont="1" applyFill="1" applyBorder="1"/>
    <xf numFmtId="164" fontId="8" fillId="0" borderId="14" xfId="0" applyNumberFormat="1" applyFont="1" applyFill="1" applyBorder="1"/>
    <xf numFmtId="0" fontId="8" fillId="0" borderId="16" xfId="0" applyFont="1" applyFill="1" applyBorder="1" applyAlignment="1">
      <alignment vertical="top"/>
    </xf>
    <xf numFmtId="0" fontId="8" fillId="0" borderId="21" xfId="0" applyFont="1" applyFill="1" applyBorder="1" applyAlignment="1">
      <alignment vertical="top"/>
    </xf>
    <xf numFmtId="0" fontId="23" fillId="0" borderId="0" xfId="0" applyFont="1"/>
    <xf numFmtId="0" fontId="23" fillId="0" borderId="0" xfId="0" applyFont="1" applyAlignment="1">
      <alignment wrapText="1"/>
    </xf>
    <xf numFmtId="0" fontId="23" fillId="0" borderId="0" xfId="0" applyFont="1" applyFill="1"/>
    <xf numFmtId="2" fontId="23" fillId="0" borderId="0" xfId="0" applyNumberFormat="1" applyFont="1" applyAlignment="1">
      <alignment wrapText="1"/>
    </xf>
    <xf numFmtId="0" fontId="1" fillId="2" borderId="1" xfId="0" applyFont="1" applyFill="1" applyBorder="1" applyAlignment="1">
      <alignment vertical="center" wrapText="1"/>
    </xf>
    <xf numFmtId="2" fontId="8" fillId="0" borderId="0" xfId="0" applyNumberFormat="1" applyFont="1" applyFill="1" applyAlignment="1">
      <alignment wrapText="1"/>
    </xf>
    <xf numFmtId="0" fontId="0" fillId="0" borderId="0" xfId="0" applyAlignment="1">
      <alignment horizontal="center"/>
    </xf>
    <xf numFmtId="0" fontId="1" fillId="0" borderId="1" xfId="0" applyFont="1" applyBorder="1" applyAlignment="1">
      <alignment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4" fillId="2" borderId="1" xfId="0" applyFont="1" applyFill="1" applyBorder="1" applyAlignment="1">
      <alignment vertical="center" wrapText="1"/>
    </xf>
    <xf numFmtId="2" fontId="2" fillId="0" borderId="1" xfId="0" applyNumberFormat="1" applyFont="1" applyBorder="1" applyAlignment="1">
      <alignmen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6"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8" xfId="0" applyFont="1" applyBorder="1" applyAlignment="1">
      <alignment horizontal="left" vertical="center" wrapText="1"/>
    </xf>
    <xf numFmtId="0" fontId="2" fillId="0" borderId="5" xfId="0" applyFont="1" applyBorder="1" applyAlignment="1">
      <alignment horizontal="left" vertical="center" wrapText="1"/>
    </xf>
    <xf numFmtId="0" fontId="2" fillId="0" borderId="9"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 xfId="0" applyFont="1" applyBorder="1" applyAlignment="1">
      <alignmen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25"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24" xfId="0" applyFont="1" applyFill="1" applyBorder="1" applyAlignment="1">
      <alignment horizontal="left" vertical="center"/>
    </xf>
    <xf numFmtId="0" fontId="8" fillId="0" borderId="14" xfId="0" applyFont="1" applyFill="1" applyBorder="1" applyAlignment="1">
      <alignment horizontal="left" vertical="center"/>
    </xf>
    <xf numFmtId="2" fontId="8" fillId="0" borderId="24" xfId="0" applyNumberFormat="1" applyFont="1" applyFill="1" applyBorder="1" applyAlignment="1">
      <alignment horizontal="center" vertical="center"/>
    </xf>
    <xf numFmtId="2" fontId="8" fillId="0" borderId="14" xfId="0" applyNumberFormat="1" applyFont="1" applyFill="1" applyBorder="1" applyAlignment="1">
      <alignment horizontal="center" vertical="center"/>
    </xf>
    <xf numFmtId="0" fontId="8" fillId="0" borderId="14" xfId="0" applyFont="1" applyFill="1" applyBorder="1" applyAlignment="1">
      <alignment horizontal="center" vertical="center"/>
    </xf>
    <xf numFmtId="0" fontId="8" fillId="0" borderId="15" xfId="0" applyFont="1" applyFill="1" applyBorder="1" applyAlignment="1">
      <alignment horizontal="center" vertical="center"/>
    </xf>
    <xf numFmtId="164" fontId="8" fillId="0" borderId="24" xfId="0" applyNumberFormat="1" applyFont="1" applyFill="1" applyBorder="1" applyAlignment="1">
      <alignment horizontal="center"/>
    </xf>
    <xf numFmtId="164" fontId="8" fillId="0" borderId="15" xfId="0" applyNumberFormat="1" applyFont="1" applyFill="1" applyBorder="1" applyAlignment="1">
      <alignment horizontal="center"/>
    </xf>
    <xf numFmtId="0" fontId="0" fillId="0" borderId="32" xfId="0" applyFill="1" applyBorder="1" applyAlignment="1">
      <alignment horizontal="center"/>
    </xf>
    <xf numFmtId="0" fontId="0" fillId="0" borderId="28" xfId="0" applyFill="1" applyBorder="1" applyAlignment="1">
      <alignment horizontal="center"/>
    </xf>
    <xf numFmtId="0" fontId="0" fillId="0" borderId="33" xfId="0" applyFill="1" applyBorder="1" applyAlignment="1">
      <alignment horizontal="center"/>
    </xf>
    <xf numFmtId="0" fontId="8" fillId="0" borderId="24" xfId="0" applyFont="1" applyFill="1" applyBorder="1" applyAlignment="1">
      <alignment horizontal="center" vertical="center"/>
    </xf>
    <xf numFmtId="0" fontId="17" fillId="0" borderId="32" xfId="0" applyFont="1" applyFill="1" applyBorder="1" applyAlignment="1">
      <alignment horizontal="center" vertical="center" wrapText="1"/>
    </xf>
    <xf numFmtId="0" fontId="17" fillId="0" borderId="28" xfId="0" applyFont="1" applyFill="1" applyBorder="1" applyAlignment="1">
      <alignment horizontal="center" vertical="center" wrapText="1"/>
    </xf>
    <xf numFmtId="0" fontId="17" fillId="0" borderId="33" xfId="0" applyFont="1" applyFill="1" applyBorder="1" applyAlignment="1">
      <alignment horizontal="center" vertical="center" wrapText="1"/>
    </xf>
    <xf numFmtId="2" fontId="8" fillId="0" borderId="24" xfId="0" applyNumberFormat="1"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4" fontId="8" fillId="0" borderId="24" xfId="0" applyNumberFormat="1" applyFont="1" applyFill="1" applyBorder="1" applyAlignment="1">
      <alignment horizontal="center" vertical="center"/>
    </xf>
    <xf numFmtId="4" fontId="8" fillId="0" borderId="15" xfId="0" applyNumberFormat="1" applyFont="1" applyFill="1" applyBorder="1" applyAlignment="1">
      <alignment horizontal="center" vertical="center"/>
    </xf>
    <xf numFmtId="0" fontId="8" fillId="0" borderId="17" xfId="0" applyFont="1" applyFill="1" applyBorder="1" applyAlignment="1">
      <alignment horizontal="left" vertical="center"/>
    </xf>
    <xf numFmtId="0" fontId="8" fillId="0" borderId="1" xfId="0" applyFont="1" applyFill="1" applyBorder="1" applyAlignment="1">
      <alignment horizontal="left" vertical="center"/>
    </xf>
    <xf numFmtId="0" fontId="8" fillId="0" borderId="15" xfId="0" applyFont="1" applyFill="1" applyBorder="1" applyAlignment="1">
      <alignment horizontal="left" vertical="center"/>
    </xf>
    <xf numFmtId="2" fontId="8" fillId="0" borderId="15" xfId="0" applyNumberFormat="1" applyFont="1" applyFill="1" applyBorder="1" applyAlignment="1">
      <alignment horizontal="center" vertical="center"/>
    </xf>
    <xf numFmtId="0" fontId="8" fillId="0" borderId="34" xfId="0" applyFont="1" applyFill="1" applyBorder="1" applyAlignment="1">
      <alignment horizontal="left" vertical="center"/>
    </xf>
    <xf numFmtId="2" fontId="8" fillId="0" borderId="24" xfId="0" applyNumberFormat="1" applyFont="1" applyFill="1" applyBorder="1" applyAlignment="1">
      <alignment horizontal="left" vertical="center"/>
    </xf>
    <xf numFmtId="2" fontId="8" fillId="0" borderId="34" xfId="0" applyNumberFormat="1" applyFont="1" applyFill="1" applyBorder="1" applyAlignment="1">
      <alignment horizontal="left" vertical="center"/>
    </xf>
    <xf numFmtId="0" fontId="8" fillId="0" borderId="24" xfId="0" applyFont="1" applyFill="1" applyBorder="1" applyAlignment="1">
      <alignment horizontal="center"/>
    </xf>
    <xf numFmtId="0" fontId="8" fillId="0" borderId="15" xfId="0" applyFont="1" applyFill="1" applyBorder="1" applyAlignment="1">
      <alignment horizontal="center"/>
    </xf>
    <xf numFmtId="2" fontId="8" fillId="0" borderId="24" xfId="0" applyNumberFormat="1" applyFont="1" applyFill="1" applyBorder="1" applyAlignment="1">
      <alignment horizontal="center"/>
    </xf>
    <xf numFmtId="2" fontId="8" fillId="0" borderId="15" xfId="0" applyNumberFormat="1" applyFont="1" applyFill="1" applyBorder="1" applyAlignment="1">
      <alignment horizontal="center"/>
    </xf>
    <xf numFmtId="0" fontId="8" fillId="0" borderId="16" xfId="0" applyFont="1" applyFill="1" applyBorder="1" applyAlignment="1">
      <alignment horizontal="center" vertical="center"/>
    </xf>
    <xf numFmtId="0" fontId="8" fillId="0" borderId="17" xfId="0" applyFont="1" applyFill="1" applyBorder="1" applyAlignment="1">
      <alignment horizontal="center" vertical="center"/>
    </xf>
    <xf numFmtId="166" fontId="8" fillId="0" borderId="17" xfId="0" applyNumberFormat="1" applyFont="1" applyFill="1" applyBorder="1" applyAlignment="1">
      <alignment horizontal="center" vertical="center"/>
    </xf>
    <xf numFmtId="166" fontId="8" fillId="0" borderId="15" xfId="0" applyNumberFormat="1" applyFont="1" applyFill="1" applyBorder="1" applyAlignment="1">
      <alignment horizontal="center" vertical="center"/>
    </xf>
    <xf numFmtId="166" fontId="8" fillId="0" borderId="1" xfId="0" applyNumberFormat="1" applyFont="1" applyFill="1" applyBorder="1" applyAlignment="1">
      <alignment horizontal="center" vertical="center"/>
    </xf>
    <xf numFmtId="164" fontId="0" fillId="0" borderId="18" xfId="0" applyNumberFormat="1" applyFont="1" applyFill="1" applyBorder="1" applyAlignment="1">
      <alignment horizontal="left" vertical="top"/>
    </xf>
    <xf numFmtId="0" fontId="0" fillId="0" borderId="35" xfId="0" applyFont="1" applyFill="1" applyBorder="1" applyAlignment="1">
      <alignment horizontal="left" vertical="top"/>
    </xf>
    <xf numFmtId="0" fontId="0" fillId="0" borderId="20" xfId="0" applyFont="1" applyFill="1" applyBorder="1" applyAlignment="1">
      <alignment horizontal="left" vertical="top"/>
    </xf>
    <xf numFmtId="0" fontId="0" fillId="0" borderId="23" xfId="0" applyFont="1" applyFill="1" applyBorder="1" applyAlignment="1">
      <alignment horizontal="left" vertical="top"/>
    </xf>
    <xf numFmtId="0" fontId="12" fillId="0" borderId="18" xfId="0" applyFont="1" applyFill="1" applyBorder="1" applyAlignment="1">
      <alignment horizontal="left" vertical="top" wrapText="1"/>
    </xf>
    <xf numFmtId="0" fontId="12" fillId="0" borderId="28" xfId="0" applyFont="1" applyFill="1" applyBorder="1" applyAlignment="1">
      <alignment horizontal="left" vertical="top" wrapText="1"/>
    </xf>
    <xf numFmtId="0" fontId="12" fillId="0" borderId="23" xfId="0" applyFont="1" applyFill="1" applyBorder="1" applyAlignment="1">
      <alignment horizontal="left" vertical="top" wrapText="1"/>
    </xf>
    <xf numFmtId="0" fontId="0" fillId="0" borderId="18" xfId="0" applyFill="1" applyBorder="1" applyAlignment="1">
      <alignment horizontal="left" vertical="top" wrapText="1"/>
    </xf>
    <xf numFmtId="0" fontId="0" fillId="0" borderId="20" xfId="0" applyFill="1" applyBorder="1" applyAlignment="1">
      <alignment horizontal="left" vertical="top" wrapText="1"/>
    </xf>
    <xf numFmtId="0" fontId="0" fillId="0" borderId="23" xfId="0" applyFill="1" applyBorder="1" applyAlignment="1">
      <alignment horizontal="left" vertical="top" wrapText="1"/>
    </xf>
    <xf numFmtId="0" fontId="0" fillId="0" borderId="18" xfId="0" applyFill="1" applyBorder="1" applyAlignment="1">
      <alignment horizontal="left" vertical="center" wrapText="1"/>
    </xf>
    <xf numFmtId="0" fontId="0" fillId="0" borderId="28" xfId="0" applyFill="1" applyBorder="1" applyAlignment="1">
      <alignment horizontal="left" vertical="center" wrapText="1"/>
    </xf>
    <xf numFmtId="0" fontId="0" fillId="0" borderId="23" xfId="0" applyFill="1" applyBorder="1" applyAlignment="1">
      <alignment horizontal="left" vertical="center" wrapText="1"/>
    </xf>
    <xf numFmtId="0" fontId="0" fillId="0" borderId="35" xfId="0" applyFill="1" applyBorder="1" applyAlignment="1">
      <alignment horizontal="left" vertical="top" wrapText="1"/>
    </xf>
    <xf numFmtId="0" fontId="0" fillId="0" borderId="31" xfId="0" applyFill="1" applyBorder="1" applyAlignment="1">
      <alignment horizontal="left" vertical="top" wrapText="1"/>
    </xf>
    <xf numFmtId="0" fontId="0" fillId="0" borderId="28" xfId="0" applyFill="1" applyBorder="1" applyAlignment="1">
      <alignment horizontal="left" vertical="top" wrapText="1"/>
    </xf>
    <xf numFmtId="0" fontId="6" fillId="0" borderId="1" xfId="0" applyFont="1" applyBorder="1" applyAlignment="1">
      <alignment vertical="center" wrapText="1"/>
    </xf>
    <xf numFmtId="0" fontId="2" fillId="0" borderId="1" xfId="0" applyFont="1" applyBorder="1" applyAlignment="1">
      <alignment horizontal="left" vertical="center" wrapText="1"/>
    </xf>
    <xf numFmtId="0" fontId="6" fillId="0" borderId="1" xfId="0" applyFont="1" applyBorder="1" applyAlignment="1">
      <alignment vertical="top"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top" wrapText="1"/>
    </xf>
    <xf numFmtId="0" fontId="2" fillId="0" borderId="0" xfId="0" applyFont="1" applyBorder="1" applyAlignment="1">
      <alignment horizontal="left" vertical="top" wrapText="1"/>
    </xf>
    <xf numFmtId="2" fontId="2" fillId="0" borderId="2" xfId="0" applyNumberFormat="1" applyFont="1" applyBorder="1" applyAlignment="1">
      <alignment horizontal="center" vertical="center" wrapText="1"/>
    </xf>
    <xf numFmtId="2" fontId="2" fillId="0" borderId="3" xfId="0" applyNumberFormat="1" applyFont="1" applyBorder="1" applyAlignment="1">
      <alignment horizontal="center" vertical="center" wrapText="1"/>
    </xf>
    <xf numFmtId="2" fontId="2" fillId="0" borderId="4"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3" fillId="2" borderId="6"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13" fillId="0" borderId="8" xfId="0" applyFont="1" applyBorder="1" applyAlignment="1">
      <alignment horizontal="left" vertical="center" wrapText="1"/>
    </xf>
    <xf numFmtId="0" fontId="13" fillId="0" borderId="5" xfId="0" applyFont="1" applyBorder="1" applyAlignment="1">
      <alignment horizontal="left" vertical="center" wrapText="1"/>
    </xf>
    <xf numFmtId="0" fontId="13" fillId="0" borderId="9" xfId="0" applyFont="1" applyBorder="1" applyAlignment="1">
      <alignment horizontal="left" vertical="center" wrapText="1"/>
    </xf>
    <xf numFmtId="0" fontId="13" fillId="0" borderId="11" xfId="0" applyFont="1" applyBorder="1" applyAlignment="1">
      <alignment horizontal="left" vertical="center" wrapText="1"/>
    </xf>
    <xf numFmtId="0" fontId="13" fillId="0" borderId="12" xfId="0" applyFont="1" applyBorder="1" applyAlignment="1">
      <alignment horizontal="left" vertical="center" wrapText="1"/>
    </xf>
    <xf numFmtId="0" fontId="13" fillId="0" borderId="13" xfId="0" applyFont="1" applyBorder="1" applyAlignment="1">
      <alignment horizontal="left" vertical="center" wrapText="1"/>
    </xf>
    <xf numFmtId="0" fontId="13" fillId="0" borderId="1" xfId="0" applyFont="1" applyBorder="1" applyAlignment="1">
      <alignment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2" fillId="0" borderId="7" xfId="0" applyFont="1" applyBorder="1" applyAlignment="1">
      <alignment horizontal="left" vertical="center" wrapText="1"/>
    </xf>
    <xf numFmtId="0" fontId="2" fillId="0" borderId="0" xfId="0" applyFont="1" applyBorder="1" applyAlignment="1">
      <alignment horizontal="left" vertical="center" wrapText="1"/>
    </xf>
    <xf numFmtId="0" fontId="2" fillId="0" borderId="10" xfId="0" applyFont="1" applyBorder="1" applyAlignment="1">
      <alignment horizontal="left"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2" fillId="0" borderId="1" xfId="0" applyFont="1" applyFill="1" applyBorder="1" applyAlignment="1">
      <alignment vertical="center" wrapText="1"/>
    </xf>
    <xf numFmtId="0" fontId="7" fillId="0" borderId="1" xfId="0" applyFont="1" applyBorder="1" applyAlignment="1">
      <alignment vertical="center" wrapText="1"/>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9" fillId="0" borderId="1" xfId="0" applyFont="1" applyBorder="1" applyAlignment="1">
      <alignment vertical="center" wrapText="1"/>
    </xf>
    <xf numFmtId="0" fontId="22" fillId="2" borderId="1" xfId="0" applyFont="1" applyFill="1" applyBorder="1" applyAlignment="1">
      <alignment vertical="center" wrapText="1"/>
    </xf>
    <xf numFmtId="0" fontId="21" fillId="0" borderId="1" xfId="0" applyFont="1" applyBorder="1" applyAlignment="1">
      <alignment vertical="center" wrapText="1"/>
    </xf>
    <xf numFmtId="0" fontId="13" fillId="0" borderId="1" xfId="0" applyFont="1" applyBorder="1" applyAlignment="1">
      <alignmen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7" xfId="0" applyFont="1" applyBorder="1" applyAlignment="1">
      <alignment horizontal="left" vertical="top" wrapText="1"/>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164" fontId="2" fillId="0" borderId="2" xfId="0" applyNumberFormat="1" applyFont="1" applyBorder="1" applyAlignment="1">
      <alignment horizontal="left" vertical="center" wrapText="1"/>
    </xf>
    <xf numFmtId="164" fontId="2" fillId="0" borderId="3" xfId="0" applyNumberFormat="1" applyFont="1" applyBorder="1" applyAlignment="1">
      <alignment horizontal="left" vertical="center" wrapText="1"/>
    </xf>
    <xf numFmtId="164" fontId="2" fillId="0" borderId="4" xfId="0" applyNumberFormat="1" applyFont="1" applyBorder="1" applyAlignment="1">
      <alignment horizontal="left" vertical="center" wrapText="1"/>
    </xf>
    <xf numFmtId="164" fontId="2" fillId="0" borderId="1" xfId="0" applyNumberFormat="1" applyFont="1" applyBorder="1" applyAlignment="1">
      <alignment vertical="center" wrapText="1"/>
    </xf>
    <xf numFmtId="164" fontId="2" fillId="0" borderId="1" xfId="0" applyNumberFormat="1" applyFont="1" applyBorder="1" applyAlignment="1">
      <alignment horizontal="center" vertical="center" wrapText="1"/>
    </xf>
    <xf numFmtId="0" fontId="4" fillId="2" borderId="1" xfId="0" applyNumberFormat="1" applyFont="1" applyFill="1" applyBorder="1" applyAlignment="1">
      <alignment vertical="center" wrapText="1"/>
    </xf>
    <xf numFmtId="0" fontId="2" fillId="0" borderId="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left" vertical="top" wrapText="1"/>
    </xf>
    <xf numFmtId="0" fontId="1" fillId="0" borderId="1" xfId="0" applyFont="1" applyBorder="1" applyAlignment="1">
      <alignment horizontal="center" vertical="center" wrapText="1"/>
    </xf>
    <xf numFmtId="0" fontId="1" fillId="0" borderId="1" xfId="0" applyFont="1" applyBorder="1" applyAlignment="1">
      <alignment horizontal="left" vertical="top" wrapText="1"/>
    </xf>
    <xf numFmtId="0" fontId="4" fillId="2" borderId="1" xfId="0" applyFont="1" applyFill="1" applyBorder="1" applyAlignment="1">
      <alignment horizontal="left" vertical="top" wrapText="1"/>
    </xf>
    <xf numFmtId="0" fontId="2" fillId="0" borderId="6" xfId="0" applyFont="1" applyBorder="1" applyAlignment="1">
      <alignment vertical="center" wrapText="1"/>
    </xf>
    <xf numFmtId="0" fontId="0" fillId="0" borderId="14" xfId="0" applyBorder="1" applyAlignment="1">
      <alignment vertical="center" wrapText="1"/>
    </xf>
    <xf numFmtId="0" fontId="0" fillId="0" borderId="15"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2" fillId="0" borderId="7" xfId="0" applyFont="1" applyBorder="1" applyAlignment="1">
      <alignment horizontal="center" vertical="center" wrapText="1"/>
    </xf>
    <xf numFmtId="0" fontId="2" fillId="0" borderId="10" xfId="0" applyFont="1" applyBorder="1" applyAlignment="1">
      <alignment horizontal="center" vertical="center" wrapText="1"/>
    </xf>
    <xf numFmtId="0" fontId="2" fillId="3" borderId="1" xfId="0" applyFont="1" applyFill="1" applyBorder="1" applyAlignment="1">
      <alignmen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0" fillId="0" borderId="38" xfId="0" applyBorder="1" applyAlignment="1">
      <alignment horizontal="center" vertical="center"/>
    </xf>
    <xf numFmtId="0" fontId="0" fillId="0" borderId="41" xfId="0" applyBorder="1" applyAlignment="1">
      <alignment horizontal="center" vertical="center"/>
    </xf>
    <xf numFmtId="0" fontId="0" fillId="0" borderId="40" xfId="0" applyBorder="1" applyAlignment="1">
      <alignment horizontal="center"/>
    </xf>
    <xf numFmtId="0" fontId="0" fillId="0" borderId="43" xfId="0" applyBorder="1" applyAlignment="1">
      <alignment horizontal="center"/>
    </xf>
    <xf numFmtId="0" fontId="2" fillId="0" borderId="15" xfId="0" applyFont="1" applyBorder="1" applyAlignment="1">
      <alignment vertical="center" wrapText="1"/>
    </xf>
    <xf numFmtId="0" fontId="2" fillId="0" borderId="14" xfId="0" applyFont="1" applyBorder="1" applyAlignment="1">
      <alignment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4" xfId="0" applyFont="1" applyBorder="1" applyAlignment="1">
      <alignment vertical="center" wrapText="1"/>
    </xf>
    <xf numFmtId="0" fontId="4" fillId="2" borderId="2" xfId="0" applyFont="1" applyFill="1" applyBorder="1" applyAlignment="1">
      <alignment vertical="center" wrapText="1"/>
    </xf>
    <xf numFmtId="0" fontId="4" fillId="2" borderId="4" xfId="0" applyFont="1" applyFill="1" applyBorder="1" applyAlignment="1">
      <alignment vertical="center" wrapText="1"/>
    </xf>
  </cellXfs>
  <cellStyles count="2">
    <cellStyle name="Normalny" xfId="0" builtinId="0"/>
    <cellStyle name="Obliczenia" xfId="1" builtinId="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38" Type="http://schemas.openxmlformats.org/officeDocument/2006/relationships/worksheet" Target="worksheets/sheet138.xml"/><Relationship Id="rId154" Type="http://schemas.openxmlformats.org/officeDocument/2006/relationships/worksheet" Target="worksheets/sheet154.xml"/><Relationship Id="rId159" Type="http://schemas.openxmlformats.org/officeDocument/2006/relationships/styles" Target="styles.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144" Type="http://schemas.openxmlformats.org/officeDocument/2006/relationships/worksheet" Target="worksheets/sheet144.xml"/><Relationship Id="rId149" Type="http://schemas.openxmlformats.org/officeDocument/2006/relationships/worksheet" Target="worksheets/sheet14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160" Type="http://schemas.openxmlformats.org/officeDocument/2006/relationships/sharedStrings" Target="sharedStrings.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50" Type="http://schemas.openxmlformats.org/officeDocument/2006/relationships/worksheet" Target="worksheets/sheet150.xml"/><Relationship Id="rId155" Type="http://schemas.openxmlformats.org/officeDocument/2006/relationships/worksheet" Target="worksheets/sheet15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32" Type="http://schemas.openxmlformats.org/officeDocument/2006/relationships/worksheet" Target="worksheets/sheet132.xml"/><Relationship Id="rId140" Type="http://schemas.openxmlformats.org/officeDocument/2006/relationships/worksheet" Target="worksheets/sheet140.xml"/><Relationship Id="rId145" Type="http://schemas.openxmlformats.org/officeDocument/2006/relationships/worksheet" Target="worksheets/sheet145.xml"/><Relationship Id="rId153" Type="http://schemas.openxmlformats.org/officeDocument/2006/relationships/worksheet" Target="worksheets/sheet153.xml"/><Relationship Id="rId16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worksheet" Target="worksheets/sheet119.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30" Type="http://schemas.openxmlformats.org/officeDocument/2006/relationships/worksheet" Target="worksheets/sheet130.xml"/><Relationship Id="rId135" Type="http://schemas.openxmlformats.org/officeDocument/2006/relationships/worksheet" Target="worksheets/sheet135.xml"/><Relationship Id="rId143" Type="http://schemas.openxmlformats.org/officeDocument/2006/relationships/worksheet" Target="worksheets/sheet143.xml"/><Relationship Id="rId148" Type="http://schemas.openxmlformats.org/officeDocument/2006/relationships/worksheet" Target="worksheets/sheet148.xml"/><Relationship Id="rId151" Type="http://schemas.openxmlformats.org/officeDocument/2006/relationships/worksheet" Target="worksheets/sheet151.xml"/><Relationship Id="rId156" Type="http://schemas.openxmlformats.org/officeDocument/2006/relationships/worksheet" Target="worksheets/sheet15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worksheet" Target="worksheets/sheet14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157" Type="http://schemas.openxmlformats.org/officeDocument/2006/relationships/worksheet" Target="worksheets/sheet157.xml"/><Relationship Id="rId61" Type="http://schemas.openxmlformats.org/officeDocument/2006/relationships/worksheet" Target="worksheets/sheet61.xml"/><Relationship Id="rId82" Type="http://schemas.openxmlformats.org/officeDocument/2006/relationships/worksheet" Target="worksheets/sheet82.xml"/><Relationship Id="rId152" Type="http://schemas.openxmlformats.org/officeDocument/2006/relationships/worksheet" Target="worksheets/sheet15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worksheet" Target="worksheets/sheet14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158"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144.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147.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148.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149.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0.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151.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152.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153.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154.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155.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156.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157.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tabColor rgb="FF0070C0"/>
  </sheetPr>
  <dimension ref="A1:S38"/>
  <sheetViews>
    <sheetView tabSelected="1" topLeftCell="A29" zoomScale="70" zoomScaleNormal="70" workbookViewId="0">
      <selection activeCell="C34" sqref="C34:J34"/>
    </sheetView>
  </sheetViews>
  <sheetFormatPr defaultRowHeight="14.5" x14ac:dyDescent="0.35"/>
  <cols>
    <col min="1" max="1" width="27.1796875" customWidth="1"/>
    <col min="2" max="2" width="15.7265625" customWidth="1"/>
    <col min="3" max="3" width="15.26953125" customWidth="1"/>
    <col min="4" max="4" width="14.453125" customWidth="1"/>
    <col min="5" max="6" width="14.54296875" customWidth="1"/>
    <col min="7" max="7" width="16.26953125" customWidth="1"/>
    <col min="8" max="8" width="16.54296875" customWidth="1"/>
    <col min="9" max="9" width="15.54296875" customWidth="1"/>
    <col min="10" max="10" width="14.81640625" customWidth="1"/>
    <col min="11" max="11" width="16.453125" customWidth="1"/>
    <col min="12" max="12" width="17.7265625" customWidth="1"/>
    <col min="13" max="13" width="18.453125" customWidth="1"/>
    <col min="15" max="15" width="22.26953125" style="38" customWidth="1"/>
    <col min="16" max="16" width="26.26953125" customWidth="1"/>
    <col min="17" max="17" width="18.26953125" customWidth="1"/>
  </cols>
  <sheetData>
    <row r="1" spans="1:19" x14ac:dyDescent="0.35">
      <c r="A1" s="289" t="s">
        <v>0</v>
      </c>
      <c r="B1" s="289"/>
      <c r="C1" s="289"/>
      <c r="D1" s="289"/>
      <c r="E1" s="289"/>
      <c r="F1" s="289"/>
      <c r="G1" s="289"/>
      <c r="H1" s="289"/>
      <c r="I1" s="289"/>
      <c r="J1" s="289"/>
      <c r="K1" s="289"/>
      <c r="L1" s="289"/>
      <c r="M1" s="289"/>
    </row>
    <row r="2" spans="1:19" x14ac:dyDescent="0.35">
      <c r="A2" s="290" t="s">
        <v>1</v>
      </c>
      <c r="B2" s="291" t="s">
        <v>2</v>
      </c>
      <c r="C2" s="291"/>
      <c r="D2" s="291"/>
      <c r="E2" s="291"/>
      <c r="F2" s="291"/>
      <c r="G2" s="291"/>
      <c r="H2" s="291"/>
      <c r="I2" s="291"/>
      <c r="J2" s="291"/>
      <c r="K2" s="291"/>
      <c r="L2" s="291"/>
      <c r="M2" s="291"/>
    </row>
    <row r="3" spans="1:19" x14ac:dyDescent="0.35">
      <c r="A3" s="290"/>
      <c r="B3" s="1">
        <v>0</v>
      </c>
      <c r="C3" s="1">
        <v>1</v>
      </c>
      <c r="D3" s="1">
        <v>2</v>
      </c>
      <c r="E3" s="1">
        <v>3</v>
      </c>
      <c r="F3" s="1">
        <v>4</v>
      </c>
      <c r="G3" s="1">
        <v>5</v>
      </c>
      <c r="H3" s="1">
        <v>6</v>
      </c>
      <c r="I3" s="1">
        <v>7</v>
      </c>
      <c r="J3" s="1">
        <v>8</v>
      </c>
      <c r="K3" s="1">
        <v>9</v>
      </c>
      <c r="L3" s="1">
        <v>10</v>
      </c>
      <c r="M3" s="2" t="s">
        <v>3</v>
      </c>
    </row>
    <row r="4" spans="1:19" x14ac:dyDescent="0.35">
      <c r="A4" s="3" t="s">
        <v>4</v>
      </c>
      <c r="B4" s="242">
        <f>SUM(B5:B7)</f>
        <v>5.7499999999999991</v>
      </c>
      <c r="C4" s="242">
        <f>SUM('Ogólne '!C5:C7)</f>
        <v>13.519999999999998</v>
      </c>
      <c r="D4" s="242">
        <f>SUM('Ogólne '!D5:D7)</f>
        <v>20.18</v>
      </c>
      <c r="E4" s="242">
        <f>SUM('Ogólne '!E5:E7)</f>
        <v>38.58</v>
      </c>
      <c r="F4" s="242">
        <f>SUM('Ogólne '!F5:F7)</f>
        <v>36.010000000000005</v>
      </c>
      <c r="G4" s="242">
        <f>SUM('Ogólne '!G5:G7)</f>
        <v>46.990000000000009</v>
      </c>
      <c r="H4" s="242">
        <f>SUM('Ogólne '!H5:H7)</f>
        <v>38.389999999999993</v>
      </c>
      <c r="I4" s="242">
        <f>SUM('Ogólne '!I5:I7)</f>
        <v>47.489999999999995</v>
      </c>
      <c r="J4" s="242">
        <f>SUM('Ogólne '!J5:J7)</f>
        <v>53.3</v>
      </c>
      <c r="K4" s="242">
        <f>SUM('Ogólne '!K5:K7)</f>
        <v>53.4</v>
      </c>
      <c r="L4" s="242">
        <f>SUM('Ogólne '!L5:L7)</f>
        <v>53.219999999999992</v>
      </c>
      <c r="M4" s="242">
        <f>SUM(B4:L4)</f>
        <v>406.83</v>
      </c>
      <c r="O4" s="288"/>
      <c r="P4" s="288"/>
      <c r="Q4" s="288"/>
      <c r="R4" s="288"/>
      <c r="S4" s="288"/>
    </row>
    <row r="5" spans="1:19" x14ac:dyDescent="0.35">
      <c r="A5" s="5" t="s">
        <v>5</v>
      </c>
      <c r="B5" s="242">
        <f>SUM(MK_BDO!B5,MK_GIOŚ_PPMŚ!B5,MK_GIOŚ_INSPIRE!B5,'MON_Budowa wysokiej jakości  '!B5,'MON_Portal BiO'!B5,MNiSzW_PPPN!B5,MNiSzW_AMU!B5,MNiSzW_BINWIT!B5,MNiSzW_Herberium!B5,MNiSzW_Cyfr.archiwum_Arch.Krak!B5,MNiSzW_Eukaryota!B5,MNiSZW_PlatformaObslugi.Praktyk!B5,MNiSZW_Mod.Zintegr.SystemuNauk!B5,MNiSZW_ZSUN_II!B5,MNiSW_DRODB!B5,'MNiSW_e-CUDO'!B5,MNiSW_eczlowiek!B5,MNiSW_ePuszcza!B5,MNiSW_Leopoldina!B5,MNiSW_MostDanych!B5,MNiSW_OZwRCIN!B5,'MNiSW_Portal zarz.'!B5,MNiSW_repozytorium!B5,MNiSW_Ucyfrowienie!B5,MNiSW_Agro!B5,'MI_ZSI-ULC'!B5,MI_KREPTD!B5,'MI_KPD do inf.o podróżach multi'!B5,'MI_KPD do inf. o warunkach ruch'!B5,'MI_KSZRD TEN-T'!B5,'MI_Polska droga do automatyzacj'!B5,'MF_ZPUTFG '!B5,MF_EUREKA!B5,MRIRW_GIJHARS_EZD!B5,MRIRW_GIJHARS_GOV.PL!B5,MRIRW_GIJHARS_PUESC!B5,'MRiRW_Wojewódzkie ośrodki'!B5,'MRiRW_Jednostki doradztwa roln'!B5,'MRiRW_System monitoringu kontro'!B5,'GUS_Wrota Statystyki'!B5,MEN_WKSDO!B5,MEN_ORE!B5,'MŚ_E-usługa „Zagrożenia lasów” '!B5,'MŚ_LasWodaPowietrze '!B5,MŚ_PromocjaParkówNarodowych!B5,'MŚ_Inwazyjne gatunki'!B5,MŚ_InwentaryzacjaCennySiedlisk!B5,MSWiA_Dotacje_dla_mnijeszości!B5,MSWiA_SICPR2.0!B5,'MWSiA_GovNet i SŁR w KPRM'!B5,MSWiA_PSMUP!B5,MSWiA_SRB!B5,'MSWiA_e-Dowód'!B5,'MSWiA_e-Zdrowie'!B5,MSWiA_TETRA!B5,'MSWiA_CHMURA OBLICZ. POLICJI '!B5,MR_ZONE!B5,'MR_Konto przedsiębiorcy'!B5,MR_PEF2!B5,MR_UPRP_PUEP!B5,MR_UPRP_PORTOS!B5,'MR_GUM_e-CZAS'!B5,'MR_GUM_TRANS-TACHO'!B5,MR_GUM_MZP!B5,'MR_UZP_e-Zamówienia'!B5,'MR_GUGiK_Usługi IIP'!B5,'MR_GUGiK_Integracja PZGiK'!B5,MS_SDE3!B5,MS_Pomoc_prawna!B5,MS_KRM!B5,MS_Informat.postępowan.karnego!B5,'MS_iSDA 2.0'!B5,MS_KRZ!B5,MS_eKRS!B5,MS_IES!B5,MS_KRK2.0!B5,'MS_Wdrożenie rozwiązań '!B5,'MRPiPS_MonitoringPracy i Pobytu'!B5,MRPiPS_PFRON_Sodir!B5,MRPiPS_PFRON_Neo!B5,'MRPiPS_PFRON_e-PFRON'!B5,MRPiPS_PFRON_EGW_GW!B5,MRPiPS_PFRON_PlatAnalit!B5,MRPiPS_PFRON_Windykacja!B5,'MRPiPS_PFRON_iPFRON+'!B5,MRPiPS_PFRON_SOW!B5,MZ_SMKL!B5,'MZ_e-KRN+'!B5,'MZ_P1+KPK'!B5,MZ_eKrew!B5,MZ_Poltransplant!B5,'MZ_Poprawa jakości .......'!B5,'MZ_nowoczesne e-usługi'!B5,MZ_P2_P4!B5,MZ_InterScienceCloud!B5,MZ_PPM!B5,MZ_ProfiBaza!B5,'MZ-DigitalBrain'!B5,MKiDN_mLUMEN!B5,MKiDN_mPolona!B5,MKiDN_Patrimonium_II!B5,'MKiDN_Polona dla Bibliotek 2.0 '!B5,'MKiDN_Polona dla Naukowców'!B5,MKiDN_CAS!B5,MKiDN_FilmotekaNarodowa!B5,MKiDN_Hereditas!B5,MKiDN_www.muzeach!B5,MKiDN_TVP_Digi_Sport!B5,MKiDN_TVP_Digi_4K!B5,'MKiDN_e-Omnis'!B5,'MKiDN_Bliżej kultury'!B5,'MKiDN_DIGI TVP SA'!B5,'MKiDN_Cyfrowa rekonstrukcja'!B5,'MKiDN_Dziedzictwo chopinowskie'!B5,'MKiDN_Otwarte Narodowe'!B5,MKiDN_ADE!B5,MKiDN_ZOSiA!B5,MKiDN_Patrimonium!B5,'MKiDN_NID '!B5,'MKiDN_Dziedzictwo muzyki'!B5,'MKiDN_Digitalizacja PWM'!B5,MKiDN_WFDiF!B5,MC_KAP!B5,MC_eRPL!B5,MC_ZPA!B5,MC_SRPS!B5,MC_WIIP!B5,'MC_e-Doręczenia'!B5,MC_CPA!B5,'MC_Portal GOV.PL'!B5,'MC_e-usługi'!B5,MC_EZD!B5,MC_ProgramKompetencjiCyfrowych!B5,MC_mObywatel!B5,'MC_KRONIK@'!B5,MF_PUESC!B5,'MF_e-Urzą Skarboowy'!B5,MGMiŻŚ_SIPAM!B5,MGMiŻŚ_REJA24!B5,MGMiŻŚ_Sat4Envi!B5,GUS_GOSPOSTRATEG!B5,GUS_KSZBI!B5,GUS_PDS!B5,'ME_URE_sprawoz. przes. paliw.  '!B5,'MKiDN_Muzeum Sztuki w Łodzi '!B5,MKiDN_Zachęta!B5,'MKiDN_Bliżej Teatru'!B5,MKiDN_archiwumgov.pl!B5,'MKiDN_@SIA'!B5,'MKiDN_PlatfEduLekArch-Pola'!B5,MKiDN_digital_PWM_kontynuacja!B5,MKiDN_PWM_bez_digitalizacji!B5,MF_SZOPEN!B5,MEN_ZRK!B5)</f>
        <v>5.4999999999999991</v>
      </c>
      <c r="C5" s="242">
        <f>SUM(MK_BDO!C5,MK_GIOŚ_PPMŚ!C5,MK_GIOŚ_INSPIRE!C5,'MON_Budowa wysokiej jakości  '!C5,'MON_Portal BiO'!C5,MNiSzW_PPPN!C5,MNiSzW_AMU!C5,MNiSzW_BINWIT!C5,MNiSzW_Herberium!C5,MNiSzW_Cyfr.archiwum_Arch.Krak!C5,MNiSzW_Eukaryota!C5,MNiSZW_PlatformaObslugi.Praktyk!C5,MNiSZW_Mod.Zintegr.SystemuNauk!C5,MNiSZW_ZSUN_II!C5,MNiSW_DRODB!C5,'MNiSW_e-CUDO'!C5,MNiSW_eczlowiek!C5,MNiSW_ePuszcza!C5,MNiSW_Leopoldina!C5,MNiSW_MostDanych!C5,MNiSW_OZwRCIN!C5,'MNiSW_Portal zarz.'!C5,MNiSW_repozytorium!C5,MNiSW_Ucyfrowienie!C5,MNiSW_Agro!C5,'MI_ZSI-ULC'!C5,MI_KREPTD!C5,'MI_KPD do inf.o podróżach multi'!C5,'MI_KPD do inf. o warunkach ruch'!C5,'MI_KSZRD TEN-T'!C5,'MI_Polska droga do automatyzacj'!C5,'MF_ZPUTFG '!C5,MF_EUREKA!C5,MRIRW_GIJHARS_EZD!C5,MRIRW_GIJHARS_GOV.PL!C5,MRIRW_GIJHARS_PUESC!C5,'MRiRW_Wojewódzkie ośrodki'!C5,'MRiRW_Jednostki doradztwa roln'!C5,'MRiRW_System monitoringu kontro'!C5,'GUS_Wrota Statystyki'!C5,MEN_WKSDO!C5,MEN_ORE!C5,'MŚ_E-usługa „Zagrożenia lasów” '!C5,'MŚ_LasWodaPowietrze '!C5,MŚ_PromocjaParkówNarodowych!C5,'MŚ_Inwazyjne gatunki'!C5,MŚ_InwentaryzacjaCennySiedlisk!C5,MSWiA_Dotacje_dla_mnijeszości!C5,MSWiA_SICPR2.0!C5,'MWSiA_GovNet i SŁR w KPRM'!C5,MSWiA_PSMUP!C5,MSWiA_SRB!C5,'MSWiA_e-Dowód'!C5,'MSWiA_e-Zdrowie'!C5,MSWiA_TETRA!C5,'MSWiA_CHMURA OBLICZ. POLICJI '!C5,MR_ZONE!C5,'MR_Konto przedsiębiorcy'!C5,MR_PEF2!C5,MR_UPRP_PUEP!C5,MR_UPRP_PORTOS!C5,'MR_GUM_e-CZAS'!C5,'MR_GUM_TRANS-TACHO'!C5,MR_GUM_MZP!C5,'MR_UZP_e-Zamówienia'!C5,'MR_GUGiK_Usługi IIP'!C5,'MR_GUGiK_Integracja PZGiK'!C5,MS_SDE3!C5,MS_Pomoc_prawna!C5,MS_KRM!C5,MS_Informat.postępowan.karnego!C5,'MS_iSDA 2.0'!C5,MS_KRZ!C5,MS_eKRS!C5,MS_IES!C5,MS_KRK2.0!C5,'MS_Wdrożenie rozwiązań '!C5,'MRPiPS_MonitoringPracy i Pobytu'!C5,MRPiPS_PFRON_Sodir!C5,MRPiPS_PFRON_Neo!C5,'MRPiPS_PFRON_e-PFRON'!C5,MRPiPS_PFRON_EGW_GW!C5,MRPiPS_PFRON_PlatAnalit!C5,MRPiPS_PFRON_Windykacja!C5,'MRPiPS_PFRON_iPFRON+'!C5,MRPiPS_PFRON_SOW!C5,MZ_SMKL!C5,'MZ_e-KRN+'!C5,'MZ_P1+KPK'!C5,MZ_eKrew!C5,MZ_Poltransplant!C5,'MZ_Poprawa jakości .......'!C5,'MZ_nowoczesne e-usługi'!C5,MZ_P2_P4!C5,MZ_InterScienceCloud!C5,MZ_PPM!C5,MZ_ProfiBaza!C5,'MZ-DigitalBrain'!C5,MKiDN_mLUMEN!C5,MKiDN_mPolona!C5,MKiDN_Patrimonium_II!C5,'MKiDN_Polona dla Bibliotek 2.0 '!C5,'MKiDN_Polona dla Naukowców'!C5,MKiDN_CAS!C5,MKiDN_FilmotekaNarodowa!C5,MKiDN_Hereditas!C5,MKiDN_www.muzeach!C5,MKiDN_TVP_Digi_Sport!C5,MKiDN_TVP_Digi_4K!C5,'MKiDN_e-Omnis'!C5,'MKiDN_Bliżej kultury'!C5,'MKiDN_DIGI TVP SA'!C5,'MKiDN_Cyfrowa rekonstrukcja'!C5,'MKiDN_Dziedzictwo chopinowskie'!C5,'MKiDN_Otwarte Narodowe'!C5,MKiDN_ADE!C5,MKiDN_ZOSiA!C5,MKiDN_Patrimonium!C5,'MKiDN_NID '!C5,'MKiDN_Dziedzictwo muzyki'!C5,'MKiDN_Digitalizacja PWM'!C5,MKiDN_WFDiF!C5,MC_KAP!C5,MC_eRPL!C5,MC_ZPA!C5,MC_SRPS!C5,MC_WIIP!C5,'MC_e-Doręczenia'!C5,MC_CPA!C5,'MC_Portal GOV.PL'!C5,'MC_e-usługi'!C5,MC_EZD!C5,MC_ProgramKompetencjiCyfrowych!C5,MC_mObywatel!C5,'MC_KRONIK@'!C5,MF_PUESC!C5,'MF_e-Urzą Skarboowy'!C5,MGMiŻŚ_SIPAM!C5,MGMiŻŚ_REJA24!C5,MGMiŻŚ_Sat4Envi!C5,GUS_GOSPOSTRATEG!C5,GUS_KSZBI!C5,GUS_PDS!C5,'ME_URE_sprawoz. przes. paliw.  '!C5,'MKiDN_Muzeum Sztuki w Łodzi '!C5,MKiDN_Zachęta!C5,'MKiDN_Bliżej Teatru'!C5,MKiDN_archiwumgov.pl!C5,'MKiDN_@SIA'!C5,'MKiDN_PlatfEduLekArch-Pola'!C5,MKiDN_digital_PWM_kontynuacja!C5,MKiDN_PWM_bez_digitalizacji!C5,MF_SZOPEN!C5,MEN_ZRK!C5)</f>
        <v>12.759999999999998</v>
      </c>
      <c r="D5" s="242">
        <f>SUM(MK_BDO!D5,MK_GIOŚ_PPMŚ!D5,MK_GIOŚ_INSPIRE!D5,'MON_Budowa wysokiej jakości  '!D5,'MON_Portal BiO'!D5,MNiSzW_PPPN!D5,MNiSzW_AMU!D5,MNiSzW_BINWIT!D5,MNiSzW_Herberium!D5,MNiSzW_Cyfr.archiwum_Arch.Krak!D5,MNiSzW_Eukaryota!D5,MNiSZW_PlatformaObslugi.Praktyk!D5,MNiSZW_Mod.Zintegr.SystemuNauk!D5,MNiSZW_ZSUN_II!D5,MNiSW_DRODB!D5,'MNiSW_e-CUDO'!D5,MNiSW_eczlowiek!D5,MNiSW_ePuszcza!D5,MNiSW_Leopoldina!D5,MNiSW_MostDanych!D5,MNiSW_OZwRCIN!D5,'MNiSW_Portal zarz.'!D5,MNiSW_repozytorium!D5,MNiSW_Ucyfrowienie!D5,MNiSW_Agro!D5,'MI_ZSI-ULC'!D5,MI_KREPTD!D5,'MI_KPD do inf.o podróżach multi'!D5,'MI_KPD do inf. o warunkach ruch'!D5,'MI_KSZRD TEN-T'!D5,'MI_Polska droga do automatyzacj'!D5,'MF_ZPUTFG '!D5,MF_EUREKA!D5,MRIRW_GIJHARS_EZD!D5,MRIRW_GIJHARS_GOV.PL!D5,MRIRW_GIJHARS_PUESC!D5,'MRiRW_Wojewódzkie ośrodki'!D5,'MRiRW_Jednostki doradztwa roln'!D5,'MRiRW_System monitoringu kontro'!D5,'GUS_Wrota Statystyki'!D5,MEN_WKSDO!D5,MEN_ORE!D5,'MŚ_E-usługa „Zagrożenia lasów” '!D5,'MŚ_LasWodaPowietrze '!D5,MŚ_PromocjaParkówNarodowych!D5,'MŚ_Inwazyjne gatunki'!D5,MŚ_InwentaryzacjaCennySiedlisk!D5,MSWiA_Dotacje_dla_mnijeszości!D5,MSWiA_SICPR2.0!D5,'MWSiA_GovNet i SŁR w KPRM'!D5,MSWiA_PSMUP!D5,MSWiA_SRB!D5,'MSWiA_e-Dowód'!D5,'MSWiA_e-Zdrowie'!D5,MSWiA_TETRA!D5,'MSWiA_CHMURA OBLICZ. POLICJI '!D5,MR_ZONE!D5,'MR_Konto przedsiębiorcy'!D5,MR_PEF2!D5,MR_UPRP_PUEP!D5,MR_UPRP_PORTOS!D5,'MR_GUM_e-CZAS'!D5,'MR_GUM_TRANS-TACHO'!D5,MR_GUM_MZP!D5,'MR_UZP_e-Zamówienia'!D5,'MR_GUGiK_Usługi IIP'!D5,'MR_GUGiK_Integracja PZGiK'!D5,MS_SDE3!D5,MS_Pomoc_prawna!D5,MS_KRM!D5,MS_Informat.postępowan.karnego!D5,'MS_iSDA 2.0'!D5,MS_KRZ!D5,MS_eKRS!D5,MS_IES!D5,MS_KRK2.0!D5,'MS_Wdrożenie rozwiązań '!D5,'MRPiPS_MonitoringPracy i Pobytu'!D5,MRPiPS_PFRON_Sodir!D5,MRPiPS_PFRON_Neo!D5,'MRPiPS_PFRON_e-PFRON'!D5,MRPiPS_PFRON_EGW_GW!D5,MRPiPS_PFRON_PlatAnalit!D5,MRPiPS_PFRON_Windykacja!D5,'MRPiPS_PFRON_iPFRON+'!D5,MRPiPS_PFRON_SOW!D5,MZ_SMKL!D5,'MZ_e-KRN+'!D5,'MZ_P1+KPK'!D5,MZ_eKrew!D5,MZ_Poltransplant!D5,'MZ_Poprawa jakości .......'!D5,'MZ_nowoczesne e-usługi'!D5,MZ_P2_P4!D5,MZ_InterScienceCloud!D5,MZ_PPM!D5,MZ_ProfiBaza!D5,'MZ-DigitalBrain'!D5,MKiDN_mLUMEN!D5,MKiDN_mPolona!D5,MKiDN_Patrimonium_II!D5,'MKiDN_Polona dla Bibliotek 2.0 '!D5,'MKiDN_Polona dla Naukowców'!D5,MKiDN_CAS!D5,MKiDN_FilmotekaNarodowa!D5,MKiDN_Hereditas!D5,MKiDN_www.muzeach!D5,MKiDN_TVP_Digi_Sport!D5,MKiDN_TVP_Digi_4K!D5,'MKiDN_e-Omnis'!D5,'MKiDN_Bliżej kultury'!D5,'MKiDN_DIGI TVP SA'!D5,'MKiDN_Cyfrowa rekonstrukcja'!D5,'MKiDN_Dziedzictwo chopinowskie'!D5,'MKiDN_Otwarte Narodowe'!D5,MKiDN_ADE!D5,MKiDN_ZOSiA!D5,MKiDN_Patrimonium!D5,'MKiDN_NID '!D5,'MKiDN_Dziedzictwo muzyki'!D5,'MKiDN_Digitalizacja PWM'!D5,MKiDN_WFDiF!D5,MC_KAP!D5,MC_eRPL!D5,MC_ZPA!D5,MC_SRPS!D5,MC_WIIP!D5,'MC_e-Doręczenia'!D5,MC_CPA!D5,'MC_Portal GOV.PL'!D5,'MC_e-usługi'!D5,MC_EZD!D5,MC_ProgramKompetencjiCyfrowych!D5,MC_mObywatel!D5,'MC_KRONIK@'!D5,MF_PUESC!D5,'MF_e-Urzą Skarboowy'!D5,MGMiŻŚ_SIPAM!D5,MGMiŻŚ_REJA24!D5,MGMiŻŚ_Sat4Envi!D5,GUS_GOSPOSTRATEG!D5,GUS_KSZBI!D5,GUS_PDS!D5,'ME_URE_sprawoz. przes. paliw.  '!D5,'MKiDN_Muzeum Sztuki w Łodzi '!D5,MKiDN_Zachęta!D5,'MKiDN_Bliżej Teatru'!D5,MKiDN_archiwumgov.pl!D5,'MKiDN_@SIA'!D5,'MKiDN_PlatfEduLekArch-Pola'!D5,MKiDN_digital_PWM_kontynuacja!D5,MKiDN_PWM_bez_digitalizacji!D5,MF_SZOPEN!D5,MEN_ZRK!D5)</f>
        <v>19.36</v>
      </c>
      <c r="E5" s="242">
        <f>SUM(MK_BDO!E5,MK_GIOŚ_PPMŚ!E5,MK_GIOŚ_INSPIRE!E5,'MON_Budowa wysokiej jakości  '!E5,'MON_Portal BiO'!E5,MNiSzW_PPPN!E5,MNiSzW_AMU!E5,MNiSzW_BINWIT!E5,MNiSzW_Herberium!E5,MNiSzW_Cyfr.archiwum_Arch.Krak!E5,MNiSzW_Eukaryota!E5,MNiSZW_PlatformaObslugi.Praktyk!E5,MNiSZW_Mod.Zintegr.SystemuNauk!E5,MNiSZW_ZSUN_II!E5,MNiSW_DRODB!E5,'MNiSW_e-CUDO'!E5,MNiSW_eczlowiek!E5,MNiSW_ePuszcza!E5,MNiSW_Leopoldina!E5,MNiSW_MostDanych!E5,MNiSW_OZwRCIN!E5,'MNiSW_Portal zarz.'!E5,MNiSW_repozytorium!E5,MNiSW_Ucyfrowienie!E5,MNiSW_Agro!E5,'MI_ZSI-ULC'!E5,MI_KREPTD!E5,'MI_KPD do inf.o podróżach multi'!E5,'MI_KPD do inf. o warunkach ruch'!E5,'MI_KSZRD TEN-T'!E5,'MI_Polska droga do automatyzacj'!E5,'MF_ZPUTFG '!E5,MF_EUREKA!E5,MRIRW_GIJHARS_EZD!E5,MRIRW_GIJHARS_GOV.PL!E5,MRIRW_GIJHARS_PUESC!E5,'MRiRW_Wojewódzkie ośrodki'!E5,'MRiRW_Jednostki doradztwa roln'!E5,'MRiRW_System monitoringu kontro'!E5,'GUS_Wrota Statystyki'!E5,MEN_WKSDO!E5,MEN_ORE!E5,'MŚ_E-usługa „Zagrożenia lasów” '!E5,'MŚ_LasWodaPowietrze '!E5,MŚ_PromocjaParkówNarodowych!E5,'MŚ_Inwazyjne gatunki'!E5,MŚ_InwentaryzacjaCennySiedlisk!E5,MSWiA_Dotacje_dla_mnijeszości!E5,MSWiA_SICPR2.0!E5,'MWSiA_GovNet i SŁR w KPRM'!E5,MSWiA_PSMUP!E5,MSWiA_SRB!E5,'MSWiA_e-Dowód'!E5,'MSWiA_e-Zdrowie'!E5,MSWiA_TETRA!E5,'MSWiA_CHMURA OBLICZ. POLICJI '!E5,MR_ZONE!E5,'MR_Konto przedsiębiorcy'!E5,MR_PEF2!E5,MR_UPRP_PUEP!E5,MR_UPRP_PORTOS!E5,'MR_GUM_e-CZAS'!E5,'MR_GUM_TRANS-TACHO'!E5,MR_GUM_MZP!E5,'MR_UZP_e-Zamówienia'!E5,'MR_GUGiK_Usługi IIP'!E5,'MR_GUGiK_Integracja PZGiK'!E5,MS_SDE3!E5,MS_Pomoc_prawna!E5,MS_KRM!E5,MS_Informat.postępowan.karnego!E5,'MS_iSDA 2.0'!E5,MS_KRZ!E5,MS_eKRS!E5,MS_IES!E5,MS_KRK2.0!E5,'MS_Wdrożenie rozwiązań '!E5,'MRPiPS_MonitoringPracy i Pobytu'!E5,MRPiPS_PFRON_Sodir!E5,MRPiPS_PFRON_Neo!E5,'MRPiPS_PFRON_e-PFRON'!E5,MRPiPS_PFRON_EGW_GW!E5,MRPiPS_PFRON_PlatAnalit!E5,MRPiPS_PFRON_Windykacja!E5,'MRPiPS_PFRON_iPFRON+'!E5,MRPiPS_PFRON_SOW!E5,MZ_SMKL!E5,'MZ_e-KRN+'!E5,'MZ_P1+KPK'!E5,MZ_eKrew!E5,MZ_Poltransplant!E5,'MZ_Poprawa jakości .......'!E5,'MZ_nowoczesne e-usługi'!E5,MZ_P2_P4!E5,MZ_InterScienceCloud!E5,MZ_PPM!E5,MZ_ProfiBaza!E5,'MZ-DigitalBrain'!E5,MKiDN_mLUMEN!E5,MKiDN_mPolona!E5,MKiDN_Patrimonium_II!E5,'MKiDN_Polona dla Bibliotek 2.0 '!E5,'MKiDN_Polona dla Naukowców'!E5,MKiDN_CAS!E5,MKiDN_FilmotekaNarodowa!E5,MKiDN_Hereditas!E5,MKiDN_www.muzeach!E5,MKiDN_TVP_Digi_Sport!E5,MKiDN_TVP_Digi_4K!E5,'MKiDN_e-Omnis'!E5,'MKiDN_Bliżej kultury'!E5,'MKiDN_DIGI TVP SA'!E5,'MKiDN_Cyfrowa rekonstrukcja'!E5,'MKiDN_Dziedzictwo chopinowskie'!E5,'MKiDN_Otwarte Narodowe'!E5,MKiDN_ADE!E5,MKiDN_ZOSiA!E5,MKiDN_Patrimonium!E5,'MKiDN_NID '!E5,'MKiDN_Dziedzictwo muzyki'!E5,'MKiDN_Digitalizacja PWM'!E5,MKiDN_WFDiF!E5,MC_KAP!E5,MC_eRPL!E5,MC_ZPA!E5,MC_SRPS!E5,MC_WIIP!E5,'MC_e-Doręczenia'!E5,MC_CPA!E5,'MC_Portal GOV.PL'!E5,'MC_e-usługi'!E5,MC_EZD!E5,MC_ProgramKompetencjiCyfrowych!E5,MC_mObywatel!E5,'MC_KRONIK@'!E5,MF_PUESC!E5,'MF_e-Urzą Skarboowy'!E5,MGMiŻŚ_SIPAM!E5,MGMiŻŚ_REJA24!E5,MGMiŻŚ_Sat4Envi!E5,GUS_GOSPOSTRATEG!E5,GUS_KSZBI!E5,GUS_PDS!E5,'ME_URE_sprawoz. przes. paliw.  '!E5,'MKiDN_Muzeum Sztuki w Łodzi '!E5,MKiDN_Zachęta!E5,'MKiDN_Bliżej Teatru'!E5,MKiDN_archiwumgov.pl!E5,'MKiDN_@SIA'!E5,'MKiDN_PlatfEduLekArch-Pola'!E5,MKiDN_digital_PWM_kontynuacja!E5,MKiDN_PWM_bez_digitalizacji!E5,MF_SZOPEN!E5,MEN_ZRK!E5)</f>
        <v>37.629999999999995</v>
      </c>
      <c r="F5" s="242">
        <f>SUM(MK_BDO!F5,MK_GIOŚ_PPMŚ!F5,MK_GIOŚ_INSPIRE!F5,'MON_Budowa wysokiej jakości  '!F5,'MON_Portal BiO'!F5,MNiSzW_PPPN!F5,MNiSzW_AMU!F5,MNiSzW_BINWIT!F5,MNiSzW_Herberium!F5,MNiSzW_Cyfr.archiwum_Arch.Krak!F5,MNiSzW_Eukaryota!F5,MNiSZW_PlatformaObslugi.Praktyk!F5,MNiSZW_Mod.Zintegr.SystemuNauk!F5,MNiSZW_ZSUN_II!F5,MNiSW_DRODB!F5,'MNiSW_e-CUDO'!F5,MNiSW_eczlowiek!F5,MNiSW_ePuszcza!F5,MNiSW_Leopoldina!F5,MNiSW_MostDanych!F5,MNiSW_OZwRCIN!F5,'MNiSW_Portal zarz.'!F5,MNiSW_repozytorium!F5,MNiSW_Ucyfrowienie!F5,MNiSW_Agro!F5,'MI_ZSI-ULC'!F5,MI_KREPTD!F5,'MI_KPD do inf.o podróżach multi'!F5,'MI_KPD do inf. o warunkach ruch'!F5,'MI_KSZRD TEN-T'!F5,'MI_Polska droga do automatyzacj'!F5,'MF_ZPUTFG '!F5,MF_EUREKA!F5,MRIRW_GIJHARS_EZD!F5,MRIRW_GIJHARS_GOV.PL!F5,MRIRW_GIJHARS_PUESC!F5,'MRiRW_Wojewódzkie ośrodki'!F5,'MRiRW_Jednostki doradztwa roln'!F5,'MRiRW_System monitoringu kontro'!F5,'GUS_Wrota Statystyki'!F5,MEN_WKSDO!F5,MEN_ORE!F5,'MŚ_E-usługa „Zagrożenia lasów” '!F5,'MŚ_LasWodaPowietrze '!F5,MŚ_PromocjaParkówNarodowych!F5,'MŚ_Inwazyjne gatunki'!F5,MŚ_InwentaryzacjaCennySiedlisk!F5,MSWiA_Dotacje_dla_mnijeszości!F5,MSWiA_SICPR2.0!F5,'MWSiA_GovNet i SŁR w KPRM'!F5,MSWiA_PSMUP!F5,MSWiA_SRB!F5,'MSWiA_e-Dowód'!F5,'MSWiA_e-Zdrowie'!F5,MSWiA_TETRA!F5,'MSWiA_CHMURA OBLICZ. POLICJI '!F5,MR_ZONE!F5,'MR_Konto przedsiębiorcy'!F5,MR_PEF2!F5,MR_UPRP_PUEP!F5,MR_UPRP_PORTOS!F5,'MR_GUM_e-CZAS'!F5,'MR_GUM_TRANS-TACHO'!F5,MR_GUM_MZP!F5,'MR_UZP_e-Zamówienia'!F5,'MR_GUGiK_Usługi IIP'!F5,'MR_GUGiK_Integracja PZGiK'!F5,MS_SDE3!F5,MS_Pomoc_prawna!F5,MS_KRM!F5,MS_Informat.postępowan.karnego!F5,'MS_iSDA 2.0'!F5,MS_KRZ!F5,MS_eKRS!F5,MS_IES!F5,MS_KRK2.0!F5,'MS_Wdrożenie rozwiązań '!F5,'MRPiPS_MonitoringPracy i Pobytu'!F5,MRPiPS_PFRON_Sodir!F5,MRPiPS_PFRON_Neo!F5,'MRPiPS_PFRON_e-PFRON'!F5,MRPiPS_PFRON_EGW_GW!F5,MRPiPS_PFRON_PlatAnalit!F5,MRPiPS_PFRON_Windykacja!F5,'MRPiPS_PFRON_iPFRON+'!F5,MRPiPS_PFRON_SOW!F5,MZ_SMKL!F5,'MZ_e-KRN+'!F5,'MZ_P1+KPK'!F5,MZ_eKrew!F5,MZ_Poltransplant!F5,'MZ_Poprawa jakości .......'!F5,'MZ_nowoczesne e-usługi'!F5,MZ_P2_P4!F5,MZ_InterScienceCloud!F5,MZ_PPM!F5,MZ_ProfiBaza!F5,'MZ-DigitalBrain'!F5,MKiDN_mLUMEN!F5,MKiDN_mPolona!F5,MKiDN_Patrimonium_II!F5,'MKiDN_Polona dla Bibliotek 2.0 '!F5,'MKiDN_Polona dla Naukowców'!F5,MKiDN_CAS!F5,MKiDN_FilmotekaNarodowa!F5,MKiDN_Hereditas!F5,MKiDN_www.muzeach!F5,MKiDN_TVP_Digi_Sport!F5,MKiDN_TVP_Digi_4K!F5,'MKiDN_e-Omnis'!F5,'MKiDN_Bliżej kultury'!F5,'MKiDN_DIGI TVP SA'!F5,'MKiDN_Cyfrowa rekonstrukcja'!F5,'MKiDN_Dziedzictwo chopinowskie'!F5,'MKiDN_Otwarte Narodowe'!F5,MKiDN_ADE!F5,MKiDN_ZOSiA!F5,MKiDN_Patrimonium!F5,'MKiDN_NID '!F5,'MKiDN_Dziedzictwo muzyki'!F5,'MKiDN_Digitalizacja PWM'!F5,MKiDN_WFDiF!F5,MC_KAP!F5,MC_eRPL!F5,MC_ZPA!F5,MC_SRPS!F5,MC_WIIP!F5,'MC_e-Doręczenia'!F5,MC_CPA!F5,'MC_Portal GOV.PL'!F5,'MC_e-usługi'!F5,MC_EZD!F5,MC_ProgramKompetencjiCyfrowych!F5,MC_mObywatel!F5,'MC_KRONIK@'!F5,MF_PUESC!F5,'MF_e-Urzą Skarboowy'!F5,MGMiŻŚ_SIPAM!F5,MGMiŻŚ_REJA24!F5,MGMiŻŚ_Sat4Envi!F5,GUS_GOSPOSTRATEG!F5,GUS_KSZBI!F5,GUS_PDS!F5,'ME_URE_sprawoz. przes. paliw.  '!F5,'MKiDN_Muzeum Sztuki w Łodzi '!F5,MKiDN_Zachęta!F5,'MKiDN_Bliżej Teatru'!F5,MKiDN_archiwumgov.pl!F5,'MKiDN_@SIA'!F5,'MKiDN_PlatfEduLekArch-Pola'!F5,MKiDN_digital_PWM_kontynuacja!F5,MKiDN_PWM_bez_digitalizacji!F5,MF_SZOPEN!F5,MEN_ZRK!F5)</f>
        <v>34.14</v>
      </c>
      <c r="G5" s="242">
        <f>SUM(MK_BDO!G5,MK_GIOŚ_PPMŚ!G5,MK_GIOŚ_INSPIRE!G5,'MON_Budowa wysokiej jakości  '!G5,'MON_Portal BiO'!G5,MNiSzW_PPPN!G5,MNiSzW_AMU!G5,MNiSzW_BINWIT!G5,MNiSzW_Herberium!G5,MNiSzW_Cyfr.archiwum_Arch.Krak!G5,MNiSzW_Eukaryota!G5,MNiSZW_PlatformaObslugi.Praktyk!G5,MNiSZW_Mod.Zintegr.SystemuNauk!G5,MNiSZW_ZSUN_II!G5,MNiSW_DRODB!G5,'MNiSW_e-CUDO'!G5,MNiSW_eczlowiek!G5,MNiSW_ePuszcza!G5,MNiSW_Leopoldina!G5,MNiSW_MostDanych!G5,MNiSW_OZwRCIN!G5,'MNiSW_Portal zarz.'!G5,MNiSW_repozytorium!G5,MNiSW_Ucyfrowienie!G5,MNiSW_Agro!G5,'MI_ZSI-ULC'!G5,MI_KREPTD!G5,'MI_KPD do inf.o podróżach multi'!G5,'MI_KPD do inf. o warunkach ruch'!G5,'MI_KSZRD TEN-T'!G5,'MI_Polska droga do automatyzacj'!G5,'MF_ZPUTFG '!G5,MF_EUREKA!G5,MRIRW_GIJHARS_EZD!G5,MRIRW_GIJHARS_GOV.PL!G5,MRIRW_GIJHARS_PUESC!G5,'MRiRW_Wojewódzkie ośrodki'!G5,'MRiRW_Jednostki doradztwa roln'!G5,'MRiRW_System monitoringu kontro'!G5,'GUS_Wrota Statystyki'!G5,MEN_WKSDO!G5,MEN_ORE!G5,'MŚ_E-usługa „Zagrożenia lasów” '!G5,'MŚ_LasWodaPowietrze '!G5,MŚ_PromocjaParkówNarodowych!G5,'MŚ_Inwazyjne gatunki'!G5,MŚ_InwentaryzacjaCennySiedlisk!G5,MSWiA_Dotacje_dla_mnijeszości!G5,MSWiA_SICPR2.0!G5,'MWSiA_GovNet i SŁR w KPRM'!G5,MSWiA_PSMUP!G5,MSWiA_SRB!G5,'MSWiA_e-Dowód'!G5,'MSWiA_e-Zdrowie'!G5,MSWiA_TETRA!G5,'MSWiA_CHMURA OBLICZ. POLICJI '!G5,MR_ZONE!G5,'MR_Konto przedsiębiorcy'!G5,MR_PEF2!G5,MR_UPRP_PUEP!G5,MR_UPRP_PORTOS!G5,'MR_GUM_e-CZAS'!G5,'MR_GUM_TRANS-TACHO'!G5,MR_GUM_MZP!G5,'MR_UZP_e-Zamówienia'!G5,'MR_GUGiK_Usługi IIP'!G5,'MR_GUGiK_Integracja PZGiK'!G5,MS_SDE3!G5,MS_Pomoc_prawna!G5,MS_KRM!G5,MS_Informat.postępowan.karnego!G5,'MS_iSDA 2.0'!G5,MS_KRZ!G5,MS_eKRS!G5,MS_IES!G5,MS_KRK2.0!G5,'MS_Wdrożenie rozwiązań '!G5,'MRPiPS_MonitoringPracy i Pobytu'!G5,MRPiPS_PFRON_Sodir!G5,MRPiPS_PFRON_Neo!G5,'MRPiPS_PFRON_e-PFRON'!G5,MRPiPS_PFRON_EGW_GW!G5,MRPiPS_PFRON_PlatAnalit!G5,MRPiPS_PFRON_Windykacja!G5,'MRPiPS_PFRON_iPFRON+'!G5,MRPiPS_PFRON_SOW!G5,MZ_SMKL!G5,'MZ_e-KRN+'!G5,'MZ_P1+KPK'!G5,MZ_eKrew!G5,MZ_Poltransplant!G5,'MZ_Poprawa jakości .......'!G5,'MZ_nowoczesne e-usługi'!G5,MZ_P2_P4!G5,MZ_InterScienceCloud!G5,MZ_PPM!G5,MZ_ProfiBaza!G5,'MZ-DigitalBrain'!G5,MKiDN_mLUMEN!G5,MKiDN_mPolona!G5,MKiDN_Patrimonium_II!G5,'MKiDN_Polona dla Bibliotek 2.0 '!G5,'MKiDN_Polona dla Naukowców'!G5,MKiDN_CAS!G5,MKiDN_FilmotekaNarodowa!G5,MKiDN_Hereditas!G5,MKiDN_www.muzeach!G5,MKiDN_TVP_Digi_Sport!G5,MKiDN_TVP_Digi_4K!G5,'MKiDN_e-Omnis'!G5,'MKiDN_Bliżej kultury'!G5,'MKiDN_DIGI TVP SA'!G5,'MKiDN_Cyfrowa rekonstrukcja'!G5,'MKiDN_Dziedzictwo chopinowskie'!G5,'MKiDN_Otwarte Narodowe'!G5,MKiDN_ADE!G5,MKiDN_ZOSiA!G5,MKiDN_Patrimonium!G5,'MKiDN_NID '!G5,'MKiDN_Dziedzictwo muzyki'!G5,'MKiDN_Digitalizacja PWM'!G5,MKiDN_WFDiF!G5,MC_KAP!G5,MC_eRPL!G5,MC_ZPA!G5,MC_SRPS!G5,MC_WIIP!G5,'MC_e-Doręczenia'!G5,MC_CPA!G5,'MC_Portal GOV.PL'!G5,'MC_e-usługi'!G5,MC_EZD!G5,MC_ProgramKompetencjiCyfrowych!G5,MC_mObywatel!G5,'MC_KRONIK@'!G5,MF_PUESC!G5,'MF_e-Urzą Skarboowy'!G5,MGMiŻŚ_SIPAM!G5,MGMiŻŚ_REJA24!G5,MGMiŻŚ_Sat4Envi!G5,GUS_GOSPOSTRATEG!G5,GUS_KSZBI!G5,GUS_PDS!G5,'ME_URE_sprawoz. przes. paliw.  '!G5,'MKiDN_Muzeum Sztuki w Łodzi '!G5,MKiDN_Zachęta!G5,'MKiDN_Bliżej Teatru'!G5,MKiDN_archiwumgov.pl!G5,'MKiDN_@SIA'!G5,'MKiDN_PlatfEduLekArch-Pola'!G5,MKiDN_digital_PWM_kontynuacja!G5,MKiDN_PWM_bez_digitalizacji!G5,MF_SZOPEN!G5,MEN_ZRK!G5)</f>
        <v>44.940000000000005</v>
      </c>
      <c r="H5" s="242">
        <f>SUM(MK_BDO!H5,MK_GIOŚ_PPMŚ!H5,MK_GIOŚ_INSPIRE!H5,'MON_Budowa wysokiej jakości  '!H5,'MON_Portal BiO'!H5,MNiSzW_PPPN!H5,MNiSzW_AMU!H5,MNiSzW_BINWIT!H5,MNiSzW_Herberium!H5,MNiSzW_Cyfr.archiwum_Arch.Krak!H5,MNiSzW_Eukaryota!H5,MNiSZW_PlatformaObslugi.Praktyk!H5,MNiSZW_Mod.Zintegr.SystemuNauk!H5,MNiSZW_ZSUN_II!H5,MNiSW_DRODB!H5,'MNiSW_e-CUDO'!H5,MNiSW_eczlowiek!H5,MNiSW_ePuszcza!H5,MNiSW_Leopoldina!H5,MNiSW_MostDanych!H5,MNiSW_OZwRCIN!H5,'MNiSW_Portal zarz.'!H5,MNiSW_repozytorium!H5,MNiSW_Ucyfrowienie!H5,MNiSW_Agro!H5,'MI_ZSI-ULC'!H5,MI_KREPTD!H5,'MI_KPD do inf.o podróżach multi'!H5,'MI_KPD do inf. o warunkach ruch'!H5,'MI_KSZRD TEN-T'!H5,'MI_Polska droga do automatyzacj'!H5,'MF_ZPUTFG '!H5,MF_EUREKA!H5,MRIRW_GIJHARS_EZD!H5,MRIRW_GIJHARS_GOV.PL!H5,MRIRW_GIJHARS_PUESC!H5,'MRiRW_Wojewódzkie ośrodki'!H5,'MRiRW_Jednostki doradztwa roln'!H5,'MRiRW_System monitoringu kontro'!H5,'GUS_Wrota Statystyki'!H5,MEN_WKSDO!H5,MEN_ORE!H5,'MŚ_E-usługa „Zagrożenia lasów” '!H5,'MŚ_LasWodaPowietrze '!H5,MŚ_PromocjaParkówNarodowych!H5,'MŚ_Inwazyjne gatunki'!H5,MŚ_InwentaryzacjaCennySiedlisk!H5,MSWiA_Dotacje_dla_mnijeszości!H5,MSWiA_SICPR2.0!H5,'MWSiA_GovNet i SŁR w KPRM'!H5,MSWiA_PSMUP!H5,MSWiA_SRB!H5,'MSWiA_e-Dowód'!H5,'MSWiA_e-Zdrowie'!H5,MSWiA_TETRA!H5,'MSWiA_CHMURA OBLICZ. POLICJI '!H5,MR_ZONE!H5,'MR_Konto przedsiębiorcy'!H5,MR_PEF2!H5,MR_UPRP_PUEP!H5,MR_UPRP_PORTOS!H5,'MR_GUM_e-CZAS'!H5,'MR_GUM_TRANS-TACHO'!H5,MR_GUM_MZP!H5,'MR_UZP_e-Zamówienia'!H5,'MR_GUGiK_Usługi IIP'!H5,'MR_GUGiK_Integracja PZGiK'!H5,MS_SDE3!H5,MS_Pomoc_prawna!H5,MS_KRM!H5,MS_Informat.postępowan.karnego!H5,'MS_iSDA 2.0'!H5,MS_KRZ!H5,MS_eKRS!H5,MS_IES!H5,MS_KRK2.0!H5,'MS_Wdrożenie rozwiązań '!H5,'MRPiPS_MonitoringPracy i Pobytu'!H5,MRPiPS_PFRON_Sodir!H5,MRPiPS_PFRON_Neo!H5,'MRPiPS_PFRON_e-PFRON'!H5,MRPiPS_PFRON_EGW_GW!H5,MRPiPS_PFRON_PlatAnalit!H5,MRPiPS_PFRON_Windykacja!H5,'MRPiPS_PFRON_iPFRON+'!H5,MRPiPS_PFRON_SOW!H5,MZ_SMKL!H5,'MZ_e-KRN+'!H5,'MZ_P1+KPK'!H5,MZ_eKrew!H5,MZ_Poltransplant!H5,'MZ_Poprawa jakości .......'!H5,'MZ_nowoczesne e-usługi'!H5,MZ_P2_P4!H5,MZ_InterScienceCloud!H5,MZ_PPM!H5,MZ_ProfiBaza!H5,'MZ-DigitalBrain'!H5,MKiDN_mLUMEN!H5,MKiDN_mPolona!H5,MKiDN_Patrimonium_II!H5,'MKiDN_Polona dla Bibliotek 2.0 '!H5,'MKiDN_Polona dla Naukowców'!H5,MKiDN_CAS!H5,MKiDN_FilmotekaNarodowa!H5,MKiDN_Hereditas!H5,MKiDN_www.muzeach!H5,MKiDN_TVP_Digi_Sport!H5,MKiDN_TVP_Digi_4K!H5,'MKiDN_e-Omnis'!H5,'MKiDN_Bliżej kultury'!H5,'MKiDN_DIGI TVP SA'!H5,'MKiDN_Cyfrowa rekonstrukcja'!H5,'MKiDN_Dziedzictwo chopinowskie'!H5,'MKiDN_Otwarte Narodowe'!H5,MKiDN_ADE!H5,MKiDN_ZOSiA!H5,MKiDN_Patrimonium!H5,'MKiDN_NID '!H5,'MKiDN_Dziedzictwo muzyki'!H5,'MKiDN_Digitalizacja PWM'!H5,MKiDN_WFDiF!H5,MC_KAP!H5,MC_eRPL!H5,MC_ZPA!H5,MC_SRPS!H5,MC_WIIP!H5,'MC_e-Doręczenia'!H5,MC_CPA!H5,'MC_Portal GOV.PL'!H5,'MC_e-usługi'!H5,MC_EZD!H5,MC_ProgramKompetencjiCyfrowych!H5,MC_mObywatel!H5,'MC_KRONIK@'!H5,MF_PUESC!H5,'MF_e-Urzą Skarboowy'!H5,MGMiŻŚ_SIPAM!H5,MGMiŻŚ_REJA24!H5,MGMiŻŚ_Sat4Envi!H5,GUS_GOSPOSTRATEG!H5,GUS_KSZBI!H5,GUS_PDS!H5,'ME_URE_sprawoz. przes. paliw.  '!H5,'MKiDN_Muzeum Sztuki w Łodzi '!H5,MKiDN_Zachęta!H5,'MKiDN_Bliżej Teatru'!H5,MKiDN_archiwumgov.pl!H5,'MKiDN_@SIA'!H5,'MKiDN_PlatfEduLekArch-Pola'!H5,MKiDN_digital_PWM_kontynuacja!H5,MKiDN_PWM_bez_digitalizacji!H5,MF_SZOPEN!H5,MEN_ZRK!H5)</f>
        <v>36.239999999999995</v>
      </c>
      <c r="I5" s="242">
        <f>SUM(MK_BDO!I5,MK_GIOŚ_PPMŚ!I5,MK_GIOŚ_INSPIRE!I5,'MON_Budowa wysokiej jakości  '!I5,'MON_Portal BiO'!I5,MNiSzW_PPPN!I5,MNiSzW_AMU!I5,MNiSzW_BINWIT!I5,MNiSzW_Herberium!I5,MNiSzW_Cyfr.archiwum_Arch.Krak!I5,MNiSzW_Eukaryota!I5,MNiSZW_PlatformaObslugi.Praktyk!I5,MNiSZW_Mod.Zintegr.SystemuNauk!I5,MNiSZW_ZSUN_II!I5,MNiSW_DRODB!I5,'MNiSW_e-CUDO'!I5,MNiSW_eczlowiek!I5,MNiSW_ePuszcza!I5,MNiSW_Leopoldina!I5,MNiSW_MostDanych!I5,MNiSW_OZwRCIN!I5,'MNiSW_Portal zarz.'!I5,MNiSW_repozytorium!I5,MNiSW_Ucyfrowienie!I5,MNiSW_Agro!I5,'MI_ZSI-ULC'!I5,MI_KREPTD!I5,'MI_KPD do inf.o podróżach multi'!I5,'MI_KPD do inf. o warunkach ruch'!I5,'MI_KSZRD TEN-T'!I5,'MI_Polska droga do automatyzacj'!I5,'MF_ZPUTFG '!I5,MF_EUREKA!I5,MRIRW_GIJHARS_EZD!I5,MRIRW_GIJHARS_GOV.PL!I5,MRIRW_GIJHARS_PUESC!I5,'MRiRW_Wojewódzkie ośrodki'!I5,'MRiRW_Jednostki doradztwa roln'!I5,'MRiRW_System monitoringu kontro'!I5,'GUS_Wrota Statystyki'!I5,MEN_WKSDO!I5,MEN_ORE!I5,'MŚ_E-usługa „Zagrożenia lasów” '!I5,'MŚ_LasWodaPowietrze '!I5,MŚ_PromocjaParkówNarodowych!I5,'MŚ_Inwazyjne gatunki'!I5,MŚ_InwentaryzacjaCennySiedlisk!I5,MSWiA_Dotacje_dla_mnijeszości!I5,MSWiA_SICPR2.0!I5,'MWSiA_GovNet i SŁR w KPRM'!I5,MSWiA_PSMUP!I5,MSWiA_SRB!I5,'MSWiA_e-Dowód'!I5,'MSWiA_e-Zdrowie'!I5,MSWiA_TETRA!I5,'MSWiA_CHMURA OBLICZ. POLICJI '!I5,MR_ZONE!I5,'MR_Konto przedsiębiorcy'!I5,MR_PEF2!I5,MR_UPRP_PUEP!I5,MR_UPRP_PORTOS!I5,'MR_GUM_e-CZAS'!I5,'MR_GUM_TRANS-TACHO'!I5,MR_GUM_MZP!I5,'MR_UZP_e-Zamówienia'!I5,'MR_GUGiK_Usługi IIP'!I5,'MR_GUGiK_Integracja PZGiK'!I5,MS_SDE3!I5,MS_Pomoc_prawna!I5,MS_KRM!I5,MS_Informat.postępowan.karnego!I5,'MS_iSDA 2.0'!I5,MS_KRZ!I5,MS_eKRS!I5,MS_IES!I5,MS_KRK2.0!I5,'MS_Wdrożenie rozwiązań '!I5,'MRPiPS_MonitoringPracy i Pobytu'!I5,MRPiPS_PFRON_Sodir!I5,MRPiPS_PFRON_Neo!I5,'MRPiPS_PFRON_e-PFRON'!I5,MRPiPS_PFRON_EGW_GW!I5,MRPiPS_PFRON_PlatAnalit!I5,MRPiPS_PFRON_Windykacja!I5,'MRPiPS_PFRON_iPFRON+'!I5,MRPiPS_PFRON_SOW!I5,MZ_SMKL!I5,'MZ_e-KRN+'!I5,'MZ_P1+KPK'!I5,MZ_eKrew!I5,MZ_Poltransplant!I5,'MZ_Poprawa jakości .......'!I5,'MZ_nowoczesne e-usługi'!I5,MZ_P2_P4!I5,MZ_InterScienceCloud!I5,MZ_PPM!I5,MZ_ProfiBaza!I5,'MZ-DigitalBrain'!I5,MKiDN_mLUMEN!I5,MKiDN_mPolona!I5,MKiDN_Patrimonium_II!I5,'MKiDN_Polona dla Bibliotek 2.0 '!I5,'MKiDN_Polona dla Naukowców'!I5,MKiDN_CAS!I5,MKiDN_FilmotekaNarodowa!I5,MKiDN_Hereditas!I5,MKiDN_www.muzeach!I5,MKiDN_TVP_Digi_Sport!I5,MKiDN_TVP_Digi_4K!I5,'MKiDN_e-Omnis'!I5,'MKiDN_Bliżej kultury'!I5,'MKiDN_DIGI TVP SA'!I5,'MKiDN_Cyfrowa rekonstrukcja'!I5,'MKiDN_Dziedzictwo chopinowskie'!I5,'MKiDN_Otwarte Narodowe'!I5,MKiDN_ADE!I5,MKiDN_ZOSiA!I5,MKiDN_Patrimonium!I5,'MKiDN_NID '!I5,'MKiDN_Dziedzictwo muzyki'!I5,'MKiDN_Digitalizacja PWM'!I5,MKiDN_WFDiF!I5,MC_KAP!I5,MC_eRPL!I5,MC_ZPA!I5,MC_SRPS!I5,MC_WIIP!I5,'MC_e-Doręczenia'!I5,MC_CPA!I5,'MC_Portal GOV.PL'!I5,'MC_e-usługi'!I5,MC_EZD!I5,MC_ProgramKompetencjiCyfrowych!I5,MC_mObywatel!I5,'MC_KRONIK@'!I5,MF_PUESC!I5,'MF_e-Urzą Skarboowy'!I5,MGMiŻŚ_SIPAM!I5,MGMiŻŚ_REJA24!I5,MGMiŻŚ_Sat4Envi!I5,GUS_GOSPOSTRATEG!I5,GUS_KSZBI!I5,GUS_PDS!I5,'ME_URE_sprawoz. przes. paliw.  '!I5,'MKiDN_Muzeum Sztuki w Łodzi '!I5,MKiDN_Zachęta!I5,'MKiDN_Bliżej Teatru'!I5,MKiDN_archiwumgov.pl!I5,'MKiDN_@SIA'!I5,'MKiDN_PlatfEduLekArch-Pola'!I5,MKiDN_digital_PWM_kontynuacja!I5,MKiDN_PWM_bez_digitalizacji!I5,MF_SZOPEN!I5,MEN_ZRK!I5)</f>
        <v>45.239999999999995</v>
      </c>
      <c r="J5" s="242">
        <f>SUM(MK_BDO!J5,MK_GIOŚ_PPMŚ!J5,MK_GIOŚ_INSPIRE!J5,'MON_Budowa wysokiej jakości  '!J5,'MON_Portal BiO'!J5,MNiSzW_PPPN!J5,MNiSzW_AMU!J5,MNiSzW_BINWIT!J5,MNiSzW_Herberium!J5,MNiSzW_Cyfr.archiwum_Arch.Krak!J5,MNiSzW_Eukaryota!J5,MNiSZW_PlatformaObslugi.Praktyk!J5,MNiSZW_Mod.Zintegr.SystemuNauk!J5,MNiSZW_ZSUN_II!J5,MNiSW_DRODB!J5,'MNiSW_e-CUDO'!J5,MNiSW_eczlowiek!J5,MNiSW_ePuszcza!J5,MNiSW_Leopoldina!J5,MNiSW_MostDanych!J5,MNiSW_OZwRCIN!J5,'MNiSW_Portal zarz.'!J5,MNiSW_repozytorium!J5,MNiSW_Ucyfrowienie!J5,MNiSW_Agro!J5,'MI_ZSI-ULC'!J5,MI_KREPTD!J5,'MI_KPD do inf.o podróżach multi'!J5,'MI_KPD do inf. o warunkach ruch'!J5,'MI_KSZRD TEN-T'!J5,'MI_Polska droga do automatyzacj'!J5,'MF_ZPUTFG '!J5,MF_EUREKA!J5,MRIRW_GIJHARS_EZD!J5,MRIRW_GIJHARS_GOV.PL!J5,MRIRW_GIJHARS_PUESC!J5,'MRiRW_Wojewódzkie ośrodki'!J5,'MRiRW_Jednostki doradztwa roln'!J5,'MRiRW_System monitoringu kontro'!J5,'GUS_Wrota Statystyki'!J5,MEN_WKSDO!J5,MEN_ORE!J5,'MŚ_E-usługa „Zagrożenia lasów” '!J5,'MŚ_LasWodaPowietrze '!J5,MŚ_PromocjaParkówNarodowych!J5,'MŚ_Inwazyjne gatunki'!J5,MŚ_InwentaryzacjaCennySiedlisk!J5,MSWiA_Dotacje_dla_mnijeszości!J5,MSWiA_SICPR2.0!J5,'MWSiA_GovNet i SŁR w KPRM'!J5,MSWiA_PSMUP!J5,MSWiA_SRB!J5,'MSWiA_e-Dowód'!J5,'MSWiA_e-Zdrowie'!J5,MSWiA_TETRA!J5,'MSWiA_CHMURA OBLICZ. POLICJI '!J5,MR_ZONE!J5,'MR_Konto przedsiębiorcy'!J5,MR_PEF2!J5,MR_UPRP_PUEP!J5,MR_UPRP_PORTOS!J5,'MR_GUM_e-CZAS'!J5,'MR_GUM_TRANS-TACHO'!J5,MR_GUM_MZP!J5,'MR_UZP_e-Zamówienia'!J5,'MR_GUGiK_Usługi IIP'!J5,'MR_GUGiK_Integracja PZGiK'!J5,MS_SDE3!J5,MS_Pomoc_prawna!J5,MS_KRM!J5,MS_Informat.postępowan.karnego!J5,'MS_iSDA 2.0'!J5,MS_KRZ!J5,MS_eKRS!J5,MS_IES!J5,MS_KRK2.0!J5,'MS_Wdrożenie rozwiązań '!J5,'MRPiPS_MonitoringPracy i Pobytu'!J5,MRPiPS_PFRON_Sodir!J5,MRPiPS_PFRON_Neo!J5,'MRPiPS_PFRON_e-PFRON'!J5,MRPiPS_PFRON_EGW_GW!J5,MRPiPS_PFRON_PlatAnalit!J5,MRPiPS_PFRON_Windykacja!J5,'MRPiPS_PFRON_iPFRON+'!J5,MRPiPS_PFRON_SOW!J5,MZ_SMKL!J5,'MZ_e-KRN+'!J5,'MZ_P1+KPK'!J5,MZ_eKrew!J5,MZ_Poltransplant!J5,'MZ_Poprawa jakości .......'!J5,'MZ_nowoczesne e-usługi'!J5,MZ_P2_P4!J5,MZ_InterScienceCloud!J5,MZ_PPM!J5,MZ_ProfiBaza!J5,'MZ-DigitalBrain'!J5,MKiDN_mLUMEN!J5,MKiDN_mPolona!J5,MKiDN_Patrimonium_II!J5,'MKiDN_Polona dla Bibliotek 2.0 '!J5,'MKiDN_Polona dla Naukowców'!J5,MKiDN_CAS!J5,MKiDN_FilmotekaNarodowa!J5,MKiDN_Hereditas!J5,MKiDN_www.muzeach!J5,MKiDN_TVP_Digi_Sport!J5,MKiDN_TVP_Digi_4K!J5,'MKiDN_e-Omnis'!J5,'MKiDN_Bliżej kultury'!J5,'MKiDN_DIGI TVP SA'!J5,'MKiDN_Cyfrowa rekonstrukcja'!J5,'MKiDN_Dziedzictwo chopinowskie'!J5,'MKiDN_Otwarte Narodowe'!J5,MKiDN_ADE!J5,MKiDN_ZOSiA!J5,MKiDN_Patrimonium!J5,'MKiDN_NID '!J5,'MKiDN_Dziedzictwo muzyki'!J5,'MKiDN_Digitalizacja PWM'!J5,MKiDN_WFDiF!J5,MC_KAP!J5,MC_eRPL!J5,MC_ZPA!J5,MC_SRPS!J5,MC_WIIP!J5,'MC_e-Doręczenia'!J5,MC_CPA!J5,'MC_Portal GOV.PL'!J5,'MC_e-usługi'!J5,MC_EZD!J5,MC_ProgramKompetencjiCyfrowych!J5,MC_mObywatel!J5,'MC_KRONIK@'!J5,MF_PUESC!J5,'MF_e-Urzą Skarboowy'!J5,MGMiŻŚ_SIPAM!J5,MGMiŻŚ_REJA24!J5,MGMiŻŚ_Sat4Envi!J5,GUS_GOSPOSTRATEG!J5,GUS_KSZBI!J5,GUS_PDS!J5,'ME_URE_sprawoz. przes. paliw.  '!J5,'MKiDN_Muzeum Sztuki w Łodzi '!J5,MKiDN_Zachęta!J5,'MKiDN_Bliżej Teatru'!J5,MKiDN_archiwumgov.pl!J5,'MKiDN_@SIA'!J5,'MKiDN_PlatfEduLekArch-Pola'!J5,MKiDN_digital_PWM_kontynuacja!J5,MKiDN_PWM_bez_digitalizacji!J5,MF_SZOPEN!J5,MEN_ZRK!J5)</f>
        <v>50.94</v>
      </c>
      <c r="K5" s="242">
        <f>SUM(MK_BDO!K5,MK_GIOŚ_PPMŚ!K5,MK_GIOŚ_INSPIRE!K5,'MON_Budowa wysokiej jakości  '!K5,'MON_Portal BiO'!K5,MNiSzW_PPPN!K5,MNiSzW_AMU!K5,MNiSzW_BINWIT!K5,MNiSzW_Herberium!K5,MNiSzW_Cyfr.archiwum_Arch.Krak!K5,MNiSzW_Eukaryota!K5,MNiSZW_PlatformaObslugi.Praktyk!K5,MNiSZW_Mod.Zintegr.SystemuNauk!K5,MNiSZW_ZSUN_II!K5,MNiSW_DRODB!K5,'MNiSW_e-CUDO'!K5,MNiSW_eczlowiek!K5,MNiSW_ePuszcza!K5,MNiSW_Leopoldina!K5,MNiSW_MostDanych!K5,MNiSW_OZwRCIN!K5,'MNiSW_Portal zarz.'!K5,MNiSW_repozytorium!K5,MNiSW_Ucyfrowienie!K5,MNiSW_Agro!K5,'MI_ZSI-ULC'!K5,MI_KREPTD!K5,'MI_KPD do inf.o podróżach multi'!K5,'MI_KPD do inf. o warunkach ruch'!K5,'MI_KSZRD TEN-T'!K5,'MI_Polska droga do automatyzacj'!K5,'MF_ZPUTFG '!K5,MF_EUREKA!K5,MRIRW_GIJHARS_EZD!K5,MRIRW_GIJHARS_GOV.PL!K5,MRIRW_GIJHARS_PUESC!K5,'MRiRW_Wojewódzkie ośrodki'!K5,'MRiRW_Jednostki doradztwa roln'!K5,'MRiRW_System monitoringu kontro'!K5,'GUS_Wrota Statystyki'!K5,MEN_WKSDO!K5,MEN_ORE!K5,'MŚ_E-usługa „Zagrożenia lasów” '!K5,'MŚ_LasWodaPowietrze '!K5,MŚ_PromocjaParkówNarodowych!K5,'MŚ_Inwazyjne gatunki'!K5,MŚ_InwentaryzacjaCennySiedlisk!K5,MSWiA_Dotacje_dla_mnijeszości!K5,MSWiA_SICPR2.0!K5,'MWSiA_GovNet i SŁR w KPRM'!K5,MSWiA_PSMUP!K5,MSWiA_SRB!K5,'MSWiA_e-Dowód'!K5,'MSWiA_e-Zdrowie'!K5,MSWiA_TETRA!K5,'MSWiA_CHMURA OBLICZ. POLICJI '!K5,MR_ZONE!K5,'MR_Konto przedsiębiorcy'!K5,MR_PEF2!K5,MR_UPRP_PUEP!K5,MR_UPRP_PORTOS!K5,'MR_GUM_e-CZAS'!K5,'MR_GUM_TRANS-TACHO'!K5,MR_GUM_MZP!K5,'MR_UZP_e-Zamówienia'!K5,'MR_GUGiK_Usługi IIP'!K5,'MR_GUGiK_Integracja PZGiK'!K5,MS_SDE3!K5,MS_Pomoc_prawna!K5,MS_KRM!K5,MS_Informat.postępowan.karnego!K5,'MS_iSDA 2.0'!K5,MS_KRZ!K5,MS_eKRS!K5,MS_IES!K5,MS_KRK2.0!K5,'MS_Wdrożenie rozwiązań '!K5,'MRPiPS_MonitoringPracy i Pobytu'!K5,MRPiPS_PFRON_Sodir!K5,MRPiPS_PFRON_Neo!K5,'MRPiPS_PFRON_e-PFRON'!K5,MRPiPS_PFRON_EGW_GW!K5,MRPiPS_PFRON_PlatAnalit!K5,MRPiPS_PFRON_Windykacja!K5,'MRPiPS_PFRON_iPFRON+'!K5,MRPiPS_PFRON_SOW!K5,MZ_SMKL!K5,'MZ_e-KRN+'!K5,'MZ_P1+KPK'!K5,MZ_eKrew!K5,MZ_Poltransplant!K5,'MZ_Poprawa jakości .......'!K5,'MZ_nowoczesne e-usługi'!K5,MZ_P2_P4!K5,MZ_InterScienceCloud!K5,MZ_PPM!K5,MZ_ProfiBaza!K5,'MZ-DigitalBrain'!K5,MKiDN_mLUMEN!K5,MKiDN_mPolona!K5,MKiDN_Patrimonium_II!K5,'MKiDN_Polona dla Bibliotek 2.0 '!K5,'MKiDN_Polona dla Naukowców'!K5,MKiDN_CAS!K5,MKiDN_FilmotekaNarodowa!K5,MKiDN_Hereditas!K5,MKiDN_www.muzeach!K5,MKiDN_TVP_Digi_Sport!K5,MKiDN_TVP_Digi_4K!K5,'MKiDN_e-Omnis'!K5,'MKiDN_Bliżej kultury'!K5,'MKiDN_DIGI TVP SA'!K5,'MKiDN_Cyfrowa rekonstrukcja'!K5,'MKiDN_Dziedzictwo chopinowskie'!K5,'MKiDN_Otwarte Narodowe'!K5,MKiDN_ADE!K5,MKiDN_ZOSiA!K5,MKiDN_Patrimonium!K5,'MKiDN_NID '!K5,'MKiDN_Dziedzictwo muzyki'!K5,'MKiDN_Digitalizacja PWM'!K5,MKiDN_WFDiF!K5,MC_KAP!K5,MC_eRPL!K5,MC_ZPA!K5,MC_SRPS!K5,MC_WIIP!K5,'MC_e-Doręczenia'!K5,MC_CPA!K5,'MC_Portal GOV.PL'!K5,'MC_e-usługi'!K5,MC_EZD!K5,MC_ProgramKompetencjiCyfrowych!K5,MC_mObywatel!K5,'MC_KRONIK@'!K5,MF_PUESC!K5,'MF_e-Urzą Skarboowy'!K5,MGMiŻŚ_SIPAM!K5,MGMiŻŚ_REJA24!K5,MGMiŻŚ_Sat4Envi!K5,GUS_GOSPOSTRATEG!K5,GUS_KSZBI!K5,GUS_PDS!K5,'ME_URE_sprawoz. przes. paliw.  '!K5,'MKiDN_Muzeum Sztuki w Łodzi '!K5,MKiDN_Zachęta!K5,'MKiDN_Bliżej Teatru'!K5,MKiDN_archiwumgov.pl!K5,'MKiDN_@SIA'!K5,'MKiDN_PlatfEduLekArch-Pola'!K5,MKiDN_digital_PWM_kontynuacja!K5,MKiDN_PWM_bez_digitalizacji!K5,MF_SZOPEN!K5,MEN_ZRK!K5)</f>
        <v>50.94</v>
      </c>
      <c r="L5" s="242">
        <f>SUM(MK_BDO!L5,MK_GIOŚ_PPMŚ!L5,MK_GIOŚ_INSPIRE!L5,'MON_Budowa wysokiej jakości  '!L5,'MON_Portal BiO'!L5,MNiSzW_PPPN!L5,MNiSzW_AMU!L5,MNiSzW_BINWIT!L5,MNiSzW_Herberium!L5,MNiSzW_Cyfr.archiwum_Arch.Krak!L5,MNiSzW_Eukaryota!L5,MNiSZW_PlatformaObslugi.Praktyk!L5,MNiSZW_Mod.Zintegr.SystemuNauk!L5,MNiSZW_ZSUN_II!L5,MNiSW_DRODB!L5,'MNiSW_e-CUDO'!L5,MNiSW_eczlowiek!L5,MNiSW_ePuszcza!L5,MNiSW_Leopoldina!L5,MNiSW_MostDanych!L5,MNiSW_OZwRCIN!L5,'MNiSW_Portal zarz.'!L5,MNiSW_repozytorium!L5,MNiSW_Ucyfrowienie!L5,MNiSW_Agro!L5,'MI_ZSI-ULC'!L5,MI_KREPTD!L5,'MI_KPD do inf.o podróżach multi'!L5,'MI_KPD do inf. o warunkach ruch'!L5,'MI_KSZRD TEN-T'!L5,'MI_Polska droga do automatyzacj'!L5,'MF_ZPUTFG '!L5,MF_EUREKA!L5,MRIRW_GIJHARS_EZD!L5,MRIRW_GIJHARS_GOV.PL!L5,MRIRW_GIJHARS_PUESC!L5,'MRiRW_Wojewódzkie ośrodki'!L5,'MRiRW_Jednostki doradztwa roln'!L5,'MRiRW_System monitoringu kontro'!L5,'GUS_Wrota Statystyki'!L5,MEN_WKSDO!L5,MEN_ORE!L5,'MŚ_E-usługa „Zagrożenia lasów” '!L5,'MŚ_LasWodaPowietrze '!L5,MŚ_PromocjaParkówNarodowych!L5,'MŚ_Inwazyjne gatunki'!L5,MŚ_InwentaryzacjaCennySiedlisk!L5,MSWiA_Dotacje_dla_mnijeszości!L5,MSWiA_SICPR2.0!L5,'MWSiA_GovNet i SŁR w KPRM'!L5,MSWiA_PSMUP!L5,MSWiA_SRB!L5,'MSWiA_e-Dowód'!L5,'MSWiA_e-Zdrowie'!L5,MSWiA_TETRA!L5,'MSWiA_CHMURA OBLICZ. POLICJI '!L5,MR_ZONE!L5,'MR_Konto przedsiębiorcy'!L5,MR_PEF2!L5,MR_UPRP_PUEP!L5,MR_UPRP_PORTOS!L5,'MR_GUM_e-CZAS'!L5,'MR_GUM_TRANS-TACHO'!L5,MR_GUM_MZP!L5,'MR_UZP_e-Zamówienia'!L5,'MR_GUGiK_Usługi IIP'!L5,'MR_GUGiK_Integracja PZGiK'!L5,MS_SDE3!L5,MS_Pomoc_prawna!L5,MS_KRM!L5,MS_Informat.postępowan.karnego!L5,'MS_iSDA 2.0'!L5,MS_KRZ!L5,MS_eKRS!L5,MS_IES!L5,MS_KRK2.0!L5,'MS_Wdrożenie rozwiązań '!L5,'MRPiPS_MonitoringPracy i Pobytu'!L5,MRPiPS_PFRON_Sodir!L5,MRPiPS_PFRON_Neo!L5,'MRPiPS_PFRON_e-PFRON'!L5,MRPiPS_PFRON_EGW_GW!L5,MRPiPS_PFRON_PlatAnalit!L5,MRPiPS_PFRON_Windykacja!L5,'MRPiPS_PFRON_iPFRON+'!L5,MRPiPS_PFRON_SOW!L5,MZ_SMKL!L5,'MZ_e-KRN+'!L5,'MZ_P1+KPK'!L5,MZ_eKrew!L5,MZ_Poltransplant!L5,'MZ_Poprawa jakości .......'!L5,'MZ_nowoczesne e-usługi'!L5,MZ_P2_P4!L5,MZ_InterScienceCloud!L5,MZ_PPM!L5,MZ_ProfiBaza!L5,'MZ-DigitalBrain'!L5,MKiDN_mLUMEN!L5,MKiDN_mPolona!L5,MKiDN_Patrimonium_II!L5,'MKiDN_Polona dla Bibliotek 2.0 '!L5,'MKiDN_Polona dla Naukowców'!L5,MKiDN_CAS!L5,MKiDN_FilmotekaNarodowa!L5,MKiDN_Hereditas!L5,MKiDN_www.muzeach!L5,MKiDN_TVP_Digi_Sport!L5,MKiDN_TVP_Digi_4K!L5,'MKiDN_e-Omnis'!L5,'MKiDN_Bliżej kultury'!L5,'MKiDN_DIGI TVP SA'!L5,'MKiDN_Cyfrowa rekonstrukcja'!L5,'MKiDN_Dziedzictwo chopinowskie'!L5,'MKiDN_Otwarte Narodowe'!L5,MKiDN_ADE!L5,MKiDN_ZOSiA!L5,MKiDN_Patrimonium!L5,'MKiDN_NID '!L5,'MKiDN_Dziedzictwo muzyki'!L5,'MKiDN_Digitalizacja PWM'!L5,MKiDN_WFDiF!L5,MC_KAP!L5,MC_eRPL!L5,MC_ZPA!L5,MC_SRPS!L5,MC_WIIP!L5,'MC_e-Doręczenia'!L5,MC_CPA!L5,'MC_Portal GOV.PL'!L5,'MC_e-usługi'!L5,MC_EZD!L5,MC_ProgramKompetencjiCyfrowych!L5,MC_mObywatel!L5,'MC_KRONIK@'!L5,MF_PUESC!L5,'MF_e-Urzą Skarboowy'!L5,MGMiŻŚ_SIPAM!L5,MGMiŻŚ_REJA24!L5,MGMiŻŚ_Sat4Envi!L5,GUS_GOSPOSTRATEG!L5,GUS_KSZBI!L5,GUS_PDS!L5,'ME_URE_sprawoz. przes. paliw.  '!L5,'MKiDN_Muzeum Sztuki w Łodzi '!L5,MKiDN_Zachęta!L5,'MKiDN_Bliżej Teatru'!L5,MKiDN_archiwumgov.pl!L5,'MKiDN_@SIA'!L5,'MKiDN_PlatfEduLekArch-Pola'!L5,MKiDN_digital_PWM_kontynuacja!L5,MKiDN_PWM_bez_digitalizacji!L5,MF_SZOPEN!L5,MEN_ZRK!L5)</f>
        <v>50.919999999999995</v>
      </c>
      <c r="M5" s="242">
        <f t="shared" ref="M5:M20" si="0">SUM(B5:L5)</f>
        <v>388.61</v>
      </c>
    </row>
    <row r="6" spans="1:19" x14ac:dyDescent="0.35">
      <c r="A6" s="5" t="s">
        <v>6</v>
      </c>
      <c r="B6" s="242">
        <f>SUM(MK_BDO!B6,MK_GIOŚ_PPMŚ!B6,MK_GIOŚ_INSPIRE!B6,'MON_Budowa wysokiej jakości  '!B6,'MON_Portal BiO'!B6,MNiSzW_PPPN!B6,MNiSzW_AMU!B6,MNiSzW_BINWIT!B6,MNiSzW_Herberium!B6,MNiSzW_Cyfr.archiwum_Arch.Krak!B6,MNiSzW_Eukaryota!B6,MNiSZW_PlatformaObslugi.Praktyk!B6,MNiSZW_Mod.Zintegr.SystemuNauk!B6,MNiSZW_ZSUN_II!B6,MNiSW_DRODB!B6,'MNiSW_e-CUDO'!B6,MNiSW_eczlowiek!B6,MNiSW_ePuszcza!B6,MNiSW_Leopoldina!B6,MNiSW_MostDanych!B6,MNiSW_OZwRCIN!B6,'MNiSW_Portal zarz.'!B6,MNiSW_repozytorium!B6,MNiSW_Ucyfrowienie!B6,MNiSW_Agro!B6,'MI_ZSI-ULC'!B6,MI_KREPTD!B6,'MI_KPD do inf.o podróżach multi'!B6,'MI_KPD do inf. o warunkach ruch'!B6,'MI_KSZRD TEN-T'!B6,'MI_Polska droga do automatyzacj'!B6,'MF_ZPUTFG '!B6,MF_EUREKA!B6,MRIRW_GIJHARS_EZD!B6,MRIRW_GIJHARS_GOV.PL!B6,MRIRW_GIJHARS_PUESC!B6,'MRiRW_Wojewódzkie ośrodki'!B6,'MRiRW_Jednostki doradztwa roln'!B6,'MRiRW_System monitoringu kontro'!B6,'GUS_Wrota Statystyki'!B6,MEN_WKSDO!B6,MEN_ORE!B6,'MŚ_E-usługa „Zagrożenia lasów” '!B6,'MŚ_LasWodaPowietrze '!B6,MŚ_PromocjaParkówNarodowych!B6,'MŚ_Inwazyjne gatunki'!B6,MŚ_InwentaryzacjaCennySiedlisk!B6,MSWiA_Dotacje_dla_mnijeszości!B6,MSWiA_SICPR2.0!B6,'MWSiA_GovNet i SŁR w KPRM'!B6,MSWiA_PSMUP!B6,MSWiA_SRB!B6,'MSWiA_e-Dowód'!B6,'MSWiA_e-Zdrowie'!B6,MSWiA_TETRA!B6,'MSWiA_CHMURA OBLICZ. POLICJI '!B6,MR_ZONE!B6,'MR_Konto przedsiębiorcy'!B6,MR_PEF2!B6,MR_UPRP_PUEP!B6,MR_UPRP_PORTOS!B6,'MR_GUM_e-CZAS'!B6,'MR_GUM_TRANS-TACHO'!B6,MR_GUM_MZP!B6,'MR_UZP_e-Zamówienia'!B6,'MR_GUGiK_Usługi IIP'!B6,'MR_GUGiK_Integracja PZGiK'!B6,MS_SDE3!B6,MS_Pomoc_prawna!B6,MS_KRM!B6,MS_Informat.postępowan.karnego!B6,'MS_iSDA 2.0'!B6,MS_KRZ!B6,MS_eKRS!B6,MS_IES!B6,MS_KRK2.0!B6,'MS_Wdrożenie rozwiązań '!B6,'MRPiPS_MonitoringPracy i Pobytu'!B6,MRPiPS_PFRON_Sodir!B6,MRPiPS_PFRON_Neo!B6,'MRPiPS_PFRON_e-PFRON'!B6,MRPiPS_PFRON_EGW_GW!B6,MRPiPS_PFRON_PlatAnalit!B6,MRPiPS_PFRON_Windykacja!B6,'MRPiPS_PFRON_iPFRON+'!B6,MRPiPS_PFRON_SOW!B6,MZ_SMKL!B6,'MZ_e-KRN+'!B6,'MZ_P1+KPK'!B6,MZ_eKrew!B6,MZ_Poltransplant!B6,'MZ_Poprawa jakości .......'!B6,'MZ_nowoczesne e-usługi'!B6,MZ_P2_P4!B6,MZ_InterScienceCloud!B6,MZ_PPM!B6,MZ_ProfiBaza!B6,'MZ-DigitalBrain'!B6,MKiDN_mLUMEN!B6,MKiDN_mPolona!B6,MKiDN_Patrimonium_II!B6,'MKiDN_Polona dla Bibliotek 2.0 '!B6,'MKiDN_Polona dla Naukowców'!B6,MKiDN_CAS!B6,MKiDN_FilmotekaNarodowa!B6,MKiDN_Hereditas!B6,MKiDN_www.muzeach!B6,MKiDN_TVP_Digi_Sport!B6,MKiDN_TVP_Digi_4K!B6,'MKiDN_e-Omnis'!B6,'MKiDN_Bliżej kultury'!B6,'MKiDN_DIGI TVP SA'!B6,'MKiDN_Cyfrowa rekonstrukcja'!B6,'MKiDN_Dziedzictwo chopinowskie'!B6,'MKiDN_Otwarte Narodowe'!B6,MKiDN_ADE!B6,MKiDN_ZOSiA!B6,MKiDN_Patrimonium!B6,'MKiDN_NID '!B6,'MKiDN_Dziedzictwo muzyki'!B6,'MKiDN_Digitalizacja PWM'!B6,MKiDN_WFDiF!B6,MC_KAP!B6,MC_eRPL!B6,MC_ZPA!B6,MC_SRPS!B6,MC_WIIP!B6,'MC_e-Doręczenia'!B6,MC_CPA!B6,'MC_Portal GOV.PL'!B6,'MC_e-usługi'!B6,MC_EZD!B6,MC_ProgramKompetencjiCyfrowych!B6,MC_mObywatel!B6,'MC_KRONIK@'!B6,MF_PUESC!B6,'MF_e-Urzą Skarboowy'!B6,MGMiŻŚ_SIPAM!B6,MGMiŻŚ_REJA24!B6,MGMiŻŚ_Sat4Envi!B6,GUS_GOSPOSTRATEG!B6,GUS_KSZBI!B6,GUS_PDS!B6,'ME_URE_sprawoz. przes. paliw.  '!B6,'MKiDN_Muzeum Sztuki w Łodzi '!B6,MKiDN_Zachęta!B6,'MKiDN_Bliżej Teatru'!B6,MKiDN_archiwumgov.pl!B6,'MKiDN_@SIA'!B6,'MKiDN_PlatfEduLekArch-Pola'!B6,MKiDN_digital_PWM_kontynuacja!B6,MKiDN_PWM_bez_digitalizacji!B6,MF_SZOPEN!B6,MEN_ZRK!B6)</f>
        <v>0.03</v>
      </c>
      <c r="C6" s="242">
        <f>SUM(MK_BDO!C6,MK_GIOŚ_PPMŚ!C6,MK_GIOŚ_INSPIRE!C6,'MON_Budowa wysokiej jakości  '!C6,'MON_Portal BiO'!C6,MNiSzW_PPPN!C6,MNiSzW_AMU!C6,MNiSzW_BINWIT!C6,MNiSzW_Herberium!C6,MNiSzW_Cyfr.archiwum_Arch.Krak!C6,MNiSzW_Eukaryota!C6,MNiSZW_PlatformaObslugi.Praktyk!C6,MNiSZW_Mod.Zintegr.SystemuNauk!C6,MNiSZW_ZSUN_II!C6,MNiSW_DRODB!C6,'MNiSW_e-CUDO'!C6,MNiSW_eczlowiek!C6,MNiSW_ePuszcza!C6,MNiSW_Leopoldina!C6,MNiSW_MostDanych!C6,MNiSW_OZwRCIN!C6,'MNiSW_Portal zarz.'!C6,MNiSW_repozytorium!C6,MNiSW_Ucyfrowienie!C6,MNiSW_Agro!C6,'MI_ZSI-ULC'!C6,MI_KREPTD!C6,'MI_KPD do inf.o podróżach multi'!C6,'MI_KPD do inf. o warunkach ruch'!C6,'MI_KSZRD TEN-T'!C6,'MI_Polska droga do automatyzacj'!C6,'MF_ZPUTFG '!C6,MF_EUREKA!C6,MRIRW_GIJHARS_EZD!C6,MRIRW_GIJHARS_GOV.PL!C6,MRIRW_GIJHARS_PUESC!C6,'MRiRW_Wojewódzkie ośrodki'!C6,'MRiRW_Jednostki doradztwa roln'!C6,'MRiRW_System monitoringu kontro'!C6,'GUS_Wrota Statystyki'!C6,MEN_WKSDO!C6,MEN_ORE!C6,'MŚ_E-usługa „Zagrożenia lasów” '!C6,'MŚ_LasWodaPowietrze '!C6,MŚ_PromocjaParkówNarodowych!C6,'MŚ_Inwazyjne gatunki'!C6,MŚ_InwentaryzacjaCennySiedlisk!C6,MSWiA_Dotacje_dla_mnijeszości!C6,MSWiA_SICPR2.0!C6,'MWSiA_GovNet i SŁR w KPRM'!C6,MSWiA_PSMUP!C6,MSWiA_SRB!C6,'MSWiA_e-Dowód'!C6,'MSWiA_e-Zdrowie'!C6,MSWiA_TETRA!C6,'MSWiA_CHMURA OBLICZ. POLICJI '!C6,MR_ZONE!C6,'MR_Konto przedsiębiorcy'!C6,MR_PEF2!C6,MR_UPRP_PUEP!C6,MR_UPRP_PORTOS!C6,'MR_GUM_e-CZAS'!C6,'MR_GUM_TRANS-TACHO'!C6,MR_GUM_MZP!C6,'MR_UZP_e-Zamówienia'!C6,'MR_GUGiK_Usługi IIP'!C6,'MR_GUGiK_Integracja PZGiK'!C6,MS_SDE3!C6,MS_Pomoc_prawna!C6,MS_KRM!C6,MS_Informat.postępowan.karnego!C6,'MS_iSDA 2.0'!C6,MS_KRZ!C6,MS_eKRS!C6,MS_IES!C6,MS_KRK2.0!C6,'MS_Wdrożenie rozwiązań '!C6,'MRPiPS_MonitoringPracy i Pobytu'!C6,MRPiPS_PFRON_Sodir!C6,MRPiPS_PFRON_Neo!C6,'MRPiPS_PFRON_e-PFRON'!C6,MRPiPS_PFRON_EGW_GW!C6,MRPiPS_PFRON_PlatAnalit!C6,MRPiPS_PFRON_Windykacja!C6,'MRPiPS_PFRON_iPFRON+'!C6,MRPiPS_PFRON_SOW!C6,MZ_SMKL!C6,'MZ_e-KRN+'!C6,'MZ_P1+KPK'!C6,MZ_eKrew!C6,MZ_Poltransplant!C6,'MZ_Poprawa jakości .......'!C6,'MZ_nowoczesne e-usługi'!C6,MZ_P2_P4!C6,MZ_InterScienceCloud!C6,MZ_PPM!C6,MZ_ProfiBaza!C6,'MZ-DigitalBrain'!C6,MKiDN_mLUMEN!C6,MKiDN_mPolona!C6,MKiDN_Patrimonium_II!C6,'MKiDN_Polona dla Bibliotek 2.0 '!C6,'MKiDN_Polona dla Naukowców'!C6,MKiDN_CAS!C6,MKiDN_FilmotekaNarodowa!C6,MKiDN_Hereditas!C6,MKiDN_www.muzeach!C6,MKiDN_TVP_Digi_Sport!C6,MKiDN_TVP_Digi_4K!C6,'MKiDN_e-Omnis'!C6,'MKiDN_Bliżej kultury'!C6,'MKiDN_DIGI TVP SA'!C6,'MKiDN_Cyfrowa rekonstrukcja'!C6,'MKiDN_Dziedzictwo chopinowskie'!C6,'MKiDN_Otwarte Narodowe'!C6,MKiDN_ADE!C6,MKiDN_ZOSiA!C6,MKiDN_Patrimonium!C6,'MKiDN_NID '!C6,'MKiDN_Dziedzictwo muzyki'!C6,'MKiDN_Digitalizacja PWM'!C6,MKiDN_WFDiF!C6,MC_KAP!C6,MC_eRPL!C6,MC_ZPA!C6,MC_SRPS!C6,MC_WIIP!C6,'MC_e-Doręczenia'!C6,MC_CPA!C6,'MC_Portal GOV.PL'!C6,'MC_e-usługi'!C6,MC_EZD!C6,MC_ProgramKompetencjiCyfrowych!C6,MC_mObywatel!C6,'MC_KRONIK@'!C6,MF_PUESC!C6,'MF_e-Urzą Skarboowy'!C6,MGMiŻŚ_SIPAM!C6,MGMiŻŚ_REJA24!C6,MGMiŻŚ_Sat4Envi!C6,GUS_GOSPOSTRATEG!C6,GUS_KSZBI!C6,GUS_PDS!C6,'ME_URE_sprawoz. przes. paliw.  '!C6,'MKiDN_Muzeum Sztuki w Łodzi '!C6,MKiDN_Zachęta!C6,'MKiDN_Bliżej Teatru'!C6,MKiDN_archiwumgov.pl!C6,'MKiDN_@SIA'!C6,'MKiDN_PlatfEduLekArch-Pola'!C6,MKiDN_digital_PWM_kontynuacja!C6,MKiDN_PWM_bez_digitalizacji!C6,MF_SZOPEN!C6,MEN_ZRK!C6)</f>
        <v>0.03</v>
      </c>
      <c r="D6" s="242">
        <f>SUM(MK_BDO!D6,MK_GIOŚ_PPMŚ!D6,MK_GIOŚ_INSPIRE!D6,'MON_Budowa wysokiej jakości  '!D6,'MON_Portal BiO'!D6,MNiSzW_PPPN!D6,MNiSzW_AMU!D6,MNiSzW_BINWIT!D6,MNiSzW_Herberium!D6,MNiSzW_Cyfr.archiwum_Arch.Krak!D6,MNiSzW_Eukaryota!D6,MNiSZW_PlatformaObslugi.Praktyk!D6,MNiSZW_Mod.Zintegr.SystemuNauk!D6,MNiSZW_ZSUN_II!D6,MNiSW_DRODB!D6,'MNiSW_e-CUDO'!D6,MNiSW_eczlowiek!D6,MNiSW_ePuszcza!D6,MNiSW_Leopoldina!D6,MNiSW_MostDanych!D6,MNiSW_OZwRCIN!D6,'MNiSW_Portal zarz.'!D6,MNiSW_repozytorium!D6,MNiSW_Ucyfrowienie!D6,MNiSW_Agro!D6,'MI_ZSI-ULC'!D6,MI_KREPTD!D6,'MI_KPD do inf.o podróżach multi'!D6,'MI_KPD do inf. o warunkach ruch'!D6,'MI_KSZRD TEN-T'!D6,'MI_Polska droga do automatyzacj'!D6,'MF_ZPUTFG '!D6,MF_EUREKA!D6,MRIRW_GIJHARS_EZD!D6,MRIRW_GIJHARS_GOV.PL!D6,MRIRW_GIJHARS_PUESC!D6,'MRiRW_Wojewódzkie ośrodki'!D6,'MRiRW_Jednostki doradztwa roln'!D6,'MRiRW_System monitoringu kontro'!D6,'GUS_Wrota Statystyki'!D6,MEN_WKSDO!D6,MEN_ORE!D6,'MŚ_E-usługa „Zagrożenia lasów” '!D6,'MŚ_LasWodaPowietrze '!D6,MŚ_PromocjaParkówNarodowych!D6,'MŚ_Inwazyjne gatunki'!D6,MŚ_InwentaryzacjaCennySiedlisk!D6,MSWiA_Dotacje_dla_mnijeszości!D6,MSWiA_SICPR2.0!D6,'MWSiA_GovNet i SŁR w KPRM'!D6,MSWiA_PSMUP!D6,MSWiA_SRB!D6,'MSWiA_e-Dowód'!D6,'MSWiA_e-Zdrowie'!D6,MSWiA_TETRA!D6,'MSWiA_CHMURA OBLICZ. POLICJI '!D6,MR_ZONE!D6,'MR_Konto przedsiębiorcy'!D6,MR_PEF2!D6,MR_UPRP_PUEP!D6,MR_UPRP_PORTOS!D6,'MR_GUM_e-CZAS'!D6,'MR_GUM_TRANS-TACHO'!D6,MR_GUM_MZP!D6,'MR_UZP_e-Zamówienia'!D6,'MR_GUGiK_Usługi IIP'!D6,'MR_GUGiK_Integracja PZGiK'!D6,MS_SDE3!D6,MS_Pomoc_prawna!D6,MS_KRM!D6,MS_Informat.postępowan.karnego!D6,'MS_iSDA 2.0'!D6,MS_KRZ!D6,MS_eKRS!D6,MS_IES!D6,MS_KRK2.0!D6,'MS_Wdrożenie rozwiązań '!D6,'MRPiPS_MonitoringPracy i Pobytu'!D6,MRPiPS_PFRON_Sodir!D6,MRPiPS_PFRON_Neo!D6,'MRPiPS_PFRON_e-PFRON'!D6,MRPiPS_PFRON_EGW_GW!D6,MRPiPS_PFRON_PlatAnalit!D6,MRPiPS_PFRON_Windykacja!D6,'MRPiPS_PFRON_iPFRON+'!D6,MRPiPS_PFRON_SOW!D6,MZ_SMKL!D6,'MZ_e-KRN+'!D6,'MZ_P1+KPK'!D6,MZ_eKrew!D6,MZ_Poltransplant!D6,'MZ_Poprawa jakości .......'!D6,'MZ_nowoczesne e-usługi'!D6,MZ_P2_P4!D6,MZ_InterScienceCloud!D6,MZ_PPM!D6,MZ_ProfiBaza!D6,'MZ-DigitalBrain'!D6,MKiDN_mLUMEN!D6,MKiDN_mPolona!D6,MKiDN_Patrimonium_II!D6,'MKiDN_Polona dla Bibliotek 2.0 '!D6,'MKiDN_Polona dla Naukowców'!D6,MKiDN_CAS!D6,MKiDN_FilmotekaNarodowa!D6,MKiDN_Hereditas!D6,MKiDN_www.muzeach!D6,MKiDN_TVP_Digi_Sport!D6,MKiDN_TVP_Digi_4K!D6,'MKiDN_e-Omnis'!D6,'MKiDN_Bliżej kultury'!D6,'MKiDN_DIGI TVP SA'!D6,'MKiDN_Cyfrowa rekonstrukcja'!D6,'MKiDN_Dziedzictwo chopinowskie'!D6,'MKiDN_Otwarte Narodowe'!D6,MKiDN_ADE!D6,MKiDN_ZOSiA!D6,MKiDN_Patrimonium!D6,'MKiDN_NID '!D6,'MKiDN_Dziedzictwo muzyki'!D6,'MKiDN_Digitalizacja PWM'!D6,MKiDN_WFDiF!D6,MC_KAP!D6,MC_eRPL!D6,MC_ZPA!D6,MC_SRPS!D6,MC_WIIP!D6,'MC_e-Doręczenia'!D6,MC_CPA!D6,'MC_Portal GOV.PL'!D6,'MC_e-usługi'!D6,MC_EZD!D6,MC_ProgramKompetencjiCyfrowych!D6,MC_mObywatel!D6,'MC_KRONIK@'!D6,MF_PUESC!D6,'MF_e-Urzą Skarboowy'!D6,MGMiŻŚ_SIPAM!D6,MGMiŻŚ_REJA24!D6,MGMiŻŚ_Sat4Envi!D6,GUS_GOSPOSTRATEG!D6,GUS_KSZBI!D6,GUS_PDS!D6,'ME_URE_sprawoz. przes. paliw.  '!D6,'MKiDN_Muzeum Sztuki w Łodzi '!D6,MKiDN_Zachęta!D6,'MKiDN_Bliżej Teatru'!D6,MKiDN_archiwumgov.pl!D6,'MKiDN_@SIA'!D6,'MKiDN_PlatfEduLekArch-Pola'!D6,MKiDN_digital_PWM_kontynuacja!D6,MKiDN_PWM_bez_digitalizacji!D6,MF_SZOPEN!D6,MEN_ZRK!D6)</f>
        <v>0.03</v>
      </c>
      <c r="E6" s="242">
        <f>SUM(MK_BDO!E6,MK_GIOŚ_PPMŚ!E6,MK_GIOŚ_INSPIRE!E6,'MON_Budowa wysokiej jakości  '!E6,'MON_Portal BiO'!E6,MNiSzW_PPPN!E6,MNiSzW_AMU!E6,MNiSzW_BINWIT!E6,MNiSzW_Herberium!E6,MNiSzW_Cyfr.archiwum_Arch.Krak!E6,MNiSzW_Eukaryota!E6,MNiSZW_PlatformaObslugi.Praktyk!E6,MNiSZW_Mod.Zintegr.SystemuNauk!E6,MNiSZW_ZSUN_II!E6,MNiSW_DRODB!E6,'MNiSW_e-CUDO'!E6,MNiSW_eczlowiek!E6,MNiSW_ePuszcza!E6,MNiSW_Leopoldina!E6,MNiSW_MostDanych!E6,MNiSW_OZwRCIN!E6,'MNiSW_Portal zarz.'!E6,MNiSW_repozytorium!E6,MNiSW_Ucyfrowienie!E6,MNiSW_Agro!E6,'MI_ZSI-ULC'!E6,MI_KREPTD!E6,'MI_KPD do inf.o podróżach multi'!E6,'MI_KPD do inf. o warunkach ruch'!E6,'MI_KSZRD TEN-T'!E6,'MI_Polska droga do automatyzacj'!E6,'MF_ZPUTFG '!E6,MF_EUREKA!E6,MRIRW_GIJHARS_EZD!E6,MRIRW_GIJHARS_GOV.PL!E6,MRIRW_GIJHARS_PUESC!E6,'MRiRW_Wojewódzkie ośrodki'!E6,'MRiRW_Jednostki doradztwa roln'!E6,'MRiRW_System monitoringu kontro'!E6,'GUS_Wrota Statystyki'!E6,MEN_WKSDO!E6,MEN_ORE!E6,'MŚ_E-usługa „Zagrożenia lasów” '!E6,'MŚ_LasWodaPowietrze '!E6,MŚ_PromocjaParkówNarodowych!E6,'MŚ_Inwazyjne gatunki'!E6,MŚ_InwentaryzacjaCennySiedlisk!E6,MSWiA_Dotacje_dla_mnijeszości!E6,MSWiA_SICPR2.0!E6,'MWSiA_GovNet i SŁR w KPRM'!E6,MSWiA_PSMUP!E6,MSWiA_SRB!E6,'MSWiA_e-Dowód'!E6,'MSWiA_e-Zdrowie'!E6,MSWiA_TETRA!E6,'MSWiA_CHMURA OBLICZ. POLICJI '!E6,MR_ZONE!E6,'MR_Konto przedsiębiorcy'!E6,MR_PEF2!E6,MR_UPRP_PUEP!E6,MR_UPRP_PORTOS!E6,'MR_GUM_e-CZAS'!E6,'MR_GUM_TRANS-TACHO'!E6,MR_GUM_MZP!E6,'MR_UZP_e-Zamówienia'!E6,'MR_GUGiK_Usługi IIP'!E6,'MR_GUGiK_Integracja PZGiK'!E6,MS_SDE3!E6,MS_Pomoc_prawna!E6,MS_KRM!E6,MS_Informat.postępowan.karnego!E6,'MS_iSDA 2.0'!E6,MS_KRZ!E6,MS_eKRS!E6,MS_IES!E6,MS_KRK2.0!E6,'MS_Wdrożenie rozwiązań '!E6,'MRPiPS_MonitoringPracy i Pobytu'!E6,MRPiPS_PFRON_Sodir!E6,MRPiPS_PFRON_Neo!E6,'MRPiPS_PFRON_e-PFRON'!E6,MRPiPS_PFRON_EGW_GW!E6,MRPiPS_PFRON_PlatAnalit!E6,MRPiPS_PFRON_Windykacja!E6,'MRPiPS_PFRON_iPFRON+'!E6,MRPiPS_PFRON_SOW!E6,MZ_SMKL!E6,'MZ_e-KRN+'!E6,'MZ_P1+KPK'!E6,MZ_eKrew!E6,MZ_Poltransplant!E6,'MZ_Poprawa jakości .......'!E6,'MZ_nowoczesne e-usługi'!E6,MZ_P2_P4!E6,MZ_InterScienceCloud!E6,MZ_PPM!E6,MZ_ProfiBaza!E6,'MZ-DigitalBrain'!E6,MKiDN_mLUMEN!E6,MKiDN_mPolona!E6,MKiDN_Patrimonium_II!E6,'MKiDN_Polona dla Bibliotek 2.0 '!E6,'MKiDN_Polona dla Naukowców'!E6,MKiDN_CAS!E6,MKiDN_FilmotekaNarodowa!E6,MKiDN_Hereditas!E6,MKiDN_www.muzeach!E6,MKiDN_TVP_Digi_Sport!E6,MKiDN_TVP_Digi_4K!E6,'MKiDN_e-Omnis'!E6,'MKiDN_Bliżej kultury'!E6,'MKiDN_DIGI TVP SA'!E6,'MKiDN_Cyfrowa rekonstrukcja'!E6,'MKiDN_Dziedzictwo chopinowskie'!E6,'MKiDN_Otwarte Narodowe'!E6,MKiDN_ADE!E6,MKiDN_ZOSiA!E6,MKiDN_Patrimonium!E6,'MKiDN_NID '!E6,'MKiDN_Dziedzictwo muzyki'!E6,'MKiDN_Digitalizacja PWM'!E6,MKiDN_WFDiF!E6,MC_KAP!E6,MC_eRPL!E6,MC_ZPA!E6,MC_SRPS!E6,MC_WIIP!E6,'MC_e-Doręczenia'!E6,MC_CPA!E6,'MC_Portal GOV.PL'!E6,'MC_e-usługi'!E6,MC_EZD!E6,MC_ProgramKompetencjiCyfrowych!E6,MC_mObywatel!E6,'MC_KRONIK@'!E6,MF_PUESC!E6,'MF_e-Urzą Skarboowy'!E6,MGMiŻŚ_SIPAM!E6,MGMiŻŚ_REJA24!E6,MGMiŻŚ_Sat4Envi!E6,GUS_GOSPOSTRATEG!E6,GUS_KSZBI!E6,GUS_PDS!E6,'ME_URE_sprawoz. przes. paliw.  '!E6,'MKiDN_Muzeum Sztuki w Łodzi '!E6,MKiDN_Zachęta!E6,'MKiDN_Bliżej Teatru'!E6,MKiDN_archiwumgov.pl!E6,'MKiDN_@SIA'!E6,'MKiDN_PlatfEduLekArch-Pola'!E6,MKiDN_digital_PWM_kontynuacja!E6,MKiDN_PWM_bez_digitalizacji!E6,MF_SZOPEN!E6,MEN_ZRK!E6)</f>
        <v>0.03</v>
      </c>
      <c r="F6" s="242">
        <f>SUM(MK_BDO!F6,MK_GIOŚ_PPMŚ!F6,MK_GIOŚ_INSPIRE!F6,'MON_Budowa wysokiej jakości  '!F6,'MON_Portal BiO'!F6,MNiSzW_PPPN!F6,MNiSzW_AMU!F6,MNiSzW_BINWIT!F6,MNiSzW_Herberium!F6,MNiSzW_Cyfr.archiwum_Arch.Krak!F6,MNiSzW_Eukaryota!F6,MNiSZW_PlatformaObslugi.Praktyk!F6,MNiSZW_Mod.Zintegr.SystemuNauk!F6,MNiSZW_ZSUN_II!F6,MNiSW_DRODB!F6,'MNiSW_e-CUDO'!F6,MNiSW_eczlowiek!F6,MNiSW_ePuszcza!F6,MNiSW_Leopoldina!F6,MNiSW_MostDanych!F6,MNiSW_OZwRCIN!F6,'MNiSW_Portal zarz.'!F6,MNiSW_repozytorium!F6,MNiSW_Ucyfrowienie!F6,MNiSW_Agro!F6,'MI_ZSI-ULC'!F6,MI_KREPTD!F6,'MI_KPD do inf.o podróżach multi'!F6,'MI_KPD do inf. o warunkach ruch'!F6,'MI_KSZRD TEN-T'!F6,'MI_Polska droga do automatyzacj'!F6,'MF_ZPUTFG '!F6,MF_EUREKA!F6,MRIRW_GIJHARS_EZD!F6,MRIRW_GIJHARS_GOV.PL!F6,MRIRW_GIJHARS_PUESC!F6,'MRiRW_Wojewódzkie ośrodki'!F6,'MRiRW_Jednostki doradztwa roln'!F6,'MRiRW_System monitoringu kontro'!F6,'GUS_Wrota Statystyki'!F6,MEN_WKSDO!F6,MEN_ORE!F6,'MŚ_E-usługa „Zagrożenia lasów” '!F6,'MŚ_LasWodaPowietrze '!F6,MŚ_PromocjaParkówNarodowych!F6,'MŚ_Inwazyjne gatunki'!F6,MŚ_InwentaryzacjaCennySiedlisk!F6,MSWiA_Dotacje_dla_mnijeszości!F6,MSWiA_SICPR2.0!F6,'MWSiA_GovNet i SŁR w KPRM'!F6,MSWiA_PSMUP!F6,MSWiA_SRB!F6,'MSWiA_e-Dowód'!F6,'MSWiA_e-Zdrowie'!F6,MSWiA_TETRA!F6,'MSWiA_CHMURA OBLICZ. POLICJI '!F6,MR_ZONE!F6,'MR_Konto przedsiębiorcy'!F6,MR_PEF2!F6,MR_UPRP_PUEP!F6,MR_UPRP_PORTOS!F6,'MR_GUM_e-CZAS'!F6,'MR_GUM_TRANS-TACHO'!F6,MR_GUM_MZP!F6,'MR_UZP_e-Zamówienia'!F6,'MR_GUGiK_Usługi IIP'!F6,'MR_GUGiK_Integracja PZGiK'!F6,MS_SDE3!F6,MS_Pomoc_prawna!F6,MS_KRM!F6,MS_Informat.postępowan.karnego!F6,'MS_iSDA 2.0'!F6,MS_KRZ!F6,MS_eKRS!F6,MS_IES!F6,MS_KRK2.0!F6,'MS_Wdrożenie rozwiązań '!F6,'MRPiPS_MonitoringPracy i Pobytu'!F6,MRPiPS_PFRON_Sodir!F6,MRPiPS_PFRON_Neo!F6,'MRPiPS_PFRON_e-PFRON'!F6,MRPiPS_PFRON_EGW_GW!F6,MRPiPS_PFRON_PlatAnalit!F6,MRPiPS_PFRON_Windykacja!F6,'MRPiPS_PFRON_iPFRON+'!F6,MRPiPS_PFRON_SOW!F6,MZ_SMKL!F6,'MZ_e-KRN+'!F6,'MZ_P1+KPK'!F6,MZ_eKrew!F6,MZ_Poltransplant!F6,'MZ_Poprawa jakości .......'!F6,'MZ_nowoczesne e-usługi'!F6,MZ_P2_P4!F6,MZ_InterScienceCloud!F6,MZ_PPM!F6,MZ_ProfiBaza!F6,'MZ-DigitalBrain'!F6,MKiDN_mLUMEN!F6,MKiDN_mPolona!F6,MKiDN_Patrimonium_II!F6,'MKiDN_Polona dla Bibliotek 2.0 '!F6,'MKiDN_Polona dla Naukowców'!F6,MKiDN_CAS!F6,MKiDN_FilmotekaNarodowa!F6,MKiDN_Hereditas!F6,MKiDN_www.muzeach!F6,MKiDN_TVP_Digi_Sport!F6,MKiDN_TVP_Digi_4K!F6,'MKiDN_e-Omnis'!F6,'MKiDN_Bliżej kultury'!F6,'MKiDN_DIGI TVP SA'!F6,'MKiDN_Cyfrowa rekonstrukcja'!F6,'MKiDN_Dziedzictwo chopinowskie'!F6,'MKiDN_Otwarte Narodowe'!F6,MKiDN_ADE!F6,MKiDN_ZOSiA!F6,MKiDN_Patrimonium!F6,'MKiDN_NID '!F6,'MKiDN_Dziedzictwo muzyki'!F6,'MKiDN_Digitalizacja PWM'!F6,MKiDN_WFDiF!F6,MC_KAP!F6,MC_eRPL!F6,MC_ZPA!F6,MC_SRPS!F6,MC_WIIP!F6,'MC_e-Doręczenia'!F6,MC_CPA!F6,'MC_Portal GOV.PL'!F6,'MC_e-usługi'!F6,MC_EZD!F6,MC_ProgramKompetencjiCyfrowych!F6,MC_mObywatel!F6,'MC_KRONIK@'!F6,MF_PUESC!F6,'MF_e-Urzą Skarboowy'!F6,MGMiŻŚ_SIPAM!F6,MGMiŻŚ_REJA24!F6,MGMiŻŚ_Sat4Envi!F6,GUS_GOSPOSTRATEG!F6,GUS_KSZBI!F6,GUS_PDS!F6,'ME_URE_sprawoz. przes. paliw.  '!F6,'MKiDN_Muzeum Sztuki w Łodzi '!F6,MKiDN_Zachęta!F6,'MKiDN_Bliżej Teatru'!F6,MKiDN_archiwumgov.pl!F6,'MKiDN_@SIA'!F6,'MKiDN_PlatfEduLekArch-Pola'!F6,MKiDN_digital_PWM_kontynuacja!F6,MKiDN_PWM_bez_digitalizacji!F6,MF_SZOPEN!F6,MEN_ZRK!F6)</f>
        <v>0.03</v>
      </c>
      <c r="G6" s="242">
        <f>SUM(MK_BDO!G6,MK_GIOŚ_PPMŚ!G6,MK_GIOŚ_INSPIRE!G6,'MON_Budowa wysokiej jakości  '!G6,'MON_Portal BiO'!G6,MNiSzW_PPPN!G6,MNiSzW_AMU!G6,MNiSzW_BINWIT!G6,MNiSzW_Herberium!G6,MNiSzW_Cyfr.archiwum_Arch.Krak!G6,MNiSzW_Eukaryota!G6,MNiSZW_PlatformaObslugi.Praktyk!G6,MNiSZW_Mod.Zintegr.SystemuNauk!G6,MNiSZW_ZSUN_II!G6,MNiSW_DRODB!G6,'MNiSW_e-CUDO'!G6,MNiSW_eczlowiek!G6,MNiSW_ePuszcza!G6,MNiSW_Leopoldina!G6,MNiSW_MostDanych!G6,MNiSW_OZwRCIN!G6,'MNiSW_Portal zarz.'!G6,MNiSW_repozytorium!G6,MNiSW_Ucyfrowienie!G6,MNiSW_Agro!G6,'MI_ZSI-ULC'!G6,MI_KREPTD!G6,'MI_KPD do inf.o podróżach multi'!G6,'MI_KPD do inf. o warunkach ruch'!G6,'MI_KSZRD TEN-T'!G6,'MI_Polska droga do automatyzacj'!G6,'MF_ZPUTFG '!G6,MF_EUREKA!G6,MRIRW_GIJHARS_EZD!G6,MRIRW_GIJHARS_GOV.PL!G6,MRIRW_GIJHARS_PUESC!G6,'MRiRW_Wojewódzkie ośrodki'!G6,'MRiRW_Jednostki doradztwa roln'!G6,'MRiRW_System monitoringu kontro'!G6,'GUS_Wrota Statystyki'!G6,MEN_WKSDO!G6,MEN_ORE!G6,'MŚ_E-usługa „Zagrożenia lasów” '!G6,'MŚ_LasWodaPowietrze '!G6,MŚ_PromocjaParkówNarodowych!G6,'MŚ_Inwazyjne gatunki'!G6,MŚ_InwentaryzacjaCennySiedlisk!G6,MSWiA_Dotacje_dla_mnijeszości!G6,MSWiA_SICPR2.0!G6,'MWSiA_GovNet i SŁR w KPRM'!G6,MSWiA_PSMUP!G6,MSWiA_SRB!G6,'MSWiA_e-Dowód'!G6,'MSWiA_e-Zdrowie'!G6,MSWiA_TETRA!G6,'MSWiA_CHMURA OBLICZ. POLICJI '!G6,MR_ZONE!G6,'MR_Konto przedsiębiorcy'!G6,MR_PEF2!G6,MR_UPRP_PUEP!G6,MR_UPRP_PORTOS!G6,'MR_GUM_e-CZAS'!G6,'MR_GUM_TRANS-TACHO'!G6,MR_GUM_MZP!G6,'MR_UZP_e-Zamówienia'!G6,'MR_GUGiK_Usługi IIP'!G6,'MR_GUGiK_Integracja PZGiK'!G6,MS_SDE3!G6,MS_Pomoc_prawna!G6,MS_KRM!G6,MS_Informat.postępowan.karnego!G6,'MS_iSDA 2.0'!G6,MS_KRZ!G6,MS_eKRS!G6,MS_IES!G6,MS_KRK2.0!G6,'MS_Wdrożenie rozwiązań '!G6,'MRPiPS_MonitoringPracy i Pobytu'!G6,MRPiPS_PFRON_Sodir!G6,MRPiPS_PFRON_Neo!G6,'MRPiPS_PFRON_e-PFRON'!G6,MRPiPS_PFRON_EGW_GW!G6,MRPiPS_PFRON_PlatAnalit!G6,MRPiPS_PFRON_Windykacja!G6,'MRPiPS_PFRON_iPFRON+'!G6,MRPiPS_PFRON_SOW!G6,MZ_SMKL!G6,'MZ_e-KRN+'!G6,'MZ_P1+KPK'!G6,MZ_eKrew!G6,MZ_Poltransplant!G6,'MZ_Poprawa jakości .......'!G6,'MZ_nowoczesne e-usługi'!G6,MZ_P2_P4!G6,MZ_InterScienceCloud!G6,MZ_PPM!G6,MZ_ProfiBaza!G6,'MZ-DigitalBrain'!G6,MKiDN_mLUMEN!G6,MKiDN_mPolona!G6,MKiDN_Patrimonium_II!G6,'MKiDN_Polona dla Bibliotek 2.0 '!G6,'MKiDN_Polona dla Naukowców'!G6,MKiDN_CAS!G6,MKiDN_FilmotekaNarodowa!G6,MKiDN_Hereditas!G6,MKiDN_www.muzeach!G6,MKiDN_TVP_Digi_Sport!G6,MKiDN_TVP_Digi_4K!G6,'MKiDN_e-Omnis'!G6,'MKiDN_Bliżej kultury'!G6,'MKiDN_DIGI TVP SA'!G6,'MKiDN_Cyfrowa rekonstrukcja'!G6,'MKiDN_Dziedzictwo chopinowskie'!G6,'MKiDN_Otwarte Narodowe'!G6,MKiDN_ADE!G6,MKiDN_ZOSiA!G6,MKiDN_Patrimonium!G6,'MKiDN_NID '!G6,'MKiDN_Dziedzictwo muzyki'!G6,'MKiDN_Digitalizacja PWM'!G6,MKiDN_WFDiF!G6,MC_KAP!G6,MC_eRPL!G6,MC_ZPA!G6,MC_SRPS!G6,MC_WIIP!G6,'MC_e-Doręczenia'!G6,MC_CPA!G6,'MC_Portal GOV.PL'!G6,'MC_e-usługi'!G6,MC_EZD!G6,MC_ProgramKompetencjiCyfrowych!G6,MC_mObywatel!G6,'MC_KRONIK@'!G6,MF_PUESC!G6,'MF_e-Urzą Skarboowy'!G6,MGMiŻŚ_SIPAM!G6,MGMiŻŚ_REJA24!G6,MGMiŻŚ_Sat4Envi!G6,GUS_GOSPOSTRATEG!G6,GUS_KSZBI!G6,GUS_PDS!G6,'ME_URE_sprawoz. przes. paliw.  '!G6,'MKiDN_Muzeum Sztuki w Łodzi '!G6,MKiDN_Zachęta!G6,'MKiDN_Bliżej Teatru'!G6,MKiDN_archiwumgov.pl!G6,'MKiDN_@SIA'!G6,'MKiDN_PlatfEduLekArch-Pola'!G6,MKiDN_digital_PWM_kontynuacja!G6,MKiDN_PWM_bez_digitalizacji!G6,MF_SZOPEN!G6,MEN_ZRK!G6)</f>
        <v>0.03</v>
      </c>
      <c r="H6" s="242">
        <f>SUM(MK_BDO!H6,MK_GIOŚ_PPMŚ!H6,MK_GIOŚ_INSPIRE!H6,'MON_Budowa wysokiej jakości  '!H6,'MON_Portal BiO'!H6,MNiSzW_PPPN!H6,MNiSzW_AMU!H6,MNiSzW_BINWIT!H6,MNiSzW_Herberium!H6,MNiSzW_Cyfr.archiwum_Arch.Krak!H6,MNiSzW_Eukaryota!H6,MNiSZW_PlatformaObslugi.Praktyk!H6,MNiSZW_Mod.Zintegr.SystemuNauk!H6,MNiSZW_ZSUN_II!H6,MNiSW_DRODB!H6,'MNiSW_e-CUDO'!H6,MNiSW_eczlowiek!H6,MNiSW_ePuszcza!H6,MNiSW_Leopoldina!H6,MNiSW_MostDanych!H6,MNiSW_OZwRCIN!H6,'MNiSW_Portal zarz.'!H6,MNiSW_repozytorium!H6,MNiSW_Ucyfrowienie!H6,MNiSW_Agro!H6,'MI_ZSI-ULC'!H6,MI_KREPTD!H6,'MI_KPD do inf.o podróżach multi'!H6,'MI_KPD do inf. o warunkach ruch'!H6,'MI_KSZRD TEN-T'!H6,'MI_Polska droga do automatyzacj'!H6,'MF_ZPUTFG '!H6,MF_EUREKA!H6,MRIRW_GIJHARS_EZD!H6,MRIRW_GIJHARS_GOV.PL!H6,MRIRW_GIJHARS_PUESC!H6,'MRiRW_Wojewódzkie ośrodki'!H6,'MRiRW_Jednostki doradztwa roln'!H6,'MRiRW_System monitoringu kontro'!H6,'GUS_Wrota Statystyki'!H6,MEN_WKSDO!H6,MEN_ORE!H6,'MŚ_E-usługa „Zagrożenia lasów” '!H6,'MŚ_LasWodaPowietrze '!H6,MŚ_PromocjaParkówNarodowych!H6,'MŚ_Inwazyjne gatunki'!H6,MŚ_InwentaryzacjaCennySiedlisk!H6,MSWiA_Dotacje_dla_mnijeszości!H6,MSWiA_SICPR2.0!H6,'MWSiA_GovNet i SŁR w KPRM'!H6,MSWiA_PSMUP!H6,MSWiA_SRB!H6,'MSWiA_e-Dowód'!H6,'MSWiA_e-Zdrowie'!H6,MSWiA_TETRA!H6,'MSWiA_CHMURA OBLICZ. POLICJI '!H6,MR_ZONE!H6,'MR_Konto przedsiębiorcy'!H6,MR_PEF2!H6,MR_UPRP_PUEP!H6,MR_UPRP_PORTOS!H6,'MR_GUM_e-CZAS'!H6,'MR_GUM_TRANS-TACHO'!H6,MR_GUM_MZP!H6,'MR_UZP_e-Zamówienia'!H6,'MR_GUGiK_Usługi IIP'!H6,'MR_GUGiK_Integracja PZGiK'!H6,MS_SDE3!H6,MS_Pomoc_prawna!H6,MS_KRM!H6,MS_Informat.postępowan.karnego!H6,'MS_iSDA 2.0'!H6,MS_KRZ!H6,MS_eKRS!H6,MS_IES!H6,MS_KRK2.0!H6,'MS_Wdrożenie rozwiązań '!H6,'MRPiPS_MonitoringPracy i Pobytu'!H6,MRPiPS_PFRON_Sodir!H6,MRPiPS_PFRON_Neo!H6,'MRPiPS_PFRON_e-PFRON'!H6,MRPiPS_PFRON_EGW_GW!H6,MRPiPS_PFRON_PlatAnalit!H6,MRPiPS_PFRON_Windykacja!H6,'MRPiPS_PFRON_iPFRON+'!H6,MRPiPS_PFRON_SOW!H6,MZ_SMKL!H6,'MZ_e-KRN+'!H6,'MZ_P1+KPK'!H6,MZ_eKrew!H6,MZ_Poltransplant!H6,'MZ_Poprawa jakości .......'!H6,'MZ_nowoczesne e-usługi'!H6,MZ_P2_P4!H6,MZ_InterScienceCloud!H6,MZ_PPM!H6,MZ_ProfiBaza!H6,'MZ-DigitalBrain'!H6,MKiDN_mLUMEN!H6,MKiDN_mPolona!H6,MKiDN_Patrimonium_II!H6,'MKiDN_Polona dla Bibliotek 2.0 '!H6,'MKiDN_Polona dla Naukowców'!H6,MKiDN_CAS!H6,MKiDN_FilmotekaNarodowa!H6,MKiDN_Hereditas!H6,MKiDN_www.muzeach!H6,MKiDN_TVP_Digi_Sport!H6,MKiDN_TVP_Digi_4K!H6,'MKiDN_e-Omnis'!H6,'MKiDN_Bliżej kultury'!H6,'MKiDN_DIGI TVP SA'!H6,'MKiDN_Cyfrowa rekonstrukcja'!H6,'MKiDN_Dziedzictwo chopinowskie'!H6,'MKiDN_Otwarte Narodowe'!H6,MKiDN_ADE!H6,MKiDN_ZOSiA!H6,MKiDN_Patrimonium!H6,'MKiDN_NID '!H6,'MKiDN_Dziedzictwo muzyki'!H6,'MKiDN_Digitalizacja PWM'!H6,MKiDN_WFDiF!H6,MC_KAP!H6,MC_eRPL!H6,MC_ZPA!H6,MC_SRPS!H6,MC_WIIP!H6,'MC_e-Doręczenia'!H6,MC_CPA!H6,'MC_Portal GOV.PL'!H6,'MC_e-usługi'!H6,MC_EZD!H6,MC_ProgramKompetencjiCyfrowych!H6,MC_mObywatel!H6,'MC_KRONIK@'!H6,MF_PUESC!H6,'MF_e-Urzą Skarboowy'!H6,MGMiŻŚ_SIPAM!H6,MGMiŻŚ_REJA24!H6,MGMiŻŚ_Sat4Envi!H6,GUS_GOSPOSTRATEG!H6,GUS_KSZBI!H6,GUS_PDS!H6,'ME_URE_sprawoz. przes. paliw.  '!H6,'MKiDN_Muzeum Sztuki w Łodzi '!H6,MKiDN_Zachęta!H6,'MKiDN_Bliżej Teatru'!H6,MKiDN_archiwumgov.pl!H6,'MKiDN_@SIA'!H6,'MKiDN_PlatfEduLekArch-Pola'!H6,MKiDN_digital_PWM_kontynuacja!H6,MKiDN_PWM_bez_digitalizacji!H6,MF_SZOPEN!H6,MEN_ZRK!H6)</f>
        <v>0.03</v>
      </c>
      <c r="I6" s="242">
        <f>SUM(MK_BDO!I6,MK_GIOŚ_PPMŚ!I6,MK_GIOŚ_INSPIRE!I6,'MON_Budowa wysokiej jakości  '!I6,'MON_Portal BiO'!I6,MNiSzW_PPPN!I6,MNiSzW_AMU!I6,MNiSzW_BINWIT!I6,MNiSzW_Herberium!I6,MNiSzW_Cyfr.archiwum_Arch.Krak!I6,MNiSzW_Eukaryota!I6,MNiSZW_PlatformaObslugi.Praktyk!I6,MNiSZW_Mod.Zintegr.SystemuNauk!I6,MNiSZW_ZSUN_II!I6,MNiSW_DRODB!I6,'MNiSW_e-CUDO'!I6,MNiSW_eczlowiek!I6,MNiSW_ePuszcza!I6,MNiSW_Leopoldina!I6,MNiSW_MostDanych!I6,MNiSW_OZwRCIN!I6,'MNiSW_Portal zarz.'!I6,MNiSW_repozytorium!I6,MNiSW_Ucyfrowienie!I6,MNiSW_Agro!I6,'MI_ZSI-ULC'!I6,MI_KREPTD!I6,'MI_KPD do inf.o podróżach multi'!I6,'MI_KPD do inf. o warunkach ruch'!I6,'MI_KSZRD TEN-T'!I6,'MI_Polska droga do automatyzacj'!I6,'MF_ZPUTFG '!I6,MF_EUREKA!I6,MRIRW_GIJHARS_EZD!I6,MRIRW_GIJHARS_GOV.PL!I6,MRIRW_GIJHARS_PUESC!I6,'MRiRW_Wojewódzkie ośrodki'!I6,'MRiRW_Jednostki doradztwa roln'!I6,'MRiRW_System monitoringu kontro'!I6,'GUS_Wrota Statystyki'!I6,MEN_WKSDO!I6,MEN_ORE!I6,'MŚ_E-usługa „Zagrożenia lasów” '!I6,'MŚ_LasWodaPowietrze '!I6,MŚ_PromocjaParkówNarodowych!I6,'MŚ_Inwazyjne gatunki'!I6,MŚ_InwentaryzacjaCennySiedlisk!I6,MSWiA_Dotacje_dla_mnijeszości!I6,MSWiA_SICPR2.0!I6,'MWSiA_GovNet i SŁR w KPRM'!I6,MSWiA_PSMUP!I6,MSWiA_SRB!I6,'MSWiA_e-Dowód'!I6,'MSWiA_e-Zdrowie'!I6,MSWiA_TETRA!I6,'MSWiA_CHMURA OBLICZ. POLICJI '!I6,MR_ZONE!I6,'MR_Konto przedsiębiorcy'!I6,MR_PEF2!I6,MR_UPRP_PUEP!I6,MR_UPRP_PORTOS!I6,'MR_GUM_e-CZAS'!I6,'MR_GUM_TRANS-TACHO'!I6,MR_GUM_MZP!I6,'MR_UZP_e-Zamówienia'!I6,'MR_GUGiK_Usługi IIP'!I6,'MR_GUGiK_Integracja PZGiK'!I6,MS_SDE3!I6,MS_Pomoc_prawna!I6,MS_KRM!I6,MS_Informat.postępowan.karnego!I6,'MS_iSDA 2.0'!I6,MS_KRZ!I6,MS_eKRS!I6,MS_IES!I6,MS_KRK2.0!I6,'MS_Wdrożenie rozwiązań '!I6,'MRPiPS_MonitoringPracy i Pobytu'!I6,MRPiPS_PFRON_Sodir!I6,MRPiPS_PFRON_Neo!I6,'MRPiPS_PFRON_e-PFRON'!I6,MRPiPS_PFRON_EGW_GW!I6,MRPiPS_PFRON_PlatAnalit!I6,MRPiPS_PFRON_Windykacja!I6,'MRPiPS_PFRON_iPFRON+'!I6,MRPiPS_PFRON_SOW!I6,MZ_SMKL!I6,'MZ_e-KRN+'!I6,'MZ_P1+KPK'!I6,MZ_eKrew!I6,MZ_Poltransplant!I6,'MZ_Poprawa jakości .......'!I6,'MZ_nowoczesne e-usługi'!I6,MZ_P2_P4!I6,MZ_InterScienceCloud!I6,MZ_PPM!I6,MZ_ProfiBaza!I6,'MZ-DigitalBrain'!I6,MKiDN_mLUMEN!I6,MKiDN_mPolona!I6,MKiDN_Patrimonium_II!I6,'MKiDN_Polona dla Bibliotek 2.0 '!I6,'MKiDN_Polona dla Naukowców'!I6,MKiDN_CAS!I6,MKiDN_FilmotekaNarodowa!I6,MKiDN_Hereditas!I6,MKiDN_www.muzeach!I6,MKiDN_TVP_Digi_Sport!I6,MKiDN_TVP_Digi_4K!I6,'MKiDN_e-Omnis'!I6,'MKiDN_Bliżej kultury'!I6,'MKiDN_DIGI TVP SA'!I6,'MKiDN_Cyfrowa rekonstrukcja'!I6,'MKiDN_Dziedzictwo chopinowskie'!I6,'MKiDN_Otwarte Narodowe'!I6,MKiDN_ADE!I6,MKiDN_ZOSiA!I6,MKiDN_Patrimonium!I6,'MKiDN_NID '!I6,'MKiDN_Dziedzictwo muzyki'!I6,'MKiDN_Digitalizacja PWM'!I6,MKiDN_WFDiF!I6,MC_KAP!I6,MC_eRPL!I6,MC_ZPA!I6,MC_SRPS!I6,MC_WIIP!I6,'MC_e-Doręczenia'!I6,MC_CPA!I6,'MC_Portal GOV.PL'!I6,'MC_e-usługi'!I6,MC_EZD!I6,MC_ProgramKompetencjiCyfrowych!I6,MC_mObywatel!I6,'MC_KRONIK@'!I6,MF_PUESC!I6,'MF_e-Urzą Skarboowy'!I6,MGMiŻŚ_SIPAM!I6,MGMiŻŚ_REJA24!I6,MGMiŻŚ_Sat4Envi!I6,GUS_GOSPOSTRATEG!I6,GUS_KSZBI!I6,GUS_PDS!I6,'ME_URE_sprawoz. przes. paliw.  '!I6,'MKiDN_Muzeum Sztuki w Łodzi '!I6,MKiDN_Zachęta!I6,'MKiDN_Bliżej Teatru'!I6,MKiDN_archiwumgov.pl!I6,'MKiDN_@SIA'!I6,'MKiDN_PlatfEduLekArch-Pola'!I6,MKiDN_digital_PWM_kontynuacja!I6,MKiDN_PWM_bez_digitalizacji!I6,MF_SZOPEN!I6,MEN_ZRK!I6)</f>
        <v>0.03</v>
      </c>
      <c r="J6" s="242">
        <f>SUM(MK_BDO!J6,MK_GIOŚ_PPMŚ!J6,MK_GIOŚ_INSPIRE!J6,'MON_Budowa wysokiej jakości  '!J6,'MON_Portal BiO'!J6,MNiSzW_PPPN!J6,MNiSzW_AMU!J6,MNiSzW_BINWIT!J6,MNiSzW_Herberium!J6,MNiSzW_Cyfr.archiwum_Arch.Krak!J6,MNiSzW_Eukaryota!J6,MNiSZW_PlatformaObslugi.Praktyk!J6,MNiSZW_Mod.Zintegr.SystemuNauk!J6,MNiSZW_ZSUN_II!J6,MNiSW_DRODB!J6,'MNiSW_e-CUDO'!J6,MNiSW_eczlowiek!J6,MNiSW_ePuszcza!J6,MNiSW_Leopoldina!J6,MNiSW_MostDanych!J6,MNiSW_OZwRCIN!J6,'MNiSW_Portal zarz.'!J6,MNiSW_repozytorium!J6,MNiSW_Ucyfrowienie!J6,MNiSW_Agro!J6,'MI_ZSI-ULC'!J6,MI_KREPTD!J6,'MI_KPD do inf.o podróżach multi'!J6,'MI_KPD do inf. o warunkach ruch'!J6,'MI_KSZRD TEN-T'!J6,'MI_Polska droga do automatyzacj'!J6,'MF_ZPUTFG '!J6,MF_EUREKA!J6,MRIRW_GIJHARS_EZD!J6,MRIRW_GIJHARS_GOV.PL!J6,MRIRW_GIJHARS_PUESC!J6,'MRiRW_Wojewódzkie ośrodki'!J6,'MRiRW_Jednostki doradztwa roln'!J6,'MRiRW_System monitoringu kontro'!J6,'GUS_Wrota Statystyki'!J6,MEN_WKSDO!J6,MEN_ORE!J6,'MŚ_E-usługa „Zagrożenia lasów” '!J6,'MŚ_LasWodaPowietrze '!J6,MŚ_PromocjaParkówNarodowych!J6,'MŚ_Inwazyjne gatunki'!J6,MŚ_InwentaryzacjaCennySiedlisk!J6,MSWiA_Dotacje_dla_mnijeszości!J6,MSWiA_SICPR2.0!J6,'MWSiA_GovNet i SŁR w KPRM'!J6,MSWiA_PSMUP!J6,MSWiA_SRB!J6,'MSWiA_e-Dowód'!J6,'MSWiA_e-Zdrowie'!J6,MSWiA_TETRA!J6,'MSWiA_CHMURA OBLICZ. POLICJI '!J6,MR_ZONE!J6,'MR_Konto przedsiębiorcy'!J6,MR_PEF2!J6,MR_UPRP_PUEP!J6,MR_UPRP_PORTOS!J6,'MR_GUM_e-CZAS'!J6,'MR_GUM_TRANS-TACHO'!J6,MR_GUM_MZP!J6,'MR_UZP_e-Zamówienia'!J6,'MR_GUGiK_Usługi IIP'!J6,'MR_GUGiK_Integracja PZGiK'!J6,MS_SDE3!J6,MS_Pomoc_prawna!J6,MS_KRM!J6,MS_Informat.postępowan.karnego!J6,'MS_iSDA 2.0'!J6,MS_KRZ!J6,MS_eKRS!J6,MS_IES!J6,MS_KRK2.0!J6,'MS_Wdrożenie rozwiązań '!J6,'MRPiPS_MonitoringPracy i Pobytu'!J6,MRPiPS_PFRON_Sodir!J6,MRPiPS_PFRON_Neo!J6,'MRPiPS_PFRON_e-PFRON'!J6,MRPiPS_PFRON_EGW_GW!J6,MRPiPS_PFRON_PlatAnalit!J6,MRPiPS_PFRON_Windykacja!J6,'MRPiPS_PFRON_iPFRON+'!J6,MRPiPS_PFRON_SOW!J6,MZ_SMKL!J6,'MZ_e-KRN+'!J6,'MZ_P1+KPK'!J6,MZ_eKrew!J6,MZ_Poltransplant!J6,'MZ_Poprawa jakości .......'!J6,'MZ_nowoczesne e-usługi'!J6,MZ_P2_P4!J6,MZ_InterScienceCloud!J6,MZ_PPM!J6,MZ_ProfiBaza!J6,'MZ-DigitalBrain'!J6,MKiDN_mLUMEN!J6,MKiDN_mPolona!J6,MKiDN_Patrimonium_II!J6,'MKiDN_Polona dla Bibliotek 2.0 '!J6,'MKiDN_Polona dla Naukowców'!J6,MKiDN_CAS!J6,MKiDN_FilmotekaNarodowa!J6,MKiDN_Hereditas!J6,MKiDN_www.muzeach!J6,MKiDN_TVP_Digi_Sport!J6,MKiDN_TVP_Digi_4K!J6,'MKiDN_e-Omnis'!J6,'MKiDN_Bliżej kultury'!J6,'MKiDN_DIGI TVP SA'!J6,'MKiDN_Cyfrowa rekonstrukcja'!J6,'MKiDN_Dziedzictwo chopinowskie'!J6,'MKiDN_Otwarte Narodowe'!J6,MKiDN_ADE!J6,MKiDN_ZOSiA!J6,MKiDN_Patrimonium!J6,'MKiDN_NID '!J6,'MKiDN_Dziedzictwo muzyki'!J6,'MKiDN_Digitalizacja PWM'!J6,MKiDN_WFDiF!J6,MC_KAP!J6,MC_eRPL!J6,MC_ZPA!J6,MC_SRPS!J6,MC_WIIP!J6,'MC_e-Doręczenia'!J6,MC_CPA!J6,'MC_Portal GOV.PL'!J6,'MC_e-usługi'!J6,MC_EZD!J6,MC_ProgramKompetencjiCyfrowych!J6,MC_mObywatel!J6,'MC_KRONIK@'!J6,MF_PUESC!J6,'MF_e-Urzą Skarboowy'!J6,MGMiŻŚ_SIPAM!J6,MGMiŻŚ_REJA24!J6,MGMiŻŚ_Sat4Envi!J6,GUS_GOSPOSTRATEG!J6,GUS_KSZBI!J6,GUS_PDS!J6,'ME_URE_sprawoz. przes. paliw.  '!J6,'MKiDN_Muzeum Sztuki w Łodzi '!J6,MKiDN_Zachęta!J6,'MKiDN_Bliżej Teatru'!J6,MKiDN_archiwumgov.pl!J6,'MKiDN_@SIA'!J6,'MKiDN_PlatfEduLekArch-Pola'!J6,MKiDN_digital_PWM_kontynuacja!J6,MKiDN_PWM_bez_digitalizacji!J6,MF_SZOPEN!J6,MEN_ZRK!J6)</f>
        <v>0.03</v>
      </c>
      <c r="K6" s="242">
        <f>SUM(MK_BDO!K6,MK_GIOŚ_PPMŚ!K6,MK_GIOŚ_INSPIRE!K6,'MON_Budowa wysokiej jakości  '!K6,'MON_Portal BiO'!K6,MNiSzW_PPPN!K6,MNiSzW_AMU!K6,MNiSzW_BINWIT!K6,MNiSzW_Herberium!K6,MNiSzW_Cyfr.archiwum_Arch.Krak!K6,MNiSzW_Eukaryota!K6,MNiSZW_PlatformaObslugi.Praktyk!K6,MNiSZW_Mod.Zintegr.SystemuNauk!K6,MNiSZW_ZSUN_II!K6,MNiSW_DRODB!K6,'MNiSW_e-CUDO'!K6,MNiSW_eczlowiek!K6,MNiSW_ePuszcza!K6,MNiSW_Leopoldina!K6,MNiSW_MostDanych!K6,MNiSW_OZwRCIN!K6,'MNiSW_Portal zarz.'!K6,MNiSW_repozytorium!K6,MNiSW_Ucyfrowienie!K6,MNiSW_Agro!K6,'MI_ZSI-ULC'!K6,MI_KREPTD!K6,'MI_KPD do inf.o podróżach multi'!K6,'MI_KPD do inf. o warunkach ruch'!K6,'MI_KSZRD TEN-T'!K6,'MI_Polska droga do automatyzacj'!K6,'MF_ZPUTFG '!K6,MF_EUREKA!K6,MRIRW_GIJHARS_EZD!K6,MRIRW_GIJHARS_GOV.PL!K6,MRIRW_GIJHARS_PUESC!K6,'MRiRW_Wojewódzkie ośrodki'!K6,'MRiRW_Jednostki doradztwa roln'!K6,'MRiRW_System monitoringu kontro'!K6,'GUS_Wrota Statystyki'!K6,MEN_WKSDO!K6,MEN_ORE!K6,'MŚ_E-usługa „Zagrożenia lasów” '!K6,'MŚ_LasWodaPowietrze '!K6,MŚ_PromocjaParkówNarodowych!K6,'MŚ_Inwazyjne gatunki'!K6,MŚ_InwentaryzacjaCennySiedlisk!K6,MSWiA_Dotacje_dla_mnijeszości!K6,MSWiA_SICPR2.0!K6,'MWSiA_GovNet i SŁR w KPRM'!K6,MSWiA_PSMUP!K6,MSWiA_SRB!K6,'MSWiA_e-Dowód'!K6,'MSWiA_e-Zdrowie'!K6,MSWiA_TETRA!K6,'MSWiA_CHMURA OBLICZ. POLICJI '!K6,MR_ZONE!K6,'MR_Konto przedsiębiorcy'!K6,MR_PEF2!K6,MR_UPRP_PUEP!K6,MR_UPRP_PORTOS!K6,'MR_GUM_e-CZAS'!K6,'MR_GUM_TRANS-TACHO'!K6,MR_GUM_MZP!K6,'MR_UZP_e-Zamówienia'!K6,'MR_GUGiK_Usługi IIP'!K6,'MR_GUGiK_Integracja PZGiK'!K6,MS_SDE3!K6,MS_Pomoc_prawna!K6,MS_KRM!K6,MS_Informat.postępowan.karnego!K6,'MS_iSDA 2.0'!K6,MS_KRZ!K6,MS_eKRS!K6,MS_IES!K6,MS_KRK2.0!K6,'MS_Wdrożenie rozwiązań '!K6,'MRPiPS_MonitoringPracy i Pobytu'!K6,MRPiPS_PFRON_Sodir!K6,MRPiPS_PFRON_Neo!K6,'MRPiPS_PFRON_e-PFRON'!K6,MRPiPS_PFRON_EGW_GW!K6,MRPiPS_PFRON_PlatAnalit!K6,MRPiPS_PFRON_Windykacja!K6,'MRPiPS_PFRON_iPFRON+'!K6,MRPiPS_PFRON_SOW!K6,MZ_SMKL!K6,'MZ_e-KRN+'!K6,'MZ_P1+KPK'!K6,MZ_eKrew!K6,MZ_Poltransplant!K6,'MZ_Poprawa jakości .......'!K6,'MZ_nowoczesne e-usługi'!K6,MZ_P2_P4!K6,MZ_InterScienceCloud!K6,MZ_PPM!K6,MZ_ProfiBaza!K6,'MZ-DigitalBrain'!K6,MKiDN_mLUMEN!K6,MKiDN_mPolona!K6,MKiDN_Patrimonium_II!K6,'MKiDN_Polona dla Bibliotek 2.0 '!K6,'MKiDN_Polona dla Naukowców'!K6,MKiDN_CAS!K6,MKiDN_FilmotekaNarodowa!K6,MKiDN_Hereditas!K6,MKiDN_www.muzeach!K6,MKiDN_TVP_Digi_Sport!K6,MKiDN_TVP_Digi_4K!K6,'MKiDN_e-Omnis'!K6,'MKiDN_Bliżej kultury'!K6,'MKiDN_DIGI TVP SA'!K6,'MKiDN_Cyfrowa rekonstrukcja'!K6,'MKiDN_Dziedzictwo chopinowskie'!K6,'MKiDN_Otwarte Narodowe'!K6,MKiDN_ADE!K6,MKiDN_ZOSiA!K6,MKiDN_Patrimonium!K6,'MKiDN_NID '!K6,'MKiDN_Dziedzictwo muzyki'!K6,'MKiDN_Digitalizacja PWM'!K6,MKiDN_WFDiF!K6,MC_KAP!K6,MC_eRPL!K6,MC_ZPA!K6,MC_SRPS!K6,MC_WIIP!K6,'MC_e-Doręczenia'!K6,MC_CPA!K6,'MC_Portal GOV.PL'!K6,'MC_e-usługi'!K6,MC_EZD!K6,MC_ProgramKompetencjiCyfrowych!K6,MC_mObywatel!K6,'MC_KRONIK@'!K6,MF_PUESC!K6,'MF_e-Urzą Skarboowy'!K6,MGMiŻŚ_SIPAM!K6,MGMiŻŚ_REJA24!K6,MGMiŻŚ_Sat4Envi!K6,GUS_GOSPOSTRATEG!K6,GUS_KSZBI!K6,GUS_PDS!K6,'ME_URE_sprawoz. przes. paliw.  '!K6,'MKiDN_Muzeum Sztuki w Łodzi '!K6,MKiDN_Zachęta!K6,'MKiDN_Bliżej Teatru'!K6,MKiDN_archiwumgov.pl!K6,'MKiDN_@SIA'!K6,'MKiDN_PlatfEduLekArch-Pola'!K6,MKiDN_digital_PWM_kontynuacja!K6,MKiDN_PWM_bez_digitalizacji!K6,MF_SZOPEN!K6,MEN_ZRK!K6)</f>
        <v>0.03</v>
      </c>
      <c r="L6" s="242">
        <f>SUM(MK_BDO!L6,MK_GIOŚ_PPMŚ!L6,MK_GIOŚ_INSPIRE!L6,'MON_Budowa wysokiej jakości  '!L6,'MON_Portal BiO'!L6,MNiSzW_PPPN!L6,MNiSzW_AMU!L6,MNiSzW_BINWIT!L6,MNiSzW_Herberium!L6,MNiSzW_Cyfr.archiwum_Arch.Krak!L6,MNiSzW_Eukaryota!L6,MNiSZW_PlatformaObslugi.Praktyk!L6,MNiSZW_Mod.Zintegr.SystemuNauk!L6,MNiSZW_ZSUN_II!L6,MNiSW_DRODB!L6,'MNiSW_e-CUDO'!L6,MNiSW_eczlowiek!L6,MNiSW_ePuszcza!L6,MNiSW_Leopoldina!L6,MNiSW_MostDanych!L6,MNiSW_OZwRCIN!L6,'MNiSW_Portal zarz.'!L6,MNiSW_repozytorium!L6,MNiSW_Ucyfrowienie!L6,MNiSW_Agro!L6,'MI_ZSI-ULC'!L6,MI_KREPTD!L6,'MI_KPD do inf.o podróżach multi'!L6,'MI_KPD do inf. o warunkach ruch'!L6,'MI_KSZRD TEN-T'!L6,'MI_Polska droga do automatyzacj'!L6,'MF_ZPUTFG '!L6,MF_EUREKA!L6,MRIRW_GIJHARS_EZD!L6,MRIRW_GIJHARS_GOV.PL!L6,MRIRW_GIJHARS_PUESC!L6,'MRiRW_Wojewódzkie ośrodki'!L6,'MRiRW_Jednostki doradztwa roln'!L6,'MRiRW_System monitoringu kontro'!L6,'GUS_Wrota Statystyki'!L6,MEN_WKSDO!L6,MEN_ORE!L6,'MŚ_E-usługa „Zagrożenia lasów” '!L6,'MŚ_LasWodaPowietrze '!L6,MŚ_PromocjaParkówNarodowych!L6,'MŚ_Inwazyjne gatunki'!L6,MŚ_InwentaryzacjaCennySiedlisk!L6,MSWiA_Dotacje_dla_mnijeszości!L6,MSWiA_SICPR2.0!L6,'MWSiA_GovNet i SŁR w KPRM'!L6,MSWiA_PSMUP!L6,MSWiA_SRB!L6,'MSWiA_e-Dowód'!L6,'MSWiA_e-Zdrowie'!L6,MSWiA_TETRA!L6,'MSWiA_CHMURA OBLICZ. POLICJI '!L6,MR_ZONE!L6,'MR_Konto przedsiębiorcy'!L6,MR_PEF2!L6,MR_UPRP_PUEP!L6,MR_UPRP_PORTOS!L6,'MR_GUM_e-CZAS'!L6,'MR_GUM_TRANS-TACHO'!L6,MR_GUM_MZP!L6,'MR_UZP_e-Zamówienia'!L6,'MR_GUGiK_Usługi IIP'!L6,'MR_GUGiK_Integracja PZGiK'!L6,MS_SDE3!L6,MS_Pomoc_prawna!L6,MS_KRM!L6,MS_Informat.postępowan.karnego!L6,'MS_iSDA 2.0'!L6,MS_KRZ!L6,MS_eKRS!L6,MS_IES!L6,MS_KRK2.0!L6,'MS_Wdrożenie rozwiązań '!L6,'MRPiPS_MonitoringPracy i Pobytu'!L6,MRPiPS_PFRON_Sodir!L6,MRPiPS_PFRON_Neo!L6,'MRPiPS_PFRON_e-PFRON'!L6,MRPiPS_PFRON_EGW_GW!L6,MRPiPS_PFRON_PlatAnalit!L6,MRPiPS_PFRON_Windykacja!L6,'MRPiPS_PFRON_iPFRON+'!L6,MRPiPS_PFRON_SOW!L6,MZ_SMKL!L6,'MZ_e-KRN+'!L6,'MZ_P1+KPK'!L6,MZ_eKrew!L6,MZ_Poltransplant!L6,'MZ_Poprawa jakości .......'!L6,'MZ_nowoczesne e-usługi'!L6,MZ_P2_P4!L6,MZ_InterScienceCloud!L6,MZ_PPM!L6,MZ_ProfiBaza!L6,'MZ-DigitalBrain'!L6,MKiDN_mLUMEN!L6,MKiDN_mPolona!L6,MKiDN_Patrimonium_II!L6,'MKiDN_Polona dla Bibliotek 2.0 '!L6,'MKiDN_Polona dla Naukowców'!L6,MKiDN_CAS!L6,MKiDN_FilmotekaNarodowa!L6,MKiDN_Hereditas!L6,MKiDN_www.muzeach!L6,MKiDN_TVP_Digi_Sport!L6,MKiDN_TVP_Digi_4K!L6,'MKiDN_e-Omnis'!L6,'MKiDN_Bliżej kultury'!L6,'MKiDN_DIGI TVP SA'!L6,'MKiDN_Cyfrowa rekonstrukcja'!L6,'MKiDN_Dziedzictwo chopinowskie'!L6,'MKiDN_Otwarte Narodowe'!L6,MKiDN_ADE!L6,MKiDN_ZOSiA!L6,MKiDN_Patrimonium!L6,'MKiDN_NID '!L6,'MKiDN_Dziedzictwo muzyki'!L6,'MKiDN_Digitalizacja PWM'!L6,MKiDN_WFDiF!L6,MC_KAP!L6,MC_eRPL!L6,MC_ZPA!L6,MC_SRPS!L6,MC_WIIP!L6,'MC_e-Doręczenia'!L6,MC_CPA!L6,'MC_Portal GOV.PL'!L6,'MC_e-usługi'!L6,MC_EZD!L6,MC_ProgramKompetencjiCyfrowych!L6,MC_mObywatel!L6,'MC_KRONIK@'!L6,MF_PUESC!L6,'MF_e-Urzą Skarboowy'!L6,MGMiŻŚ_SIPAM!L6,MGMiŻŚ_REJA24!L6,MGMiŻŚ_Sat4Envi!L6,GUS_GOSPOSTRATEG!L6,GUS_KSZBI!L6,GUS_PDS!L6,'ME_URE_sprawoz. przes. paliw.  '!L6,'MKiDN_Muzeum Sztuki w Łodzi '!L6,MKiDN_Zachęta!L6,'MKiDN_Bliżej Teatru'!L6,MKiDN_archiwumgov.pl!L6,'MKiDN_@SIA'!L6,'MKiDN_PlatfEduLekArch-Pola'!L6,MKiDN_digital_PWM_kontynuacja!L6,MKiDN_PWM_bez_digitalizacji!L6,MF_SZOPEN!L6,MEN_ZRK!L6)</f>
        <v>0</v>
      </c>
      <c r="M6" s="242">
        <f t="shared" si="0"/>
        <v>0.30000000000000004</v>
      </c>
    </row>
    <row r="7" spans="1:19" x14ac:dyDescent="0.35">
      <c r="A7" s="5" t="s">
        <v>7</v>
      </c>
      <c r="B7" s="242">
        <f>SUM(MK_BDO!B7,MK_GIOŚ_PPMŚ!B7,MK_GIOŚ_INSPIRE!B7,'MON_Budowa wysokiej jakości  '!B7,'MON_Portal BiO'!B7,MNiSzW_PPPN!B7,MNiSzW_AMU!B7,MNiSzW_BINWIT!B7,MNiSzW_Herberium!B7,MNiSzW_Cyfr.archiwum_Arch.Krak!B7,MNiSzW_Eukaryota!B7,MNiSZW_PlatformaObslugi.Praktyk!B7,MNiSZW_Mod.Zintegr.SystemuNauk!B7,MNiSZW_ZSUN_II!B7,MNiSW_DRODB!B7,'MNiSW_e-CUDO'!B7,MNiSW_eczlowiek!B7,MNiSW_ePuszcza!B7,MNiSW_Leopoldina!B7,MNiSW_MostDanych!B7,MNiSW_OZwRCIN!B7,'MNiSW_Portal zarz.'!B7,MNiSW_repozytorium!B7,MNiSW_Ucyfrowienie!B7,MNiSW_Agro!B7,'MI_ZSI-ULC'!B7,MI_KREPTD!B7,'MI_KPD do inf.o podróżach multi'!B7,'MI_KPD do inf. o warunkach ruch'!B7,'MI_KSZRD TEN-T'!B7,'MI_Polska droga do automatyzacj'!B7,'MF_ZPUTFG '!B7,MF_EUREKA!B7,MRIRW_GIJHARS_EZD!B7,MRIRW_GIJHARS_GOV.PL!B7,MRIRW_GIJHARS_PUESC!B7,'MRiRW_Wojewódzkie ośrodki'!B7,'MRiRW_Jednostki doradztwa roln'!B7,'MRiRW_System monitoringu kontro'!B7,'GUS_Wrota Statystyki'!B7,MEN_WKSDO!B7,MEN_ORE!B7,'MŚ_E-usługa „Zagrożenia lasów” '!B7,'MŚ_LasWodaPowietrze '!B7,MŚ_PromocjaParkówNarodowych!B7,'MŚ_Inwazyjne gatunki'!B7,MŚ_InwentaryzacjaCennySiedlisk!B7,MSWiA_Dotacje_dla_mnijeszości!B7,MSWiA_SICPR2.0!B7,'MWSiA_GovNet i SŁR w KPRM'!B7,MSWiA_PSMUP!B7,MSWiA_SRB!B7,'MSWiA_e-Dowód'!B7,'MSWiA_e-Zdrowie'!B7,MSWiA_TETRA!B7,'MSWiA_CHMURA OBLICZ. POLICJI '!B7,MR_ZONE!B7,'MR_Konto przedsiębiorcy'!B7,MR_PEF2!B7,MR_UPRP_PUEP!B7,MR_UPRP_PORTOS!B7,'MR_GUM_e-CZAS'!B7,'MR_GUM_TRANS-TACHO'!B7,MR_GUM_MZP!B7,'MR_UZP_e-Zamówienia'!B7,'MR_GUGiK_Usługi IIP'!B7,'MR_GUGiK_Integracja PZGiK'!B7,MS_SDE3!B7,MS_Pomoc_prawna!B7,MS_KRM!B7,MS_Informat.postępowan.karnego!B7,'MS_iSDA 2.0'!B7,MS_KRZ!B7,MS_eKRS!B7,MS_IES!B7,MS_KRK2.0!B7,'MS_Wdrożenie rozwiązań '!B7,'MRPiPS_MonitoringPracy i Pobytu'!B7,MRPiPS_PFRON_Sodir!B7,MRPiPS_PFRON_Neo!B7,'MRPiPS_PFRON_e-PFRON'!B7,MRPiPS_PFRON_EGW_GW!B7,MRPiPS_PFRON_PlatAnalit!B7,MRPiPS_PFRON_Windykacja!B7,'MRPiPS_PFRON_iPFRON+'!B7,MRPiPS_PFRON_SOW!B7,MZ_SMKL!B7,'MZ_e-KRN+'!B7,'MZ_P1+KPK'!B7,MZ_eKrew!B7,MZ_Poltransplant!B7,'MZ_Poprawa jakości .......'!B7,'MZ_nowoczesne e-usługi'!B7,MZ_P2_P4!B7,MZ_InterScienceCloud!B7,MZ_PPM!B7,MZ_ProfiBaza!B7,'MZ-DigitalBrain'!B7,MKiDN_mLUMEN!B7,MKiDN_mPolona!B7,MKiDN_Patrimonium_II!B7,'MKiDN_Polona dla Bibliotek 2.0 '!B7,'MKiDN_Polona dla Naukowców'!B7,MKiDN_CAS!B7,MKiDN_FilmotekaNarodowa!B7,MKiDN_Hereditas!B7,MKiDN_www.muzeach!B7,MKiDN_TVP_Digi_Sport!B7,MKiDN_TVP_Digi_4K!B7,'MKiDN_e-Omnis'!B7,'MKiDN_Bliżej kultury'!B7,'MKiDN_DIGI TVP SA'!B7,'MKiDN_Cyfrowa rekonstrukcja'!B7,'MKiDN_Dziedzictwo chopinowskie'!B7,'MKiDN_Otwarte Narodowe'!B7,MKiDN_ADE!B7,MKiDN_ZOSiA!B7,MKiDN_Patrimonium!B7,'MKiDN_NID '!B7,'MKiDN_Dziedzictwo muzyki'!B7,'MKiDN_Digitalizacja PWM'!B7,MKiDN_WFDiF!B7,MC_KAP!B7,MC_eRPL!B7,MC_ZPA!B7,MC_SRPS!B7,MC_WIIP!B7,'MC_e-Doręczenia'!B7,MC_CPA!B7,'MC_Portal GOV.PL'!B7,'MC_e-usługi'!B7,MC_EZD!B7,MC_ProgramKompetencjiCyfrowych!B7,MC_mObywatel!B7,'MC_KRONIK@'!B7,MF_PUESC!B7,'MF_e-Urzą Skarboowy'!B7,MGMiŻŚ_SIPAM!B7,MGMiŻŚ_REJA24!B7,MGMiŻŚ_Sat4Envi!B7,GUS_GOSPOSTRATEG!B7,GUS_KSZBI!B7,GUS_PDS!B7,'ME_URE_sprawoz. przes. paliw.  '!B7,'MKiDN_Muzeum Sztuki w Łodzi '!B7,MKiDN_Zachęta!B7,'MKiDN_Bliżej Teatru'!B7,MKiDN_archiwumgov.pl!B7,'MKiDN_@SIA'!B7,'MKiDN_PlatfEduLekArch-Pola'!B7,MKiDN_digital_PWM_kontynuacja!B7,MKiDN_PWM_bez_digitalizacji!B7,MF_SZOPEN!B7,MEN_ZRK!B7)</f>
        <v>0.22000000000000003</v>
      </c>
      <c r="C7" s="242">
        <f>SUM(MK_BDO!C7,MK_GIOŚ_PPMŚ!C7,MK_GIOŚ_INSPIRE!C7,'MON_Budowa wysokiej jakości  '!C7,'MON_Portal BiO'!C7,MNiSzW_PPPN!C7,MNiSzW_AMU!C7,MNiSzW_BINWIT!C7,MNiSzW_Herberium!C7,MNiSzW_Cyfr.archiwum_Arch.Krak!C7,MNiSzW_Eukaryota!C7,MNiSZW_PlatformaObslugi.Praktyk!C7,MNiSZW_Mod.Zintegr.SystemuNauk!C7,MNiSZW_ZSUN_II!C7,MNiSW_DRODB!C7,'MNiSW_e-CUDO'!C7,MNiSW_eczlowiek!C7,MNiSW_ePuszcza!C7,MNiSW_Leopoldina!C7,MNiSW_MostDanych!C7,MNiSW_OZwRCIN!C7,'MNiSW_Portal zarz.'!C7,MNiSW_repozytorium!C7,MNiSW_Ucyfrowienie!C7,MNiSW_Agro!C7,'MI_ZSI-ULC'!C7,MI_KREPTD!C7,'MI_KPD do inf.o podróżach multi'!C7,'MI_KPD do inf. o warunkach ruch'!C7,'MI_KSZRD TEN-T'!C7,'MI_Polska droga do automatyzacj'!C7,'MF_ZPUTFG '!C7,MF_EUREKA!C7,MRIRW_GIJHARS_EZD!C7,MRIRW_GIJHARS_GOV.PL!C7,MRIRW_GIJHARS_PUESC!C7,'MRiRW_Wojewódzkie ośrodki'!C7,'MRiRW_Jednostki doradztwa roln'!C7,'MRiRW_System monitoringu kontro'!C7,'GUS_Wrota Statystyki'!C7,MEN_WKSDO!C7,MEN_ORE!C7,'MŚ_E-usługa „Zagrożenia lasów” '!C7,'MŚ_LasWodaPowietrze '!C7,MŚ_PromocjaParkówNarodowych!C7,'MŚ_Inwazyjne gatunki'!C7,MŚ_InwentaryzacjaCennySiedlisk!C7,MSWiA_Dotacje_dla_mnijeszości!C7,MSWiA_SICPR2.0!C7,'MWSiA_GovNet i SŁR w KPRM'!C7,MSWiA_PSMUP!C7,MSWiA_SRB!C7,'MSWiA_e-Dowód'!C7,'MSWiA_e-Zdrowie'!C7,MSWiA_TETRA!C7,'MSWiA_CHMURA OBLICZ. POLICJI '!C7,MR_ZONE!C7,'MR_Konto przedsiębiorcy'!C7,MR_PEF2!C7,MR_UPRP_PUEP!C7,MR_UPRP_PORTOS!C7,'MR_GUM_e-CZAS'!C7,'MR_GUM_TRANS-TACHO'!C7,MR_GUM_MZP!C7,'MR_UZP_e-Zamówienia'!C7,'MR_GUGiK_Usługi IIP'!C7,'MR_GUGiK_Integracja PZGiK'!C7,MS_SDE3!C7,MS_Pomoc_prawna!C7,MS_KRM!C7,MS_Informat.postępowan.karnego!C7,'MS_iSDA 2.0'!C7,MS_KRZ!C7,MS_eKRS!C7,MS_IES!C7,MS_KRK2.0!C7,'MS_Wdrożenie rozwiązań '!C7,'MRPiPS_MonitoringPracy i Pobytu'!C7,MRPiPS_PFRON_Sodir!C7,MRPiPS_PFRON_Neo!C7,'MRPiPS_PFRON_e-PFRON'!C7,MRPiPS_PFRON_EGW_GW!C7,MRPiPS_PFRON_PlatAnalit!C7,MRPiPS_PFRON_Windykacja!C7,'MRPiPS_PFRON_iPFRON+'!C7,MRPiPS_PFRON_SOW!C7,MZ_SMKL!C7,'MZ_e-KRN+'!C7,'MZ_P1+KPK'!C7,MZ_eKrew!C7,MZ_Poltransplant!C7,'MZ_Poprawa jakości .......'!C7,'MZ_nowoczesne e-usługi'!C7,MZ_P2_P4!C7,MZ_InterScienceCloud!C7,MZ_PPM!C7,MZ_ProfiBaza!C7,'MZ-DigitalBrain'!C7,MKiDN_mLUMEN!C7,MKiDN_mPolona!C7,MKiDN_Patrimonium_II!C7,'MKiDN_Polona dla Bibliotek 2.0 '!C7,'MKiDN_Polona dla Naukowców'!C7,MKiDN_CAS!C7,MKiDN_FilmotekaNarodowa!C7,MKiDN_Hereditas!C7,MKiDN_www.muzeach!C7,MKiDN_TVP_Digi_Sport!C7,MKiDN_TVP_Digi_4K!C7,'MKiDN_e-Omnis'!C7,'MKiDN_Bliżej kultury'!C7,'MKiDN_DIGI TVP SA'!C7,'MKiDN_Cyfrowa rekonstrukcja'!C7,'MKiDN_Dziedzictwo chopinowskie'!C7,'MKiDN_Otwarte Narodowe'!C7,MKiDN_ADE!C7,MKiDN_ZOSiA!C7,MKiDN_Patrimonium!C7,'MKiDN_NID '!C7,'MKiDN_Dziedzictwo muzyki'!C7,'MKiDN_Digitalizacja PWM'!C7,MKiDN_WFDiF!C7,MC_KAP!C7,MC_eRPL!C7,MC_ZPA!C7,MC_SRPS!C7,MC_WIIP!C7,'MC_e-Doręczenia'!C7,MC_CPA!C7,'MC_Portal GOV.PL'!C7,'MC_e-usługi'!C7,MC_EZD!C7,MC_ProgramKompetencjiCyfrowych!C7,MC_mObywatel!C7,'MC_KRONIK@'!C7,MF_PUESC!C7,'MF_e-Urzą Skarboowy'!C7,MGMiŻŚ_SIPAM!C7,MGMiŻŚ_REJA24!C7,MGMiŻŚ_Sat4Envi!C7,GUS_GOSPOSTRATEG!C7,GUS_KSZBI!C7,GUS_PDS!C7,'ME_URE_sprawoz. przes. paliw.  '!C7,'MKiDN_Muzeum Sztuki w Łodzi '!C7,MKiDN_Zachęta!C7,'MKiDN_Bliżej Teatru'!C7,MKiDN_archiwumgov.pl!C7,'MKiDN_@SIA'!C7,'MKiDN_PlatfEduLekArch-Pola'!C7,MKiDN_digital_PWM_kontynuacja!C7,MKiDN_PWM_bez_digitalizacji!C7,MF_SZOPEN!C7,MEN_ZRK!C7)</f>
        <v>0.73</v>
      </c>
      <c r="D7" s="242">
        <f>SUM(MK_BDO!D7,MK_GIOŚ_PPMŚ!D7,MK_GIOŚ_INSPIRE!D7,'MON_Budowa wysokiej jakości  '!D7,'MON_Portal BiO'!D7,MNiSzW_PPPN!D7,MNiSzW_AMU!D7,MNiSzW_BINWIT!D7,MNiSzW_Herberium!D7,MNiSzW_Cyfr.archiwum_Arch.Krak!D7,MNiSzW_Eukaryota!D7,MNiSZW_PlatformaObslugi.Praktyk!D7,MNiSZW_Mod.Zintegr.SystemuNauk!D7,MNiSZW_ZSUN_II!D7,MNiSW_DRODB!D7,'MNiSW_e-CUDO'!D7,MNiSW_eczlowiek!D7,MNiSW_ePuszcza!D7,MNiSW_Leopoldina!D7,MNiSW_MostDanych!D7,MNiSW_OZwRCIN!D7,'MNiSW_Portal zarz.'!D7,MNiSW_repozytorium!D7,MNiSW_Ucyfrowienie!D7,MNiSW_Agro!D7,'MI_ZSI-ULC'!D7,MI_KREPTD!D7,'MI_KPD do inf.o podróżach multi'!D7,'MI_KPD do inf. o warunkach ruch'!D7,'MI_KSZRD TEN-T'!D7,'MI_Polska droga do automatyzacj'!D7,'MF_ZPUTFG '!D7,MF_EUREKA!D7,MRIRW_GIJHARS_EZD!D7,MRIRW_GIJHARS_GOV.PL!D7,MRIRW_GIJHARS_PUESC!D7,'MRiRW_Wojewódzkie ośrodki'!D7,'MRiRW_Jednostki doradztwa roln'!D7,'MRiRW_System monitoringu kontro'!D7,'GUS_Wrota Statystyki'!D7,MEN_WKSDO!D7,MEN_ORE!D7,'MŚ_E-usługa „Zagrożenia lasów” '!D7,'MŚ_LasWodaPowietrze '!D7,MŚ_PromocjaParkówNarodowych!D7,'MŚ_Inwazyjne gatunki'!D7,MŚ_InwentaryzacjaCennySiedlisk!D7,MSWiA_Dotacje_dla_mnijeszości!D7,MSWiA_SICPR2.0!D7,'MWSiA_GovNet i SŁR w KPRM'!D7,MSWiA_PSMUP!D7,MSWiA_SRB!D7,'MSWiA_e-Dowód'!D7,'MSWiA_e-Zdrowie'!D7,MSWiA_TETRA!D7,'MSWiA_CHMURA OBLICZ. POLICJI '!D7,MR_ZONE!D7,'MR_Konto przedsiębiorcy'!D7,MR_PEF2!D7,MR_UPRP_PUEP!D7,MR_UPRP_PORTOS!D7,'MR_GUM_e-CZAS'!D7,'MR_GUM_TRANS-TACHO'!D7,MR_GUM_MZP!D7,'MR_UZP_e-Zamówienia'!D7,'MR_GUGiK_Usługi IIP'!D7,'MR_GUGiK_Integracja PZGiK'!D7,MS_SDE3!D7,MS_Pomoc_prawna!D7,MS_KRM!D7,MS_Informat.postępowan.karnego!D7,'MS_iSDA 2.0'!D7,MS_KRZ!D7,MS_eKRS!D7,MS_IES!D7,MS_KRK2.0!D7,'MS_Wdrożenie rozwiązań '!D7,'MRPiPS_MonitoringPracy i Pobytu'!D7,MRPiPS_PFRON_Sodir!D7,MRPiPS_PFRON_Neo!D7,'MRPiPS_PFRON_e-PFRON'!D7,MRPiPS_PFRON_EGW_GW!D7,MRPiPS_PFRON_PlatAnalit!D7,MRPiPS_PFRON_Windykacja!D7,'MRPiPS_PFRON_iPFRON+'!D7,MRPiPS_PFRON_SOW!D7,MZ_SMKL!D7,'MZ_e-KRN+'!D7,'MZ_P1+KPK'!D7,MZ_eKrew!D7,MZ_Poltransplant!D7,'MZ_Poprawa jakości .......'!D7,'MZ_nowoczesne e-usługi'!D7,MZ_P2_P4!D7,MZ_InterScienceCloud!D7,MZ_PPM!D7,MZ_ProfiBaza!D7,'MZ-DigitalBrain'!D7,MKiDN_mLUMEN!D7,MKiDN_mPolona!D7,MKiDN_Patrimonium_II!D7,'MKiDN_Polona dla Bibliotek 2.0 '!D7,'MKiDN_Polona dla Naukowców'!D7,MKiDN_CAS!D7,MKiDN_FilmotekaNarodowa!D7,MKiDN_Hereditas!D7,MKiDN_www.muzeach!D7,MKiDN_TVP_Digi_Sport!D7,MKiDN_TVP_Digi_4K!D7,'MKiDN_e-Omnis'!D7,'MKiDN_Bliżej kultury'!D7,'MKiDN_DIGI TVP SA'!D7,'MKiDN_Cyfrowa rekonstrukcja'!D7,'MKiDN_Dziedzictwo chopinowskie'!D7,'MKiDN_Otwarte Narodowe'!D7,MKiDN_ADE!D7,MKiDN_ZOSiA!D7,MKiDN_Patrimonium!D7,'MKiDN_NID '!D7,'MKiDN_Dziedzictwo muzyki'!D7,'MKiDN_Digitalizacja PWM'!D7,MKiDN_WFDiF!D7,MC_KAP!D7,MC_eRPL!D7,MC_ZPA!D7,MC_SRPS!D7,MC_WIIP!D7,'MC_e-Doręczenia'!D7,MC_CPA!D7,'MC_Portal GOV.PL'!D7,'MC_e-usługi'!D7,MC_EZD!D7,MC_ProgramKompetencjiCyfrowych!D7,MC_mObywatel!D7,'MC_KRONIK@'!D7,MF_PUESC!D7,'MF_e-Urzą Skarboowy'!D7,MGMiŻŚ_SIPAM!D7,MGMiŻŚ_REJA24!D7,MGMiŻŚ_Sat4Envi!D7,GUS_GOSPOSTRATEG!D7,GUS_KSZBI!D7,GUS_PDS!D7,'ME_URE_sprawoz. przes. paliw.  '!D7,'MKiDN_Muzeum Sztuki w Łodzi '!D7,MKiDN_Zachęta!D7,'MKiDN_Bliżej Teatru'!D7,MKiDN_archiwumgov.pl!D7,'MKiDN_@SIA'!D7,'MKiDN_PlatfEduLekArch-Pola'!D7,MKiDN_digital_PWM_kontynuacja!D7,MKiDN_PWM_bez_digitalizacji!D7,MF_SZOPEN!D7,MEN_ZRK!D7)</f>
        <v>0.79</v>
      </c>
      <c r="E7" s="242">
        <f>SUM(MK_BDO!E7,MK_GIOŚ_PPMŚ!E7,MK_GIOŚ_INSPIRE!E7,'MON_Budowa wysokiej jakości  '!E7,'MON_Portal BiO'!E7,MNiSzW_PPPN!E7,MNiSzW_AMU!E7,MNiSzW_BINWIT!E7,MNiSzW_Herberium!E7,MNiSzW_Cyfr.archiwum_Arch.Krak!E7,MNiSzW_Eukaryota!E7,MNiSZW_PlatformaObslugi.Praktyk!E7,MNiSZW_Mod.Zintegr.SystemuNauk!E7,MNiSZW_ZSUN_II!E7,MNiSW_DRODB!E7,'MNiSW_e-CUDO'!E7,MNiSW_eczlowiek!E7,MNiSW_ePuszcza!E7,MNiSW_Leopoldina!E7,MNiSW_MostDanych!E7,MNiSW_OZwRCIN!E7,'MNiSW_Portal zarz.'!E7,MNiSW_repozytorium!E7,MNiSW_Ucyfrowienie!E7,MNiSW_Agro!E7,'MI_ZSI-ULC'!E7,MI_KREPTD!E7,'MI_KPD do inf.o podróżach multi'!E7,'MI_KPD do inf. o warunkach ruch'!E7,'MI_KSZRD TEN-T'!E7,'MI_Polska droga do automatyzacj'!E7,'MF_ZPUTFG '!E7,MF_EUREKA!E7,MRIRW_GIJHARS_EZD!E7,MRIRW_GIJHARS_GOV.PL!E7,MRIRW_GIJHARS_PUESC!E7,'MRiRW_Wojewódzkie ośrodki'!E7,'MRiRW_Jednostki doradztwa roln'!E7,'MRiRW_System monitoringu kontro'!E7,'GUS_Wrota Statystyki'!E7,MEN_WKSDO!E7,MEN_ORE!E7,'MŚ_E-usługa „Zagrożenia lasów” '!E7,'MŚ_LasWodaPowietrze '!E7,MŚ_PromocjaParkówNarodowych!E7,'MŚ_Inwazyjne gatunki'!E7,MŚ_InwentaryzacjaCennySiedlisk!E7,MSWiA_Dotacje_dla_mnijeszości!E7,MSWiA_SICPR2.0!E7,'MWSiA_GovNet i SŁR w KPRM'!E7,MSWiA_PSMUP!E7,MSWiA_SRB!E7,'MSWiA_e-Dowód'!E7,'MSWiA_e-Zdrowie'!E7,MSWiA_TETRA!E7,'MSWiA_CHMURA OBLICZ. POLICJI '!E7,MR_ZONE!E7,'MR_Konto przedsiębiorcy'!E7,MR_PEF2!E7,MR_UPRP_PUEP!E7,MR_UPRP_PORTOS!E7,'MR_GUM_e-CZAS'!E7,'MR_GUM_TRANS-TACHO'!E7,MR_GUM_MZP!E7,'MR_UZP_e-Zamówienia'!E7,'MR_GUGiK_Usługi IIP'!E7,'MR_GUGiK_Integracja PZGiK'!E7,MS_SDE3!E7,MS_Pomoc_prawna!E7,MS_KRM!E7,MS_Informat.postępowan.karnego!E7,'MS_iSDA 2.0'!E7,MS_KRZ!E7,MS_eKRS!E7,MS_IES!E7,MS_KRK2.0!E7,'MS_Wdrożenie rozwiązań '!E7,'MRPiPS_MonitoringPracy i Pobytu'!E7,MRPiPS_PFRON_Sodir!E7,MRPiPS_PFRON_Neo!E7,'MRPiPS_PFRON_e-PFRON'!E7,MRPiPS_PFRON_EGW_GW!E7,MRPiPS_PFRON_PlatAnalit!E7,MRPiPS_PFRON_Windykacja!E7,'MRPiPS_PFRON_iPFRON+'!E7,MRPiPS_PFRON_SOW!E7,MZ_SMKL!E7,'MZ_e-KRN+'!E7,'MZ_P1+KPK'!E7,MZ_eKrew!E7,MZ_Poltransplant!E7,'MZ_Poprawa jakości .......'!E7,'MZ_nowoczesne e-usługi'!E7,MZ_P2_P4!E7,MZ_InterScienceCloud!E7,MZ_PPM!E7,MZ_ProfiBaza!E7,'MZ-DigitalBrain'!E7,MKiDN_mLUMEN!E7,MKiDN_mPolona!E7,MKiDN_Patrimonium_II!E7,'MKiDN_Polona dla Bibliotek 2.0 '!E7,'MKiDN_Polona dla Naukowców'!E7,MKiDN_CAS!E7,MKiDN_FilmotekaNarodowa!E7,MKiDN_Hereditas!E7,MKiDN_www.muzeach!E7,MKiDN_TVP_Digi_Sport!E7,MKiDN_TVP_Digi_4K!E7,'MKiDN_e-Omnis'!E7,'MKiDN_Bliżej kultury'!E7,'MKiDN_DIGI TVP SA'!E7,'MKiDN_Cyfrowa rekonstrukcja'!E7,'MKiDN_Dziedzictwo chopinowskie'!E7,'MKiDN_Otwarte Narodowe'!E7,MKiDN_ADE!E7,MKiDN_ZOSiA!E7,MKiDN_Patrimonium!E7,'MKiDN_NID '!E7,'MKiDN_Dziedzictwo muzyki'!E7,'MKiDN_Digitalizacja PWM'!E7,MKiDN_WFDiF!E7,MC_KAP!E7,MC_eRPL!E7,MC_ZPA!E7,MC_SRPS!E7,MC_WIIP!E7,'MC_e-Doręczenia'!E7,MC_CPA!E7,'MC_Portal GOV.PL'!E7,'MC_e-usługi'!E7,MC_EZD!E7,MC_ProgramKompetencjiCyfrowych!E7,MC_mObywatel!E7,'MC_KRONIK@'!E7,MF_PUESC!E7,'MF_e-Urzą Skarboowy'!E7,MGMiŻŚ_SIPAM!E7,MGMiŻŚ_REJA24!E7,MGMiŻŚ_Sat4Envi!E7,GUS_GOSPOSTRATEG!E7,GUS_KSZBI!E7,GUS_PDS!E7,'ME_URE_sprawoz. przes. paliw.  '!E7,'MKiDN_Muzeum Sztuki w Łodzi '!E7,MKiDN_Zachęta!E7,'MKiDN_Bliżej Teatru'!E7,MKiDN_archiwumgov.pl!E7,'MKiDN_@SIA'!E7,'MKiDN_PlatfEduLekArch-Pola'!E7,MKiDN_digital_PWM_kontynuacja!E7,MKiDN_PWM_bez_digitalizacji!E7,MF_SZOPEN!E7,MEN_ZRK!E7)</f>
        <v>0.91999999999999993</v>
      </c>
      <c r="F7" s="242">
        <f>SUM(MK_BDO!F7,MK_GIOŚ_PPMŚ!F7,MK_GIOŚ_INSPIRE!F7,'MON_Budowa wysokiej jakości  '!F7,'MON_Portal BiO'!F7,MNiSzW_PPPN!F7,MNiSzW_AMU!F7,MNiSzW_BINWIT!F7,MNiSzW_Herberium!F7,MNiSzW_Cyfr.archiwum_Arch.Krak!F7,MNiSzW_Eukaryota!F7,MNiSZW_PlatformaObslugi.Praktyk!F7,MNiSZW_Mod.Zintegr.SystemuNauk!F7,MNiSZW_ZSUN_II!F7,MNiSW_DRODB!F7,'MNiSW_e-CUDO'!F7,MNiSW_eczlowiek!F7,MNiSW_ePuszcza!F7,MNiSW_Leopoldina!F7,MNiSW_MostDanych!F7,MNiSW_OZwRCIN!F7,'MNiSW_Portal zarz.'!F7,MNiSW_repozytorium!F7,MNiSW_Ucyfrowienie!F7,MNiSW_Agro!F7,'MI_ZSI-ULC'!F7,MI_KREPTD!F7,'MI_KPD do inf.o podróżach multi'!F7,'MI_KPD do inf. o warunkach ruch'!F7,'MI_KSZRD TEN-T'!F7,'MI_Polska droga do automatyzacj'!F7,'MF_ZPUTFG '!F7,MF_EUREKA!F7,MRIRW_GIJHARS_EZD!F7,MRIRW_GIJHARS_GOV.PL!F7,MRIRW_GIJHARS_PUESC!F7,'MRiRW_Wojewódzkie ośrodki'!F7,'MRiRW_Jednostki doradztwa roln'!F7,'MRiRW_System monitoringu kontro'!F7,'GUS_Wrota Statystyki'!F7,MEN_WKSDO!F7,MEN_ORE!F7,'MŚ_E-usługa „Zagrożenia lasów” '!F7,'MŚ_LasWodaPowietrze '!F7,MŚ_PromocjaParkówNarodowych!F7,'MŚ_Inwazyjne gatunki'!F7,MŚ_InwentaryzacjaCennySiedlisk!F7,MSWiA_Dotacje_dla_mnijeszości!F7,MSWiA_SICPR2.0!F7,'MWSiA_GovNet i SŁR w KPRM'!F7,MSWiA_PSMUP!F7,MSWiA_SRB!F7,'MSWiA_e-Dowód'!F7,'MSWiA_e-Zdrowie'!F7,MSWiA_TETRA!F7,'MSWiA_CHMURA OBLICZ. POLICJI '!F7,MR_ZONE!F7,'MR_Konto przedsiębiorcy'!F7,MR_PEF2!F7,MR_UPRP_PUEP!F7,MR_UPRP_PORTOS!F7,'MR_GUM_e-CZAS'!F7,'MR_GUM_TRANS-TACHO'!F7,MR_GUM_MZP!F7,'MR_UZP_e-Zamówienia'!F7,'MR_GUGiK_Usługi IIP'!F7,'MR_GUGiK_Integracja PZGiK'!F7,MS_SDE3!F7,MS_Pomoc_prawna!F7,MS_KRM!F7,MS_Informat.postępowan.karnego!F7,'MS_iSDA 2.0'!F7,MS_KRZ!F7,MS_eKRS!F7,MS_IES!F7,MS_KRK2.0!F7,'MS_Wdrożenie rozwiązań '!F7,'MRPiPS_MonitoringPracy i Pobytu'!F7,MRPiPS_PFRON_Sodir!F7,MRPiPS_PFRON_Neo!F7,'MRPiPS_PFRON_e-PFRON'!F7,MRPiPS_PFRON_EGW_GW!F7,MRPiPS_PFRON_PlatAnalit!F7,MRPiPS_PFRON_Windykacja!F7,'MRPiPS_PFRON_iPFRON+'!F7,MRPiPS_PFRON_SOW!F7,MZ_SMKL!F7,'MZ_e-KRN+'!F7,'MZ_P1+KPK'!F7,MZ_eKrew!F7,MZ_Poltransplant!F7,'MZ_Poprawa jakości .......'!F7,'MZ_nowoczesne e-usługi'!F7,MZ_P2_P4!F7,MZ_InterScienceCloud!F7,MZ_PPM!F7,MZ_ProfiBaza!F7,'MZ-DigitalBrain'!F7,MKiDN_mLUMEN!F7,MKiDN_mPolona!F7,MKiDN_Patrimonium_II!F7,'MKiDN_Polona dla Bibliotek 2.0 '!F7,'MKiDN_Polona dla Naukowców'!F7,MKiDN_CAS!F7,MKiDN_FilmotekaNarodowa!F7,MKiDN_Hereditas!F7,MKiDN_www.muzeach!F7,MKiDN_TVP_Digi_Sport!F7,MKiDN_TVP_Digi_4K!F7,'MKiDN_e-Omnis'!F7,'MKiDN_Bliżej kultury'!F7,'MKiDN_DIGI TVP SA'!F7,'MKiDN_Cyfrowa rekonstrukcja'!F7,'MKiDN_Dziedzictwo chopinowskie'!F7,'MKiDN_Otwarte Narodowe'!F7,MKiDN_ADE!F7,MKiDN_ZOSiA!F7,MKiDN_Patrimonium!F7,'MKiDN_NID '!F7,'MKiDN_Dziedzictwo muzyki'!F7,'MKiDN_Digitalizacja PWM'!F7,MKiDN_WFDiF!F7,MC_KAP!F7,MC_eRPL!F7,MC_ZPA!F7,MC_SRPS!F7,MC_WIIP!F7,'MC_e-Doręczenia'!F7,MC_CPA!F7,'MC_Portal GOV.PL'!F7,'MC_e-usługi'!F7,MC_EZD!F7,MC_ProgramKompetencjiCyfrowych!F7,MC_mObywatel!F7,'MC_KRONIK@'!F7,MF_PUESC!F7,'MF_e-Urzą Skarboowy'!F7,MGMiŻŚ_SIPAM!F7,MGMiŻŚ_REJA24!F7,MGMiŻŚ_Sat4Envi!F7,GUS_GOSPOSTRATEG!F7,GUS_KSZBI!F7,GUS_PDS!F7,'ME_URE_sprawoz. przes. paliw.  '!F7,'MKiDN_Muzeum Sztuki w Łodzi '!F7,MKiDN_Zachęta!F7,'MKiDN_Bliżej Teatru'!F7,MKiDN_archiwumgov.pl!F7,'MKiDN_@SIA'!F7,'MKiDN_PlatfEduLekArch-Pola'!F7,MKiDN_digital_PWM_kontynuacja!F7,MKiDN_PWM_bez_digitalizacji!F7,MF_SZOPEN!F7,MEN_ZRK!F7)</f>
        <v>1.8399999999999999</v>
      </c>
      <c r="G7" s="242">
        <f>SUM(MK_BDO!G7,MK_GIOŚ_PPMŚ!G7,MK_GIOŚ_INSPIRE!G7,'MON_Budowa wysokiej jakości  '!G7,'MON_Portal BiO'!G7,MNiSzW_PPPN!G7,MNiSzW_AMU!G7,MNiSzW_BINWIT!G7,MNiSzW_Herberium!G7,MNiSzW_Cyfr.archiwum_Arch.Krak!G7,MNiSzW_Eukaryota!G7,MNiSZW_PlatformaObslugi.Praktyk!G7,MNiSZW_Mod.Zintegr.SystemuNauk!G7,MNiSZW_ZSUN_II!G7,MNiSW_DRODB!G7,'MNiSW_e-CUDO'!G7,MNiSW_eczlowiek!G7,MNiSW_ePuszcza!G7,MNiSW_Leopoldina!G7,MNiSW_MostDanych!G7,MNiSW_OZwRCIN!G7,'MNiSW_Portal zarz.'!G7,MNiSW_repozytorium!G7,MNiSW_Ucyfrowienie!G7,MNiSW_Agro!G7,'MI_ZSI-ULC'!G7,MI_KREPTD!G7,'MI_KPD do inf.o podróżach multi'!G7,'MI_KPD do inf. o warunkach ruch'!G7,'MI_KSZRD TEN-T'!G7,'MI_Polska droga do automatyzacj'!G7,'MF_ZPUTFG '!G7,MF_EUREKA!G7,MRIRW_GIJHARS_EZD!G7,MRIRW_GIJHARS_GOV.PL!G7,MRIRW_GIJHARS_PUESC!G7,'MRiRW_Wojewódzkie ośrodki'!G7,'MRiRW_Jednostki doradztwa roln'!G7,'MRiRW_System monitoringu kontro'!G7,'GUS_Wrota Statystyki'!G7,MEN_WKSDO!G7,MEN_ORE!G7,'MŚ_E-usługa „Zagrożenia lasów” '!G7,'MŚ_LasWodaPowietrze '!G7,MŚ_PromocjaParkówNarodowych!G7,'MŚ_Inwazyjne gatunki'!G7,MŚ_InwentaryzacjaCennySiedlisk!G7,MSWiA_Dotacje_dla_mnijeszości!G7,MSWiA_SICPR2.0!G7,'MWSiA_GovNet i SŁR w KPRM'!G7,MSWiA_PSMUP!G7,MSWiA_SRB!G7,'MSWiA_e-Dowód'!G7,'MSWiA_e-Zdrowie'!G7,MSWiA_TETRA!G7,'MSWiA_CHMURA OBLICZ. POLICJI '!G7,MR_ZONE!G7,'MR_Konto przedsiębiorcy'!G7,MR_PEF2!G7,MR_UPRP_PUEP!G7,MR_UPRP_PORTOS!G7,'MR_GUM_e-CZAS'!G7,'MR_GUM_TRANS-TACHO'!G7,MR_GUM_MZP!G7,'MR_UZP_e-Zamówienia'!G7,'MR_GUGiK_Usługi IIP'!G7,'MR_GUGiK_Integracja PZGiK'!G7,MS_SDE3!G7,MS_Pomoc_prawna!G7,MS_KRM!G7,MS_Informat.postępowan.karnego!G7,'MS_iSDA 2.0'!G7,MS_KRZ!G7,MS_eKRS!G7,MS_IES!G7,MS_KRK2.0!G7,'MS_Wdrożenie rozwiązań '!G7,'MRPiPS_MonitoringPracy i Pobytu'!G7,MRPiPS_PFRON_Sodir!G7,MRPiPS_PFRON_Neo!G7,'MRPiPS_PFRON_e-PFRON'!G7,MRPiPS_PFRON_EGW_GW!G7,MRPiPS_PFRON_PlatAnalit!G7,MRPiPS_PFRON_Windykacja!G7,'MRPiPS_PFRON_iPFRON+'!G7,MRPiPS_PFRON_SOW!G7,MZ_SMKL!G7,'MZ_e-KRN+'!G7,'MZ_P1+KPK'!G7,MZ_eKrew!G7,MZ_Poltransplant!G7,'MZ_Poprawa jakości .......'!G7,'MZ_nowoczesne e-usługi'!G7,MZ_P2_P4!G7,MZ_InterScienceCloud!G7,MZ_PPM!G7,MZ_ProfiBaza!G7,'MZ-DigitalBrain'!G7,MKiDN_mLUMEN!G7,MKiDN_mPolona!G7,MKiDN_Patrimonium_II!G7,'MKiDN_Polona dla Bibliotek 2.0 '!G7,'MKiDN_Polona dla Naukowców'!G7,MKiDN_CAS!G7,MKiDN_FilmotekaNarodowa!G7,MKiDN_Hereditas!G7,MKiDN_www.muzeach!G7,MKiDN_TVP_Digi_Sport!G7,MKiDN_TVP_Digi_4K!G7,'MKiDN_e-Omnis'!G7,'MKiDN_Bliżej kultury'!G7,'MKiDN_DIGI TVP SA'!G7,'MKiDN_Cyfrowa rekonstrukcja'!G7,'MKiDN_Dziedzictwo chopinowskie'!G7,'MKiDN_Otwarte Narodowe'!G7,MKiDN_ADE!G7,MKiDN_ZOSiA!G7,MKiDN_Patrimonium!G7,'MKiDN_NID '!G7,'MKiDN_Dziedzictwo muzyki'!G7,'MKiDN_Digitalizacja PWM'!G7,MKiDN_WFDiF!G7,MC_KAP!G7,MC_eRPL!G7,MC_ZPA!G7,MC_SRPS!G7,MC_WIIP!G7,'MC_e-Doręczenia'!G7,MC_CPA!G7,'MC_Portal GOV.PL'!G7,'MC_e-usługi'!G7,MC_EZD!G7,MC_ProgramKompetencjiCyfrowych!G7,MC_mObywatel!G7,'MC_KRONIK@'!G7,MF_PUESC!G7,'MF_e-Urzą Skarboowy'!G7,MGMiŻŚ_SIPAM!G7,MGMiŻŚ_REJA24!G7,MGMiŻŚ_Sat4Envi!G7,GUS_GOSPOSTRATEG!G7,GUS_KSZBI!G7,GUS_PDS!G7,'ME_URE_sprawoz. przes. paliw.  '!G7,'MKiDN_Muzeum Sztuki w Łodzi '!G7,MKiDN_Zachęta!G7,'MKiDN_Bliżej Teatru'!G7,MKiDN_archiwumgov.pl!G7,'MKiDN_@SIA'!G7,'MKiDN_PlatfEduLekArch-Pola'!G7,MKiDN_digital_PWM_kontynuacja!G7,MKiDN_PWM_bez_digitalizacji!G7,MF_SZOPEN!G7,MEN_ZRK!G7)</f>
        <v>2.02</v>
      </c>
      <c r="H7" s="242">
        <f>SUM(MK_BDO!H7,MK_GIOŚ_PPMŚ!H7,MK_GIOŚ_INSPIRE!H7,'MON_Budowa wysokiej jakości  '!H7,'MON_Portal BiO'!H7,MNiSzW_PPPN!H7,MNiSzW_AMU!H7,MNiSzW_BINWIT!H7,MNiSzW_Herberium!H7,MNiSzW_Cyfr.archiwum_Arch.Krak!H7,MNiSzW_Eukaryota!H7,MNiSZW_PlatformaObslugi.Praktyk!H7,MNiSZW_Mod.Zintegr.SystemuNauk!H7,MNiSZW_ZSUN_II!H7,MNiSW_DRODB!H7,'MNiSW_e-CUDO'!H7,MNiSW_eczlowiek!H7,MNiSW_ePuszcza!H7,MNiSW_Leopoldina!H7,MNiSW_MostDanych!H7,MNiSW_OZwRCIN!H7,'MNiSW_Portal zarz.'!H7,MNiSW_repozytorium!H7,MNiSW_Ucyfrowienie!H7,MNiSW_Agro!H7,'MI_ZSI-ULC'!H7,MI_KREPTD!H7,'MI_KPD do inf.o podróżach multi'!H7,'MI_KPD do inf. o warunkach ruch'!H7,'MI_KSZRD TEN-T'!H7,'MI_Polska droga do automatyzacj'!H7,'MF_ZPUTFG '!H7,MF_EUREKA!H7,MRIRW_GIJHARS_EZD!H7,MRIRW_GIJHARS_GOV.PL!H7,MRIRW_GIJHARS_PUESC!H7,'MRiRW_Wojewódzkie ośrodki'!H7,'MRiRW_Jednostki doradztwa roln'!H7,'MRiRW_System monitoringu kontro'!H7,'GUS_Wrota Statystyki'!H7,MEN_WKSDO!H7,MEN_ORE!H7,'MŚ_E-usługa „Zagrożenia lasów” '!H7,'MŚ_LasWodaPowietrze '!H7,MŚ_PromocjaParkówNarodowych!H7,'MŚ_Inwazyjne gatunki'!H7,MŚ_InwentaryzacjaCennySiedlisk!H7,MSWiA_Dotacje_dla_mnijeszości!H7,MSWiA_SICPR2.0!H7,'MWSiA_GovNet i SŁR w KPRM'!H7,MSWiA_PSMUP!H7,MSWiA_SRB!H7,'MSWiA_e-Dowód'!H7,'MSWiA_e-Zdrowie'!H7,MSWiA_TETRA!H7,'MSWiA_CHMURA OBLICZ. POLICJI '!H7,MR_ZONE!H7,'MR_Konto przedsiębiorcy'!H7,MR_PEF2!H7,MR_UPRP_PUEP!H7,MR_UPRP_PORTOS!H7,'MR_GUM_e-CZAS'!H7,'MR_GUM_TRANS-TACHO'!H7,MR_GUM_MZP!H7,'MR_UZP_e-Zamówienia'!H7,'MR_GUGiK_Usługi IIP'!H7,'MR_GUGiK_Integracja PZGiK'!H7,MS_SDE3!H7,MS_Pomoc_prawna!H7,MS_KRM!H7,MS_Informat.postępowan.karnego!H7,'MS_iSDA 2.0'!H7,MS_KRZ!H7,MS_eKRS!H7,MS_IES!H7,MS_KRK2.0!H7,'MS_Wdrożenie rozwiązań '!H7,'MRPiPS_MonitoringPracy i Pobytu'!H7,MRPiPS_PFRON_Sodir!H7,MRPiPS_PFRON_Neo!H7,'MRPiPS_PFRON_e-PFRON'!H7,MRPiPS_PFRON_EGW_GW!H7,MRPiPS_PFRON_PlatAnalit!H7,MRPiPS_PFRON_Windykacja!H7,'MRPiPS_PFRON_iPFRON+'!H7,MRPiPS_PFRON_SOW!H7,MZ_SMKL!H7,'MZ_e-KRN+'!H7,'MZ_P1+KPK'!H7,MZ_eKrew!H7,MZ_Poltransplant!H7,'MZ_Poprawa jakości .......'!H7,'MZ_nowoczesne e-usługi'!H7,MZ_P2_P4!H7,MZ_InterScienceCloud!H7,MZ_PPM!H7,MZ_ProfiBaza!H7,'MZ-DigitalBrain'!H7,MKiDN_mLUMEN!H7,MKiDN_mPolona!H7,MKiDN_Patrimonium_II!H7,'MKiDN_Polona dla Bibliotek 2.0 '!H7,'MKiDN_Polona dla Naukowców'!H7,MKiDN_CAS!H7,MKiDN_FilmotekaNarodowa!H7,MKiDN_Hereditas!H7,MKiDN_www.muzeach!H7,MKiDN_TVP_Digi_Sport!H7,MKiDN_TVP_Digi_4K!H7,'MKiDN_e-Omnis'!H7,'MKiDN_Bliżej kultury'!H7,'MKiDN_DIGI TVP SA'!H7,'MKiDN_Cyfrowa rekonstrukcja'!H7,'MKiDN_Dziedzictwo chopinowskie'!H7,'MKiDN_Otwarte Narodowe'!H7,MKiDN_ADE!H7,MKiDN_ZOSiA!H7,MKiDN_Patrimonium!H7,'MKiDN_NID '!H7,'MKiDN_Dziedzictwo muzyki'!H7,'MKiDN_Digitalizacja PWM'!H7,MKiDN_WFDiF!H7,MC_KAP!H7,MC_eRPL!H7,MC_ZPA!H7,MC_SRPS!H7,MC_WIIP!H7,'MC_e-Doręczenia'!H7,MC_CPA!H7,'MC_Portal GOV.PL'!H7,'MC_e-usługi'!H7,MC_EZD!H7,MC_ProgramKompetencjiCyfrowych!H7,MC_mObywatel!H7,'MC_KRONIK@'!H7,MF_PUESC!H7,'MF_e-Urzą Skarboowy'!H7,MGMiŻŚ_SIPAM!H7,MGMiŻŚ_REJA24!H7,MGMiŻŚ_Sat4Envi!H7,GUS_GOSPOSTRATEG!H7,GUS_KSZBI!H7,GUS_PDS!H7,'ME_URE_sprawoz. przes. paliw.  '!H7,'MKiDN_Muzeum Sztuki w Łodzi '!H7,MKiDN_Zachęta!H7,'MKiDN_Bliżej Teatru'!H7,MKiDN_archiwumgov.pl!H7,'MKiDN_@SIA'!H7,'MKiDN_PlatfEduLekArch-Pola'!H7,MKiDN_digital_PWM_kontynuacja!H7,MKiDN_PWM_bez_digitalizacji!H7,MF_SZOPEN!H7,MEN_ZRK!H7)</f>
        <v>2.12</v>
      </c>
      <c r="I7" s="242">
        <f>SUM(MK_BDO!I7,MK_GIOŚ_PPMŚ!I7,MK_GIOŚ_INSPIRE!I7,'MON_Budowa wysokiej jakości  '!I7,'MON_Portal BiO'!I7,MNiSzW_PPPN!I7,MNiSzW_AMU!I7,MNiSzW_BINWIT!I7,MNiSzW_Herberium!I7,MNiSzW_Cyfr.archiwum_Arch.Krak!I7,MNiSzW_Eukaryota!I7,MNiSZW_PlatformaObslugi.Praktyk!I7,MNiSZW_Mod.Zintegr.SystemuNauk!I7,MNiSZW_ZSUN_II!I7,MNiSW_DRODB!I7,'MNiSW_e-CUDO'!I7,MNiSW_eczlowiek!I7,MNiSW_ePuszcza!I7,MNiSW_Leopoldina!I7,MNiSW_MostDanych!I7,MNiSW_OZwRCIN!I7,'MNiSW_Portal zarz.'!I7,MNiSW_repozytorium!I7,MNiSW_Ucyfrowienie!I7,MNiSW_Agro!I7,'MI_ZSI-ULC'!I7,MI_KREPTD!I7,'MI_KPD do inf.o podróżach multi'!I7,'MI_KPD do inf. o warunkach ruch'!I7,'MI_KSZRD TEN-T'!I7,'MI_Polska droga do automatyzacj'!I7,'MF_ZPUTFG '!I7,MF_EUREKA!I7,MRIRW_GIJHARS_EZD!I7,MRIRW_GIJHARS_GOV.PL!I7,MRIRW_GIJHARS_PUESC!I7,'MRiRW_Wojewódzkie ośrodki'!I7,'MRiRW_Jednostki doradztwa roln'!I7,'MRiRW_System monitoringu kontro'!I7,'GUS_Wrota Statystyki'!I7,MEN_WKSDO!I7,MEN_ORE!I7,'MŚ_E-usługa „Zagrożenia lasów” '!I7,'MŚ_LasWodaPowietrze '!I7,MŚ_PromocjaParkówNarodowych!I7,'MŚ_Inwazyjne gatunki'!I7,MŚ_InwentaryzacjaCennySiedlisk!I7,MSWiA_Dotacje_dla_mnijeszości!I7,MSWiA_SICPR2.0!I7,'MWSiA_GovNet i SŁR w KPRM'!I7,MSWiA_PSMUP!I7,MSWiA_SRB!I7,'MSWiA_e-Dowód'!I7,'MSWiA_e-Zdrowie'!I7,MSWiA_TETRA!I7,'MSWiA_CHMURA OBLICZ. POLICJI '!I7,MR_ZONE!I7,'MR_Konto przedsiębiorcy'!I7,MR_PEF2!I7,MR_UPRP_PUEP!I7,MR_UPRP_PORTOS!I7,'MR_GUM_e-CZAS'!I7,'MR_GUM_TRANS-TACHO'!I7,MR_GUM_MZP!I7,'MR_UZP_e-Zamówienia'!I7,'MR_GUGiK_Usługi IIP'!I7,'MR_GUGiK_Integracja PZGiK'!I7,MS_SDE3!I7,MS_Pomoc_prawna!I7,MS_KRM!I7,MS_Informat.postępowan.karnego!I7,'MS_iSDA 2.0'!I7,MS_KRZ!I7,MS_eKRS!I7,MS_IES!I7,MS_KRK2.0!I7,'MS_Wdrożenie rozwiązań '!I7,'MRPiPS_MonitoringPracy i Pobytu'!I7,MRPiPS_PFRON_Sodir!I7,MRPiPS_PFRON_Neo!I7,'MRPiPS_PFRON_e-PFRON'!I7,MRPiPS_PFRON_EGW_GW!I7,MRPiPS_PFRON_PlatAnalit!I7,MRPiPS_PFRON_Windykacja!I7,'MRPiPS_PFRON_iPFRON+'!I7,MRPiPS_PFRON_SOW!I7,MZ_SMKL!I7,'MZ_e-KRN+'!I7,'MZ_P1+KPK'!I7,MZ_eKrew!I7,MZ_Poltransplant!I7,'MZ_Poprawa jakości .......'!I7,'MZ_nowoczesne e-usługi'!I7,MZ_P2_P4!I7,MZ_InterScienceCloud!I7,MZ_PPM!I7,MZ_ProfiBaza!I7,'MZ-DigitalBrain'!I7,MKiDN_mLUMEN!I7,MKiDN_mPolona!I7,MKiDN_Patrimonium_II!I7,'MKiDN_Polona dla Bibliotek 2.0 '!I7,'MKiDN_Polona dla Naukowców'!I7,MKiDN_CAS!I7,MKiDN_FilmotekaNarodowa!I7,MKiDN_Hereditas!I7,MKiDN_www.muzeach!I7,MKiDN_TVP_Digi_Sport!I7,MKiDN_TVP_Digi_4K!I7,'MKiDN_e-Omnis'!I7,'MKiDN_Bliżej kultury'!I7,'MKiDN_DIGI TVP SA'!I7,'MKiDN_Cyfrowa rekonstrukcja'!I7,'MKiDN_Dziedzictwo chopinowskie'!I7,'MKiDN_Otwarte Narodowe'!I7,MKiDN_ADE!I7,MKiDN_ZOSiA!I7,MKiDN_Patrimonium!I7,'MKiDN_NID '!I7,'MKiDN_Dziedzictwo muzyki'!I7,'MKiDN_Digitalizacja PWM'!I7,MKiDN_WFDiF!I7,MC_KAP!I7,MC_eRPL!I7,MC_ZPA!I7,MC_SRPS!I7,MC_WIIP!I7,'MC_e-Doręczenia'!I7,MC_CPA!I7,'MC_Portal GOV.PL'!I7,'MC_e-usługi'!I7,MC_EZD!I7,MC_ProgramKompetencjiCyfrowych!I7,MC_mObywatel!I7,'MC_KRONIK@'!I7,MF_PUESC!I7,'MF_e-Urzą Skarboowy'!I7,MGMiŻŚ_SIPAM!I7,MGMiŻŚ_REJA24!I7,MGMiŻŚ_Sat4Envi!I7,GUS_GOSPOSTRATEG!I7,GUS_KSZBI!I7,GUS_PDS!I7,'ME_URE_sprawoz. przes. paliw.  '!I7,'MKiDN_Muzeum Sztuki w Łodzi '!I7,MKiDN_Zachęta!I7,'MKiDN_Bliżej Teatru'!I7,MKiDN_archiwumgov.pl!I7,'MKiDN_@SIA'!I7,'MKiDN_PlatfEduLekArch-Pola'!I7,MKiDN_digital_PWM_kontynuacja!I7,MKiDN_PWM_bez_digitalizacji!I7,MF_SZOPEN!I7,MEN_ZRK!I7)</f>
        <v>2.2199999999999998</v>
      </c>
      <c r="J7" s="242">
        <f>SUM(MK_BDO!J7,MK_GIOŚ_PPMŚ!J7,MK_GIOŚ_INSPIRE!J7,'MON_Budowa wysokiej jakości  '!J7,'MON_Portal BiO'!J7,MNiSzW_PPPN!J7,MNiSzW_AMU!J7,MNiSzW_BINWIT!J7,MNiSzW_Herberium!J7,MNiSzW_Cyfr.archiwum_Arch.Krak!J7,MNiSzW_Eukaryota!J7,MNiSZW_PlatformaObslugi.Praktyk!J7,MNiSZW_Mod.Zintegr.SystemuNauk!J7,MNiSZW_ZSUN_II!J7,MNiSW_DRODB!J7,'MNiSW_e-CUDO'!J7,MNiSW_eczlowiek!J7,MNiSW_ePuszcza!J7,MNiSW_Leopoldina!J7,MNiSW_MostDanych!J7,MNiSW_OZwRCIN!J7,'MNiSW_Portal zarz.'!J7,MNiSW_repozytorium!J7,MNiSW_Ucyfrowienie!J7,MNiSW_Agro!J7,'MI_ZSI-ULC'!J7,MI_KREPTD!J7,'MI_KPD do inf.o podróżach multi'!J7,'MI_KPD do inf. o warunkach ruch'!J7,'MI_KSZRD TEN-T'!J7,'MI_Polska droga do automatyzacj'!J7,'MF_ZPUTFG '!J7,MF_EUREKA!J7,MRIRW_GIJHARS_EZD!J7,MRIRW_GIJHARS_GOV.PL!J7,MRIRW_GIJHARS_PUESC!J7,'MRiRW_Wojewódzkie ośrodki'!J7,'MRiRW_Jednostki doradztwa roln'!J7,'MRiRW_System monitoringu kontro'!J7,'GUS_Wrota Statystyki'!J7,MEN_WKSDO!J7,MEN_ORE!J7,'MŚ_E-usługa „Zagrożenia lasów” '!J7,'MŚ_LasWodaPowietrze '!J7,MŚ_PromocjaParkówNarodowych!J7,'MŚ_Inwazyjne gatunki'!J7,MŚ_InwentaryzacjaCennySiedlisk!J7,MSWiA_Dotacje_dla_mnijeszości!J7,MSWiA_SICPR2.0!J7,'MWSiA_GovNet i SŁR w KPRM'!J7,MSWiA_PSMUP!J7,MSWiA_SRB!J7,'MSWiA_e-Dowód'!J7,'MSWiA_e-Zdrowie'!J7,MSWiA_TETRA!J7,'MSWiA_CHMURA OBLICZ. POLICJI '!J7,MR_ZONE!J7,'MR_Konto przedsiębiorcy'!J7,MR_PEF2!J7,MR_UPRP_PUEP!J7,MR_UPRP_PORTOS!J7,'MR_GUM_e-CZAS'!J7,'MR_GUM_TRANS-TACHO'!J7,MR_GUM_MZP!J7,'MR_UZP_e-Zamówienia'!J7,'MR_GUGiK_Usługi IIP'!J7,'MR_GUGiK_Integracja PZGiK'!J7,MS_SDE3!J7,MS_Pomoc_prawna!J7,MS_KRM!J7,MS_Informat.postępowan.karnego!J7,'MS_iSDA 2.0'!J7,MS_KRZ!J7,MS_eKRS!J7,MS_IES!J7,MS_KRK2.0!J7,'MS_Wdrożenie rozwiązań '!J7,'MRPiPS_MonitoringPracy i Pobytu'!J7,MRPiPS_PFRON_Sodir!J7,MRPiPS_PFRON_Neo!J7,'MRPiPS_PFRON_e-PFRON'!J7,MRPiPS_PFRON_EGW_GW!J7,MRPiPS_PFRON_PlatAnalit!J7,MRPiPS_PFRON_Windykacja!J7,'MRPiPS_PFRON_iPFRON+'!J7,MRPiPS_PFRON_SOW!J7,MZ_SMKL!J7,'MZ_e-KRN+'!J7,'MZ_P1+KPK'!J7,MZ_eKrew!J7,MZ_Poltransplant!J7,'MZ_Poprawa jakości .......'!J7,'MZ_nowoczesne e-usługi'!J7,MZ_P2_P4!J7,MZ_InterScienceCloud!J7,MZ_PPM!J7,MZ_ProfiBaza!J7,'MZ-DigitalBrain'!J7,MKiDN_mLUMEN!J7,MKiDN_mPolona!J7,MKiDN_Patrimonium_II!J7,'MKiDN_Polona dla Bibliotek 2.0 '!J7,'MKiDN_Polona dla Naukowców'!J7,MKiDN_CAS!J7,MKiDN_FilmotekaNarodowa!J7,MKiDN_Hereditas!J7,MKiDN_www.muzeach!J7,MKiDN_TVP_Digi_Sport!J7,MKiDN_TVP_Digi_4K!J7,'MKiDN_e-Omnis'!J7,'MKiDN_Bliżej kultury'!J7,'MKiDN_DIGI TVP SA'!J7,'MKiDN_Cyfrowa rekonstrukcja'!J7,'MKiDN_Dziedzictwo chopinowskie'!J7,'MKiDN_Otwarte Narodowe'!J7,MKiDN_ADE!J7,MKiDN_ZOSiA!J7,MKiDN_Patrimonium!J7,'MKiDN_NID '!J7,'MKiDN_Dziedzictwo muzyki'!J7,'MKiDN_Digitalizacja PWM'!J7,MKiDN_WFDiF!J7,MC_KAP!J7,MC_eRPL!J7,MC_ZPA!J7,MC_SRPS!J7,MC_WIIP!J7,'MC_e-Doręczenia'!J7,MC_CPA!J7,'MC_Portal GOV.PL'!J7,'MC_e-usługi'!J7,MC_EZD!J7,MC_ProgramKompetencjiCyfrowych!J7,MC_mObywatel!J7,'MC_KRONIK@'!J7,MF_PUESC!J7,'MF_e-Urzą Skarboowy'!J7,MGMiŻŚ_SIPAM!J7,MGMiŻŚ_REJA24!J7,MGMiŻŚ_Sat4Envi!J7,GUS_GOSPOSTRATEG!J7,GUS_KSZBI!J7,GUS_PDS!J7,'ME_URE_sprawoz. przes. paliw.  '!J7,'MKiDN_Muzeum Sztuki w Łodzi '!J7,MKiDN_Zachęta!J7,'MKiDN_Bliżej Teatru'!J7,MKiDN_archiwumgov.pl!J7,'MKiDN_@SIA'!J7,'MKiDN_PlatfEduLekArch-Pola'!J7,MKiDN_digital_PWM_kontynuacja!J7,MKiDN_PWM_bez_digitalizacji!J7,MF_SZOPEN!J7,MEN_ZRK!J7)</f>
        <v>2.33</v>
      </c>
      <c r="K7" s="242">
        <f>SUM(MK_BDO!K7,MK_GIOŚ_PPMŚ!K7,MK_GIOŚ_INSPIRE!K7,'MON_Budowa wysokiej jakości  '!K7,'MON_Portal BiO'!K7,MNiSzW_PPPN!K7,MNiSzW_AMU!K7,MNiSzW_BINWIT!K7,MNiSzW_Herberium!K7,MNiSzW_Cyfr.archiwum_Arch.Krak!K7,MNiSzW_Eukaryota!K7,MNiSZW_PlatformaObslugi.Praktyk!K7,MNiSZW_Mod.Zintegr.SystemuNauk!K7,MNiSZW_ZSUN_II!K7,MNiSW_DRODB!K7,'MNiSW_e-CUDO'!K7,MNiSW_eczlowiek!K7,MNiSW_ePuszcza!K7,MNiSW_Leopoldina!K7,MNiSW_MostDanych!K7,MNiSW_OZwRCIN!K7,'MNiSW_Portal zarz.'!K7,MNiSW_repozytorium!K7,MNiSW_Ucyfrowienie!K7,MNiSW_Agro!K7,'MI_ZSI-ULC'!K7,MI_KREPTD!K7,'MI_KPD do inf.o podróżach multi'!K7,'MI_KPD do inf. o warunkach ruch'!K7,'MI_KSZRD TEN-T'!K7,'MI_Polska droga do automatyzacj'!K7,'MF_ZPUTFG '!K7,MF_EUREKA!K7,MRIRW_GIJHARS_EZD!K7,MRIRW_GIJHARS_GOV.PL!K7,MRIRW_GIJHARS_PUESC!K7,'MRiRW_Wojewódzkie ośrodki'!K7,'MRiRW_Jednostki doradztwa roln'!K7,'MRiRW_System monitoringu kontro'!K7,'GUS_Wrota Statystyki'!K7,MEN_WKSDO!K7,MEN_ORE!K7,'MŚ_E-usługa „Zagrożenia lasów” '!K7,'MŚ_LasWodaPowietrze '!K7,MŚ_PromocjaParkówNarodowych!K7,'MŚ_Inwazyjne gatunki'!K7,MŚ_InwentaryzacjaCennySiedlisk!K7,MSWiA_Dotacje_dla_mnijeszości!K7,MSWiA_SICPR2.0!K7,'MWSiA_GovNet i SŁR w KPRM'!K7,MSWiA_PSMUP!K7,MSWiA_SRB!K7,'MSWiA_e-Dowód'!K7,'MSWiA_e-Zdrowie'!K7,MSWiA_TETRA!K7,'MSWiA_CHMURA OBLICZ. POLICJI '!K7,MR_ZONE!K7,'MR_Konto przedsiębiorcy'!K7,MR_PEF2!K7,MR_UPRP_PUEP!K7,MR_UPRP_PORTOS!K7,'MR_GUM_e-CZAS'!K7,'MR_GUM_TRANS-TACHO'!K7,MR_GUM_MZP!K7,'MR_UZP_e-Zamówienia'!K7,'MR_GUGiK_Usługi IIP'!K7,'MR_GUGiK_Integracja PZGiK'!K7,MS_SDE3!K7,MS_Pomoc_prawna!K7,MS_KRM!K7,MS_Informat.postępowan.karnego!K7,'MS_iSDA 2.0'!K7,MS_KRZ!K7,MS_eKRS!K7,MS_IES!K7,MS_KRK2.0!K7,'MS_Wdrożenie rozwiązań '!K7,'MRPiPS_MonitoringPracy i Pobytu'!K7,MRPiPS_PFRON_Sodir!K7,MRPiPS_PFRON_Neo!K7,'MRPiPS_PFRON_e-PFRON'!K7,MRPiPS_PFRON_EGW_GW!K7,MRPiPS_PFRON_PlatAnalit!K7,MRPiPS_PFRON_Windykacja!K7,'MRPiPS_PFRON_iPFRON+'!K7,MRPiPS_PFRON_SOW!K7,MZ_SMKL!K7,'MZ_e-KRN+'!K7,'MZ_P1+KPK'!K7,MZ_eKrew!K7,MZ_Poltransplant!K7,'MZ_Poprawa jakości .......'!K7,'MZ_nowoczesne e-usługi'!K7,MZ_P2_P4!K7,MZ_InterScienceCloud!K7,MZ_PPM!K7,MZ_ProfiBaza!K7,'MZ-DigitalBrain'!K7,MKiDN_mLUMEN!K7,MKiDN_mPolona!K7,MKiDN_Patrimonium_II!K7,'MKiDN_Polona dla Bibliotek 2.0 '!K7,'MKiDN_Polona dla Naukowców'!K7,MKiDN_CAS!K7,MKiDN_FilmotekaNarodowa!K7,MKiDN_Hereditas!K7,MKiDN_www.muzeach!K7,MKiDN_TVP_Digi_Sport!K7,MKiDN_TVP_Digi_4K!K7,'MKiDN_e-Omnis'!K7,'MKiDN_Bliżej kultury'!K7,'MKiDN_DIGI TVP SA'!K7,'MKiDN_Cyfrowa rekonstrukcja'!K7,'MKiDN_Dziedzictwo chopinowskie'!K7,'MKiDN_Otwarte Narodowe'!K7,MKiDN_ADE!K7,MKiDN_ZOSiA!K7,MKiDN_Patrimonium!K7,'MKiDN_NID '!K7,'MKiDN_Dziedzictwo muzyki'!K7,'MKiDN_Digitalizacja PWM'!K7,MKiDN_WFDiF!K7,MC_KAP!K7,MC_eRPL!K7,MC_ZPA!K7,MC_SRPS!K7,MC_WIIP!K7,'MC_e-Doręczenia'!K7,MC_CPA!K7,'MC_Portal GOV.PL'!K7,'MC_e-usługi'!K7,MC_EZD!K7,MC_ProgramKompetencjiCyfrowych!K7,MC_mObywatel!K7,'MC_KRONIK@'!K7,MF_PUESC!K7,'MF_e-Urzą Skarboowy'!K7,MGMiŻŚ_SIPAM!K7,MGMiŻŚ_REJA24!K7,MGMiŻŚ_Sat4Envi!K7,GUS_GOSPOSTRATEG!K7,GUS_KSZBI!K7,GUS_PDS!K7,'ME_URE_sprawoz. przes. paliw.  '!K7,'MKiDN_Muzeum Sztuki w Łodzi '!K7,MKiDN_Zachęta!K7,'MKiDN_Bliżej Teatru'!K7,MKiDN_archiwumgov.pl!K7,'MKiDN_@SIA'!K7,'MKiDN_PlatfEduLekArch-Pola'!K7,MKiDN_digital_PWM_kontynuacja!K7,MKiDN_PWM_bez_digitalizacji!K7,MF_SZOPEN!K7,MEN_ZRK!K7)</f>
        <v>2.4300000000000002</v>
      </c>
      <c r="L7" s="242">
        <f>SUM(MK_BDO!L7,MK_GIOŚ_PPMŚ!L7,MK_GIOŚ_INSPIRE!L7,'MON_Budowa wysokiej jakości  '!L7,'MON_Portal BiO'!L7,MNiSzW_PPPN!L7,MNiSzW_AMU!L7,MNiSzW_BINWIT!L7,MNiSzW_Herberium!L7,MNiSzW_Cyfr.archiwum_Arch.Krak!L7,MNiSzW_Eukaryota!L7,MNiSZW_PlatformaObslugi.Praktyk!L7,MNiSZW_Mod.Zintegr.SystemuNauk!L7,MNiSZW_ZSUN_II!L7,MNiSW_DRODB!L7,'MNiSW_e-CUDO'!L7,MNiSW_eczlowiek!L7,MNiSW_ePuszcza!L7,MNiSW_Leopoldina!L7,MNiSW_MostDanych!L7,MNiSW_OZwRCIN!L7,'MNiSW_Portal zarz.'!L7,MNiSW_repozytorium!L7,MNiSW_Ucyfrowienie!L7,MNiSW_Agro!L7,'MI_ZSI-ULC'!L7,MI_KREPTD!L7,'MI_KPD do inf.o podróżach multi'!L7,'MI_KPD do inf. o warunkach ruch'!L7,'MI_KSZRD TEN-T'!L7,'MI_Polska droga do automatyzacj'!L7,'MF_ZPUTFG '!L7,MF_EUREKA!L7,MRIRW_GIJHARS_EZD!L7,MRIRW_GIJHARS_GOV.PL!L7,MRIRW_GIJHARS_PUESC!L7,'MRiRW_Wojewódzkie ośrodki'!L7,'MRiRW_Jednostki doradztwa roln'!L7,'MRiRW_System monitoringu kontro'!L7,'GUS_Wrota Statystyki'!L7,MEN_WKSDO!L7,MEN_ORE!L7,'MŚ_E-usługa „Zagrożenia lasów” '!L7,'MŚ_LasWodaPowietrze '!L7,MŚ_PromocjaParkówNarodowych!L7,'MŚ_Inwazyjne gatunki'!L7,MŚ_InwentaryzacjaCennySiedlisk!L7,MSWiA_Dotacje_dla_mnijeszości!L7,MSWiA_SICPR2.0!L7,'MWSiA_GovNet i SŁR w KPRM'!L7,MSWiA_PSMUP!L7,MSWiA_SRB!L7,'MSWiA_e-Dowód'!L7,'MSWiA_e-Zdrowie'!L7,MSWiA_TETRA!L7,'MSWiA_CHMURA OBLICZ. POLICJI '!L7,MR_ZONE!L7,'MR_Konto przedsiębiorcy'!L7,MR_PEF2!L7,MR_UPRP_PUEP!L7,MR_UPRP_PORTOS!L7,'MR_GUM_e-CZAS'!L7,'MR_GUM_TRANS-TACHO'!L7,MR_GUM_MZP!L7,'MR_UZP_e-Zamówienia'!L7,'MR_GUGiK_Usługi IIP'!L7,'MR_GUGiK_Integracja PZGiK'!L7,MS_SDE3!L7,MS_Pomoc_prawna!L7,MS_KRM!L7,MS_Informat.postępowan.karnego!L7,'MS_iSDA 2.0'!L7,MS_KRZ!L7,MS_eKRS!L7,MS_IES!L7,MS_KRK2.0!L7,'MS_Wdrożenie rozwiązań '!L7,'MRPiPS_MonitoringPracy i Pobytu'!L7,MRPiPS_PFRON_Sodir!L7,MRPiPS_PFRON_Neo!L7,'MRPiPS_PFRON_e-PFRON'!L7,MRPiPS_PFRON_EGW_GW!L7,MRPiPS_PFRON_PlatAnalit!L7,MRPiPS_PFRON_Windykacja!L7,'MRPiPS_PFRON_iPFRON+'!L7,MRPiPS_PFRON_SOW!L7,MZ_SMKL!L7,'MZ_e-KRN+'!L7,'MZ_P1+KPK'!L7,MZ_eKrew!L7,MZ_Poltransplant!L7,'MZ_Poprawa jakości .......'!L7,'MZ_nowoczesne e-usługi'!L7,MZ_P2_P4!L7,MZ_InterScienceCloud!L7,MZ_PPM!L7,MZ_ProfiBaza!L7,'MZ-DigitalBrain'!L7,MKiDN_mLUMEN!L7,MKiDN_mPolona!L7,MKiDN_Patrimonium_II!L7,'MKiDN_Polona dla Bibliotek 2.0 '!L7,'MKiDN_Polona dla Naukowców'!L7,MKiDN_CAS!L7,MKiDN_FilmotekaNarodowa!L7,MKiDN_Hereditas!L7,MKiDN_www.muzeach!L7,MKiDN_TVP_Digi_Sport!L7,MKiDN_TVP_Digi_4K!L7,'MKiDN_e-Omnis'!L7,'MKiDN_Bliżej kultury'!L7,'MKiDN_DIGI TVP SA'!L7,'MKiDN_Cyfrowa rekonstrukcja'!L7,'MKiDN_Dziedzictwo chopinowskie'!L7,'MKiDN_Otwarte Narodowe'!L7,MKiDN_ADE!L7,MKiDN_ZOSiA!L7,MKiDN_Patrimonium!L7,'MKiDN_NID '!L7,'MKiDN_Dziedzictwo muzyki'!L7,'MKiDN_Digitalizacja PWM'!L7,MKiDN_WFDiF!L7,MC_KAP!L7,MC_eRPL!L7,MC_ZPA!L7,MC_SRPS!L7,MC_WIIP!L7,'MC_e-Doręczenia'!L7,MC_CPA!L7,'MC_Portal GOV.PL'!L7,'MC_e-usługi'!L7,MC_EZD!L7,MC_ProgramKompetencjiCyfrowych!L7,MC_mObywatel!L7,'MC_KRONIK@'!L7,MF_PUESC!L7,'MF_e-Urzą Skarboowy'!L7,MGMiŻŚ_SIPAM!L7,MGMiŻŚ_REJA24!L7,MGMiŻŚ_Sat4Envi!L7,GUS_GOSPOSTRATEG!L7,GUS_KSZBI!L7,GUS_PDS!L7,'ME_URE_sprawoz. przes. paliw.  '!L7,'MKiDN_Muzeum Sztuki w Łodzi '!L7,MKiDN_Zachęta!L7,'MKiDN_Bliżej Teatru'!L7,MKiDN_archiwumgov.pl!L7,'MKiDN_@SIA'!L7,'MKiDN_PlatfEduLekArch-Pola'!L7,MKiDN_digital_PWM_kontynuacja!L7,MKiDN_PWM_bez_digitalizacji!L7,MF_SZOPEN!L7,MEN_ZRK!L7)</f>
        <v>2.2999999999999998</v>
      </c>
      <c r="M7" s="242">
        <f t="shared" si="0"/>
        <v>17.919999999999998</v>
      </c>
    </row>
    <row r="8" spans="1:19" x14ac:dyDescent="0.35">
      <c r="A8" s="3" t="s">
        <v>8</v>
      </c>
      <c r="B8" s="242">
        <f>SUM(B9:B11)</f>
        <v>315.84276369999992</v>
      </c>
      <c r="C8" s="242">
        <f t="shared" ref="C8:L8" si="1">SUM(C9:C11)</f>
        <v>634.04078343000015</v>
      </c>
      <c r="D8" s="242">
        <f t="shared" si="1"/>
        <v>1173.0902670099995</v>
      </c>
      <c r="E8" s="242">
        <f t="shared" si="1"/>
        <v>1175.8553490539991</v>
      </c>
      <c r="F8" s="242">
        <f t="shared" si="1"/>
        <v>679.94287680560012</v>
      </c>
      <c r="G8" s="242">
        <f t="shared" si="1"/>
        <v>742.05726728160039</v>
      </c>
      <c r="H8" s="242">
        <f t="shared" si="1"/>
        <v>975.84096391562491</v>
      </c>
      <c r="I8" s="242">
        <f t="shared" si="1"/>
        <v>779.19324639040474</v>
      </c>
      <c r="J8" s="242">
        <f t="shared" si="1"/>
        <v>763.21563285646937</v>
      </c>
      <c r="K8" s="242">
        <f t="shared" si="1"/>
        <v>761.73862348885473</v>
      </c>
      <c r="L8" s="242">
        <f t="shared" si="1"/>
        <v>712.50695988400901</v>
      </c>
      <c r="M8" s="242">
        <f t="shared" si="0"/>
        <v>8713.324733816562</v>
      </c>
      <c r="O8" s="98"/>
    </row>
    <row r="9" spans="1:19" x14ac:dyDescent="0.35">
      <c r="A9" s="5" t="s">
        <v>5</v>
      </c>
      <c r="B9" s="242">
        <f>SUM(MK_BDO!B9,MK_GIOŚ_PPMŚ!B9,MK_GIOŚ_INSPIRE!B9,'MON_Budowa wysokiej jakości  '!B9,'MON_Portal BiO'!B9,MNiSzW_PPPN!B9,MNiSzW_AMU!B9,MNiSzW_BINWIT!B9,MNiSzW_Herberium!B9,MNiSzW_Cyfr.archiwum_Arch.Krak!B9,MNiSzW_Eukaryota!B9,MNiSZW_PlatformaObslugi.Praktyk!B9,MNiSZW_Mod.Zintegr.SystemuNauk!B9,MNiSZW_ZSUN_II!B9,MNiSW_DRODB!B9,'MNiSW_e-CUDO'!B9,MNiSW_eczlowiek!B9,MNiSW_ePuszcza!B9,MNiSW_Leopoldina!B9,MNiSW_MostDanych!B9,MNiSW_OZwRCIN!B9,'MNiSW_Portal zarz.'!B9,MNiSW_repozytorium!B9,MNiSW_Ucyfrowienie!B9,MNiSW_Agro!B9,'MI_ZSI-ULC'!B9,MI_KREPTD!B9,'MI_KPD do inf.o podróżach multi'!B9,'MI_KPD do inf. o warunkach ruch'!B9,'MI_KSZRD TEN-T'!B9,'MI_Polska droga do automatyzacj'!B9,'MF_ZPUTFG '!B9,MF_EUREKA!B9,MRIRW_GIJHARS_EZD!B9,MRIRW_GIJHARS_GOV.PL!B9,MRIRW_GIJHARS_PUESC!B9,'MRiRW_Wojewódzkie ośrodki'!B9,'MRiRW_Jednostki doradztwa roln'!B9,'MRiRW_System monitoringu kontro'!B9,'GUS_Wrota Statystyki'!B9,MEN_WKSDO!B9,MEN_ORE!B9,'MŚ_E-usługa „Zagrożenia lasów” '!B9,'MŚ_LasWodaPowietrze '!B9,MŚ_PromocjaParkówNarodowych!B9,'MŚ_Inwazyjne gatunki'!B9,MŚ_InwentaryzacjaCennySiedlisk!B9,MSWiA_Dotacje_dla_mnijeszości!B9,MSWiA_SICPR2.0!B9,'MWSiA_GovNet i SŁR w KPRM'!B9,MSWiA_PSMUP!B9,MSWiA_SRB!B9,'MSWiA_e-Dowód'!B9,'MSWiA_e-Zdrowie'!B9,MSWiA_TETRA!B9,'MSWiA_CHMURA OBLICZ. POLICJI '!B9,MR_ZONE!B9,'MR_Konto przedsiębiorcy'!B9,MR_PEF2!B9,MR_UPRP_PUEP!B9,MR_UPRP_PORTOS!B9,'MR_GUM_e-CZAS'!B9,'MR_GUM_TRANS-TACHO'!B9,MR_GUM_MZP!B9,'MR_UZP_e-Zamówienia'!B9,'MR_GUGiK_Usługi IIP'!B9,'MR_GUGiK_Integracja PZGiK'!B9,MS_SDE3!B9,MS_Pomoc_prawna!B9,MS_KRM!B9,MS_Informat.postępowan.karnego!B9,'MS_iSDA 2.0'!B9,MS_KRZ!B9,MS_eKRS!B9,MS_IES!B9,MS_KRK2.0!B9,'MS_Wdrożenie rozwiązań '!B9,'MRPiPS_MonitoringPracy i Pobytu'!B9,MRPiPS_PFRON_Sodir!B9,MRPiPS_PFRON_Neo!B9,'MRPiPS_PFRON_e-PFRON'!B9,MRPiPS_PFRON_EGW_GW!B9,MRPiPS_PFRON_PlatAnalit!B9,MRPiPS_PFRON_Windykacja!B9,'MRPiPS_PFRON_iPFRON+'!B9,MRPiPS_PFRON_SOW!B9,MZ_SMKL!B9,'MZ_e-KRN+'!B9,'MZ_P1+KPK'!B9,MZ_eKrew!B9,MZ_Poltransplant!B9,'MZ_Poprawa jakości .......'!B9,'MZ_nowoczesne e-usługi'!B9,MZ_P2_P4!B9,MZ_InterScienceCloud!B9,MZ_PPM!B9,MZ_ProfiBaza!B9,'MZ-DigitalBrain'!B9,MKiDN_mLUMEN!B9,MKiDN_mPolona!B9,MKiDN_Patrimonium_II!B9,'MKiDN_Polona dla Bibliotek 2.0 '!B9,'MKiDN_Polona dla Naukowców'!B9,MKiDN_CAS!B9,MKiDN_FilmotekaNarodowa!B9,MKiDN_Hereditas!B9,MKiDN_www.muzeach!B9,MKiDN_TVP_Digi_Sport!B9,MKiDN_TVP_Digi_4K!B9,'MKiDN_e-Omnis'!B9,'MKiDN_Bliżej kultury'!B9,'MKiDN_DIGI TVP SA'!B9,'MKiDN_Cyfrowa rekonstrukcja'!B9,'MKiDN_Dziedzictwo chopinowskie'!B9,'MKiDN_Otwarte Narodowe'!B9,MKiDN_ADE!B9,MKiDN_ZOSiA!B9,MKiDN_Patrimonium!B9,'MKiDN_NID '!B9,'MKiDN_Dziedzictwo muzyki'!B9,'MKiDN_Digitalizacja PWM'!B9,MKiDN_WFDiF!B9,MC_KAP!B9,MC_eRPL!B9,MC_ZPA!B9,MC_SRPS!B9,MC_WIIP!B9,'MC_e-Doręczenia'!B9,MC_CPA!B9,'MC_Portal GOV.PL'!B9,'MC_e-usługi'!B9,MC_EZD!B9,MC_ProgramKompetencjiCyfrowych!B9,MC_mObywatel!B9,'MC_KRONIK@'!B9,MF_PUESC!B9,'MF_e-Urzą Skarboowy'!B9,MGMiŻŚ_SIPAM!B9,MGMiŻŚ_REJA24!B9,MGMiŻŚ_Sat4Envi!B9,GUS_GOSPOSTRATEG!B9,GUS_KSZBI!B9,GUS_PDS!B9,'ME_URE_sprawoz. przes. paliw.  '!B9,'MKiDN_Muzeum Sztuki w Łodzi '!B9,MKiDN_Zachęta!B9,'MKiDN_Bliżej Teatru'!B9,MKiDN_archiwumgov.pl!B9,'MKiDN_@SIA'!B9,'MKiDN_PlatfEduLekArch-Pola'!B9,MKiDN_digital_PWM_kontynuacja!B9,MKiDN_PWM_bez_digitalizacji!B9,MF_SZOPEN!B9,MEN_ZRK!B9)</f>
        <v>312.6417636999999</v>
      </c>
      <c r="C9" s="242">
        <f>SUM(MK_BDO!C9,MK_GIOŚ_PPMŚ!C9,MK_GIOŚ_INSPIRE!C9,'MON_Budowa wysokiej jakości  '!C9,'MON_Portal BiO'!C9,MNiSzW_PPPN!C9,MNiSzW_AMU!C9,MNiSzW_BINWIT!C9,MNiSzW_Herberium!C9,MNiSzW_Cyfr.archiwum_Arch.Krak!C9,MNiSzW_Eukaryota!C9,MNiSZW_PlatformaObslugi.Praktyk!C9,MNiSZW_Mod.Zintegr.SystemuNauk!C9,MNiSZW_ZSUN_II!C9,MNiSW_DRODB!C9,'MNiSW_e-CUDO'!C9,MNiSW_eczlowiek!C9,MNiSW_ePuszcza!C9,MNiSW_Leopoldina!C9,MNiSW_MostDanych!C9,MNiSW_OZwRCIN!C9,'MNiSW_Portal zarz.'!C9,MNiSW_repozytorium!C9,MNiSW_Ucyfrowienie!C9,MNiSW_Agro!C9,'MI_ZSI-ULC'!C9,MI_KREPTD!C9,'MI_KPD do inf.o podróżach multi'!C9,'MI_KPD do inf. o warunkach ruch'!C9,'MI_KSZRD TEN-T'!C9,'MI_Polska droga do automatyzacj'!C9,'MF_ZPUTFG '!C9,MF_EUREKA!C9,MRIRW_GIJHARS_EZD!C9,MRIRW_GIJHARS_GOV.PL!C9,MRIRW_GIJHARS_PUESC!C9,'MRiRW_Wojewódzkie ośrodki'!C9,'MRiRW_Jednostki doradztwa roln'!C9,'MRiRW_System monitoringu kontro'!C9,'GUS_Wrota Statystyki'!C9,MEN_WKSDO!C9,MEN_ORE!C9,'MŚ_E-usługa „Zagrożenia lasów” '!C9,'MŚ_LasWodaPowietrze '!C9,MŚ_PromocjaParkówNarodowych!C9,'MŚ_Inwazyjne gatunki'!C9,MŚ_InwentaryzacjaCennySiedlisk!C9,MSWiA_Dotacje_dla_mnijeszości!C9,MSWiA_SICPR2.0!C9,'MWSiA_GovNet i SŁR w KPRM'!C9,MSWiA_PSMUP!C9,MSWiA_SRB!C9,'MSWiA_e-Dowód'!C9,'MSWiA_e-Zdrowie'!C9,MSWiA_TETRA!C9,'MSWiA_CHMURA OBLICZ. POLICJI '!C9,MR_ZONE!C9,'MR_Konto przedsiębiorcy'!C9,MR_PEF2!C9,MR_UPRP_PUEP!C9,MR_UPRP_PORTOS!C9,'MR_GUM_e-CZAS'!C9,'MR_GUM_TRANS-TACHO'!C9,MR_GUM_MZP!C9,'MR_UZP_e-Zamówienia'!C9,'MR_GUGiK_Usługi IIP'!C9,'MR_GUGiK_Integracja PZGiK'!C9,MS_SDE3!C9,MS_Pomoc_prawna!C9,MS_KRM!C9,MS_Informat.postępowan.karnego!C9,'MS_iSDA 2.0'!C9,MS_KRZ!C9,MS_eKRS!C9,MS_IES!C9,MS_KRK2.0!C9,'MS_Wdrożenie rozwiązań '!C9,'MRPiPS_MonitoringPracy i Pobytu'!C9,MRPiPS_PFRON_Sodir!C9,MRPiPS_PFRON_Neo!C9,'MRPiPS_PFRON_e-PFRON'!C9,MRPiPS_PFRON_EGW_GW!C9,MRPiPS_PFRON_PlatAnalit!C9,MRPiPS_PFRON_Windykacja!C9,'MRPiPS_PFRON_iPFRON+'!C9,MRPiPS_PFRON_SOW!C9,MZ_SMKL!C9,'MZ_e-KRN+'!C9,'MZ_P1+KPK'!C9,MZ_eKrew!C9,MZ_Poltransplant!C9,'MZ_Poprawa jakości .......'!C9,'MZ_nowoczesne e-usługi'!C9,MZ_P2_P4!C9,MZ_InterScienceCloud!C9,MZ_PPM!C9,MZ_ProfiBaza!C9,'MZ-DigitalBrain'!C9,MKiDN_mLUMEN!C9,MKiDN_mPolona!C9,MKiDN_Patrimonium_II!C9,'MKiDN_Polona dla Bibliotek 2.0 '!C9,'MKiDN_Polona dla Naukowców'!C9,MKiDN_CAS!C9,MKiDN_FilmotekaNarodowa!C9,MKiDN_Hereditas!C9,MKiDN_www.muzeach!C9,MKiDN_TVP_Digi_Sport!C9,MKiDN_TVP_Digi_4K!C9,'MKiDN_e-Omnis'!C9,'MKiDN_Bliżej kultury'!C9,'MKiDN_DIGI TVP SA'!C9,'MKiDN_Cyfrowa rekonstrukcja'!C9,'MKiDN_Dziedzictwo chopinowskie'!C9,'MKiDN_Otwarte Narodowe'!C9,MKiDN_ADE!C9,MKiDN_ZOSiA!C9,MKiDN_Patrimonium!C9,'MKiDN_NID '!C9,'MKiDN_Dziedzictwo muzyki'!C9,'MKiDN_Digitalizacja PWM'!C9,MKiDN_WFDiF!C9,MC_KAP!C9,MC_eRPL!C9,MC_ZPA!C9,MC_SRPS!C9,MC_WIIP!C9,'MC_e-Doręczenia'!C9,MC_CPA!C9,'MC_Portal GOV.PL'!C9,'MC_e-usługi'!C9,MC_EZD!C9,MC_ProgramKompetencjiCyfrowych!C9,MC_mObywatel!C9,'MC_KRONIK@'!C9,MF_PUESC!C9,'MF_e-Urzą Skarboowy'!C9,MGMiŻŚ_SIPAM!C9,MGMiŻŚ_REJA24!C9,MGMiŻŚ_Sat4Envi!C9,GUS_GOSPOSTRATEG!C9,GUS_KSZBI!C9,GUS_PDS!C9,'ME_URE_sprawoz. przes. paliw.  '!C9,'MKiDN_Muzeum Sztuki w Łodzi '!C9,MKiDN_Zachęta!C9,'MKiDN_Bliżej Teatru'!C9,MKiDN_archiwumgov.pl!C9,'MKiDN_@SIA'!C9,'MKiDN_PlatfEduLekArch-Pola'!C9,MKiDN_digital_PWM_kontynuacja!C9,MKiDN_PWM_bez_digitalizacji!C9,MF_SZOPEN!C9,MEN_ZRK!C9)</f>
        <v>627.66783643000019</v>
      </c>
      <c r="D9" s="242">
        <f>SUM(MK_BDO!D9,MK_GIOŚ_PPMŚ!D9,MK_GIOŚ_INSPIRE!D9,'MON_Budowa wysokiej jakości  '!D9,'MON_Portal BiO'!D9,MNiSzW_PPPN!D9,MNiSzW_AMU!D9,MNiSzW_BINWIT!D9,MNiSzW_Herberium!D9,MNiSzW_Cyfr.archiwum_Arch.Krak!D9,MNiSzW_Eukaryota!D9,MNiSZW_PlatformaObslugi.Praktyk!D9,MNiSZW_Mod.Zintegr.SystemuNauk!D9,MNiSZW_ZSUN_II!D9,MNiSW_DRODB!D9,'MNiSW_e-CUDO'!D9,MNiSW_eczlowiek!D9,MNiSW_ePuszcza!D9,MNiSW_Leopoldina!D9,MNiSW_MostDanych!D9,MNiSW_OZwRCIN!D9,'MNiSW_Portal zarz.'!D9,MNiSW_repozytorium!D9,MNiSW_Ucyfrowienie!D9,MNiSW_Agro!D9,'MI_ZSI-ULC'!D9,MI_KREPTD!D9,'MI_KPD do inf.o podróżach multi'!D9,'MI_KPD do inf. o warunkach ruch'!D9,'MI_KSZRD TEN-T'!D9,'MI_Polska droga do automatyzacj'!D9,'MF_ZPUTFG '!D9,MF_EUREKA!D9,MRIRW_GIJHARS_EZD!D9,MRIRW_GIJHARS_GOV.PL!D9,MRIRW_GIJHARS_PUESC!D9,'MRiRW_Wojewódzkie ośrodki'!D9,'MRiRW_Jednostki doradztwa roln'!D9,'MRiRW_System monitoringu kontro'!D9,'GUS_Wrota Statystyki'!D9,MEN_WKSDO!D9,MEN_ORE!D9,'MŚ_E-usługa „Zagrożenia lasów” '!D9,'MŚ_LasWodaPowietrze '!D9,MŚ_PromocjaParkówNarodowych!D9,'MŚ_Inwazyjne gatunki'!D9,MŚ_InwentaryzacjaCennySiedlisk!D9,MSWiA_Dotacje_dla_mnijeszości!D9,MSWiA_SICPR2.0!D9,'MWSiA_GovNet i SŁR w KPRM'!D9,MSWiA_PSMUP!D9,MSWiA_SRB!D9,'MSWiA_e-Dowód'!D9,'MSWiA_e-Zdrowie'!D9,MSWiA_TETRA!D9,'MSWiA_CHMURA OBLICZ. POLICJI '!D9,MR_ZONE!D9,'MR_Konto przedsiębiorcy'!D9,MR_PEF2!D9,MR_UPRP_PUEP!D9,MR_UPRP_PORTOS!D9,'MR_GUM_e-CZAS'!D9,'MR_GUM_TRANS-TACHO'!D9,MR_GUM_MZP!D9,'MR_UZP_e-Zamówienia'!D9,'MR_GUGiK_Usługi IIP'!D9,'MR_GUGiK_Integracja PZGiK'!D9,MS_SDE3!D9,MS_Pomoc_prawna!D9,MS_KRM!D9,MS_Informat.postępowan.karnego!D9,'MS_iSDA 2.0'!D9,MS_KRZ!D9,MS_eKRS!D9,MS_IES!D9,MS_KRK2.0!D9,'MS_Wdrożenie rozwiązań '!D9,'MRPiPS_MonitoringPracy i Pobytu'!D9,MRPiPS_PFRON_Sodir!D9,MRPiPS_PFRON_Neo!D9,'MRPiPS_PFRON_e-PFRON'!D9,MRPiPS_PFRON_EGW_GW!D9,MRPiPS_PFRON_PlatAnalit!D9,MRPiPS_PFRON_Windykacja!D9,'MRPiPS_PFRON_iPFRON+'!D9,MRPiPS_PFRON_SOW!D9,MZ_SMKL!D9,'MZ_e-KRN+'!D9,'MZ_P1+KPK'!D9,MZ_eKrew!D9,MZ_Poltransplant!D9,'MZ_Poprawa jakości .......'!D9,'MZ_nowoczesne e-usługi'!D9,MZ_P2_P4!D9,MZ_InterScienceCloud!D9,MZ_PPM!D9,MZ_ProfiBaza!D9,'MZ-DigitalBrain'!D9,MKiDN_mLUMEN!D9,MKiDN_mPolona!D9,MKiDN_Patrimonium_II!D9,'MKiDN_Polona dla Bibliotek 2.0 '!D9,'MKiDN_Polona dla Naukowców'!D9,MKiDN_CAS!D9,MKiDN_FilmotekaNarodowa!D9,MKiDN_Hereditas!D9,MKiDN_www.muzeach!D9,MKiDN_TVP_Digi_Sport!D9,MKiDN_TVP_Digi_4K!D9,'MKiDN_e-Omnis'!D9,'MKiDN_Bliżej kultury'!D9,'MKiDN_DIGI TVP SA'!D9,'MKiDN_Cyfrowa rekonstrukcja'!D9,'MKiDN_Dziedzictwo chopinowskie'!D9,'MKiDN_Otwarte Narodowe'!D9,MKiDN_ADE!D9,MKiDN_ZOSiA!D9,MKiDN_Patrimonium!D9,'MKiDN_NID '!D9,'MKiDN_Dziedzictwo muzyki'!D9,'MKiDN_Digitalizacja PWM'!D9,MKiDN_WFDiF!D9,MC_KAP!D9,MC_eRPL!D9,MC_ZPA!D9,MC_SRPS!D9,MC_WIIP!D9,'MC_e-Doręczenia'!D9,MC_CPA!D9,'MC_Portal GOV.PL'!D9,'MC_e-usługi'!D9,MC_EZD!D9,MC_ProgramKompetencjiCyfrowych!D9,MC_mObywatel!D9,'MC_KRONIK@'!D9,MF_PUESC!D9,'MF_e-Urzą Skarboowy'!D9,MGMiŻŚ_SIPAM!D9,MGMiŻŚ_REJA24!D9,MGMiŻŚ_Sat4Envi!D9,GUS_GOSPOSTRATEG!D9,GUS_KSZBI!D9,GUS_PDS!D9,'ME_URE_sprawoz. przes. paliw.  '!D9,'MKiDN_Muzeum Sztuki w Łodzi '!D9,MKiDN_Zachęta!D9,'MKiDN_Bliżej Teatru'!D9,MKiDN_archiwumgov.pl!D9,'MKiDN_@SIA'!D9,'MKiDN_PlatfEduLekArch-Pola'!D9,MKiDN_digital_PWM_kontynuacja!D9,MKiDN_PWM_bez_digitalizacji!D9,MF_SZOPEN!D9,MEN_ZRK!D9)</f>
        <v>1169.1955700099995</v>
      </c>
      <c r="E9" s="242">
        <f>SUM(MK_BDO!E9,MK_GIOŚ_PPMŚ!E9,MK_GIOŚ_INSPIRE!E9,'MON_Budowa wysokiej jakości  '!E9,'MON_Portal BiO'!E9,MNiSzW_PPPN!E9,MNiSzW_AMU!E9,MNiSzW_BINWIT!E9,MNiSzW_Herberium!E9,MNiSzW_Cyfr.archiwum_Arch.Krak!E9,MNiSzW_Eukaryota!E9,MNiSZW_PlatformaObslugi.Praktyk!E9,MNiSZW_Mod.Zintegr.SystemuNauk!E9,MNiSZW_ZSUN_II!E9,MNiSW_DRODB!E9,'MNiSW_e-CUDO'!E9,MNiSW_eczlowiek!E9,MNiSW_ePuszcza!E9,MNiSW_Leopoldina!E9,MNiSW_MostDanych!E9,MNiSW_OZwRCIN!E9,'MNiSW_Portal zarz.'!E9,MNiSW_repozytorium!E9,MNiSW_Ucyfrowienie!E9,MNiSW_Agro!E9,'MI_ZSI-ULC'!E9,MI_KREPTD!E9,'MI_KPD do inf.o podróżach multi'!E9,'MI_KPD do inf. o warunkach ruch'!E9,'MI_KSZRD TEN-T'!E9,'MI_Polska droga do automatyzacj'!E9,'MF_ZPUTFG '!E9,MF_EUREKA!E9,MRIRW_GIJHARS_EZD!E9,MRIRW_GIJHARS_GOV.PL!E9,MRIRW_GIJHARS_PUESC!E9,'MRiRW_Wojewódzkie ośrodki'!E9,'MRiRW_Jednostki doradztwa roln'!E9,'MRiRW_System monitoringu kontro'!E9,'GUS_Wrota Statystyki'!E9,MEN_WKSDO!E9,MEN_ORE!E9,'MŚ_E-usługa „Zagrożenia lasów” '!E9,'MŚ_LasWodaPowietrze '!E9,MŚ_PromocjaParkówNarodowych!E9,'MŚ_Inwazyjne gatunki'!E9,MŚ_InwentaryzacjaCennySiedlisk!E9,MSWiA_Dotacje_dla_mnijeszości!E9,MSWiA_SICPR2.0!E9,'MWSiA_GovNet i SŁR w KPRM'!E9,MSWiA_PSMUP!E9,MSWiA_SRB!E9,'MSWiA_e-Dowód'!E9,'MSWiA_e-Zdrowie'!E9,MSWiA_TETRA!E9,'MSWiA_CHMURA OBLICZ. POLICJI '!E9,MR_ZONE!E9,'MR_Konto przedsiębiorcy'!E9,MR_PEF2!E9,MR_UPRP_PUEP!E9,MR_UPRP_PORTOS!E9,'MR_GUM_e-CZAS'!E9,'MR_GUM_TRANS-TACHO'!E9,MR_GUM_MZP!E9,'MR_UZP_e-Zamówienia'!E9,'MR_GUGiK_Usługi IIP'!E9,'MR_GUGiK_Integracja PZGiK'!E9,MS_SDE3!E9,MS_Pomoc_prawna!E9,MS_KRM!E9,MS_Informat.postępowan.karnego!E9,'MS_iSDA 2.0'!E9,MS_KRZ!E9,MS_eKRS!E9,MS_IES!E9,MS_KRK2.0!E9,'MS_Wdrożenie rozwiązań '!E9,'MRPiPS_MonitoringPracy i Pobytu'!E9,MRPiPS_PFRON_Sodir!E9,MRPiPS_PFRON_Neo!E9,'MRPiPS_PFRON_e-PFRON'!E9,MRPiPS_PFRON_EGW_GW!E9,MRPiPS_PFRON_PlatAnalit!E9,MRPiPS_PFRON_Windykacja!E9,'MRPiPS_PFRON_iPFRON+'!E9,MRPiPS_PFRON_SOW!E9,MZ_SMKL!E9,'MZ_e-KRN+'!E9,'MZ_P1+KPK'!E9,MZ_eKrew!E9,MZ_Poltransplant!E9,'MZ_Poprawa jakości .......'!E9,'MZ_nowoczesne e-usługi'!E9,MZ_P2_P4!E9,MZ_InterScienceCloud!E9,MZ_PPM!E9,MZ_ProfiBaza!E9,'MZ-DigitalBrain'!E9,MKiDN_mLUMEN!E9,MKiDN_mPolona!E9,MKiDN_Patrimonium_II!E9,'MKiDN_Polona dla Bibliotek 2.0 '!E9,'MKiDN_Polona dla Naukowców'!E9,MKiDN_CAS!E9,MKiDN_FilmotekaNarodowa!E9,MKiDN_Hereditas!E9,MKiDN_www.muzeach!E9,MKiDN_TVP_Digi_Sport!E9,MKiDN_TVP_Digi_4K!E9,'MKiDN_e-Omnis'!E9,'MKiDN_Bliżej kultury'!E9,'MKiDN_DIGI TVP SA'!E9,'MKiDN_Cyfrowa rekonstrukcja'!E9,'MKiDN_Dziedzictwo chopinowskie'!E9,'MKiDN_Otwarte Narodowe'!E9,MKiDN_ADE!E9,MKiDN_ZOSiA!E9,MKiDN_Patrimonium!E9,'MKiDN_NID '!E9,'MKiDN_Dziedzictwo muzyki'!E9,'MKiDN_Digitalizacja PWM'!E9,MKiDN_WFDiF!E9,MC_KAP!E9,MC_eRPL!E9,MC_ZPA!E9,MC_SRPS!E9,MC_WIIP!E9,'MC_e-Doręczenia'!E9,MC_CPA!E9,'MC_Portal GOV.PL'!E9,'MC_e-usługi'!E9,MC_EZD!E9,MC_ProgramKompetencjiCyfrowych!E9,MC_mObywatel!E9,'MC_KRONIK@'!E9,MF_PUESC!E9,'MF_e-Urzą Skarboowy'!E9,MGMiŻŚ_SIPAM!E9,MGMiŻŚ_REJA24!E9,MGMiŻŚ_Sat4Envi!E9,GUS_GOSPOSTRATEG!E9,GUS_KSZBI!E9,GUS_PDS!E9,'ME_URE_sprawoz. przes. paliw.  '!E9,'MKiDN_Muzeum Sztuki w Łodzi '!E9,MKiDN_Zachęta!E9,'MKiDN_Bliżej Teatru'!E9,MKiDN_archiwumgov.pl!E9,'MKiDN_@SIA'!E9,'MKiDN_PlatfEduLekArch-Pola'!E9,MKiDN_digital_PWM_kontynuacja!E9,MKiDN_PWM_bez_digitalizacji!E9,MF_SZOPEN!E9,MEN_ZRK!E9)</f>
        <v>1168.7434580539991</v>
      </c>
      <c r="F9" s="242">
        <f>SUM(MK_BDO!F9,MK_GIOŚ_PPMŚ!F9,MK_GIOŚ_INSPIRE!F9,'MON_Budowa wysokiej jakości  '!F9,'MON_Portal BiO'!F9,MNiSzW_PPPN!F9,MNiSzW_AMU!F9,MNiSzW_BINWIT!F9,MNiSzW_Herberium!F9,MNiSzW_Cyfr.archiwum_Arch.Krak!F9,MNiSzW_Eukaryota!F9,MNiSZW_PlatformaObslugi.Praktyk!F9,MNiSZW_Mod.Zintegr.SystemuNauk!F9,MNiSZW_ZSUN_II!F9,MNiSW_DRODB!F9,'MNiSW_e-CUDO'!F9,MNiSW_eczlowiek!F9,MNiSW_ePuszcza!F9,MNiSW_Leopoldina!F9,MNiSW_MostDanych!F9,MNiSW_OZwRCIN!F9,'MNiSW_Portal zarz.'!F9,MNiSW_repozytorium!F9,MNiSW_Ucyfrowienie!F9,MNiSW_Agro!F9,'MI_ZSI-ULC'!F9,MI_KREPTD!F9,'MI_KPD do inf.o podróżach multi'!F9,'MI_KPD do inf. o warunkach ruch'!F9,'MI_KSZRD TEN-T'!F9,'MI_Polska droga do automatyzacj'!F9,'MF_ZPUTFG '!F9,MF_EUREKA!F9,MRIRW_GIJHARS_EZD!F9,MRIRW_GIJHARS_GOV.PL!F9,MRIRW_GIJHARS_PUESC!F9,'MRiRW_Wojewódzkie ośrodki'!F9,'MRiRW_Jednostki doradztwa roln'!F9,'MRiRW_System monitoringu kontro'!F9,'GUS_Wrota Statystyki'!F9,MEN_WKSDO!F9,MEN_ORE!F9,'MŚ_E-usługa „Zagrożenia lasów” '!F9,'MŚ_LasWodaPowietrze '!F9,MŚ_PromocjaParkówNarodowych!F9,'MŚ_Inwazyjne gatunki'!F9,MŚ_InwentaryzacjaCennySiedlisk!F9,MSWiA_Dotacje_dla_mnijeszości!F9,MSWiA_SICPR2.0!F9,'MWSiA_GovNet i SŁR w KPRM'!F9,MSWiA_PSMUP!F9,MSWiA_SRB!F9,'MSWiA_e-Dowód'!F9,'MSWiA_e-Zdrowie'!F9,MSWiA_TETRA!F9,'MSWiA_CHMURA OBLICZ. POLICJI '!F9,MR_ZONE!F9,'MR_Konto przedsiębiorcy'!F9,MR_PEF2!F9,MR_UPRP_PUEP!F9,MR_UPRP_PORTOS!F9,'MR_GUM_e-CZAS'!F9,'MR_GUM_TRANS-TACHO'!F9,MR_GUM_MZP!F9,'MR_UZP_e-Zamówienia'!F9,'MR_GUGiK_Usługi IIP'!F9,'MR_GUGiK_Integracja PZGiK'!F9,MS_SDE3!F9,MS_Pomoc_prawna!F9,MS_KRM!F9,MS_Informat.postępowan.karnego!F9,'MS_iSDA 2.0'!F9,MS_KRZ!F9,MS_eKRS!F9,MS_IES!F9,MS_KRK2.0!F9,'MS_Wdrożenie rozwiązań '!F9,'MRPiPS_MonitoringPracy i Pobytu'!F9,MRPiPS_PFRON_Sodir!F9,MRPiPS_PFRON_Neo!F9,'MRPiPS_PFRON_e-PFRON'!F9,MRPiPS_PFRON_EGW_GW!F9,MRPiPS_PFRON_PlatAnalit!F9,MRPiPS_PFRON_Windykacja!F9,'MRPiPS_PFRON_iPFRON+'!F9,MRPiPS_PFRON_SOW!F9,MZ_SMKL!F9,'MZ_e-KRN+'!F9,'MZ_P1+KPK'!F9,MZ_eKrew!F9,MZ_Poltransplant!F9,'MZ_Poprawa jakości .......'!F9,'MZ_nowoczesne e-usługi'!F9,MZ_P2_P4!F9,MZ_InterScienceCloud!F9,MZ_PPM!F9,MZ_ProfiBaza!F9,'MZ-DigitalBrain'!F9,MKiDN_mLUMEN!F9,MKiDN_mPolona!F9,MKiDN_Patrimonium_II!F9,'MKiDN_Polona dla Bibliotek 2.0 '!F9,'MKiDN_Polona dla Naukowców'!F9,MKiDN_CAS!F9,MKiDN_FilmotekaNarodowa!F9,MKiDN_Hereditas!F9,MKiDN_www.muzeach!F9,MKiDN_TVP_Digi_Sport!F9,MKiDN_TVP_Digi_4K!F9,'MKiDN_e-Omnis'!F9,'MKiDN_Bliżej kultury'!F9,'MKiDN_DIGI TVP SA'!F9,'MKiDN_Cyfrowa rekonstrukcja'!F9,'MKiDN_Dziedzictwo chopinowskie'!F9,'MKiDN_Otwarte Narodowe'!F9,MKiDN_ADE!F9,MKiDN_ZOSiA!F9,MKiDN_Patrimonium!F9,'MKiDN_NID '!F9,'MKiDN_Dziedzictwo muzyki'!F9,'MKiDN_Digitalizacja PWM'!F9,MKiDN_WFDiF!F9,MC_KAP!F9,MC_eRPL!F9,MC_ZPA!F9,MC_SRPS!F9,MC_WIIP!F9,'MC_e-Doręczenia'!F9,MC_CPA!F9,'MC_Portal GOV.PL'!F9,'MC_e-usługi'!F9,MC_EZD!F9,MC_ProgramKompetencjiCyfrowych!F9,MC_mObywatel!F9,'MC_KRONIK@'!F9,MF_PUESC!F9,'MF_e-Urzą Skarboowy'!F9,MGMiŻŚ_SIPAM!F9,MGMiŻŚ_REJA24!F9,MGMiŻŚ_Sat4Envi!F9,GUS_GOSPOSTRATEG!F9,GUS_KSZBI!F9,GUS_PDS!F9,'ME_URE_sprawoz. przes. paliw.  '!F9,'MKiDN_Muzeum Sztuki w Łodzi '!F9,MKiDN_Zachęta!F9,'MKiDN_Bliżej Teatru'!F9,MKiDN_archiwumgov.pl!F9,'MKiDN_@SIA'!F9,'MKiDN_PlatfEduLekArch-Pola'!F9,MKiDN_digital_PWM_kontynuacja!F9,MKiDN_PWM_bez_digitalizacji!F9,MF_SZOPEN!F9,MEN_ZRK!F9)</f>
        <v>663.48219680560021</v>
      </c>
      <c r="G9" s="242">
        <f>SUM(MK_BDO!G9,MK_GIOŚ_PPMŚ!G9,MK_GIOŚ_INSPIRE!G9,'MON_Budowa wysokiej jakości  '!G9,'MON_Portal BiO'!G9,MNiSzW_PPPN!G9,MNiSzW_AMU!G9,MNiSzW_BINWIT!G9,MNiSzW_Herberium!G9,MNiSzW_Cyfr.archiwum_Arch.Krak!G9,MNiSzW_Eukaryota!G9,MNiSZW_PlatformaObslugi.Praktyk!G9,MNiSZW_Mod.Zintegr.SystemuNauk!G9,MNiSZW_ZSUN_II!G9,MNiSW_DRODB!G9,'MNiSW_e-CUDO'!G9,MNiSW_eczlowiek!G9,MNiSW_ePuszcza!G9,MNiSW_Leopoldina!G9,MNiSW_MostDanych!G9,MNiSW_OZwRCIN!G9,'MNiSW_Portal zarz.'!G9,MNiSW_repozytorium!G9,MNiSW_Ucyfrowienie!G9,MNiSW_Agro!G9,'MI_ZSI-ULC'!G9,MI_KREPTD!G9,'MI_KPD do inf.o podróżach multi'!G9,'MI_KPD do inf. o warunkach ruch'!G9,'MI_KSZRD TEN-T'!G9,'MI_Polska droga do automatyzacj'!G9,'MF_ZPUTFG '!G9,MF_EUREKA!G9,MRIRW_GIJHARS_EZD!G9,MRIRW_GIJHARS_GOV.PL!G9,MRIRW_GIJHARS_PUESC!G9,'MRiRW_Wojewódzkie ośrodki'!G9,'MRiRW_Jednostki doradztwa roln'!G9,'MRiRW_System monitoringu kontro'!G9,'GUS_Wrota Statystyki'!G9,MEN_WKSDO!G9,MEN_ORE!G9,'MŚ_E-usługa „Zagrożenia lasów” '!G9,'MŚ_LasWodaPowietrze '!G9,MŚ_PromocjaParkówNarodowych!G9,'MŚ_Inwazyjne gatunki'!G9,MŚ_InwentaryzacjaCennySiedlisk!G9,MSWiA_Dotacje_dla_mnijeszości!G9,MSWiA_SICPR2.0!G9,'MWSiA_GovNet i SŁR w KPRM'!G9,MSWiA_PSMUP!G9,MSWiA_SRB!G9,'MSWiA_e-Dowód'!G9,'MSWiA_e-Zdrowie'!G9,MSWiA_TETRA!G9,'MSWiA_CHMURA OBLICZ. POLICJI '!G9,MR_ZONE!G9,'MR_Konto przedsiębiorcy'!G9,MR_PEF2!G9,MR_UPRP_PUEP!G9,MR_UPRP_PORTOS!G9,'MR_GUM_e-CZAS'!G9,'MR_GUM_TRANS-TACHO'!G9,MR_GUM_MZP!G9,'MR_UZP_e-Zamówienia'!G9,'MR_GUGiK_Usługi IIP'!G9,'MR_GUGiK_Integracja PZGiK'!G9,MS_SDE3!G9,MS_Pomoc_prawna!G9,MS_KRM!G9,MS_Informat.postępowan.karnego!G9,'MS_iSDA 2.0'!G9,MS_KRZ!G9,MS_eKRS!G9,MS_IES!G9,MS_KRK2.0!G9,'MS_Wdrożenie rozwiązań '!G9,'MRPiPS_MonitoringPracy i Pobytu'!G9,MRPiPS_PFRON_Sodir!G9,MRPiPS_PFRON_Neo!G9,'MRPiPS_PFRON_e-PFRON'!G9,MRPiPS_PFRON_EGW_GW!G9,MRPiPS_PFRON_PlatAnalit!G9,MRPiPS_PFRON_Windykacja!G9,'MRPiPS_PFRON_iPFRON+'!G9,MRPiPS_PFRON_SOW!G9,MZ_SMKL!G9,'MZ_e-KRN+'!G9,'MZ_P1+KPK'!G9,MZ_eKrew!G9,MZ_Poltransplant!G9,'MZ_Poprawa jakości .......'!G9,'MZ_nowoczesne e-usługi'!G9,MZ_P2_P4!G9,MZ_InterScienceCloud!G9,MZ_PPM!G9,MZ_ProfiBaza!G9,'MZ-DigitalBrain'!G9,MKiDN_mLUMEN!G9,MKiDN_mPolona!G9,MKiDN_Patrimonium_II!G9,'MKiDN_Polona dla Bibliotek 2.0 '!G9,'MKiDN_Polona dla Naukowców'!G9,MKiDN_CAS!G9,MKiDN_FilmotekaNarodowa!G9,MKiDN_Hereditas!G9,MKiDN_www.muzeach!G9,MKiDN_TVP_Digi_Sport!G9,MKiDN_TVP_Digi_4K!G9,'MKiDN_e-Omnis'!G9,'MKiDN_Bliżej kultury'!G9,'MKiDN_DIGI TVP SA'!G9,'MKiDN_Cyfrowa rekonstrukcja'!G9,'MKiDN_Dziedzictwo chopinowskie'!G9,'MKiDN_Otwarte Narodowe'!G9,MKiDN_ADE!G9,MKiDN_ZOSiA!G9,MKiDN_Patrimonium!G9,'MKiDN_NID '!G9,'MKiDN_Dziedzictwo muzyki'!G9,'MKiDN_Digitalizacja PWM'!G9,MKiDN_WFDiF!G9,MC_KAP!G9,MC_eRPL!G9,MC_ZPA!G9,MC_SRPS!G9,MC_WIIP!G9,'MC_e-Doręczenia'!G9,MC_CPA!G9,'MC_Portal GOV.PL'!G9,'MC_e-usługi'!G9,MC_EZD!G9,MC_ProgramKompetencjiCyfrowych!G9,MC_mObywatel!G9,'MC_KRONIK@'!G9,MF_PUESC!G9,'MF_e-Urzą Skarboowy'!G9,MGMiŻŚ_SIPAM!G9,MGMiŻŚ_REJA24!G9,MGMiŻŚ_Sat4Envi!G9,GUS_GOSPOSTRATEG!G9,GUS_KSZBI!G9,GUS_PDS!G9,'ME_URE_sprawoz. przes. paliw.  '!G9,'MKiDN_Muzeum Sztuki w Łodzi '!G9,MKiDN_Zachęta!G9,'MKiDN_Bliżej Teatru'!G9,MKiDN_archiwumgov.pl!G9,'MKiDN_@SIA'!G9,'MKiDN_PlatfEduLekArch-Pola'!G9,MKiDN_digital_PWM_kontynuacja!G9,MKiDN_PWM_bez_digitalizacji!G9,MF_SZOPEN!G9,MEN_ZRK!G9)</f>
        <v>719.7295872816004</v>
      </c>
      <c r="H9" s="242">
        <f>SUM(MK_BDO!H9,MK_GIOŚ_PPMŚ!H9,MK_GIOŚ_INSPIRE!H9,'MON_Budowa wysokiej jakości  '!H9,'MON_Portal BiO'!H9,MNiSzW_PPPN!H9,MNiSzW_AMU!H9,MNiSzW_BINWIT!H9,MNiSzW_Herberium!H9,MNiSzW_Cyfr.archiwum_Arch.Krak!H9,MNiSzW_Eukaryota!H9,MNiSZW_PlatformaObslugi.Praktyk!H9,MNiSZW_Mod.Zintegr.SystemuNauk!H9,MNiSZW_ZSUN_II!H9,MNiSW_DRODB!H9,'MNiSW_e-CUDO'!H9,MNiSW_eczlowiek!H9,MNiSW_ePuszcza!H9,MNiSW_Leopoldina!H9,MNiSW_MostDanych!H9,MNiSW_OZwRCIN!H9,'MNiSW_Portal zarz.'!H9,MNiSW_repozytorium!H9,MNiSW_Ucyfrowienie!H9,MNiSW_Agro!H9,'MI_ZSI-ULC'!H9,MI_KREPTD!H9,'MI_KPD do inf.o podróżach multi'!H9,'MI_KPD do inf. o warunkach ruch'!H9,'MI_KSZRD TEN-T'!H9,'MI_Polska droga do automatyzacj'!H9,'MF_ZPUTFG '!H9,MF_EUREKA!H9,MRIRW_GIJHARS_EZD!H9,MRIRW_GIJHARS_GOV.PL!H9,MRIRW_GIJHARS_PUESC!H9,'MRiRW_Wojewódzkie ośrodki'!H9,'MRiRW_Jednostki doradztwa roln'!H9,'MRiRW_System monitoringu kontro'!H9,'GUS_Wrota Statystyki'!H9,MEN_WKSDO!H9,MEN_ORE!H9,'MŚ_E-usługa „Zagrożenia lasów” '!H9,'MŚ_LasWodaPowietrze '!H9,MŚ_PromocjaParkówNarodowych!H9,'MŚ_Inwazyjne gatunki'!H9,MŚ_InwentaryzacjaCennySiedlisk!H9,MSWiA_Dotacje_dla_mnijeszości!H9,MSWiA_SICPR2.0!H9,'MWSiA_GovNet i SŁR w KPRM'!H9,MSWiA_PSMUP!H9,MSWiA_SRB!H9,'MSWiA_e-Dowód'!H9,'MSWiA_e-Zdrowie'!H9,MSWiA_TETRA!H9,'MSWiA_CHMURA OBLICZ. POLICJI '!H9,MR_ZONE!H9,'MR_Konto przedsiębiorcy'!H9,MR_PEF2!H9,MR_UPRP_PUEP!H9,MR_UPRP_PORTOS!H9,'MR_GUM_e-CZAS'!H9,'MR_GUM_TRANS-TACHO'!H9,MR_GUM_MZP!H9,'MR_UZP_e-Zamówienia'!H9,'MR_GUGiK_Usługi IIP'!H9,'MR_GUGiK_Integracja PZGiK'!H9,MS_SDE3!H9,MS_Pomoc_prawna!H9,MS_KRM!H9,MS_Informat.postępowan.karnego!H9,'MS_iSDA 2.0'!H9,MS_KRZ!H9,MS_eKRS!H9,MS_IES!H9,MS_KRK2.0!H9,'MS_Wdrożenie rozwiązań '!H9,'MRPiPS_MonitoringPracy i Pobytu'!H9,MRPiPS_PFRON_Sodir!H9,MRPiPS_PFRON_Neo!H9,'MRPiPS_PFRON_e-PFRON'!H9,MRPiPS_PFRON_EGW_GW!H9,MRPiPS_PFRON_PlatAnalit!H9,MRPiPS_PFRON_Windykacja!H9,'MRPiPS_PFRON_iPFRON+'!H9,MRPiPS_PFRON_SOW!H9,MZ_SMKL!H9,'MZ_e-KRN+'!H9,'MZ_P1+KPK'!H9,MZ_eKrew!H9,MZ_Poltransplant!H9,'MZ_Poprawa jakości .......'!H9,'MZ_nowoczesne e-usługi'!H9,MZ_P2_P4!H9,MZ_InterScienceCloud!H9,MZ_PPM!H9,MZ_ProfiBaza!H9,'MZ-DigitalBrain'!H9,MKiDN_mLUMEN!H9,MKiDN_mPolona!H9,MKiDN_Patrimonium_II!H9,'MKiDN_Polona dla Bibliotek 2.0 '!H9,'MKiDN_Polona dla Naukowców'!H9,MKiDN_CAS!H9,MKiDN_FilmotekaNarodowa!H9,MKiDN_Hereditas!H9,MKiDN_www.muzeach!H9,MKiDN_TVP_Digi_Sport!H9,MKiDN_TVP_Digi_4K!H9,'MKiDN_e-Omnis'!H9,'MKiDN_Bliżej kultury'!H9,'MKiDN_DIGI TVP SA'!H9,'MKiDN_Cyfrowa rekonstrukcja'!H9,'MKiDN_Dziedzictwo chopinowskie'!H9,'MKiDN_Otwarte Narodowe'!H9,MKiDN_ADE!H9,MKiDN_ZOSiA!H9,MKiDN_Patrimonium!H9,'MKiDN_NID '!H9,'MKiDN_Dziedzictwo muzyki'!H9,'MKiDN_Digitalizacja PWM'!H9,MKiDN_WFDiF!H9,MC_KAP!H9,MC_eRPL!H9,MC_ZPA!H9,MC_SRPS!H9,MC_WIIP!H9,'MC_e-Doręczenia'!H9,MC_CPA!H9,'MC_Portal GOV.PL'!H9,'MC_e-usługi'!H9,MC_EZD!H9,MC_ProgramKompetencjiCyfrowych!H9,MC_mObywatel!H9,'MC_KRONIK@'!H9,MF_PUESC!H9,'MF_e-Urzą Skarboowy'!H9,MGMiŻŚ_SIPAM!H9,MGMiŻŚ_REJA24!H9,MGMiŻŚ_Sat4Envi!H9,GUS_GOSPOSTRATEG!H9,GUS_KSZBI!H9,GUS_PDS!H9,'ME_URE_sprawoz. przes. paliw.  '!H9,'MKiDN_Muzeum Sztuki w Łodzi '!H9,MKiDN_Zachęta!H9,'MKiDN_Bliżej Teatru'!H9,MKiDN_archiwumgov.pl!H9,'MKiDN_@SIA'!H9,'MKiDN_PlatfEduLekArch-Pola'!H9,MKiDN_digital_PWM_kontynuacja!H9,MKiDN_PWM_bez_digitalizacji!H9,MF_SZOPEN!H9,MEN_ZRK!H9)</f>
        <v>954.07428391562496</v>
      </c>
      <c r="I9" s="242">
        <f>SUM(MK_BDO!I9,MK_GIOŚ_PPMŚ!I9,MK_GIOŚ_INSPIRE!I9,'MON_Budowa wysokiej jakości  '!I9,'MON_Portal BiO'!I9,MNiSzW_PPPN!I9,MNiSzW_AMU!I9,MNiSzW_BINWIT!I9,MNiSzW_Herberium!I9,MNiSzW_Cyfr.archiwum_Arch.Krak!I9,MNiSzW_Eukaryota!I9,MNiSZW_PlatformaObslugi.Praktyk!I9,MNiSZW_Mod.Zintegr.SystemuNauk!I9,MNiSZW_ZSUN_II!I9,MNiSW_DRODB!I9,'MNiSW_e-CUDO'!I9,MNiSW_eczlowiek!I9,MNiSW_ePuszcza!I9,MNiSW_Leopoldina!I9,MNiSW_MostDanych!I9,MNiSW_OZwRCIN!I9,'MNiSW_Portal zarz.'!I9,MNiSW_repozytorium!I9,MNiSW_Ucyfrowienie!I9,MNiSW_Agro!I9,'MI_ZSI-ULC'!I9,MI_KREPTD!I9,'MI_KPD do inf.o podróżach multi'!I9,'MI_KPD do inf. o warunkach ruch'!I9,'MI_KSZRD TEN-T'!I9,'MI_Polska droga do automatyzacj'!I9,'MF_ZPUTFG '!I9,MF_EUREKA!I9,MRIRW_GIJHARS_EZD!I9,MRIRW_GIJHARS_GOV.PL!I9,MRIRW_GIJHARS_PUESC!I9,'MRiRW_Wojewódzkie ośrodki'!I9,'MRiRW_Jednostki doradztwa roln'!I9,'MRiRW_System monitoringu kontro'!I9,'GUS_Wrota Statystyki'!I9,MEN_WKSDO!I9,MEN_ORE!I9,'MŚ_E-usługa „Zagrożenia lasów” '!I9,'MŚ_LasWodaPowietrze '!I9,MŚ_PromocjaParkówNarodowych!I9,'MŚ_Inwazyjne gatunki'!I9,MŚ_InwentaryzacjaCennySiedlisk!I9,MSWiA_Dotacje_dla_mnijeszości!I9,MSWiA_SICPR2.0!I9,'MWSiA_GovNet i SŁR w KPRM'!I9,MSWiA_PSMUP!I9,MSWiA_SRB!I9,'MSWiA_e-Dowód'!I9,'MSWiA_e-Zdrowie'!I9,MSWiA_TETRA!I9,'MSWiA_CHMURA OBLICZ. POLICJI '!I9,MR_ZONE!I9,'MR_Konto przedsiębiorcy'!I9,MR_PEF2!I9,MR_UPRP_PUEP!I9,MR_UPRP_PORTOS!I9,'MR_GUM_e-CZAS'!I9,'MR_GUM_TRANS-TACHO'!I9,MR_GUM_MZP!I9,'MR_UZP_e-Zamówienia'!I9,'MR_GUGiK_Usługi IIP'!I9,'MR_GUGiK_Integracja PZGiK'!I9,MS_SDE3!I9,MS_Pomoc_prawna!I9,MS_KRM!I9,MS_Informat.postępowan.karnego!I9,'MS_iSDA 2.0'!I9,MS_KRZ!I9,MS_eKRS!I9,MS_IES!I9,MS_KRK2.0!I9,'MS_Wdrożenie rozwiązań '!I9,'MRPiPS_MonitoringPracy i Pobytu'!I9,MRPiPS_PFRON_Sodir!I9,MRPiPS_PFRON_Neo!I9,'MRPiPS_PFRON_e-PFRON'!I9,MRPiPS_PFRON_EGW_GW!I9,MRPiPS_PFRON_PlatAnalit!I9,MRPiPS_PFRON_Windykacja!I9,'MRPiPS_PFRON_iPFRON+'!I9,MRPiPS_PFRON_SOW!I9,MZ_SMKL!I9,'MZ_e-KRN+'!I9,'MZ_P1+KPK'!I9,MZ_eKrew!I9,MZ_Poltransplant!I9,'MZ_Poprawa jakości .......'!I9,'MZ_nowoczesne e-usługi'!I9,MZ_P2_P4!I9,MZ_InterScienceCloud!I9,MZ_PPM!I9,MZ_ProfiBaza!I9,'MZ-DigitalBrain'!I9,MKiDN_mLUMEN!I9,MKiDN_mPolona!I9,MKiDN_Patrimonium_II!I9,'MKiDN_Polona dla Bibliotek 2.0 '!I9,'MKiDN_Polona dla Naukowców'!I9,MKiDN_CAS!I9,MKiDN_FilmotekaNarodowa!I9,MKiDN_Hereditas!I9,MKiDN_www.muzeach!I9,MKiDN_TVP_Digi_Sport!I9,MKiDN_TVP_Digi_4K!I9,'MKiDN_e-Omnis'!I9,'MKiDN_Bliżej kultury'!I9,'MKiDN_DIGI TVP SA'!I9,'MKiDN_Cyfrowa rekonstrukcja'!I9,'MKiDN_Dziedzictwo chopinowskie'!I9,'MKiDN_Otwarte Narodowe'!I9,MKiDN_ADE!I9,MKiDN_ZOSiA!I9,MKiDN_Patrimonium!I9,'MKiDN_NID '!I9,'MKiDN_Dziedzictwo muzyki'!I9,'MKiDN_Digitalizacja PWM'!I9,MKiDN_WFDiF!I9,MC_KAP!I9,MC_eRPL!I9,MC_ZPA!I9,MC_SRPS!I9,MC_WIIP!I9,'MC_e-Doręczenia'!I9,MC_CPA!I9,'MC_Portal GOV.PL'!I9,'MC_e-usługi'!I9,MC_EZD!I9,MC_ProgramKompetencjiCyfrowych!I9,MC_mObywatel!I9,'MC_KRONIK@'!I9,MF_PUESC!I9,'MF_e-Urzą Skarboowy'!I9,MGMiŻŚ_SIPAM!I9,MGMiŻŚ_REJA24!I9,MGMiŻŚ_Sat4Envi!I9,GUS_GOSPOSTRATEG!I9,GUS_KSZBI!I9,GUS_PDS!I9,'ME_URE_sprawoz. przes. paliw.  '!I9,'MKiDN_Muzeum Sztuki w Łodzi '!I9,MKiDN_Zachęta!I9,'MKiDN_Bliżej Teatru'!I9,MKiDN_archiwumgov.pl!I9,'MKiDN_@SIA'!I9,'MKiDN_PlatfEduLekArch-Pola'!I9,MKiDN_digital_PWM_kontynuacja!I9,MKiDN_PWM_bez_digitalizacji!I9,MF_SZOPEN!I9,MEN_ZRK!I9)</f>
        <v>757.89356639040477</v>
      </c>
      <c r="J9" s="242">
        <f>SUM(MK_BDO!J9,MK_GIOŚ_PPMŚ!J9,MK_GIOŚ_INSPIRE!J9,'MON_Budowa wysokiej jakości  '!J9,'MON_Portal BiO'!J9,MNiSzW_PPPN!J9,MNiSzW_AMU!J9,MNiSzW_BINWIT!J9,MNiSzW_Herberium!J9,MNiSzW_Cyfr.archiwum_Arch.Krak!J9,MNiSzW_Eukaryota!J9,MNiSZW_PlatformaObslugi.Praktyk!J9,MNiSZW_Mod.Zintegr.SystemuNauk!J9,MNiSZW_ZSUN_II!J9,MNiSW_DRODB!J9,'MNiSW_e-CUDO'!J9,MNiSW_eczlowiek!J9,MNiSW_ePuszcza!J9,MNiSW_Leopoldina!J9,MNiSW_MostDanych!J9,MNiSW_OZwRCIN!J9,'MNiSW_Portal zarz.'!J9,MNiSW_repozytorium!J9,MNiSW_Ucyfrowienie!J9,MNiSW_Agro!J9,'MI_ZSI-ULC'!J9,MI_KREPTD!J9,'MI_KPD do inf.o podróżach multi'!J9,'MI_KPD do inf. o warunkach ruch'!J9,'MI_KSZRD TEN-T'!J9,'MI_Polska droga do automatyzacj'!J9,'MF_ZPUTFG '!J9,MF_EUREKA!J9,MRIRW_GIJHARS_EZD!J9,MRIRW_GIJHARS_GOV.PL!J9,MRIRW_GIJHARS_PUESC!J9,'MRiRW_Wojewódzkie ośrodki'!J9,'MRiRW_Jednostki doradztwa roln'!J9,'MRiRW_System monitoringu kontro'!J9,'GUS_Wrota Statystyki'!J9,MEN_WKSDO!J9,MEN_ORE!J9,'MŚ_E-usługa „Zagrożenia lasów” '!J9,'MŚ_LasWodaPowietrze '!J9,MŚ_PromocjaParkówNarodowych!J9,'MŚ_Inwazyjne gatunki'!J9,MŚ_InwentaryzacjaCennySiedlisk!J9,MSWiA_Dotacje_dla_mnijeszości!J9,MSWiA_SICPR2.0!J9,'MWSiA_GovNet i SŁR w KPRM'!J9,MSWiA_PSMUP!J9,MSWiA_SRB!J9,'MSWiA_e-Dowód'!J9,'MSWiA_e-Zdrowie'!J9,MSWiA_TETRA!J9,'MSWiA_CHMURA OBLICZ. POLICJI '!J9,MR_ZONE!J9,'MR_Konto przedsiębiorcy'!J9,MR_PEF2!J9,MR_UPRP_PUEP!J9,MR_UPRP_PORTOS!J9,'MR_GUM_e-CZAS'!J9,'MR_GUM_TRANS-TACHO'!J9,MR_GUM_MZP!J9,'MR_UZP_e-Zamówienia'!J9,'MR_GUGiK_Usługi IIP'!J9,'MR_GUGiK_Integracja PZGiK'!J9,MS_SDE3!J9,MS_Pomoc_prawna!J9,MS_KRM!J9,MS_Informat.postępowan.karnego!J9,'MS_iSDA 2.0'!J9,MS_KRZ!J9,MS_eKRS!J9,MS_IES!J9,MS_KRK2.0!J9,'MS_Wdrożenie rozwiązań '!J9,'MRPiPS_MonitoringPracy i Pobytu'!J9,MRPiPS_PFRON_Sodir!J9,MRPiPS_PFRON_Neo!J9,'MRPiPS_PFRON_e-PFRON'!J9,MRPiPS_PFRON_EGW_GW!J9,MRPiPS_PFRON_PlatAnalit!J9,MRPiPS_PFRON_Windykacja!J9,'MRPiPS_PFRON_iPFRON+'!J9,MRPiPS_PFRON_SOW!J9,MZ_SMKL!J9,'MZ_e-KRN+'!J9,'MZ_P1+KPK'!J9,MZ_eKrew!J9,MZ_Poltransplant!J9,'MZ_Poprawa jakości .......'!J9,'MZ_nowoczesne e-usługi'!J9,MZ_P2_P4!J9,MZ_InterScienceCloud!J9,MZ_PPM!J9,MZ_ProfiBaza!J9,'MZ-DigitalBrain'!J9,MKiDN_mLUMEN!J9,MKiDN_mPolona!J9,MKiDN_Patrimonium_II!J9,'MKiDN_Polona dla Bibliotek 2.0 '!J9,'MKiDN_Polona dla Naukowców'!J9,MKiDN_CAS!J9,MKiDN_FilmotekaNarodowa!J9,MKiDN_Hereditas!J9,MKiDN_www.muzeach!J9,MKiDN_TVP_Digi_Sport!J9,MKiDN_TVP_Digi_4K!J9,'MKiDN_e-Omnis'!J9,'MKiDN_Bliżej kultury'!J9,'MKiDN_DIGI TVP SA'!J9,'MKiDN_Cyfrowa rekonstrukcja'!J9,'MKiDN_Dziedzictwo chopinowskie'!J9,'MKiDN_Otwarte Narodowe'!J9,MKiDN_ADE!J9,MKiDN_ZOSiA!J9,MKiDN_Patrimonium!J9,'MKiDN_NID '!J9,'MKiDN_Dziedzictwo muzyki'!J9,'MKiDN_Digitalizacja PWM'!J9,MKiDN_WFDiF!J9,MC_KAP!J9,MC_eRPL!J9,MC_ZPA!J9,MC_SRPS!J9,MC_WIIP!J9,'MC_e-Doręczenia'!J9,MC_CPA!J9,'MC_Portal GOV.PL'!J9,'MC_e-usługi'!J9,MC_EZD!J9,MC_ProgramKompetencjiCyfrowych!J9,MC_mObywatel!J9,'MC_KRONIK@'!J9,MF_PUESC!J9,'MF_e-Urzą Skarboowy'!J9,MGMiŻŚ_SIPAM!J9,MGMiŻŚ_REJA24!J9,MGMiŻŚ_Sat4Envi!J9,GUS_GOSPOSTRATEG!J9,GUS_KSZBI!J9,GUS_PDS!J9,'ME_URE_sprawoz. przes. paliw.  '!J9,'MKiDN_Muzeum Sztuki w Łodzi '!J9,MKiDN_Zachęta!J9,'MKiDN_Bliżej Teatru'!J9,MKiDN_archiwumgov.pl!J9,'MKiDN_@SIA'!J9,'MKiDN_PlatfEduLekArch-Pola'!J9,MKiDN_digital_PWM_kontynuacja!J9,MKiDN_PWM_bez_digitalizacji!J9,MF_SZOPEN!J9,MEN_ZRK!J9)</f>
        <v>750.74135285646935</v>
      </c>
      <c r="K9" s="242">
        <f>SUM(MK_BDO!K9,MK_GIOŚ_PPMŚ!K9,MK_GIOŚ_INSPIRE!K9,'MON_Budowa wysokiej jakości  '!K9,'MON_Portal BiO'!K9,MNiSzW_PPPN!K9,MNiSzW_AMU!K9,MNiSzW_BINWIT!K9,MNiSzW_Herberium!K9,MNiSzW_Cyfr.archiwum_Arch.Krak!K9,MNiSzW_Eukaryota!K9,MNiSZW_PlatformaObslugi.Praktyk!K9,MNiSZW_Mod.Zintegr.SystemuNauk!K9,MNiSZW_ZSUN_II!K9,MNiSW_DRODB!K9,'MNiSW_e-CUDO'!K9,MNiSW_eczlowiek!K9,MNiSW_ePuszcza!K9,MNiSW_Leopoldina!K9,MNiSW_MostDanych!K9,MNiSW_OZwRCIN!K9,'MNiSW_Portal zarz.'!K9,MNiSW_repozytorium!K9,MNiSW_Ucyfrowienie!K9,MNiSW_Agro!K9,'MI_ZSI-ULC'!K9,MI_KREPTD!K9,'MI_KPD do inf.o podróżach multi'!K9,'MI_KPD do inf. o warunkach ruch'!K9,'MI_KSZRD TEN-T'!K9,'MI_Polska droga do automatyzacj'!K9,'MF_ZPUTFG '!K9,MF_EUREKA!K9,MRIRW_GIJHARS_EZD!K9,MRIRW_GIJHARS_GOV.PL!K9,MRIRW_GIJHARS_PUESC!K9,'MRiRW_Wojewódzkie ośrodki'!K9,'MRiRW_Jednostki doradztwa roln'!K9,'MRiRW_System monitoringu kontro'!K9,'GUS_Wrota Statystyki'!K9,MEN_WKSDO!K9,MEN_ORE!K9,'MŚ_E-usługa „Zagrożenia lasów” '!K9,'MŚ_LasWodaPowietrze '!K9,MŚ_PromocjaParkówNarodowych!K9,'MŚ_Inwazyjne gatunki'!K9,MŚ_InwentaryzacjaCennySiedlisk!K9,MSWiA_Dotacje_dla_mnijeszości!K9,MSWiA_SICPR2.0!K9,'MWSiA_GovNet i SŁR w KPRM'!K9,MSWiA_PSMUP!K9,MSWiA_SRB!K9,'MSWiA_e-Dowód'!K9,'MSWiA_e-Zdrowie'!K9,MSWiA_TETRA!K9,'MSWiA_CHMURA OBLICZ. POLICJI '!K9,MR_ZONE!K9,'MR_Konto przedsiębiorcy'!K9,MR_PEF2!K9,MR_UPRP_PUEP!K9,MR_UPRP_PORTOS!K9,'MR_GUM_e-CZAS'!K9,'MR_GUM_TRANS-TACHO'!K9,MR_GUM_MZP!K9,'MR_UZP_e-Zamówienia'!K9,'MR_GUGiK_Usługi IIP'!K9,'MR_GUGiK_Integracja PZGiK'!K9,MS_SDE3!K9,MS_Pomoc_prawna!K9,MS_KRM!K9,MS_Informat.postępowan.karnego!K9,'MS_iSDA 2.0'!K9,MS_KRZ!K9,MS_eKRS!K9,MS_IES!K9,MS_KRK2.0!K9,'MS_Wdrożenie rozwiązań '!K9,'MRPiPS_MonitoringPracy i Pobytu'!K9,MRPiPS_PFRON_Sodir!K9,MRPiPS_PFRON_Neo!K9,'MRPiPS_PFRON_e-PFRON'!K9,MRPiPS_PFRON_EGW_GW!K9,MRPiPS_PFRON_PlatAnalit!K9,MRPiPS_PFRON_Windykacja!K9,'MRPiPS_PFRON_iPFRON+'!K9,MRPiPS_PFRON_SOW!K9,MZ_SMKL!K9,'MZ_e-KRN+'!K9,'MZ_P1+KPK'!K9,MZ_eKrew!K9,MZ_Poltransplant!K9,'MZ_Poprawa jakości .......'!K9,'MZ_nowoczesne e-usługi'!K9,MZ_P2_P4!K9,MZ_InterScienceCloud!K9,MZ_PPM!K9,MZ_ProfiBaza!K9,'MZ-DigitalBrain'!K9,MKiDN_mLUMEN!K9,MKiDN_mPolona!K9,MKiDN_Patrimonium_II!K9,'MKiDN_Polona dla Bibliotek 2.0 '!K9,'MKiDN_Polona dla Naukowców'!K9,MKiDN_CAS!K9,MKiDN_FilmotekaNarodowa!K9,MKiDN_Hereditas!K9,MKiDN_www.muzeach!K9,MKiDN_TVP_Digi_Sport!K9,MKiDN_TVP_Digi_4K!K9,'MKiDN_e-Omnis'!K9,'MKiDN_Bliżej kultury'!K9,'MKiDN_DIGI TVP SA'!K9,'MKiDN_Cyfrowa rekonstrukcja'!K9,'MKiDN_Dziedzictwo chopinowskie'!K9,'MKiDN_Otwarte Narodowe'!K9,MKiDN_ADE!K9,MKiDN_ZOSiA!K9,MKiDN_Patrimonium!K9,'MKiDN_NID '!K9,'MKiDN_Dziedzictwo muzyki'!K9,'MKiDN_Digitalizacja PWM'!K9,MKiDN_WFDiF!K9,MC_KAP!K9,MC_eRPL!K9,MC_ZPA!K9,MC_SRPS!K9,MC_WIIP!K9,'MC_e-Doręczenia'!K9,MC_CPA!K9,'MC_Portal GOV.PL'!K9,'MC_e-usługi'!K9,MC_EZD!K9,MC_ProgramKompetencjiCyfrowych!K9,MC_mObywatel!K9,'MC_KRONIK@'!K9,MF_PUESC!K9,'MF_e-Urzą Skarboowy'!K9,MGMiŻŚ_SIPAM!K9,MGMiŻŚ_REJA24!K9,MGMiŻŚ_Sat4Envi!K9,GUS_GOSPOSTRATEG!K9,GUS_KSZBI!K9,GUS_PDS!K9,'ME_URE_sprawoz. przes. paliw.  '!K9,'MKiDN_Muzeum Sztuki w Łodzi '!K9,MKiDN_Zachęta!K9,'MKiDN_Bliżej Teatru'!K9,MKiDN_archiwumgov.pl!K9,'MKiDN_@SIA'!K9,'MKiDN_PlatfEduLekArch-Pola'!K9,MKiDN_digital_PWM_kontynuacja!K9,MKiDN_PWM_bez_digitalizacji!K9,MF_SZOPEN!K9,MEN_ZRK!K9)</f>
        <v>759.85434348885474</v>
      </c>
      <c r="L9" s="242">
        <f>SUM(MK_BDO!L9,MK_GIOŚ_PPMŚ!L9,MK_GIOŚ_INSPIRE!L9,'MON_Budowa wysokiej jakości  '!L9,'MON_Portal BiO'!L9,MNiSzW_PPPN!L9,MNiSzW_AMU!L9,MNiSzW_BINWIT!L9,MNiSzW_Herberium!L9,MNiSzW_Cyfr.archiwum_Arch.Krak!L9,MNiSzW_Eukaryota!L9,MNiSZW_PlatformaObslugi.Praktyk!L9,MNiSZW_Mod.Zintegr.SystemuNauk!L9,MNiSZW_ZSUN_II!L9,MNiSW_DRODB!L9,'MNiSW_e-CUDO'!L9,MNiSW_eczlowiek!L9,MNiSW_ePuszcza!L9,MNiSW_Leopoldina!L9,MNiSW_MostDanych!L9,MNiSW_OZwRCIN!L9,'MNiSW_Portal zarz.'!L9,MNiSW_repozytorium!L9,MNiSW_Ucyfrowienie!L9,MNiSW_Agro!L9,'MI_ZSI-ULC'!L9,MI_KREPTD!L9,'MI_KPD do inf.o podróżach multi'!L9,'MI_KPD do inf. o warunkach ruch'!L9,'MI_KSZRD TEN-T'!L9,'MI_Polska droga do automatyzacj'!L9,'MF_ZPUTFG '!L9,MF_EUREKA!L9,MRIRW_GIJHARS_EZD!L9,MRIRW_GIJHARS_GOV.PL!L9,MRIRW_GIJHARS_PUESC!L9,'MRiRW_Wojewódzkie ośrodki'!L9,'MRiRW_Jednostki doradztwa roln'!L9,'MRiRW_System monitoringu kontro'!L9,'GUS_Wrota Statystyki'!L9,MEN_WKSDO!L9,MEN_ORE!L9,'MŚ_E-usługa „Zagrożenia lasów” '!L9,'MŚ_LasWodaPowietrze '!L9,MŚ_PromocjaParkówNarodowych!L9,'MŚ_Inwazyjne gatunki'!L9,MŚ_InwentaryzacjaCennySiedlisk!L9,MSWiA_Dotacje_dla_mnijeszości!L9,MSWiA_SICPR2.0!L9,'MWSiA_GovNet i SŁR w KPRM'!L9,MSWiA_PSMUP!L9,MSWiA_SRB!L9,'MSWiA_e-Dowód'!L9,'MSWiA_e-Zdrowie'!L9,MSWiA_TETRA!L9,'MSWiA_CHMURA OBLICZ. POLICJI '!L9,MR_ZONE!L9,'MR_Konto przedsiębiorcy'!L9,MR_PEF2!L9,MR_UPRP_PUEP!L9,MR_UPRP_PORTOS!L9,'MR_GUM_e-CZAS'!L9,'MR_GUM_TRANS-TACHO'!L9,MR_GUM_MZP!L9,'MR_UZP_e-Zamówienia'!L9,'MR_GUGiK_Usługi IIP'!L9,'MR_GUGiK_Integracja PZGiK'!L9,MS_SDE3!L9,MS_Pomoc_prawna!L9,MS_KRM!L9,MS_Informat.postępowan.karnego!L9,'MS_iSDA 2.0'!L9,MS_KRZ!L9,MS_eKRS!L9,MS_IES!L9,MS_KRK2.0!L9,'MS_Wdrożenie rozwiązań '!L9,'MRPiPS_MonitoringPracy i Pobytu'!L9,MRPiPS_PFRON_Sodir!L9,MRPiPS_PFRON_Neo!L9,'MRPiPS_PFRON_e-PFRON'!L9,MRPiPS_PFRON_EGW_GW!L9,MRPiPS_PFRON_PlatAnalit!L9,MRPiPS_PFRON_Windykacja!L9,'MRPiPS_PFRON_iPFRON+'!L9,MRPiPS_PFRON_SOW!L9,MZ_SMKL!L9,'MZ_e-KRN+'!L9,'MZ_P1+KPK'!L9,MZ_eKrew!L9,MZ_Poltransplant!L9,'MZ_Poprawa jakości .......'!L9,'MZ_nowoczesne e-usługi'!L9,MZ_P2_P4!L9,MZ_InterScienceCloud!L9,MZ_PPM!L9,MZ_ProfiBaza!L9,'MZ-DigitalBrain'!L9,MKiDN_mLUMEN!L9,MKiDN_mPolona!L9,MKiDN_Patrimonium_II!L9,'MKiDN_Polona dla Bibliotek 2.0 '!L9,'MKiDN_Polona dla Naukowców'!L9,MKiDN_CAS!L9,MKiDN_FilmotekaNarodowa!L9,MKiDN_Hereditas!L9,MKiDN_www.muzeach!L9,MKiDN_TVP_Digi_Sport!L9,MKiDN_TVP_Digi_4K!L9,'MKiDN_e-Omnis'!L9,'MKiDN_Bliżej kultury'!L9,'MKiDN_DIGI TVP SA'!L9,'MKiDN_Cyfrowa rekonstrukcja'!L9,'MKiDN_Dziedzictwo chopinowskie'!L9,'MKiDN_Otwarte Narodowe'!L9,MKiDN_ADE!L9,MKiDN_ZOSiA!L9,MKiDN_Patrimonium!L9,'MKiDN_NID '!L9,'MKiDN_Dziedzictwo muzyki'!L9,'MKiDN_Digitalizacja PWM'!L9,MKiDN_WFDiF!L9,MC_KAP!L9,MC_eRPL!L9,MC_ZPA!L9,MC_SRPS!L9,MC_WIIP!L9,'MC_e-Doręczenia'!L9,MC_CPA!L9,'MC_Portal GOV.PL'!L9,'MC_e-usługi'!L9,MC_EZD!L9,MC_ProgramKompetencjiCyfrowych!L9,MC_mObywatel!L9,'MC_KRONIK@'!L9,MF_PUESC!L9,'MF_e-Urzą Skarboowy'!L9,MGMiŻŚ_SIPAM!L9,MGMiŻŚ_REJA24!L9,MGMiŻŚ_Sat4Envi!L9,GUS_GOSPOSTRATEG!L9,GUS_KSZBI!L9,GUS_PDS!L9,'ME_URE_sprawoz. przes. paliw.  '!L9,'MKiDN_Muzeum Sztuki w Łodzi '!L9,MKiDN_Zachęta!L9,'MKiDN_Bliżej Teatru'!L9,MKiDN_archiwumgov.pl!L9,'MKiDN_@SIA'!L9,'MKiDN_PlatfEduLekArch-Pola'!L9,MKiDN_digital_PWM_kontynuacja!L9,MKiDN_PWM_bez_digitalizacji!L9,MF_SZOPEN!L9,MEN_ZRK!L9)</f>
        <v>710.80067988400901</v>
      </c>
      <c r="M9" s="242">
        <f t="shared" si="0"/>
        <v>8594.8246388165626</v>
      </c>
    </row>
    <row r="10" spans="1:19" x14ac:dyDescent="0.35">
      <c r="A10" s="5" t="s">
        <v>6</v>
      </c>
      <c r="B10" s="242">
        <f>SUM(MK_BDO!B10,MK_GIOŚ_PPMŚ!B10,MK_GIOŚ_INSPIRE!B10,'MON_Budowa wysokiej jakości  '!B10,'MON_Portal BiO'!B10,MNiSzW_PPPN!B10,MNiSzW_AMU!B10,MNiSzW_BINWIT!B10,MNiSzW_Herberium!B10,MNiSzW_Cyfr.archiwum_Arch.Krak!B10,MNiSzW_Eukaryota!B10,MNiSZW_PlatformaObslugi.Praktyk!B10,MNiSZW_Mod.Zintegr.SystemuNauk!B10,MNiSZW_ZSUN_II!B10,MNiSW_DRODB!B10,'MNiSW_e-CUDO'!B10,MNiSW_eczlowiek!B10,MNiSW_ePuszcza!B10,MNiSW_Leopoldina!B10,MNiSW_MostDanych!B10,MNiSW_OZwRCIN!B10,'MNiSW_Portal zarz.'!B10,MNiSW_repozytorium!B10,MNiSW_Ucyfrowienie!B10,MNiSW_Agro!B10,'MI_ZSI-ULC'!B10,MI_KREPTD!B10,'MI_KPD do inf.o podróżach multi'!B10,'MI_KPD do inf. o warunkach ruch'!B10,'MI_KSZRD TEN-T'!B10,'MI_Polska droga do automatyzacj'!B10,'MF_ZPUTFG '!B10,MF_EUREKA!B10,MRIRW_GIJHARS_EZD!B10,MRIRW_GIJHARS_GOV.PL!B10,MRIRW_GIJHARS_PUESC!B10,'MRiRW_Wojewódzkie ośrodki'!B10,'MRiRW_Jednostki doradztwa roln'!B10,'MRiRW_System monitoringu kontro'!B10,'GUS_Wrota Statystyki'!B10,MEN_WKSDO!B10,MEN_ORE!B10,'MŚ_E-usługa „Zagrożenia lasów” '!B10,'MŚ_LasWodaPowietrze '!B10,MŚ_PromocjaParkówNarodowych!B10,'MŚ_Inwazyjne gatunki'!B10,MŚ_InwentaryzacjaCennySiedlisk!B10,MSWiA_Dotacje_dla_mnijeszości!B10,MSWiA_SICPR2.0!B10,'MWSiA_GovNet i SŁR w KPRM'!B10,MSWiA_PSMUP!B10,MSWiA_SRB!B10,'MSWiA_e-Dowód'!B10,'MSWiA_e-Zdrowie'!B10,MSWiA_TETRA!B10,'MSWiA_CHMURA OBLICZ. POLICJI '!B10,MR_ZONE!B10,'MR_Konto przedsiębiorcy'!B10,MR_PEF2!B10,MR_UPRP_PUEP!B10,MR_UPRP_PORTOS!B10,'MR_GUM_e-CZAS'!B10,'MR_GUM_TRANS-TACHO'!B10,MR_GUM_MZP!B10,'MR_UZP_e-Zamówienia'!B10,'MR_GUGiK_Usługi IIP'!B10,'MR_GUGiK_Integracja PZGiK'!B10,MS_SDE3!B10,MS_Pomoc_prawna!B10,MS_KRM!B10,MS_Informat.postępowan.karnego!B10,'MS_iSDA 2.0'!B10,MS_KRZ!B10,MS_eKRS!B10,MS_IES!B10,MS_KRK2.0!B10,'MS_Wdrożenie rozwiązań '!B10,'MRPiPS_MonitoringPracy i Pobytu'!B10,MRPiPS_PFRON_Sodir!B10,MRPiPS_PFRON_Neo!B10,'MRPiPS_PFRON_e-PFRON'!B10,MRPiPS_PFRON_EGW_GW!B10,MRPiPS_PFRON_PlatAnalit!B10,MRPiPS_PFRON_Windykacja!B10,'MRPiPS_PFRON_iPFRON+'!B10,MRPiPS_PFRON_SOW!B10,MZ_SMKL!B10,'MZ_e-KRN+'!B10,'MZ_P1+KPK'!B10,MZ_eKrew!B10,MZ_Poltransplant!B10,'MZ_Poprawa jakości .......'!B10,'MZ_nowoczesne e-usługi'!B10,MZ_P2_P4!B10,MZ_InterScienceCloud!B10,MZ_PPM!B10,MZ_ProfiBaza!B10,'MZ-DigitalBrain'!B10,MKiDN_mLUMEN!B10,MKiDN_mPolona!B10,MKiDN_Patrimonium_II!B10,'MKiDN_Polona dla Bibliotek 2.0 '!B10,'MKiDN_Polona dla Naukowców'!B10,MKiDN_CAS!B10,MKiDN_FilmotekaNarodowa!B10,MKiDN_Hereditas!B10,MKiDN_www.muzeach!B10,MKiDN_TVP_Digi_Sport!B10,MKiDN_TVP_Digi_4K!B10,'MKiDN_e-Omnis'!B10,'MKiDN_Bliżej kultury'!B10,'MKiDN_DIGI TVP SA'!B10,'MKiDN_Cyfrowa rekonstrukcja'!B10,'MKiDN_Dziedzictwo chopinowskie'!B10,'MKiDN_Otwarte Narodowe'!B10,MKiDN_ADE!B10,MKiDN_ZOSiA!B10,MKiDN_Patrimonium!B10,'MKiDN_NID '!B10,'MKiDN_Dziedzictwo muzyki'!B10,'MKiDN_Digitalizacja PWM'!B10,MKiDN_WFDiF!B10,MC_KAP!B10,MC_eRPL!B10,MC_ZPA!B10,MC_SRPS!B10,MC_WIIP!B10,'MC_e-Doręczenia'!B10,MC_CPA!B10,'MC_Portal GOV.PL'!B10,'MC_e-usługi'!B10,MC_EZD!B10,MC_ProgramKompetencjiCyfrowych!B10,MC_mObywatel!B10,'MC_KRONIK@'!B10,MF_PUESC!B10,'MF_e-Urzą Skarboowy'!B10,MGMiŻŚ_SIPAM!B10,MGMiŻŚ_REJA24!B10,MGMiŻŚ_Sat4Envi!B10,GUS_GOSPOSTRATEG!B10,GUS_KSZBI!B10,GUS_PDS!B10,'ME_URE_sprawoz. przes. paliw.  '!B10,'MKiDN_Muzeum Sztuki w Łodzi '!B10,MKiDN_Zachęta!B10,'MKiDN_Bliżej Teatru'!B10,MKiDN_archiwumgov.pl!B10,'MKiDN_@SIA'!B10,'MKiDN_PlatfEduLekArch-Pola'!B10,MKiDN_digital_PWM_kontynuacja!B10,MKiDN_PWM_bez_digitalizacji!B10,MF_SZOPEN!B10,MEN_ZRK!B10)</f>
        <v>0.06</v>
      </c>
      <c r="C10" s="242">
        <f>SUM(MK_BDO!C10,MK_GIOŚ_PPMŚ!C10,MK_GIOŚ_INSPIRE!C10,'MON_Budowa wysokiej jakości  '!C10,'MON_Portal BiO'!C10,MNiSzW_PPPN!C10,MNiSzW_AMU!C10,MNiSzW_BINWIT!C10,MNiSzW_Herberium!C10,MNiSzW_Cyfr.archiwum_Arch.Krak!C10,MNiSzW_Eukaryota!C10,MNiSZW_PlatformaObslugi.Praktyk!C10,MNiSZW_Mod.Zintegr.SystemuNauk!C10,MNiSZW_ZSUN_II!C10,MNiSW_DRODB!C10,'MNiSW_e-CUDO'!C10,MNiSW_eczlowiek!C10,MNiSW_ePuszcza!C10,MNiSW_Leopoldina!C10,MNiSW_MostDanych!C10,MNiSW_OZwRCIN!C10,'MNiSW_Portal zarz.'!C10,MNiSW_repozytorium!C10,MNiSW_Ucyfrowienie!C10,MNiSW_Agro!C10,'MI_ZSI-ULC'!C10,MI_KREPTD!C10,'MI_KPD do inf.o podróżach multi'!C10,'MI_KPD do inf. o warunkach ruch'!C10,'MI_KSZRD TEN-T'!C10,'MI_Polska droga do automatyzacj'!C10,'MF_ZPUTFG '!C10,MF_EUREKA!C10,MRIRW_GIJHARS_EZD!C10,MRIRW_GIJHARS_GOV.PL!C10,MRIRW_GIJHARS_PUESC!C10,'MRiRW_Wojewódzkie ośrodki'!C10,'MRiRW_Jednostki doradztwa roln'!C10,'MRiRW_System monitoringu kontro'!C10,'GUS_Wrota Statystyki'!C10,MEN_WKSDO!C10,MEN_ORE!C10,'MŚ_E-usługa „Zagrożenia lasów” '!C10,'MŚ_LasWodaPowietrze '!C10,MŚ_PromocjaParkówNarodowych!C10,'MŚ_Inwazyjne gatunki'!C10,MŚ_InwentaryzacjaCennySiedlisk!C10,MSWiA_Dotacje_dla_mnijeszości!C10,MSWiA_SICPR2.0!C10,'MWSiA_GovNet i SŁR w KPRM'!C10,MSWiA_PSMUP!C10,MSWiA_SRB!C10,'MSWiA_e-Dowód'!C10,'MSWiA_e-Zdrowie'!C10,MSWiA_TETRA!C10,'MSWiA_CHMURA OBLICZ. POLICJI '!C10,MR_ZONE!C10,'MR_Konto przedsiębiorcy'!C10,MR_PEF2!C10,MR_UPRP_PUEP!C10,MR_UPRP_PORTOS!C10,'MR_GUM_e-CZAS'!C10,'MR_GUM_TRANS-TACHO'!C10,MR_GUM_MZP!C10,'MR_UZP_e-Zamówienia'!C10,'MR_GUGiK_Usługi IIP'!C10,'MR_GUGiK_Integracja PZGiK'!C10,MS_SDE3!C10,MS_Pomoc_prawna!C10,MS_KRM!C10,MS_Informat.postępowan.karnego!C10,'MS_iSDA 2.0'!C10,MS_KRZ!C10,MS_eKRS!C10,MS_IES!C10,MS_KRK2.0!C10,'MS_Wdrożenie rozwiązań '!C10,'MRPiPS_MonitoringPracy i Pobytu'!C10,MRPiPS_PFRON_Sodir!C10,MRPiPS_PFRON_Neo!C10,'MRPiPS_PFRON_e-PFRON'!C10,MRPiPS_PFRON_EGW_GW!C10,MRPiPS_PFRON_PlatAnalit!C10,MRPiPS_PFRON_Windykacja!C10,'MRPiPS_PFRON_iPFRON+'!C10,MRPiPS_PFRON_SOW!C10,MZ_SMKL!C10,'MZ_e-KRN+'!C10,'MZ_P1+KPK'!C10,MZ_eKrew!C10,MZ_Poltransplant!C10,'MZ_Poprawa jakości .......'!C10,'MZ_nowoczesne e-usługi'!C10,MZ_P2_P4!C10,MZ_InterScienceCloud!C10,MZ_PPM!C10,MZ_ProfiBaza!C10,'MZ-DigitalBrain'!C10,MKiDN_mLUMEN!C10,MKiDN_mPolona!C10,MKiDN_Patrimonium_II!C10,'MKiDN_Polona dla Bibliotek 2.0 '!C10,'MKiDN_Polona dla Naukowców'!C10,MKiDN_CAS!C10,MKiDN_FilmotekaNarodowa!C10,MKiDN_Hereditas!C10,MKiDN_www.muzeach!C10,MKiDN_TVP_Digi_Sport!C10,MKiDN_TVP_Digi_4K!C10,'MKiDN_e-Omnis'!C10,'MKiDN_Bliżej kultury'!C10,'MKiDN_DIGI TVP SA'!C10,'MKiDN_Cyfrowa rekonstrukcja'!C10,'MKiDN_Dziedzictwo chopinowskie'!C10,'MKiDN_Otwarte Narodowe'!C10,MKiDN_ADE!C10,MKiDN_ZOSiA!C10,MKiDN_Patrimonium!C10,'MKiDN_NID '!C10,'MKiDN_Dziedzictwo muzyki'!C10,'MKiDN_Digitalizacja PWM'!C10,MKiDN_WFDiF!C10,MC_KAP!C10,MC_eRPL!C10,MC_ZPA!C10,MC_SRPS!C10,MC_WIIP!C10,'MC_e-Doręczenia'!C10,MC_CPA!C10,'MC_Portal GOV.PL'!C10,'MC_e-usługi'!C10,MC_EZD!C10,MC_ProgramKompetencjiCyfrowych!C10,MC_mObywatel!C10,'MC_KRONIK@'!C10,MF_PUESC!C10,'MF_e-Urzą Skarboowy'!C10,MGMiŻŚ_SIPAM!C10,MGMiŻŚ_REJA24!C10,MGMiŻŚ_Sat4Envi!C10,GUS_GOSPOSTRATEG!C10,GUS_KSZBI!C10,GUS_PDS!C10,'ME_URE_sprawoz. przes. paliw.  '!C10,'MKiDN_Muzeum Sztuki w Łodzi '!C10,MKiDN_Zachęta!C10,'MKiDN_Bliżej Teatru'!C10,MKiDN_archiwumgov.pl!C10,'MKiDN_@SIA'!C10,'MKiDN_PlatfEduLekArch-Pola'!C10,MKiDN_digital_PWM_kontynuacja!C10,MKiDN_PWM_bez_digitalizacji!C10,MF_SZOPEN!C10,MEN_ZRK!C10)</f>
        <v>0.54994699999999996</v>
      </c>
      <c r="D10" s="242">
        <f>SUM(MK_BDO!D10,MK_GIOŚ_PPMŚ!D10,MK_GIOŚ_INSPIRE!D10,'MON_Budowa wysokiej jakości  '!D10,'MON_Portal BiO'!D10,MNiSzW_PPPN!D10,MNiSzW_AMU!D10,MNiSzW_BINWIT!D10,MNiSzW_Herberium!D10,MNiSzW_Cyfr.archiwum_Arch.Krak!D10,MNiSzW_Eukaryota!D10,MNiSZW_PlatformaObslugi.Praktyk!D10,MNiSZW_Mod.Zintegr.SystemuNauk!D10,MNiSZW_ZSUN_II!D10,MNiSW_DRODB!D10,'MNiSW_e-CUDO'!D10,MNiSW_eczlowiek!D10,MNiSW_ePuszcza!D10,MNiSW_Leopoldina!D10,MNiSW_MostDanych!D10,MNiSW_OZwRCIN!D10,'MNiSW_Portal zarz.'!D10,MNiSW_repozytorium!D10,MNiSW_Ucyfrowienie!D10,MNiSW_Agro!D10,'MI_ZSI-ULC'!D10,MI_KREPTD!D10,'MI_KPD do inf.o podróżach multi'!D10,'MI_KPD do inf. o warunkach ruch'!D10,'MI_KSZRD TEN-T'!D10,'MI_Polska droga do automatyzacj'!D10,'MF_ZPUTFG '!D10,MF_EUREKA!D10,MRIRW_GIJHARS_EZD!D10,MRIRW_GIJHARS_GOV.PL!D10,MRIRW_GIJHARS_PUESC!D10,'MRiRW_Wojewódzkie ośrodki'!D10,'MRiRW_Jednostki doradztwa roln'!D10,'MRiRW_System monitoringu kontro'!D10,'GUS_Wrota Statystyki'!D10,MEN_WKSDO!D10,MEN_ORE!D10,'MŚ_E-usługa „Zagrożenia lasów” '!D10,'MŚ_LasWodaPowietrze '!D10,MŚ_PromocjaParkówNarodowych!D10,'MŚ_Inwazyjne gatunki'!D10,MŚ_InwentaryzacjaCennySiedlisk!D10,MSWiA_Dotacje_dla_mnijeszości!D10,MSWiA_SICPR2.0!D10,'MWSiA_GovNet i SŁR w KPRM'!D10,MSWiA_PSMUP!D10,MSWiA_SRB!D10,'MSWiA_e-Dowód'!D10,'MSWiA_e-Zdrowie'!D10,MSWiA_TETRA!D10,'MSWiA_CHMURA OBLICZ. POLICJI '!D10,MR_ZONE!D10,'MR_Konto przedsiębiorcy'!D10,MR_PEF2!D10,MR_UPRP_PUEP!D10,MR_UPRP_PORTOS!D10,'MR_GUM_e-CZAS'!D10,'MR_GUM_TRANS-TACHO'!D10,MR_GUM_MZP!D10,'MR_UZP_e-Zamówienia'!D10,'MR_GUGiK_Usługi IIP'!D10,'MR_GUGiK_Integracja PZGiK'!D10,MS_SDE3!D10,MS_Pomoc_prawna!D10,MS_KRM!D10,MS_Informat.postępowan.karnego!D10,'MS_iSDA 2.0'!D10,MS_KRZ!D10,MS_eKRS!D10,MS_IES!D10,MS_KRK2.0!D10,'MS_Wdrożenie rozwiązań '!D10,'MRPiPS_MonitoringPracy i Pobytu'!D10,MRPiPS_PFRON_Sodir!D10,MRPiPS_PFRON_Neo!D10,'MRPiPS_PFRON_e-PFRON'!D10,MRPiPS_PFRON_EGW_GW!D10,MRPiPS_PFRON_PlatAnalit!D10,MRPiPS_PFRON_Windykacja!D10,'MRPiPS_PFRON_iPFRON+'!D10,MRPiPS_PFRON_SOW!D10,MZ_SMKL!D10,'MZ_e-KRN+'!D10,'MZ_P1+KPK'!D10,MZ_eKrew!D10,MZ_Poltransplant!D10,'MZ_Poprawa jakości .......'!D10,'MZ_nowoczesne e-usługi'!D10,MZ_P2_P4!D10,MZ_InterScienceCloud!D10,MZ_PPM!D10,MZ_ProfiBaza!D10,'MZ-DigitalBrain'!D10,MKiDN_mLUMEN!D10,MKiDN_mPolona!D10,MKiDN_Patrimonium_II!D10,'MKiDN_Polona dla Bibliotek 2.0 '!D10,'MKiDN_Polona dla Naukowców'!D10,MKiDN_CAS!D10,MKiDN_FilmotekaNarodowa!D10,MKiDN_Hereditas!D10,MKiDN_www.muzeach!D10,MKiDN_TVP_Digi_Sport!D10,MKiDN_TVP_Digi_4K!D10,'MKiDN_e-Omnis'!D10,'MKiDN_Bliżej kultury'!D10,'MKiDN_DIGI TVP SA'!D10,'MKiDN_Cyfrowa rekonstrukcja'!D10,'MKiDN_Dziedzictwo chopinowskie'!D10,'MKiDN_Otwarte Narodowe'!D10,MKiDN_ADE!D10,MKiDN_ZOSiA!D10,MKiDN_Patrimonium!D10,'MKiDN_NID '!D10,'MKiDN_Dziedzictwo muzyki'!D10,'MKiDN_Digitalizacja PWM'!D10,MKiDN_WFDiF!D10,MC_KAP!D10,MC_eRPL!D10,MC_ZPA!D10,MC_SRPS!D10,MC_WIIP!D10,'MC_e-Doręczenia'!D10,MC_CPA!D10,'MC_Portal GOV.PL'!D10,'MC_e-usługi'!D10,MC_EZD!D10,MC_ProgramKompetencjiCyfrowych!D10,MC_mObywatel!D10,'MC_KRONIK@'!D10,MF_PUESC!D10,'MF_e-Urzą Skarboowy'!D10,MGMiŻŚ_SIPAM!D10,MGMiŻŚ_REJA24!D10,MGMiŻŚ_Sat4Envi!D10,GUS_GOSPOSTRATEG!D10,GUS_KSZBI!D10,GUS_PDS!D10,'ME_URE_sprawoz. przes. paliw.  '!D10,'MKiDN_Muzeum Sztuki w Łodzi '!D10,MKiDN_Zachęta!D10,'MKiDN_Bliżej Teatru'!D10,MKiDN_archiwumgov.pl!D10,'MKiDN_@SIA'!D10,'MKiDN_PlatfEduLekArch-Pola'!D10,MKiDN_digital_PWM_kontynuacja!D10,MKiDN_PWM_bez_digitalizacji!D10,MF_SZOPEN!D10,MEN_ZRK!D10)</f>
        <v>0.41169699999999998</v>
      </c>
      <c r="E10" s="242">
        <f>SUM(MK_BDO!E10,MK_GIOŚ_PPMŚ!E10,MK_GIOŚ_INSPIRE!E10,'MON_Budowa wysokiej jakości  '!E10,'MON_Portal BiO'!E10,MNiSzW_PPPN!E10,MNiSzW_AMU!E10,MNiSzW_BINWIT!E10,MNiSzW_Herberium!E10,MNiSzW_Cyfr.archiwum_Arch.Krak!E10,MNiSzW_Eukaryota!E10,MNiSZW_PlatformaObslugi.Praktyk!E10,MNiSZW_Mod.Zintegr.SystemuNauk!E10,MNiSZW_ZSUN_II!E10,MNiSW_DRODB!E10,'MNiSW_e-CUDO'!E10,MNiSW_eczlowiek!E10,MNiSW_ePuszcza!E10,MNiSW_Leopoldina!E10,MNiSW_MostDanych!E10,MNiSW_OZwRCIN!E10,'MNiSW_Portal zarz.'!E10,MNiSW_repozytorium!E10,MNiSW_Ucyfrowienie!E10,MNiSW_Agro!E10,'MI_ZSI-ULC'!E10,MI_KREPTD!E10,'MI_KPD do inf.o podróżach multi'!E10,'MI_KPD do inf. o warunkach ruch'!E10,'MI_KSZRD TEN-T'!E10,'MI_Polska droga do automatyzacj'!E10,'MF_ZPUTFG '!E10,MF_EUREKA!E10,MRIRW_GIJHARS_EZD!E10,MRIRW_GIJHARS_GOV.PL!E10,MRIRW_GIJHARS_PUESC!E10,'MRiRW_Wojewódzkie ośrodki'!E10,'MRiRW_Jednostki doradztwa roln'!E10,'MRiRW_System monitoringu kontro'!E10,'GUS_Wrota Statystyki'!E10,MEN_WKSDO!E10,MEN_ORE!E10,'MŚ_E-usługa „Zagrożenia lasów” '!E10,'MŚ_LasWodaPowietrze '!E10,MŚ_PromocjaParkówNarodowych!E10,'MŚ_Inwazyjne gatunki'!E10,MŚ_InwentaryzacjaCennySiedlisk!E10,MSWiA_Dotacje_dla_mnijeszości!E10,MSWiA_SICPR2.0!E10,'MWSiA_GovNet i SŁR w KPRM'!E10,MSWiA_PSMUP!E10,MSWiA_SRB!E10,'MSWiA_e-Dowód'!E10,'MSWiA_e-Zdrowie'!E10,MSWiA_TETRA!E10,'MSWiA_CHMURA OBLICZ. POLICJI '!E10,MR_ZONE!E10,'MR_Konto przedsiębiorcy'!E10,MR_PEF2!E10,MR_UPRP_PUEP!E10,MR_UPRP_PORTOS!E10,'MR_GUM_e-CZAS'!E10,'MR_GUM_TRANS-TACHO'!E10,MR_GUM_MZP!E10,'MR_UZP_e-Zamówienia'!E10,'MR_GUGiK_Usługi IIP'!E10,'MR_GUGiK_Integracja PZGiK'!E10,MS_SDE3!E10,MS_Pomoc_prawna!E10,MS_KRM!E10,MS_Informat.postępowan.karnego!E10,'MS_iSDA 2.0'!E10,MS_KRZ!E10,MS_eKRS!E10,MS_IES!E10,MS_KRK2.0!E10,'MS_Wdrożenie rozwiązań '!E10,'MRPiPS_MonitoringPracy i Pobytu'!E10,MRPiPS_PFRON_Sodir!E10,MRPiPS_PFRON_Neo!E10,'MRPiPS_PFRON_e-PFRON'!E10,MRPiPS_PFRON_EGW_GW!E10,MRPiPS_PFRON_PlatAnalit!E10,MRPiPS_PFRON_Windykacja!E10,'MRPiPS_PFRON_iPFRON+'!E10,MRPiPS_PFRON_SOW!E10,MZ_SMKL!E10,'MZ_e-KRN+'!E10,'MZ_P1+KPK'!E10,MZ_eKrew!E10,MZ_Poltransplant!E10,'MZ_Poprawa jakości .......'!E10,'MZ_nowoczesne e-usługi'!E10,MZ_P2_P4!E10,MZ_InterScienceCloud!E10,MZ_PPM!E10,MZ_ProfiBaza!E10,'MZ-DigitalBrain'!E10,MKiDN_mLUMEN!E10,MKiDN_mPolona!E10,MKiDN_Patrimonium_II!E10,'MKiDN_Polona dla Bibliotek 2.0 '!E10,'MKiDN_Polona dla Naukowców'!E10,MKiDN_CAS!E10,MKiDN_FilmotekaNarodowa!E10,MKiDN_Hereditas!E10,MKiDN_www.muzeach!E10,MKiDN_TVP_Digi_Sport!E10,MKiDN_TVP_Digi_4K!E10,'MKiDN_e-Omnis'!E10,'MKiDN_Bliżej kultury'!E10,'MKiDN_DIGI TVP SA'!E10,'MKiDN_Cyfrowa rekonstrukcja'!E10,'MKiDN_Dziedzictwo chopinowskie'!E10,'MKiDN_Otwarte Narodowe'!E10,MKiDN_ADE!E10,MKiDN_ZOSiA!E10,MKiDN_Patrimonium!E10,'MKiDN_NID '!E10,'MKiDN_Dziedzictwo muzyki'!E10,'MKiDN_Digitalizacja PWM'!E10,MKiDN_WFDiF!E10,MC_KAP!E10,MC_eRPL!E10,MC_ZPA!E10,MC_SRPS!E10,MC_WIIP!E10,'MC_e-Doręczenia'!E10,MC_CPA!E10,'MC_Portal GOV.PL'!E10,'MC_e-usługi'!E10,MC_EZD!E10,MC_ProgramKompetencjiCyfrowych!E10,MC_mObywatel!E10,'MC_KRONIK@'!E10,MF_PUESC!E10,'MF_e-Urzą Skarboowy'!E10,MGMiŻŚ_SIPAM!E10,MGMiŻŚ_REJA24!E10,MGMiŻŚ_Sat4Envi!E10,GUS_GOSPOSTRATEG!E10,GUS_KSZBI!E10,GUS_PDS!E10,'ME_URE_sprawoz. przes. paliw.  '!E10,'MKiDN_Muzeum Sztuki w Łodzi '!E10,MKiDN_Zachęta!E10,'MKiDN_Bliżej Teatru'!E10,MKiDN_archiwumgov.pl!E10,'MKiDN_@SIA'!E10,'MKiDN_PlatfEduLekArch-Pola'!E10,MKiDN_digital_PWM_kontynuacja!E10,MKiDN_PWM_bez_digitalizacji!E10,MF_SZOPEN!E10,MEN_ZRK!E10)</f>
        <v>0.54749100000000006</v>
      </c>
      <c r="F10" s="242">
        <f>SUM(MK_BDO!F10,MK_GIOŚ_PPMŚ!F10,MK_GIOŚ_INSPIRE!F10,'MON_Budowa wysokiej jakości  '!F10,'MON_Portal BiO'!F10,MNiSzW_PPPN!F10,MNiSzW_AMU!F10,MNiSzW_BINWIT!F10,MNiSzW_Herberium!F10,MNiSzW_Cyfr.archiwum_Arch.Krak!F10,MNiSzW_Eukaryota!F10,MNiSZW_PlatformaObslugi.Praktyk!F10,MNiSZW_Mod.Zintegr.SystemuNauk!F10,MNiSZW_ZSUN_II!F10,MNiSW_DRODB!F10,'MNiSW_e-CUDO'!F10,MNiSW_eczlowiek!F10,MNiSW_ePuszcza!F10,MNiSW_Leopoldina!F10,MNiSW_MostDanych!F10,MNiSW_OZwRCIN!F10,'MNiSW_Portal zarz.'!F10,MNiSW_repozytorium!F10,MNiSW_Ucyfrowienie!F10,MNiSW_Agro!F10,'MI_ZSI-ULC'!F10,MI_KREPTD!F10,'MI_KPD do inf.o podróżach multi'!F10,'MI_KPD do inf. o warunkach ruch'!F10,'MI_KSZRD TEN-T'!F10,'MI_Polska droga do automatyzacj'!F10,'MF_ZPUTFG '!F10,MF_EUREKA!F10,MRIRW_GIJHARS_EZD!F10,MRIRW_GIJHARS_GOV.PL!F10,MRIRW_GIJHARS_PUESC!F10,'MRiRW_Wojewódzkie ośrodki'!F10,'MRiRW_Jednostki doradztwa roln'!F10,'MRiRW_System monitoringu kontro'!F10,'GUS_Wrota Statystyki'!F10,MEN_WKSDO!F10,MEN_ORE!F10,'MŚ_E-usługa „Zagrożenia lasów” '!F10,'MŚ_LasWodaPowietrze '!F10,MŚ_PromocjaParkówNarodowych!F10,'MŚ_Inwazyjne gatunki'!F10,MŚ_InwentaryzacjaCennySiedlisk!F10,MSWiA_Dotacje_dla_mnijeszości!F10,MSWiA_SICPR2.0!F10,'MWSiA_GovNet i SŁR w KPRM'!F10,MSWiA_PSMUP!F10,MSWiA_SRB!F10,'MSWiA_e-Dowód'!F10,'MSWiA_e-Zdrowie'!F10,MSWiA_TETRA!F10,'MSWiA_CHMURA OBLICZ. POLICJI '!F10,MR_ZONE!F10,'MR_Konto przedsiębiorcy'!F10,MR_PEF2!F10,MR_UPRP_PUEP!F10,MR_UPRP_PORTOS!F10,'MR_GUM_e-CZAS'!F10,'MR_GUM_TRANS-TACHO'!F10,MR_GUM_MZP!F10,'MR_UZP_e-Zamówienia'!F10,'MR_GUGiK_Usługi IIP'!F10,'MR_GUGiK_Integracja PZGiK'!F10,MS_SDE3!F10,MS_Pomoc_prawna!F10,MS_KRM!F10,MS_Informat.postępowan.karnego!F10,'MS_iSDA 2.0'!F10,MS_KRZ!F10,MS_eKRS!F10,MS_IES!F10,MS_KRK2.0!F10,'MS_Wdrożenie rozwiązań '!F10,'MRPiPS_MonitoringPracy i Pobytu'!F10,MRPiPS_PFRON_Sodir!F10,MRPiPS_PFRON_Neo!F10,'MRPiPS_PFRON_e-PFRON'!F10,MRPiPS_PFRON_EGW_GW!F10,MRPiPS_PFRON_PlatAnalit!F10,MRPiPS_PFRON_Windykacja!F10,'MRPiPS_PFRON_iPFRON+'!F10,MRPiPS_PFRON_SOW!F10,MZ_SMKL!F10,'MZ_e-KRN+'!F10,'MZ_P1+KPK'!F10,MZ_eKrew!F10,MZ_Poltransplant!F10,'MZ_Poprawa jakości .......'!F10,'MZ_nowoczesne e-usługi'!F10,MZ_P2_P4!F10,MZ_InterScienceCloud!F10,MZ_PPM!F10,MZ_ProfiBaza!F10,'MZ-DigitalBrain'!F10,MKiDN_mLUMEN!F10,MKiDN_mPolona!F10,MKiDN_Patrimonium_II!F10,'MKiDN_Polona dla Bibliotek 2.0 '!F10,'MKiDN_Polona dla Naukowców'!F10,MKiDN_CAS!F10,MKiDN_FilmotekaNarodowa!F10,MKiDN_Hereditas!F10,MKiDN_www.muzeach!F10,MKiDN_TVP_Digi_Sport!F10,MKiDN_TVP_Digi_4K!F10,'MKiDN_e-Omnis'!F10,'MKiDN_Bliżej kultury'!F10,'MKiDN_DIGI TVP SA'!F10,'MKiDN_Cyfrowa rekonstrukcja'!F10,'MKiDN_Dziedzictwo chopinowskie'!F10,'MKiDN_Otwarte Narodowe'!F10,MKiDN_ADE!F10,MKiDN_ZOSiA!F10,MKiDN_Patrimonium!F10,'MKiDN_NID '!F10,'MKiDN_Dziedzictwo muzyki'!F10,'MKiDN_Digitalizacja PWM'!F10,MKiDN_WFDiF!F10,MC_KAP!F10,MC_eRPL!F10,MC_ZPA!F10,MC_SRPS!F10,MC_WIIP!F10,'MC_e-Doręczenia'!F10,MC_CPA!F10,'MC_Portal GOV.PL'!F10,'MC_e-usługi'!F10,MC_EZD!F10,MC_ProgramKompetencjiCyfrowych!F10,MC_mObywatel!F10,'MC_KRONIK@'!F10,MF_PUESC!F10,'MF_e-Urzą Skarboowy'!F10,MGMiŻŚ_SIPAM!F10,MGMiŻŚ_REJA24!F10,MGMiŻŚ_Sat4Envi!F10,GUS_GOSPOSTRATEG!F10,GUS_KSZBI!F10,GUS_PDS!F10,'ME_URE_sprawoz. przes. paliw.  '!F10,'MKiDN_Muzeum Sztuki w Łodzi '!F10,MKiDN_Zachęta!F10,'MKiDN_Bliżej Teatru'!F10,MKiDN_archiwumgov.pl!F10,'MKiDN_@SIA'!F10,'MKiDN_PlatfEduLekArch-Pola'!F10,MKiDN_digital_PWM_kontynuacja!F10,MKiDN_PWM_bez_digitalizacji!F10,MF_SZOPEN!F10,MEN_ZRK!F10)</f>
        <v>0.29427999999999999</v>
      </c>
      <c r="G10" s="242">
        <f>SUM(MK_BDO!G10,MK_GIOŚ_PPMŚ!G10,MK_GIOŚ_INSPIRE!G10,'MON_Budowa wysokiej jakości  '!G10,'MON_Portal BiO'!G10,MNiSzW_PPPN!G10,MNiSzW_AMU!G10,MNiSzW_BINWIT!G10,MNiSzW_Herberium!G10,MNiSzW_Cyfr.archiwum_Arch.Krak!G10,MNiSzW_Eukaryota!G10,MNiSZW_PlatformaObslugi.Praktyk!G10,MNiSZW_Mod.Zintegr.SystemuNauk!G10,MNiSZW_ZSUN_II!G10,MNiSW_DRODB!G10,'MNiSW_e-CUDO'!G10,MNiSW_eczlowiek!G10,MNiSW_ePuszcza!G10,MNiSW_Leopoldina!G10,MNiSW_MostDanych!G10,MNiSW_OZwRCIN!G10,'MNiSW_Portal zarz.'!G10,MNiSW_repozytorium!G10,MNiSW_Ucyfrowienie!G10,MNiSW_Agro!G10,'MI_ZSI-ULC'!G10,MI_KREPTD!G10,'MI_KPD do inf.o podróżach multi'!G10,'MI_KPD do inf. o warunkach ruch'!G10,'MI_KSZRD TEN-T'!G10,'MI_Polska droga do automatyzacj'!G10,'MF_ZPUTFG '!G10,MF_EUREKA!G10,MRIRW_GIJHARS_EZD!G10,MRIRW_GIJHARS_GOV.PL!G10,MRIRW_GIJHARS_PUESC!G10,'MRiRW_Wojewódzkie ośrodki'!G10,'MRiRW_Jednostki doradztwa roln'!G10,'MRiRW_System monitoringu kontro'!G10,'GUS_Wrota Statystyki'!G10,MEN_WKSDO!G10,MEN_ORE!G10,'MŚ_E-usługa „Zagrożenia lasów” '!G10,'MŚ_LasWodaPowietrze '!G10,MŚ_PromocjaParkówNarodowych!G10,'MŚ_Inwazyjne gatunki'!G10,MŚ_InwentaryzacjaCennySiedlisk!G10,MSWiA_Dotacje_dla_mnijeszości!G10,MSWiA_SICPR2.0!G10,'MWSiA_GovNet i SŁR w KPRM'!G10,MSWiA_PSMUP!G10,MSWiA_SRB!G10,'MSWiA_e-Dowód'!G10,'MSWiA_e-Zdrowie'!G10,MSWiA_TETRA!G10,'MSWiA_CHMURA OBLICZ. POLICJI '!G10,MR_ZONE!G10,'MR_Konto przedsiębiorcy'!G10,MR_PEF2!G10,MR_UPRP_PUEP!G10,MR_UPRP_PORTOS!G10,'MR_GUM_e-CZAS'!G10,'MR_GUM_TRANS-TACHO'!G10,MR_GUM_MZP!G10,'MR_UZP_e-Zamówienia'!G10,'MR_GUGiK_Usługi IIP'!G10,'MR_GUGiK_Integracja PZGiK'!G10,MS_SDE3!G10,MS_Pomoc_prawna!G10,MS_KRM!G10,MS_Informat.postępowan.karnego!G10,'MS_iSDA 2.0'!G10,MS_KRZ!G10,MS_eKRS!G10,MS_IES!G10,MS_KRK2.0!G10,'MS_Wdrożenie rozwiązań '!G10,'MRPiPS_MonitoringPracy i Pobytu'!G10,MRPiPS_PFRON_Sodir!G10,MRPiPS_PFRON_Neo!G10,'MRPiPS_PFRON_e-PFRON'!G10,MRPiPS_PFRON_EGW_GW!G10,MRPiPS_PFRON_PlatAnalit!G10,MRPiPS_PFRON_Windykacja!G10,'MRPiPS_PFRON_iPFRON+'!G10,MRPiPS_PFRON_SOW!G10,MZ_SMKL!G10,'MZ_e-KRN+'!G10,'MZ_P1+KPK'!G10,MZ_eKrew!G10,MZ_Poltransplant!G10,'MZ_Poprawa jakości .......'!G10,'MZ_nowoczesne e-usługi'!G10,MZ_P2_P4!G10,MZ_InterScienceCloud!G10,MZ_PPM!G10,MZ_ProfiBaza!G10,'MZ-DigitalBrain'!G10,MKiDN_mLUMEN!G10,MKiDN_mPolona!G10,MKiDN_Patrimonium_II!G10,'MKiDN_Polona dla Bibliotek 2.0 '!G10,'MKiDN_Polona dla Naukowców'!G10,MKiDN_CAS!G10,MKiDN_FilmotekaNarodowa!G10,MKiDN_Hereditas!G10,MKiDN_www.muzeach!G10,MKiDN_TVP_Digi_Sport!G10,MKiDN_TVP_Digi_4K!G10,'MKiDN_e-Omnis'!G10,'MKiDN_Bliżej kultury'!G10,'MKiDN_DIGI TVP SA'!G10,'MKiDN_Cyfrowa rekonstrukcja'!G10,'MKiDN_Dziedzictwo chopinowskie'!G10,'MKiDN_Otwarte Narodowe'!G10,MKiDN_ADE!G10,MKiDN_ZOSiA!G10,MKiDN_Patrimonium!G10,'MKiDN_NID '!G10,'MKiDN_Dziedzictwo muzyki'!G10,'MKiDN_Digitalizacja PWM'!G10,MKiDN_WFDiF!G10,MC_KAP!G10,MC_eRPL!G10,MC_ZPA!G10,MC_SRPS!G10,MC_WIIP!G10,'MC_e-Doręczenia'!G10,MC_CPA!G10,'MC_Portal GOV.PL'!G10,'MC_e-usługi'!G10,MC_EZD!G10,MC_ProgramKompetencjiCyfrowych!G10,MC_mObywatel!G10,'MC_KRONIK@'!G10,MF_PUESC!G10,'MF_e-Urzą Skarboowy'!G10,MGMiŻŚ_SIPAM!G10,MGMiŻŚ_REJA24!G10,MGMiŻŚ_Sat4Envi!G10,GUS_GOSPOSTRATEG!G10,GUS_KSZBI!G10,GUS_PDS!G10,'ME_URE_sprawoz. przes. paliw.  '!G10,'MKiDN_Muzeum Sztuki w Łodzi '!G10,MKiDN_Zachęta!G10,'MKiDN_Bliżej Teatru'!G10,MKiDN_archiwumgov.pl!G10,'MKiDN_@SIA'!G10,'MKiDN_PlatfEduLekArch-Pola'!G10,MKiDN_digital_PWM_kontynuacja!G10,MKiDN_PWM_bez_digitalizacji!G10,MF_SZOPEN!G10,MEN_ZRK!G10)</f>
        <v>0.29427999999999999</v>
      </c>
      <c r="H10" s="242">
        <f>SUM(MK_BDO!H10,MK_GIOŚ_PPMŚ!H10,MK_GIOŚ_INSPIRE!H10,'MON_Budowa wysokiej jakości  '!H10,'MON_Portal BiO'!H10,MNiSzW_PPPN!H10,MNiSzW_AMU!H10,MNiSzW_BINWIT!H10,MNiSzW_Herberium!H10,MNiSzW_Cyfr.archiwum_Arch.Krak!H10,MNiSzW_Eukaryota!H10,MNiSZW_PlatformaObslugi.Praktyk!H10,MNiSZW_Mod.Zintegr.SystemuNauk!H10,MNiSZW_ZSUN_II!H10,MNiSW_DRODB!H10,'MNiSW_e-CUDO'!H10,MNiSW_eczlowiek!H10,MNiSW_ePuszcza!H10,MNiSW_Leopoldina!H10,MNiSW_MostDanych!H10,MNiSW_OZwRCIN!H10,'MNiSW_Portal zarz.'!H10,MNiSW_repozytorium!H10,MNiSW_Ucyfrowienie!H10,MNiSW_Agro!H10,'MI_ZSI-ULC'!H10,MI_KREPTD!H10,'MI_KPD do inf.o podróżach multi'!H10,'MI_KPD do inf. o warunkach ruch'!H10,'MI_KSZRD TEN-T'!H10,'MI_Polska droga do automatyzacj'!H10,'MF_ZPUTFG '!H10,MF_EUREKA!H10,MRIRW_GIJHARS_EZD!H10,MRIRW_GIJHARS_GOV.PL!H10,MRIRW_GIJHARS_PUESC!H10,'MRiRW_Wojewódzkie ośrodki'!H10,'MRiRW_Jednostki doradztwa roln'!H10,'MRiRW_System monitoringu kontro'!H10,'GUS_Wrota Statystyki'!H10,MEN_WKSDO!H10,MEN_ORE!H10,'MŚ_E-usługa „Zagrożenia lasów” '!H10,'MŚ_LasWodaPowietrze '!H10,MŚ_PromocjaParkówNarodowych!H10,'MŚ_Inwazyjne gatunki'!H10,MŚ_InwentaryzacjaCennySiedlisk!H10,MSWiA_Dotacje_dla_mnijeszości!H10,MSWiA_SICPR2.0!H10,'MWSiA_GovNet i SŁR w KPRM'!H10,MSWiA_PSMUP!H10,MSWiA_SRB!H10,'MSWiA_e-Dowód'!H10,'MSWiA_e-Zdrowie'!H10,MSWiA_TETRA!H10,'MSWiA_CHMURA OBLICZ. POLICJI '!H10,MR_ZONE!H10,'MR_Konto przedsiębiorcy'!H10,MR_PEF2!H10,MR_UPRP_PUEP!H10,MR_UPRP_PORTOS!H10,'MR_GUM_e-CZAS'!H10,'MR_GUM_TRANS-TACHO'!H10,MR_GUM_MZP!H10,'MR_UZP_e-Zamówienia'!H10,'MR_GUGiK_Usługi IIP'!H10,'MR_GUGiK_Integracja PZGiK'!H10,MS_SDE3!H10,MS_Pomoc_prawna!H10,MS_KRM!H10,MS_Informat.postępowan.karnego!H10,'MS_iSDA 2.0'!H10,MS_KRZ!H10,MS_eKRS!H10,MS_IES!H10,MS_KRK2.0!H10,'MS_Wdrożenie rozwiązań '!H10,'MRPiPS_MonitoringPracy i Pobytu'!H10,MRPiPS_PFRON_Sodir!H10,MRPiPS_PFRON_Neo!H10,'MRPiPS_PFRON_e-PFRON'!H10,MRPiPS_PFRON_EGW_GW!H10,MRPiPS_PFRON_PlatAnalit!H10,MRPiPS_PFRON_Windykacja!H10,'MRPiPS_PFRON_iPFRON+'!H10,MRPiPS_PFRON_SOW!H10,MZ_SMKL!H10,'MZ_e-KRN+'!H10,'MZ_P1+KPK'!H10,MZ_eKrew!H10,MZ_Poltransplant!H10,'MZ_Poprawa jakości .......'!H10,'MZ_nowoczesne e-usługi'!H10,MZ_P2_P4!H10,MZ_InterScienceCloud!H10,MZ_PPM!H10,MZ_ProfiBaza!H10,'MZ-DigitalBrain'!H10,MKiDN_mLUMEN!H10,MKiDN_mPolona!H10,MKiDN_Patrimonium_II!H10,'MKiDN_Polona dla Bibliotek 2.0 '!H10,'MKiDN_Polona dla Naukowców'!H10,MKiDN_CAS!H10,MKiDN_FilmotekaNarodowa!H10,MKiDN_Hereditas!H10,MKiDN_www.muzeach!H10,MKiDN_TVP_Digi_Sport!H10,MKiDN_TVP_Digi_4K!H10,'MKiDN_e-Omnis'!H10,'MKiDN_Bliżej kultury'!H10,'MKiDN_DIGI TVP SA'!H10,'MKiDN_Cyfrowa rekonstrukcja'!H10,'MKiDN_Dziedzictwo chopinowskie'!H10,'MKiDN_Otwarte Narodowe'!H10,MKiDN_ADE!H10,MKiDN_ZOSiA!H10,MKiDN_Patrimonium!H10,'MKiDN_NID '!H10,'MKiDN_Dziedzictwo muzyki'!H10,'MKiDN_Digitalizacja PWM'!H10,MKiDN_WFDiF!H10,MC_KAP!H10,MC_eRPL!H10,MC_ZPA!H10,MC_SRPS!H10,MC_WIIP!H10,'MC_e-Doręczenia'!H10,MC_CPA!H10,'MC_Portal GOV.PL'!H10,'MC_e-usługi'!H10,MC_EZD!H10,MC_ProgramKompetencjiCyfrowych!H10,MC_mObywatel!H10,'MC_KRONIK@'!H10,MF_PUESC!H10,'MF_e-Urzą Skarboowy'!H10,MGMiŻŚ_SIPAM!H10,MGMiŻŚ_REJA24!H10,MGMiŻŚ_Sat4Envi!H10,GUS_GOSPOSTRATEG!H10,GUS_KSZBI!H10,GUS_PDS!H10,'ME_URE_sprawoz. przes. paliw.  '!H10,'MKiDN_Muzeum Sztuki w Łodzi '!H10,MKiDN_Zachęta!H10,'MKiDN_Bliżej Teatru'!H10,MKiDN_archiwumgov.pl!H10,'MKiDN_@SIA'!H10,'MKiDN_PlatfEduLekArch-Pola'!H10,MKiDN_digital_PWM_kontynuacja!H10,MKiDN_PWM_bez_digitalizacji!H10,MF_SZOPEN!H10,MEN_ZRK!H10)</f>
        <v>0.13428000000000001</v>
      </c>
      <c r="I10" s="242">
        <f>SUM(MK_BDO!I10,MK_GIOŚ_PPMŚ!I10,MK_GIOŚ_INSPIRE!I10,'MON_Budowa wysokiej jakości  '!I10,'MON_Portal BiO'!I10,MNiSzW_PPPN!I10,MNiSzW_AMU!I10,MNiSzW_BINWIT!I10,MNiSzW_Herberium!I10,MNiSzW_Cyfr.archiwum_Arch.Krak!I10,MNiSzW_Eukaryota!I10,MNiSZW_PlatformaObslugi.Praktyk!I10,MNiSZW_Mod.Zintegr.SystemuNauk!I10,MNiSZW_ZSUN_II!I10,MNiSW_DRODB!I10,'MNiSW_e-CUDO'!I10,MNiSW_eczlowiek!I10,MNiSW_ePuszcza!I10,MNiSW_Leopoldina!I10,MNiSW_MostDanych!I10,MNiSW_OZwRCIN!I10,'MNiSW_Portal zarz.'!I10,MNiSW_repozytorium!I10,MNiSW_Ucyfrowienie!I10,MNiSW_Agro!I10,'MI_ZSI-ULC'!I10,MI_KREPTD!I10,'MI_KPD do inf.o podróżach multi'!I10,'MI_KPD do inf. o warunkach ruch'!I10,'MI_KSZRD TEN-T'!I10,'MI_Polska droga do automatyzacj'!I10,'MF_ZPUTFG '!I10,MF_EUREKA!I10,MRIRW_GIJHARS_EZD!I10,MRIRW_GIJHARS_GOV.PL!I10,MRIRW_GIJHARS_PUESC!I10,'MRiRW_Wojewódzkie ośrodki'!I10,'MRiRW_Jednostki doradztwa roln'!I10,'MRiRW_System monitoringu kontro'!I10,'GUS_Wrota Statystyki'!I10,MEN_WKSDO!I10,MEN_ORE!I10,'MŚ_E-usługa „Zagrożenia lasów” '!I10,'MŚ_LasWodaPowietrze '!I10,MŚ_PromocjaParkówNarodowych!I10,'MŚ_Inwazyjne gatunki'!I10,MŚ_InwentaryzacjaCennySiedlisk!I10,MSWiA_Dotacje_dla_mnijeszości!I10,MSWiA_SICPR2.0!I10,'MWSiA_GovNet i SŁR w KPRM'!I10,MSWiA_PSMUP!I10,MSWiA_SRB!I10,'MSWiA_e-Dowód'!I10,'MSWiA_e-Zdrowie'!I10,MSWiA_TETRA!I10,'MSWiA_CHMURA OBLICZ. POLICJI '!I10,MR_ZONE!I10,'MR_Konto przedsiębiorcy'!I10,MR_PEF2!I10,MR_UPRP_PUEP!I10,MR_UPRP_PORTOS!I10,'MR_GUM_e-CZAS'!I10,'MR_GUM_TRANS-TACHO'!I10,MR_GUM_MZP!I10,'MR_UZP_e-Zamówienia'!I10,'MR_GUGiK_Usługi IIP'!I10,'MR_GUGiK_Integracja PZGiK'!I10,MS_SDE3!I10,MS_Pomoc_prawna!I10,MS_KRM!I10,MS_Informat.postępowan.karnego!I10,'MS_iSDA 2.0'!I10,MS_KRZ!I10,MS_eKRS!I10,MS_IES!I10,MS_KRK2.0!I10,'MS_Wdrożenie rozwiązań '!I10,'MRPiPS_MonitoringPracy i Pobytu'!I10,MRPiPS_PFRON_Sodir!I10,MRPiPS_PFRON_Neo!I10,'MRPiPS_PFRON_e-PFRON'!I10,MRPiPS_PFRON_EGW_GW!I10,MRPiPS_PFRON_PlatAnalit!I10,MRPiPS_PFRON_Windykacja!I10,'MRPiPS_PFRON_iPFRON+'!I10,MRPiPS_PFRON_SOW!I10,MZ_SMKL!I10,'MZ_e-KRN+'!I10,'MZ_P1+KPK'!I10,MZ_eKrew!I10,MZ_Poltransplant!I10,'MZ_Poprawa jakości .......'!I10,'MZ_nowoczesne e-usługi'!I10,MZ_P2_P4!I10,MZ_InterScienceCloud!I10,MZ_PPM!I10,MZ_ProfiBaza!I10,'MZ-DigitalBrain'!I10,MKiDN_mLUMEN!I10,MKiDN_mPolona!I10,MKiDN_Patrimonium_II!I10,'MKiDN_Polona dla Bibliotek 2.0 '!I10,'MKiDN_Polona dla Naukowców'!I10,MKiDN_CAS!I10,MKiDN_FilmotekaNarodowa!I10,MKiDN_Hereditas!I10,MKiDN_www.muzeach!I10,MKiDN_TVP_Digi_Sport!I10,MKiDN_TVP_Digi_4K!I10,'MKiDN_e-Omnis'!I10,'MKiDN_Bliżej kultury'!I10,'MKiDN_DIGI TVP SA'!I10,'MKiDN_Cyfrowa rekonstrukcja'!I10,'MKiDN_Dziedzictwo chopinowskie'!I10,'MKiDN_Otwarte Narodowe'!I10,MKiDN_ADE!I10,MKiDN_ZOSiA!I10,MKiDN_Patrimonium!I10,'MKiDN_NID '!I10,'MKiDN_Dziedzictwo muzyki'!I10,'MKiDN_Digitalizacja PWM'!I10,MKiDN_WFDiF!I10,MC_KAP!I10,MC_eRPL!I10,MC_ZPA!I10,MC_SRPS!I10,MC_WIIP!I10,'MC_e-Doręczenia'!I10,MC_CPA!I10,'MC_Portal GOV.PL'!I10,'MC_e-usługi'!I10,MC_EZD!I10,MC_ProgramKompetencjiCyfrowych!I10,MC_mObywatel!I10,'MC_KRONIK@'!I10,MF_PUESC!I10,'MF_e-Urzą Skarboowy'!I10,MGMiŻŚ_SIPAM!I10,MGMiŻŚ_REJA24!I10,MGMiŻŚ_Sat4Envi!I10,GUS_GOSPOSTRATEG!I10,GUS_KSZBI!I10,GUS_PDS!I10,'ME_URE_sprawoz. przes. paliw.  '!I10,'MKiDN_Muzeum Sztuki w Łodzi '!I10,MKiDN_Zachęta!I10,'MKiDN_Bliżej Teatru'!I10,MKiDN_archiwumgov.pl!I10,'MKiDN_@SIA'!I10,'MKiDN_PlatfEduLekArch-Pola'!I10,MKiDN_digital_PWM_kontynuacja!I10,MKiDN_PWM_bez_digitalizacji!I10,MF_SZOPEN!I10,MEN_ZRK!I10)</f>
        <v>0.11428000000000001</v>
      </c>
      <c r="J10" s="242">
        <f>SUM(MK_BDO!J10,MK_GIOŚ_PPMŚ!J10,MK_GIOŚ_INSPIRE!J10,'MON_Budowa wysokiej jakości  '!J10,'MON_Portal BiO'!J10,MNiSzW_PPPN!J10,MNiSzW_AMU!J10,MNiSzW_BINWIT!J10,MNiSzW_Herberium!J10,MNiSzW_Cyfr.archiwum_Arch.Krak!J10,MNiSzW_Eukaryota!J10,MNiSZW_PlatformaObslugi.Praktyk!J10,MNiSZW_Mod.Zintegr.SystemuNauk!J10,MNiSZW_ZSUN_II!J10,MNiSW_DRODB!J10,'MNiSW_e-CUDO'!J10,MNiSW_eczlowiek!J10,MNiSW_ePuszcza!J10,MNiSW_Leopoldina!J10,MNiSW_MostDanych!J10,MNiSW_OZwRCIN!J10,'MNiSW_Portal zarz.'!J10,MNiSW_repozytorium!J10,MNiSW_Ucyfrowienie!J10,MNiSW_Agro!J10,'MI_ZSI-ULC'!J10,MI_KREPTD!J10,'MI_KPD do inf.o podróżach multi'!J10,'MI_KPD do inf. o warunkach ruch'!J10,'MI_KSZRD TEN-T'!J10,'MI_Polska droga do automatyzacj'!J10,'MF_ZPUTFG '!J10,MF_EUREKA!J10,MRIRW_GIJHARS_EZD!J10,MRIRW_GIJHARS_GOV.PL!J10,MRIRW_GIJHARS_PUESC!J10,'MRiRW_Wojewódzkie ośrodki'!J10,'MRiRW_Jednostki doradztwa roln'!J10,'MRiRW_System monitoringu kontro'!J10,'GUS_Wrota Statystyki'!J10,MEN_WKSDO!J10,MEN_ORE!J10,'MŚ_E-usługa „Zagrożenia lasów” '!J10,'MŚ_LasWodaPowietrze '!J10,MŚ_PromocjaParkówNarodowych!J10,'MŚ_Inwazyjne gatunki'!J10,MŚ_InwentaryzacjaCennySiedlisk!J10,MSWiA_Dotacje_dla_mnijeszości!J10,MSWiA_SICPR2.0!J10,'MWSiA_GovNet i SŁR w KPRM'!J10,MSWiA_PSMUP!J10,MSWiA_SRB!J10,'MSWiA_e-Dowód'!J10,'MSWiA_e-Zdrowie'!J10,MSWiA_TETRA!J10,'MSWiA_CHMURA OBLICZ. POLICJI '!J10,MR_ZONE!J10,'MR_Konto przedsiębiorcy'!J10,MR_PEF2!J10,MR_UPRP_PUEP!J10,MR_UPRP_PORTOS!J10,'MR_GUM_e-CZAS'!J10,'MR_GUM_TRANS-TACHO'!J10,MR_GUM_MZP!J10,'MR_UZP_e-Zamówienia'!J10,'MR_GUGiK_Usługi IIP'!J10,'MR_GUGiK_Integracja PZGiK'!J10,MS_SDE3!J10,MS_Pomoc_prawna!J10,MS_KRM!J10,MS_Informat.postępowan.karnego!J10,'MS_iSDA 2.0'!J10,MS_KRZ!J10,MS_eKRS!J10,MS_IES!J10,MS_KRK2.0!J10,'MS_Wdrożenie rozwiązań '!J10,'MRPiPS_MonitoringPracy i Pobytu'!J10,MRPiPS_PFRON_Sodir!J10,MRPiPS_PFRON_Neo!J10,'MRPiPS_PFRON_e-PFRON'!J10,MRPiPS_PFRON_EGW_GW!J10,MRPiPS_PFRON_PlatAnalit!J10,MRPiPS_PFRON_Windykacja!J10,'MRPiPS_PFRON_iPFRON+'!J10,MRPiPS_PFRON_SOW!J10,MZ_SMKL!J10,'MZ_e-KRN+'!J10,'MZ_P1+KPK'!J10,MZ_eKrew!J10,MZ_Poltransplant!J10,'MZ_Poprawa jakości .......'!J10,'MZ_nowoczesne e-usługi'!J10,MZ_P2_P4!J10,MZ_InterScienceCloud!J10,MZ_PPM!J10,MZ_ProfiBaza!J10,'MZ-DigitalBrain'!J10,MKiDN_mLUMEN!J10,MKiDN_mPolona!J10,MKiDN_Patrimonium_II!J10,'MKiDN_Polona dla Bibliotek 2.0 '!J10,'MKiDN_Polona dla Naukowców'!J10,MKiDN_CAS!J10,MKiDN_FilmotekaNarodowa!J10,MKiDN_Hereditas!J10,MKiDN_www.muzeach!J10,MKiDN_TVP_Digi_Sport!J10,MKiDN_TVP_Digi_4K!J10,'MKiDN_e-Omnis'!J10,'MKiDN_Bliżej kultury'!J10,'MKiDN_DIGI TVP SA'!J10,'MKiDN_Cyfrowa rekonstrukcja'!J10,'MKiDN_Dziedzictwo chopinowskie'!J10,'MKiDN_Otwarte Narodowe'!J10,MKiDN_ADE!J10,MKiDN_ZOSiA!J10,MKiDN_Patrimonium!J10,'MKiDN_NID '!J10,'MKiDN_Dziedzictwo muzyki'!J10,'MKiDN_Digitalizacja PWM'!J10,MKiDN_WFDiF!J10,MC_KAP!J10,MC_eRPL!J10,MC_ZPA!J10,MC_SRPS!J10,MC_WIIP!J10,'MC_e-Doręczenia'!J10,MC_CPA!J10,'MC_Portal GOV.PL'!J10,'MC_e-usługi'!J10,MC_EZD!J10,MC_ProgramKompetencjiCyfrowych!J10,MC_mObywatel!J10,'MC_KRONIK@'!J10,MF_PUESC!J10,'MF_e-Urzą Skarboowy'!J10,MGMiŻŚ_SIPAM!J10,MGMiŻŚ_REJA24!J10,MGMiŻŚ_Sat4Envi!J10,GUS_GOSPOSTRATEG!J10,GUS_KSZBI!J10,GUS_PDS!J10,'ME_URE_sprawoz. przes. paliw.  '!J10,'MKiDN_Muzeum Sztuki w Łodzi '!J10,MKiDN_Zachęta!J10,'MKiDN_Bliżej Teatru'!J10,MKiDN_archiwumgov.pl!J10,'MKiDN_@SIA'!J10,'MKiDN_PlatfEduLekArch-Pola'!J10,MKiDN_digital_PWM_kontynuacja!J10,MKiDN_PWM_bez_digitalizacji!J10,MF_SZOPEN!J10,MEN_ZRK!J10)</f>
        <v>0.11428000000000001</v>
      </c>
      <c r="K10" s="242">
        <f>SUM(MK_BDO!K10,MK_GIOŚ_PPMŚ!K10,MK_GIOŚ_INSPIRE!K10,'MON_Budowa wysokiej jakości  '!K10,'MON_Portal BiO'!K10,MNiSzW_PPPN!K10,MNiSzW_AMU!K10,MNiSzW_BINWIT!K10,MNiSzW_Herberium!K10,MNiSzW_Cyfr.archiwum_Arch.Krak!K10,MNiSzW_Eukaryota!K10,MNiSZW_PlatformaObslugi.Praktyk!K10,MNiSZW_Mod.Zintegr.SystemuNauk!K10,MNiSZW_ZSUN_II!K10,MNiSW_DRODB!K10,'MNiSW_e-CUDO'!K10,MNiSW_eczlowiek!K10,MNiSW_ePuszcza!K10,MNiSW_Leopoldina!K10,MNiSW_MostDanych!K10,MNiSW_OZwRCIN!K10,'MNiSW_Portal zarz.'!K10,MNiSW_repozytorium!K10,MNiSW_Ucyfrowienie!K10,MNiSW_Agro!K10,'MI_ZSI-ULC'!K10,MI_KREPTD!K10,'MI_KPD do inf.o podróżach multi'!K10,'MI_KPD do inf. o warunkach ruch'!K10,'MI_KSZRD TEN-T'!K10,'MI_Polska droga do automatyzacj'!K10,'MF_ZPUTFG '!K10,MF_EUREKA!K10,MRIRW_GIJHARS_EZD!K10,MRIRW_GIJHARS_GOV.PL!K10,MRIRW_GIJHARS_PUESC!K10,'MRiRW_Wojewódzkie ośrodki'!K10,'MRiRW_Jednostki doradztwa roln'!K10,'MRiRW_System monitoringu kontro'!K10,'GUS_Wrota Statystyki'!K10,MEN_WKSDO!K10,MEN_ORE!K10,'MŚ_E-usługa „Zagrożenia lasów” '!K10,'MŚ_LasWodaPowietrze '!K10,MŚ_PromocjaParkówNarodowych!K10,'MŚ_Inwazyjne gatunki'!K10,MŚ_InwentaryzacjaCennySiedlisk!K10,MSWiA_Dotacje_dla_mnijeszości!K10,MSWiA_SICPR2.0!K10,'MWSiA_GovNet i SŁR w KPRM'!K10,MSWiA_PSMUP!K10,MSWiA_SRB!K10,'MSWiA_e-Dowód'!K10,'MSWiA_e-Zdrowie'!K10,MSWiA_TETRA!K10,'MSWiA_CHMURA OBLICZ. POLICJI '!K10,MR_ZONE!K10,'MR_Konto przedsiębiorcy'!K10,MR_PEF2!K10,MR_UPRP_PUEP!K10,MR_UPRP_PORTOS!K10,'MR_GUM_e-CZAS'!K10,'MR_GUM_TRANS-TACHO'!K10,MR_GUM_MZP!K10,'MR_UZP_e-Zamówienia'!K10,'MR_GUGiK_Usługi IIP'!K10,'MR_GUGiK_Integracja PZGiK'!K10,MS_SDE3!K10,MS_Pomoc_prawna!K10,MS_KRM!K10,MS_Informat.postępowan.karnego!K10,'MS_iSDA 2.0'!K10,MS_KRZ!K10,MS_eKRS!K10,MS_IES!K10,MS_KRK2.0!K10,'MS_Wdrożenie rozwiązań '!K10,'MRPiPS_MonitoringPracy i Pobytu'!K10,MRPiPS_PFRON_Sodir!K10,MRPiPS_PFRON_Neo!K10,'MRPiPS_PFRON_e-PFRON'!K10,MRPiPS_PFRON_EGW_GW!K10,MRPiPS_PFRON_PlatAnalit!K10,MRPiPS_PFRON_Windykacja!K10,'MRPiPS_PFRON_iPFRON+'!K10,MRPiPS_PFRON_SOW!K10,MZ_SMKL!K10,'MZ_e-KRN+'!K10,'MZ_P1+KPK'!K10,MZ_eKrew!K10,MZ_Poltransplant!K10,'MZ_Poprawa jakości .......'!K10,'MZ_nowoczesne e-usługi'!K10,MZ_P2_P4!K10,MZ_InterScienceCloud!K10,MZ_PPM!K10,MZ_ProfiBaza!K10,'MZ-DigitalBrain'!K10,MKiDN_mLUMEN!K10,MKiDN_mPolona!K10,MKiDN_Patrimonium_II!K10,'MKiDN_Polona dla Bibliotek 2.0 '!K10,'MKiDN_Polona dla Naukowców'!K10,MKiDN_CAS!K10,MKiDN_FilmotekaNarodowa!K10,MKiDN_Hereditas!K10,MKiDN_www.muzeach!K10,MKiDN_TVP_Digi_Sport!K10,MKiDN_TVP_Digi_4K!K10,'MKiDN_e-Omnis'!K10,'MKiDN_Bliżej kultury'!K10,'MKiDN_DIGI TVP SA'!K10,'MKiDN_Cyfrowa rekonstrukcja'!K10,'MKiDN_Dziedzictwo chopinowskie'!K10,'MKiDN_Otwarte Narodowe'!K10,MKiDN_ADE!K10,MKiDN_ZOSiA!K10,MKiDN_Patrimonium!K10,'MKiDN_NID '!K10,'MKiDN_Dziedzictwo muzyki'!K10,'MKiDN_Digitalizacja PWM'!K10,MKiDN_WFDiF!K10,MC_KAP!K10,MC_eRPL!K10,MC_ZPA!K10,MC_SRPS!K10,MC_WIIP!K10,'MC_e-Doręczenia'!K10,MC_CPA!K10,'MC_Portal GOV.PL'!K10,'MC_e-usługi'!K10,MC_EZD!K10,MC_ProgramKompetencjiCyfrowych!K10,MC_mObywatel!K10,'MC_KRONIK@'!K10,MF_PUESC!K10,'MF_e-Urzą Skarboowy'!K10,MGMiŻŚ_SIPAM!K10,MGMiŻŚ_REJA24!K10,MGMiŻŚ_Sat4Envi!K10,GUS_GOSPOSTRATEG!K10,GUS_KSZBI!K10,GUS_PDS!K10,'ME_URE_sprawoz. przes. paliw.  '!K10,'MKiDN_Muzeum Sztuki w Łodzi '!K10,MKiDN_Zachęta!K10,'MKiDN_Bliżej Teatru'!K10,MKiDN_archiwumgov.pl!K10,'MKiDN_@SIA'!K10,'MKiDN_PlatfEduLekArch-Pola'!K10,MKiDN_digital_PWM_kontynuacja!K10,MKiDN_PWM_bez_digitalizacji!K10,MF_SZOPEN!K10,MEN_ZRK!K10)</f>
        <v>0.13428000000000001</v>
      </c>
      <c r="L10" s="242">
        <f>SUM(MK_BDO!L10,MK_GIOŚ_PPMŚ!L10,MK_GIOŚ_INSPIRE!L10,'MON_Budowa wysokiej jakości  '!L10,'MON_Portal BiO'!L10,MNiSzW_PPPN!L10,MNiSzW_AMU!L10,MNiSzW_BINWIT!L10,MNiSzW_Herberium!L10,MNiSzW_Cyfr.archiwum_Arch.Krak!L10,MNiSzW_Eukaryota!L10,MNiSZW_PlatformaObslugi.Praktyk!L10,MNiSZW_Mod.Zintegr.SystemuNauk!L10,MNiSZW_ZSUN_II!L10,MNiSW_DRODB!L10,'MNiSW_e-CUDO'!L10,MNiSW_eczlowiek!L10,MNiSW_ePuszcza!L10,MNiSW_Leopoldina!L10,MNiSW_MostDanych!L10,MNiSW_OZwRCIN!L10,'MNiSW_Portal zarz.'!L10,MNiSW_repozytorium!L10,MNiSW_Ucyfrowienie!L10,MNiSW_Agro!L10,'MI_ZSI-ULC'!L10,MI_KREPTD!L10,'MI_KPD do inf.o podróżach multi'!L10,'MI_KPD do inf. o warunkach ruch'!L10,'MI_KSZRD TEN-T'!L10,'MI_Polska droga do automatyzacj'!L10,'MF_ZPUTFG '!L10,MF_EUREKA!L10,MRIRW_GIJHARS_EZD!L10,MRIRW_GIJHARS_GOV.PL!L10,MRIRW_GIJHARS_PUESC!L10,'MRiRW_Wojewódzkie ośrodki'!L10,'MRiRW_Jednostki doradztwa roln'!L10,'MRiRW_System monitoringu kontro'!L10,'GUS_Wrota Statystyki'!L10,MEN_WKSDO!L10,MEN_ORE!L10,'MŚ_E-usługa „Zagrożenia lasów” '!L10,'MŚ_LasWodaPowietrze '!L10,MŚ_PromocjaParkówNarodowych!L10,'MŚ_Inwazyjne gatunki'!L10,MŚ_InwentaryzacjaCennySiedlisk!L10,MSWiA_Dotacje_dla_mnijeszości!L10,MSWiA_SICPR2.0!L10,'MWSiA_GovNet i SŁR w KPRM'!L10,MSWiA_PSMUP!L10,MSWiA_SRB!L10,'MSWiA_e-Dowód'!L10,'MSWiA_e-Zdrowie'!L10,MSWiA_TETRA!L10,'MSWiA_CHMURA OBLICZ. POLICJI '!L10,MR_ZONE!L10,'MR_Konto przedsiębiorcy'!L10,MR_PEF2!L10,MR_UPRP_PUEP!L10,MR_UPRP_PORTOS!L10,'MR_GUM_e-CZAS'!L10,'MR_GUM_TRANS-TACHO'!L10,MR_GUM_MZP!L10,'MR_UZP_e-Zamówienia'!L10,'MR_GUGiK_Usługi IIP'!L10,'MR_GUGiK_Integracja PZGiK'!L10,MS_SDE3!L10,MS_Pomoc_prawna!L10,MS_KRM!L10,MS_Informat.postępowan.karnego!L10,'MS_iSDA 2.0'!L10,MS_KRZ!L10,MS_eKRS!L10,MS_IES!L10,MS_KRK2.0!L10,'MS_Wdrożenie rozwiązań '!L10,'MRPiPS_MonitoringPracy i Pobytu'!L10,MRPiPS_PFRON_Sodir!L10,MRPiPS_PFRON_Neo!L10,'MRPiPS_PFRON_e-PFRON'!L10,MRPiPS_PFRON_EGW_GW!L10,MRPiPS_PFRON_PlatAnalit!L10,MRPiPS_PFRON_Windykacja!L10,'MRPiPS_PFRON_iPFRON+'!L10,MRPiPS_PFRON_SOW!L10,MZ_SMKL!L10,'MZ_e-KRN+'!L10,'MZ_P1+KPK'!L10,MZ_eKrew!L10,MZ_Poltransplant!L10,'MZ_Poprawa jakości .......'!L10,'MZ_nowoczesne e-usługi'!L10,MZ_P2_P4!L10,MZ_InterScienceCloud!L10,MZ_PPM!L10,MZ_ProfiBaza!L10,'MZ-DigitalBrain'!L10,MKiDN_mLUMEN!L10,MKiDN_mPolona!L10,MKiDN_Patrimonium_II!L10,'MKiDN_Polona dla Bibliotek 2.0 '!L10,'MKiDN_Polona dla Naukowców'!L10,MKiDN_CAS!L10,MKiDN_FilmotekaNarodowa!L10,MKiDN_Hereditas!L10,MKiDN_www.muzeach!L10,MKiDN_TVP_Digi_Sport!L10,MKiDN_TVP_Digi_4K!L10,'MKiDN_e-Omnis'!L10,'MKiDN_Bliżej kultury'!L10,'MKiDN_DIGI TVP SA'!L10,'MKiDN_Cyfrowa rekonstrukcja'!L10,'MKiDN_Dziedzictwo chopinowskie'!L10,'MKiDN_Otwarte Narodowe'!L10,MKiDN_ADE!L10,MKiDN_ZOSiA!L10,MKiDN_Patrimonium!L10,'MKiDN_NID '!L10,'MKiDN_Dziedzictwo muzyki'!L10,'MKiDN_Digitalizacja PWM'!L10,MKiDN_WFDiF!L10,MC_KAP!L10,MC_eRPL!L10,MC_ZPA!L10,MC_SRPS!L10,MC_WIIP!L10,'MC_e-Doręczenia'!L10,MC_CPA!L10,'MC_Portal GOV.PL'!L10,'MC_e-usługi'!L10,MC_EZD!L10,MC_ProgramKompetencjiCyfrowych!L10,MC_mObywatel!L10,'MC_KRONIK@'!L10,MF_PUESC!L10,'MF_e-Urzą Skarboowy'!L10,MGMiŻŚ_SIPAM!L10,MGMiŻŚ_REJA24!L10,MGMiŻŚ_Sat4Envi!L10,GUS_GOSPOSTRATEG!L10,GUS_KSZBI!L10,GUS_PDS!L10,'ME_URE_sprawoz. przes. paliw.  '!L10,'MKiDN_Muzeum Sztuki w Łodzi '!L10,MKiDN_Zachęta!L10,'MKiDN_Bliżej Teatru'!L10,MKiDN_archiwumgov.pl!L10,'MKiDN_@SIA'!L10,'MKiDN_PlatfEduLekArch-Pola'!L10,MKiDN_digital_PWM_kontynuacja!L10,MKiDN_PWM_bez_digitalizacji!L10,MF_SZOPEN!L10,MEN_ZRK!L10)</f>
        <v>0.13428000000000001</v>
      </c>
      <c r="M10" s="242">
        <f t="shared" si="0"/>
        <v>2.7890950000000001</v>
      </c>
    </row>
    <row r="11" spans="1:19" x14ac:dyDescent="0.35">
      <c r="A11" s="5" t="s">
        <v>7</v>
      </c>
      <c r="B11" s="242">
        <f>SUM(MK_BDO!B11,MK_GIOŚ_PPMŚ!B11,MK_GIOŚ_INSPIRE!B11,'MON_Budowa wysokiej jakości  '!B11,'MON_Portal BiO'!B11,MNiSzW_PPPN!B11,MNiSzW_AMU!B11,MNiSzW_BINWIT!B11,MNiSzW_Herberium!B11,MNiSzW_Cyfr.archiwum_Arch.Krak!B11,MNiSzW_Eukaryota!B11,MNiSZW_PlatformaObslugi.Praktyk!B11,MNiSZW_Mod.Zintegr.SystemuNauk!B11,MNiSZW_ZSUN_II!B11,MNiSW_DRODB!B11,'MNiSW_e-CUDO'!B11,MNiSW_eczlowiek!B11,MNiSW_ePuszcza!B11,MNiSW_Leopoldina!B11,MNiSW_MostDanych!B11,MNiSW_OZwRCIN!B11,'MNiSW_Portal zarz.'!B11,MNiSW_repozytorium!B11,MNiSW_Ucyfrowienie!B11,MNiSW_Agro!B11,'MI_ZSI-ULC'!B11,MI_KREPTD!B11,'MI_KPD do inf.o podróżach multi'!B11,'MI_KPD do inf. o warunkach ruch'!B11,'MI_KSZRD TEN-T'!B11,'MI_Polska droga do automatyzacj'!B11,'MF_ZPUTFG '!B11,MF_EUREKA!B11,MRIRW_GIJHARS_EZD!B11,MRIRW_GIJHARS_GOV.PL!B11,MRIRW_GIJHARS_PUESC!B11,'MRiRW_Wojewódzkie ośrodki'!B11,'MRiRW_Jednostki doradztwa roln'!B11,'MRiRW_System monitoringu kontro'!B11,'GUS_Wrota Statystyki'!B11,MEN_WKSDO!B11,MEN_ORE!B11,'MŚ_E-usługa „Zagrożenia lasów” '!B11,'MŚ_LasWodaPowietrze '!B11,MŚ_PromocjaParkówNarodowych!B11,'MŚ_Inwazyjne gatunki'!B11,MŚ_InwentaryzacjaCennySiedlisk!B11,MSWiA_Dotacje_dla_mnijeszości!B11,MSWiA_SICPR2.0!B11,'MWSiA_GovNet i SŁR w KPRM'!B11,MSWiA_PSMUP!B11,MSWiA_SRB!B11,'MSWiA_e-Dowód'!B11,'MSWiA_e-Zdrowie'!B11,MSWiA_TETRA!B11,'MSWiA_CHMURA OBLICZ. POLICJI '!B11,MR_ZONE!B11,'MR_Konto przedsiębiorcy'!B11,MR_PEF2!B11,MR_UPRP_PUEP!B11,MR_UPRP_PORTOS!B11,'MR_GUM_e-CZAS'!B11,'MR_GUM_TRANS-TACHO'!B11,MR_GUM_MZP!B11,'MR_UZP_e-Zamówienia'!B11,'MR_GUGiK_Usługi IIP'!B11,'MR_GUGiK_Integracja PZGiK'!B11,MS_SDE3!B11,MS_Pomoc_prawna!B11,MS_KRM!B11,MS_Informat.postępowan.karnego!B11,'MS_iSDA 2.0'!B11,MS_KRZ!B11,MS_eKRS!B11,MS_IES!B11,MS_KRK2.0!B11,'MS_Wdrożenie rozwiązań '!B11,'MRPiPS_MonitoringPracy i Pobytu'!B11,MRPiPS_PFRON_Sodir!B11,MRPiPS_PFRON_Neo!B11,'MRPiPS_PFRON_e-PFRON'!B11,MRPiPS_PFRON_EGW_GW!B11,MRPiPS_PFRON_PlatAnalit!B11,MRPiPS_PFRON_Windykacja!B11,'MRPiPS_PFRON_iPFRON+'!B11,MRPiPS_PFRON_SOW!B11,MZ_SMKL!B11,'MZ_e-KRN+'!B11,'MZ_P1+KPK'!B11,MZ_eKrew!B11,MZ_Poltransplant!B11,'MZ_Poprawa jakości .......'!B11,'MZ_nowoczesne e-usługi'!B11,MZ_P2_P4!B11,MZ_InterScienceCloud!B11,MZ_PPM!B11,MZ_ProfiBaza!B11,'MZ-DigitalBrain'!B11,MKiDN_mLUMEN!B11,MKiDN_mPolona!B11,MKiDN_Patrimonium_II!B11,'MKiDN_Polona dla Bibliotek 2.0 '!B11,'MKiDN_Polona dla Naukowców'!B11,MKiDN_CAS!B11,MKiDN_FilmotekaNarodowa!B11,MKiDN_Hereditas!B11,MKiDN_www.muzeach!B11,MKiDN_TVP_Digi_Sport!B11,MKiDN_TVP_Digi_4K!B11,'MKiDN_e-Omnis'!B11,'MKiDN_Bliżej kultury'!B11,'MKiDN_DIGI TVP SA'!B11,'MKiDN_Cyfrowa rekonstrukcja'!B11,'MKiDN_Dziedzictwo chopinowskie'!B11,'MKiDN_Otwarte Narodowe'!B11,MKiDN_ADE!B11,MKiDN_ZOSiA!B11,MKiDN_Patrimonium!B11,'MKiDN_NID '!B11,'MKiDN_Dziedzictwo muzyki'!B11,'MKiDN_Digitalizacja PWM'!B11,MKiDN_WFDiF!B11,MC_KAP!B11,MC_eRPL!B11,MC_ZPA!B11,MC_SRPS!B11,MC_WIIP!B11,'MC_e-Doręczenia'!B11,MC_CPA!B11,'MC_Portal GOV.PL'!B11,'MC_e-usługi'!B11,MC_EZD!B11,MC_ProgramKompetencjiCyfrowych!B11,MC_mObywatel!B11,'MC_KRONIK@'!B11,MF_PUESC!B11,'MF_e-Urzą Skarboowy'!B11,MGMiŻŚ_SIPAM!B11,MGMiŻŚ_REJA24!B11,MGMiŻŚ_Sat4Envi!B11,GUS_GOSPOSTRATEG!B11,GUS_KSZBI!B11,GUS_PDS!B11,'ME_URE_sprawoz. przes. paliw.  '!B11,'MKiDN_Muzeum Sztuki w Łodzi '!B11,MKiDN_Zachęta!B11,'MKiDN_Bliżej Teatru'!B11,MKiDN_archiwumgov.pl!B11,'MKiDN_@SIA'!B11,'MKiDN_PlatfEduLekArch-Pola'!B11,MKiDN_digital_PWM_kontynuacja!B11,MKiDN_PWM_bez_digitalizacji!B11,MF_SZOPEN!B11,MEN_ZRK!B11)</f>
        <v>3.141</v>
      </c>
      <c r="C11" s="242">
        <f>SUM(MK_BDO!C11,MK_GIOŚ_PPMŚ!C11,MK_GIOŚ_INSPIRE!C11,'MON_Budowa wysokiej jakości  '!C11,'MON_Portal BiO'!C11,MNiSzW_PPPN!C11,MNiSzW_AMU!C11,MNiSzW_BINWIT!C11,MNiSzW_Herberium!C11,MNiSzW_Cyfr.archiwum_Arch.Krak!C11,MNiSzW_Eukaryota!C11,MNiSZW_PlatformaObslugi.Praktyk!C11,MNiSZW_Mod.Zintegr.SystemuNauk!C11,MNiSZW_ZSUN_II!C11,MNiSW_DRODB!C11,'MNiSW_e-CUDO'!C11,MNiSW_eczlowiek!C11,MNiSW_ePuszcza!C11,MNiSW_Leopoldina!C11,MNiSW_MostDanych!C11,MNiSW_OZwRCIN!C11,'MNiSW_Portal zarz.'!C11,MNiSW_repozytorium!C11,MNiSW_Ucyfrowienie!C11,MNiSW_Agro!C11,'MI_ZSI-ULC'!C11,MI_KREPTD!C11,'MI_KPD do inf.o podróżach multi'!C11,'MI_KPD do inf. o warunkach ruch'!C11,'MI_KSZRD TEN-T'!C11,'MI_Polska droga do automatyzacj'!C11,'MF_ZPUTFG '!C11,MF_EUREKA!C11,MRIRW_GIJHARS_EZD!C11,MRIRW_GIJHARS_GOV.PL!C11,MRIRW_GIJHARS_PUESC!C11,'MRiRW_Wojewódzkie ośrodki'!C11,'MRiRW_Jednostki doradztwa roln'!C11,'MRiRW_System monitoringu kontro'!C11,'GUS_Wrota Statystyki'!C11,MEN_WKSDO!C11,MEN_ORE!C11,'MŚ_E-usługa „Zagrożenia lasów” '!C11,'MŚ_LasWodaPowietrze '!C11,MŚ_PromocjaParkówNarodowych!C11,'MŚ_Inwazyjne gatunki'!C11,MŚ_InwentaryzacjaCennySiedlisk!C11,MSWiA_Dotacje_dla_mnijeszości!C11,MSWiA_SICPR2.0!C11,'MWSiA_GovNet i SŁR w KPRM'!C11,MSWiA_PSMUP!C11,MSWiA_SRB!C11,'MSWiA_e-Dowód'!C11,'MSWiA_e-Zdrowie'!C11,MSWiA_TETRA!C11,'MSWiA_CHMURA OBLICZ. POLICJI '!C11,MR_ZONE!C11,'MR_Konto przedsiębiorcy'!C11,MR_PEF2!C11,MR_UPRP_PUEP!C11,MR_UPRP_PORTOS!C11,'MR_GUM_e-CZAS'!C11,'MR_GUM_TRANS-TACHO'!C11,MR_GUM_MZP!C11,'MR_UZP_e-Zamówienia'!C11,'MR_GUGiK_Usługi IIP'!C11,'MR_GUGiK_Integracja PZGiK'!C11,MS_SDE3!C11,MS_Pomoc_prawna!C11,MS_KRM!C11,MS_Informat.postępowan.karnego!C11,'MS_iSDA 2.0'!C11,MS_KRZ!C11,MS_eKRS!C11,MS_IES!C11,MS_KRK2.0!C11,'MS_Wdrożenie rozwiązań '!C11,'MRPiPS_MonitoringPracy i Pobytu'!C11,MRPiPS_PFRON_Sodir!C11,MRPiPS_PFRON_Neo!C11,'MRPiPS_PFRON_e-PFRON'!C11,MRPiPS_PFRON_EGW_GW!C11,MRPiPS_PFRON_PlatAnalit!C11,MRPiPS_PFRON_Windykacja!C11,'MRPiPS_PFRON_iPFRON+'!C11,MRPiPS_PFRON_SOW!C11,MZ_SMKL!C11,'MZ_e-KRN+'!C11,'MZ_P1+KPK'!C11,MZ_eKrew!C11,MZ_Poltransplant!C11,'MZ_Poprawa jakości .......'!C11,'MZ_nowoczesne e-usługi'!C11,MZ_P2_P4!C11,MZ_InterScienceCloud!C11,MZ_PPM!C11,MZ_ProfiBaza!C11,'MZ-DigitalBrain'!C11,MKiDN_mLUMEN!C11,MKiDN_mPolona!C11,MKiDN_Patrimonium_II!C11,'MKiDN_Polona dla Bibliotek 2.0 '!C11,'MKiDN_Polona dla Naukowców'!C11,MKiDN_CAS!C11,MKiDN_FilmotekaNarodowa!C11,MKiDN_Hereditas!C11,MKiDN_www.muzeach!C11,MKiDN_TVP_Digi_Sport!C11,MKiDN_TVP_Digi_4K!C11,'MKiDN_e-Omnis'!C11,'MKiDN_Bliżej kultury'!C11,'MKiDN_DIGI TVP SA'!C11,'MKiDN_Cyfrowa rekonstrukcja'!C11,'MKiDN_Dziedzictwo chopinowskie'!C11,'MKiDN_Otwarte Narodowe'!C11,MKiDN_ADE!C11,MKiDN_ZOSiA!C11,MKiDN_Patrimonium!C11,'MKiDN_NID '!C11,'MKiDN_Dziedzictwo muzyki'!C11,'MKiDN_Digitalizacja PWM'!C11,MKiDN_WFDiF!C11,MC_KAP!C11,MC_eRPL!C11,MC_ZPA!C11,MC_SRPS!C11,MC_WIIP!C11,'MC_e-Doręczenia'!C11,MC_CPA!C11,'MC_Portal GOV.PL'!C11,'MC_e-usługi'!C11,MC_EZD!C11,MC_ProgramKompetencjiCyfrowych!C11,MC_mObywatel!C11,'MC_KRONIK@'!C11,MF_PUESC!C11,'MF_e-Urzą Skarboowy'!C11,MGMiŻŚ_SIPAM!C11,MGMiŻŚ_REJA24!C11,MGMiŻŚ_Sat4Envi!C11,GUS_GOSPOSTRATEG!C11,GUS_KSZBI!C11,GUS_PDS!C11,'ME_URE_sprawoz. przes. paliw.  '!C11,'MKiDN_Muzeum Sztuki w Łodzi '!C11,MKiDN_Zachęta!C11,'MKiDN_Bliżej Teatru'!C11,MKiDN_archiwumgov.pl!C11,'MKiDN_@SIA'!C11,'MKiDN_PlatfEduLekArch-Pola'!C11,MKiDN_digital_PWM_kontynuacja!C11,MKiDN_PWM_bez_digitalizacji!C11,MF_SZOPEN!C11,MEN_ZRK!C11)</f>
        <v>5.8230000000000004</v>
      </c>
      <c r="D11" s="242">
        <f>SUM(MK_BDO!D11,MK_GIOŚ_PPMŚ!D11,MK_GIOŚ_INSPIRE!D11,'MON_Budowa wysokiej jakości  '!D11,'MON_Portal BiO'!D11,MNiSzW_PPPN!D11,MNiSzW_AMU!D11,MNiSzW_BINWIT!D11,MNiSzW_Herberium!D11,MNiSzW_Cyfr.archiwum_Arch.Krak!D11,MNiSzW_Eukaryota!D11,MNiSZW_PlatformaObslugi.Praktyk!D11,MNiSZW_Mod.Zintegr.SystemuNauk!D11,MNiSZW_ZSUN_II!D11,MNiSW_DRODB!D11,'MNiSW_e-CUDO'!D11,MNiSW_eczlowiek!D11,MNiSW_ePuszcza!D11,MNiSW_Leopoldina!D11,MNiSW_MostDanych!D11,MNiSW_OZwRCIN!D11,'MNiSW_Portal zarz.'!D11,MNiSW_repozytorium!D11,MNiSW_Ucyfrowienie!D11,MNiSW_Agro!D11,'MI_ZSI-ULC'!D11,MI_KREPTD!D11,'MI_KPD do inf.o podróżach multi'!D11,'MI_KPD do inf. o warunkach ruch'!D11,'MI_KSZRD TEN-T'!D11,'MI_Polska droga do automatyzacj'!D11,'MF_ZPUTFG '!D11,MF_EUREKA!D11,MRIRW_GIJHARS_EZD!D11,MRIRW_GIJHARS_GOV.PL!D11,MRIRW_GIJHARS_PUESC!D11,'MRiRW_Wojewódzkie ośrodki'!D11,'MRiRW_Jednostki doradztwa roln'!D11,'MRiRW_System monitoringu kontro'!D11,'GUS_Wrota Statystyki'!D11,MEN_WKSDO!D11,MEN_ORE!D11,'MŚ_E-usługa „Zagrożenia lasów” '!D11,'MŚ_LasWodaPowietrze '!D11,MŚ_PromocjaParkówNarodowych!D11,'MŚ_Inwazyjne gatunki'!D11,MŚ_InwentaryzacjaCennySiedlisk!D11,MSWiA_Dotacje_dla_mnijeszości!D11,MSWiA_SICPR2.0!D11,'MWSiA_GovNet i SŁR w KPRM'!D11,MSWiA_PSMUP!D11,MSWiA_SRB!D11,'MSWiA_e-Dowód'!D11,'MSWiA_e-Zdrowie'!D11,MSWiA_TETRA!D11,'MSWiA_CHMURA OBLICZ. POLICJI '!D11,MR_ZONE!D11,'MR_Konto przedsiębiorcy'!D11,MR_PEF2!D11,MR_UPRP_PUEP!D11,MR_UPRP_PORTOS!D11,'MR_GUM_e-CZAS'!D11,'MR_GUM_TRANS-TACHO'!D11,MR_GUM_MZP!D11,'MR_UZP_e-Zamówienia'!D11,'MR_GUGiK_Usługi IIP'!D11,'MR_GUGiK_Integracja PZGiK'!D11,MS_SDE3!D11,MS_Pomoc_prawna!D11,MS_KRM!D11,MS_Informat.postępowan.karnego!D11,'MS_iSDA 2.0'!D11,MS_KRZ!D11,MS_eKRS!D11,MS_IES!D11,MS_KRK2.0!D11,'MS_Wdrożenie rozwiązań '!D11,'MRPiPS_MonitoringPracy i Pobytu'!D11,MRPiPS_PFRON_Sodir!D11,MRPiPS_PFRON_Neo!D11,'MRPiPS_PFRON_e-PFRON'!D11,MRPiPS_PFRON_EGW_GW!D11,MRPiPS_PFRON_PlatAnalit!D11,MRPiPS_PFRON_Windykacja!D11,'MRPiPS_PFRON_iPFRON+'!D11,MRPiPS_PFRON_SOW!D11,MZ_SMKL!D11,'MZ_e-KRN+'!D11,'MZ_P1+KPK'!D11,MZ_eKrew!D11,MZ_Poltransplant!D11,'MZ_Poprawa jakości .......'!D11,'MZ_nowoczesne e-usługi'!D11,MZ_P2_P4!D11,MZ_InterScienceCloud!D11,MZ_PPM!D11,MZ_ProfiBaza!D11,'MZ-DigitalBrain'!D11,MKiDN_mLUMEN!D11,MKiDN_mPolona!D11,MKiDN_Patrimonium_II!D11,'MKiDN_Polona dla Bibliotek 2.0 '!D11,'MKiDN_Polona dla Naukowców'!D11,MKiDN_CAS!D11,MKiDN_FilmotekaNarodowa!D11,MKiDN_Hereditas!D11,MKiDN_www.muzeach!D11,MKiDN_TVP_Digi_Sport!D11,MKiDN_TVP_Digi_4K!D11,'MKiDN_e-Omnis'!D11,'MKiDN_Bliżej kultury'!D11,'MKiDN_DIGI TVP SA'!D11,'MKiDN_Cyfrowa rekonstrukcja'!D11,'MKiDN_Dziedzictwo chopinowskie'!D11,'MKiDN_Otwarte Narodowe'!D11,MKiDN_ADE!D11,MKiDN_ZOSiA!D11,MKiDN_Patrimonium!D11,'MKiDN_NID '!D11,'MKiDN_Dziedzictwo muzyki'!D11,'MKiDN_Digitalizacja PWM'!D11,MKiDN_WFDiF!D11,MC_KAP!D11,MC_eRPL!D11,MC_ZPA!D11,MC_SRPS!D11,MC_WIIP!D11,'MC_e-Doręczenia'!D11,MC_CPA!D11,'MC_Portal GOV.PL'!D11,'MC_e-usługi'!D11,MC_EZD!D11,MC_ProgramKompetencjiCyfrowych!D11,MC_mObywatel!D11,'MC_KRONIK@'!D11,MF_PUESC!D11,'MF_e-Urzą Skarboowy'!D11,MGMiŻŚ_SIPAM!D11,MGMiŻŚ_REJA24!D11,MGMiŻŚ_Sat4Envi!D11,GUS_GOSPOSTRATEG!D11,GUS_KSZBI!D11,GUS_PDS!D11,'ME_URE_sprawoz. przes. paliw.  '!D11,'MKiDN_Muzeum Sztuki w Łodzi '!D11,MKiDN_Zachęta!D11,'MKiDN_Bliżej Teatru'!D11,MKiDN_archiwumgov.pl!D11,'MKiDN_@SIA'!D11,'MKiDN_PlatfEduLekArch-Pola'!D11,MKiDN_digital_PWM_kontynuacja!D11,MKiDN_PWM_bez_digitalizacji!D11,MF_SZOPEN!D11,MEN_ZRK!D11)</f>
        <v>3.4830000000000001</v>
      </c>
      <c r="E11" s="242">
        <f>SUM(MK_BDO!E11,MK_GIOŚ_PPMŚ!E11,MK_GIOŚ_INSPIRE!E11,'MON_Budowa wysokiej jakości  '!E11,'MON_Portal BiO'!E11,MNiSzW_PPPN!E11,MNiSzW_AMU!E11,MNiSzW_BINWIT!E11,MNiSzW_Herberium!E11,MNiSzW_Cyfr.archiwum_Arch.Krak!E11,MNiSzW_Eukaryota!E11,MNiSZW_PlatformaObslugi.Praktyk!E11,MNiSZW_Mod.Zintegr.SystemuNauk!E11,MNiSZW_ZSUN_II!E11,MNiSW_DRODB!E11,'MNiSW_e-CUDO'!E11,MNiSW_eczlowiek!E11,MNiSW_ePuszcza!E11,MNiSW_Leopoldina!E11,MNiSW_MostDanych!E11,MNiSW_OZwRCIN!E11,'MNiSW_Portal zarz.'!E11,MNiSW_repozytorium!E11,MNiSW_Ucyfrowienie!E11,MNiSW_Agro!E11,'MI_ZSI-ULC'!E11,MI_KREPTD!E11,'MI_KPD do inf.o podróżach multi'!E11,'MI_KPD do inf. o warunkach ruch'!E11,'MI_KSZRD TEN-T'!E11,'MI_Polska droga do automatyzacj'!E11,'MF_ZPUTFG '!E11,MF_EUREKA!E11,MRIRW_GIJHARS_EZD!E11,MRIRW_GIJHARS_GOV.PL!E11,MRIRW_GIJHARS_PUESC!E11,'MRiRW_Wojewódzkie ośrodki'!E11,'MRiRW_Jednostki doradztwa roln'!E11,'MRiRW_System monitoringu kontro'!E11,'GUS_Wrota Statystyki'!E11,MEN_WKSDO!E11,MEN_ORE!E11,'MŚ_E-usługa „Zagrożenia lasów” '!E11,'MŚ_LasWodaPowietrze '!E11,MŚ_PromocjaParkówNarodowych!E11,'MŚ_Inwazyjne gatunki'!E11,MŚ_InwentaryzacjaCennySiedlisk!E11,MSWiA_Dotacje_dla_mnijeszości!E11,MSWiA_SICPR2.0!E11,'MWSiA_GovNet i SŁR w KPRM'!E11,MSWiA_PSMUP!E11,MSWiA_SRB!E11,'MSWiA_e-Dowód'!E11,'MSWiA_e-Zdrowie'!E11,MSWiA_TETRA!E11,'MSWiA_CHMURA OBLICZ. POLICJI '!E11,MR_ZONE!E11,'MR_Konto przedsiębiorcy'!E11,MR_PEF2!E11,MR_UPRP_PUEP!E11,MR_UPRP_PORTOS!E11,'MR_GUM_e-CZAS'!E11,'MR_GUM_TRANS-TACHO'!E11,MR_GUM_MZP!E11,'MR_UZP_e-Zamówienia'!E11,'MR_GUGiK_Usługi IIP'!E11,'MR_GUGiK_Integracja PZGiK'!E11,MS_SDE3!E11,MS_Pomoc_prawna!E11,MS_KRM!E11,MS_Informat.postępowan.karnego!E11,'MS_iSDA 2.0'!E11,MS_KRZ!E11,MS_eKRS!E11,MS_IES!E11,MS_KRK2.0!E11,'MS_Wdrożenie rozwiązań '!E11,'MRPiPS_MonitoringPracy i Pobytu'!E11,MRPiPS_PFRON_Sodir!E11,MRPiPS_PFRON_Neo!E11,'MRPiPS_PFRON_e-PFRON'!E11,MRPiPS_PFRON_EGW_GW!E11,MRPiPS_PFRON_PlatAnalit!E11,MRPiPS_PFRON_Windykacja!E11,'MRPiPS_PFRON_iPFRON+'!E11,MRPiPS_PFRON_SOW!E11,MZ_SMKL!E11,'MZ_e-KRN+'!E11,'MZ_P1+KPK'!E11,MZ_eKrew!E11,MZ_Poltransplant!E11,'MZ_Poprawa jakości .......'!E11,'MZ_nowoczesne e-usługi'!E11,MZ_P2_P4!E11,MZ_InterScienceCloud!E11,MZ_PPM!E11,MZ_ProfiBaza!E11,'MZ-DigitalBrain'!E11,MKiDN_mLUMEN!E11,MKiDN_mPolona!E11,MKiDN_Patrimonium_II!E11,'MKiDN_Polona dla Bibliotek 2.0 '!E11,'MKiDN_Polona dla Naukowców'!E11,MKiDN_CAS!E11,MKiDN_FilmotekaNarodowa!E11,MKiDN_Hereditas!E11,MKiDN_www.muzeach!E11,MKiDN_TVP_Digi_Sport!E11,MKiDN_TVP_Digi_4K!E11,'MKiDN_e-Omnis'!E11,'MKiDN_Bliżej kultury'!E11,'MKiDN_DIGI TVP SA'!E11,'MKiDN_Cyfrowa rekonstrukcja'!E11,'MKiDN_Dziedzictwo chopinowskie'!E11,'MKiDN_Otwarte Narodowe'!E11,MKiDN_ADE!E11,MKiDN_ZOSiA!E11,MKiDN_Patrimonium!E11,'MKiDN_NID '!E11,'MKiDN_Dziedzictwo muzyki'!E11,'MKiDN_Digitalizacja PWM'!E11,MKiDN_WFDiF!E11,MC_KAP!E11,MC_eRPL!E11,MC_ZPA!E11,MC_SRPS!E11,MC_WIIP!E11,'MC_e-Doręczenia'!E11,MC_CPA!E11,'MC_Portal GOV.PL'!E11,'MC_e-usługi'!E11,MC_EZD!E11,MC_ProgramKompetencjiCyfrowych!E11,MC_mObywatel!E11,'MC_KRONIK@'!E11,MF_PUESC!E11,'MF_e-Urzą Skarboowy'!E11,MGMiŻŚ_SIPAM!E11,MGMiŻŚ_REJA24!E11,MGMiŻŚ_Sat4Envi!E11,GUS_GOSPOSTRATEG!E11,GUS_KSZBI!E11,GUS_PDS!E11,'ME_URE_sprawoz. przes. paliw.  '!E11,'MKiDN_Muzeum Sztuki w Łodzi '!E11,MKiDN_Zachęta!E11,'MKiDN_Bliżej Teatru'!E11,MKiDN_archiwumgov.pl!E11,'MKiDN_@SIA'!E11,'MKiDN_PlatfEduLekArch-Pola'!E11,MKiDN_digital_PWM_kontynuacja!E11,MKiDN_PWM_bez_digitalizacji!E11,MF_SZOPEN!E11,MEN_ZRK!E11)</f>
        <v>6.5643999999999991</v>
      </c>
      <c r="F11" s="242">
        <f>SUM(MK_BDO!F11,MK_GIOŚ_PPMŚ!F11,MK_GIOŚ_INSPIRE!F11,'MON_Budowa wysokiej jakości  '!F11,'MON_Portal BiO'!F11,MNiSzW_PPPN!F11,MNiSzW_AMU!F11,MNiSzW_BINWIT!F11,MNiSzW_Herberium!F11,MNiSzW_Cyfr.archiwum_Arch.Krak!F11,MNiSzW_Eukaryota!F11,MNiSZW_PlatformaObslugi.Praktyk!F11,MNiSZW_Mod.Zintegr.SystemuNauk!F11,MNiSZW_ZSUN_II!F11,MNiSW_DRODB!F11,'MNiSW_e-CUDO'!F11,MNiSW_eczlowiek!F11,MNiSW_ePuszcza!F11,MNiSW_Leopoldina!F11,MNiSW_MostDanych!F11,MNiSW_OZwRCIN!F11,'MNiSW_Portal zarz.'!F11,MNiSW_repozytorium!F11,MNiSW_Ucyfrowienie!F11,MNiSW_Agro!F11,'MI_ZSI-ULC'!F11,MI_KREPTD!F11,'MI_KPD do inf.o podróżach multi'!F11,'MI_KPD do inf. o warunkach ruch'!F11,'MI_KSZRD TEN-T'!F11,'MI_Polska droga do automatyzacj'!F11,'MF_ZPUTFG '!F11,MF_EUREKA!F11,MRIRW_GIJHARS_EZD!F11,MRIRW_GIJHARS_GOV.PL!F11,MRIRW_GIJHARS_PUESC!F11,'MRiRW_Wojewódzkie ośrodki'!F11,'MRiRW_Jednostki doradztwa roln'!F11,'MRiRW_System monitoringu kontro'!F11,'GUS_Wrota Statystyki'!F11,MEN_WKSDO!F11,MEN_ORE!F11,'MŚ_E-usługa „Zagrożenia lasów” '!F11,'MŚ_LasWodaPowietrze '!F11,MŚ_PromocjaParkówNarodowych!F11,'MŚ_Inwazyjne gatunki'!F11,MŚ_InwentaryzacjaCennySiedlisk!F11,MSWiA_Dotacje_dla_mnijeszości!F11,MSWiA_SICPR2.0!F11,'MWSiA_GovNet i SŁR w KPRM'!F11,MSWiA_PSMUP!F11,MSWiA_SRB!F11,'MSWiA_e-Dowód'!F11,'MSWiA_e-Zdrowie'!F11,MSWiA_TETRA!F11,'MSWiA_CHMURA OBLICZ. POLICJI '!F11,MR_ZONE!F11,'MR_Konto przedsiębiorcy'!F11,MR_PEF2!F11,MR_UPRP_PUEP!F11,MR_UPRP_PORTOS!F11,'MR_GUM_e-CZAS'!F11,'MR_GUM_TRANS-TACHO'!F11,MR_GUM_MZP!F11,'MR_UZP_e-Zamówienia'!F11,'MR_GUGiK_Usługi IIP'!F11,'MR_GUGiK_Integracja PZGiK'!F11,MS_SDE3!F11,MS_Pomoc_prawna!F11,MS_KRM!F11,MS_Informat.postępowan.karnego!F11,'MS_iSDA 2.0'!F11,MS_KRZ!F11,MS_eKRS!F11,MS_IES!F11,MS_KRK2.0!F11,'MS_Wdrożenie rozwiązań '!F11,'MRPiPS_MonitoringPracy i Pobytu'!F11,MRPiPS_PFRON_Sodir!F11,MRPiPS_PFRON_Neo!F11,'MRPiPS_PFRON_e-PFRON'!F11,MRPiPS_PFRON_EGW_GW!F11,MRPiPS_PFRON_PlatAnalit!F11,MRPiPS_PFRON_Windykacja!F11,'MRPiPS_PFRON_iPFRON+'!F11,MRPiPS_PFRON_SOW!F11,MZ_SMKL!F11,'MZ_e-KRN+'!F11,'MZ_P1+KPK'!F11,MZ_eKrew!F11,MZ_Poltransplant!F11,'MZ_Poprawa jakości .......'!F11,'MZ_nowoczesne e-usługi'!F11,MZ_P2_P4!F11,MZ_InterScienceCloud!F11,MZ_PPM!F11,MZ_ProfiBaza!F11,'MZ-DigitalBrain'!F11,MKiDN_mLUMEN!F11,MKiDN_mPolona!F11,MKiDN_Patrimonium_II!F11,'MKiDN_Polona dla Bibliotek 2.0 '!F11,'MKiDN_Polona dla Naukowców'!F11,MKiDN_CAS!F11,MKiDN_FilmotekaNarodowa!F11,MKiDN_Hereditas!F11,MKiDN_www.muzeach!F11,MKiDN_TVP_Digi_Sport!F11,MKiDN_TVP_Digi_4K!F11,'MKiDN_e-Omnis'!F11,'MKiDN_Bliżej kultury'!F11,'MKiDN_DIGI TVP SA'!F11,'MKiDN_Cyfrowa rekonstrukcja'!F11,'MKiDN_Dziedzictwo chopinowskie'!F11,'MKiDN_Otwarte Narodowe'!F11,MKiDN_ADE!F11,MKiDN_ZOSiA!F11,MKiDN_Patrimonium!F11,'MKiDN_NID '!F11,'MKiDN_Dziedzictwo muzyki'!F11,'MKiDN_Digitalizacja PWM'!F11,MKiDN_WFDiF!F11,MC_KAP!F11,MC_eRPL!F11,MC_ZPA!F11,MC_SRPS!F11,MC_WIIP!F11,'MC_e-Doręczenia'!F11,MC_CPA!F11,'MC_Portal GOV.PL'!F11,'MC_e-usługi'!F11,MC_EZD!F11,MC_ProgramKompetencjiCyfrowych!F11,MC_mObywatel!F11,'MC_KRONIK@'!F11,MF_PUESC!F11,'MF_e-Urzą Skarboowy'!F11,MGMiŻŚ_SIPAM!F11,MGMiŻŚ_REJA24!F11,MGMiŻŚ_Sat4Envi!F11,GUS_GOSPOSTRATEG!F11,GUS_KSZBI!F11,GUS_PDS!F11,'ME_URE_sprawoz. przes. paliw.  '!F11,'MKiDN_Muzeum Sztuki w Łodzi '!F11,MKiDN_Zachęta!F11,'MKiDN_Bliżej Teatru'!F11,MKiDN_archiwumgov.pl!F11,'MKiDN_@SIA'!F11,'MKiDN_PlatfEduLekArch-Pola'!F11,MKiDN_digital_PWM_kontynuacja!F11,MKiDN_PWM_bez_digitalizacji!F11,MF_SZOPEN!F11,MEN_ZRK!F11)</f>
        <v>16.166399999999999</v>
      </c>
      <c r="G11" s="242">
        <f>SUM(MK_BDO!G11,MK_GIOŚ_PPMŚ!G11,MK_GIOŚ_INSPIRE!G11,'MON_Budowa wysokiej jakości  '!G11,'MON_Portal BiO'!G11,MNiSzW_PPPN!G11,MNiSzW_AMU!G11,MNiSzW_BINWIT!G11,MNiSzW_Herberium!G11,MNiSzW_Cyfr.archiwum_Arch.Krak!G11,MNiSzW_Eukaryota!G11,MNiSZW_PlatformaObslugi.Praktyk!G11,MNiSZW_Mod.Zintegr.SystemuNauk!G11,MNiSZW_ZSUN_II!G11,MNiSW_DRODB!G11,'MNiSW_e-CUDO'!G11,MNiSW_eczlowiek!G11,MNiSW_ePuszcza!G11,MNiSW_Leopoldina!G11,MNiSW_MostDanych!G11,MNiSW_OZwRCIN!G11,'MNiSW_Portal zarz.'!G11,MNiSW_repozytorium!G11,MNiSW_Ucyfrowienie!G11,MNiSW_Agro!G11,'MI_ZSI-ULC'!G11,MI_KREPTD!G11,'MI_KPD do inf.o podróżach multi'!G11,'MI_KPD do inf. o warunkach ruch'!G11,'MI_KSZRD TEN-T'!G11,'MI_Polska droga do automatyzacj'!G11,'MF_ZPUTFG '!G11,MF_EUREKA!G11,MRIRW_GIJHARS_EZD!G11,MRIRW_GIJHARS_GOV.PL!G11,MRIRW_GIJHARS_PUESC!G11,'MRiRW_Wojewódzkie ośrodki'!G11,'MRiRW_Jednostki doradztwa roln'!G11,'MRiRW_System monitoringu kontro'!G11,'GUS_Wrota Statystyki'!G11,MEN_WKSDO!G11,MEN_ORE!G11,'MŚ_E-usługa „Zagrożenia lasów” '!G11,'MŚ_LasWodaPowietrze '!G11,MŚ_PromocjaParkówNarodowych!G11,'MŚ_Inwazyjne gatunki'!G11,MŚ_InwentaryzacjaCennySiedlisk!G11,MSWiA_Dotacje_dla_mnijeszości!G11,MSWiA_SICPR2.0!G11,'MWSiA_GovNet i SŁR w KPRM'!G11,MSWiA_PSMUP!G11,MSWiA_SRB!G11,'MSWiA_e-Dowód'!G11,'MSWiA_e-Zdrowie'!G11,MSWiA_TETRA!G11,'MSWiA_CHMURA OBLICZ. POLICJI '!G11,MR_ZONE!G11,'MR_Konto przedsiębiorcy'!G11,MR_PEF2!G11,MR_UPRP_PUEP!G11,MR_UPRP_PORTOS!G11,'MR_GUM_e-CZAS'!G11,'MR_GUM_TRANS-TACHO'!G11,MR_GUM_MZP!G11,'MR_UZP_e-Zamówienia'!G11,'MR_GUGiK_Usługi IIP'!G11,'MR_GUGiK_Integracja PZGiK'!G11,MS_SDE3!G11,MS_Pomoc_prawna!G11,MS_KRM!G11,MS_Informat.postępowan.karnego!G11,'MS_iSDA 2.0'!G11,MS_KRZ!G11,MS_eKRS!G11,MS_IES!G11,MS_KRK2.0!G11,'MS_Wdrożenie rozwiązań '!G11,'MRPiPS_MonitoringPracy i Pobytu'!G11,MRPiPS_PFRON_Sodir!G11,MRPiPS_PFRON_Neo!G11,'MRPiPS_PFRON_e-PFRON'!G11,MRPiPS_PFRON_EGW_GW!G11,MRPiPS_PFRON_PlatAnalit!G11,MRPiPS_PFRON_Windykacja!G11,'MRPiPS_PFRON_iPFRON+'!G11,MRPiPS_PFRON_SOW!G11,MZ_SMKL!G11,'MZ_e-KRN+'!G11,'MZ_P1+KPK'!G11,MZ_eKrew!G11,MZ_Poltransplant!G11,'MZ_Poprawa jakości .......'!G11,'MZ_nowoczesne e-usługi'!G11,MZ_P2_P4!G11,MZ_InterScienceCloud!G11,MZ_PPM!G11,MZ_ProfiBaza!G11,'MZ-DigitalBrain'!G11,MKiDN_mLUMEN!G11,MKiDN_mPolona!G11,MKiDN_Patrimonium_II!G11,'MKiDN_Polona dla Bibliotek 2.0 '!G11,'MKiDN_Polona dla Naukowców'!G11,MKiDN_CAS!G11,MKiDN_FilmotekaNarodowa!G11,MKiDN_Hereditas!G11,MKiDN_www.muzeach!G11,MKiDN_TVP_Digi_Sport!G11,MKiDN_TVP_Digi_4K!G11,'MKiDN_e-Omnis'!G11,'MKiDN_Bliżej kultury'!G11,'MKiDN_DIGI TVP SA'!G11,'MKiDN_Cyfrowa rekonstrukcja'!G11,'MKiDN_Dziedzictwo chopinowskie'!G11,'MKiDN_Otwarte Narodowe'!G11,MKiDN_ADE!G11,MKiDN_ZOSiA!G11,MKiDN_Patrimonium!G11,'MKiDN_NID '!G11,'MKiDN_Dziedzictwo muzyki'!G11,'MKiDN_Digitalizacja PWM'!G11,MKiDN_WFDiF!G11,MC_KAP!G11,MC_eRPL!G11,MC_ZPA!G11,MC_SRPS!G11,MC_WIIP!G11,'MC_e-Doręczenia'!G11,MC_CPA!G11,'MC_Portal GOV.PL'!G11,'MC_e-usługi'!G11,MC_EZD!G11,MC_ProgramKompetencjiCyfrowych!G11,MC_mObywatel!G11,'MC_KRONIK@'!G11,MF_PUESC!G11,'MF_e-Urzą Skarboowy'!G11,MGMiŻŚ_SIPAM!G11,MGMiŻŚ_REJA24!G11,MGMiŻŚ_Sat4Envi!G11,GUS_GOSPOSTRATEG!G11,GUS_KSZBI!G11,GUS_PDS!G11,'ME_URE_sprawoz. przes. paliw.  '!G11,'MKiDN_Muzeum Sztuki w Łodzi '!G11,MKiDN_Zachęta!G11,'MKiDN_Bliżej Teatru'!G11,MKiDN_archiwumgov.pl!G11,'MKiDN_@SIA'!G11,'MKiDN_PlatfEduLekArch-Pola'!G11,MKiDN_digital_PWM_kontynuacja!G11,MKiDN_PWM_bez_digitalizacji!G11,MF_SZOPEN!G11,MEN_ZRK!G11)</f>
        <v>22.0334</v>
      </c>
      <c r="H11" s="242">
        <f>SUM(MK_BDO!H11,MK_GIOŚ_PPMŚ!H11,MK_GIOŚ_INSPIRE!H11,'MON_Budowa wysokiej jakości  '!H11,'MON_Portal BiO'!H11,MNiSzW_PPPN!H11,MNiSzW_AMU!H11,MNiSzW_BINWIT!H11,MNiSzW_Herberium!H11,MNiSzW_Cyfr.archiwum_Arch.Krak!H11,MNiSzW_Eukaryota!H11,MNiSZW_PlatformaObslugi.Praktyk!H11,MNiSZW_Mod.Zintegr.SystemuNauk!H11,MNiSZW_ZSUN_II!H11,MNiSW_DRODB!H11,'MNiSW_e-CUDO'!H11,MNiSW_eczlowiek!H11,MNiSW_ePuszcza!H11,MNiSW_Leopoldina!H11,MNiSW_MostDanych!H11,MNiSW_OZwRCIN!H11,'MNiSW_Portal zarz.'!H11,MNiSW_repozytorium!H11,MNiSW_Ucyfrowienie!H11,MNiSW_Agro!H11,'MI_ZSI-ULC'!H11,MI_KREPTD!H11,'MI_KPD do inf.o podróżach multi'!H11,'MI_KPD do inf. o warunkach ruch'!H11,'MI_KSZRD TEN-T'!H11,'MI_Polska droga do automatyzacj'!H11,'MF_ZPUTFG '!H11,MF_EUREKA!H11,MRIRW_GIJHARS_EZD!H11,MRIRW_GIJHARS_GOV.PL!H11,MRIRW_GIJHARS_PUESC!H11,'MRiRW_Wojewódzkie ośrodki'!H11,'MRiRW_Jednostki doradztwa roln'!H11,'MRiRW_System monitoringu kontro'!H11,'GUS_Wrota Statystyki'!H11,MEN_WKSDO!H11,MEN_ORE!H11,'MŚ_E-usługa „Zagrożenia lasów” '!H11,'MŚ_LasWodaPowietrze '!H11,MŚ_PromocjaParkówNarodowych!H11,'MŚ_Inwazyjne gatunki'!H11,MŚ_InwentaryzacjaCennySiedlisk!H11,MSWiA_Dotacje_dla_mnijeszości!H11,MSWiA_SICPR2.0!H11,'MWSiA_GovNet i SŁR w KPRM'!H11,MSWiA_PSMUP!H11,MSWiA_SRB!H11,'MSWiA_e-Dowód'!H11,'MSWiA_e-Zdrowie'!H11,MSWiA_TETRA!H11,'MSWiA_CHMURA OBLICZ. POLICJI '!H11,MR_ZONE!H11,'MR_Konto przedsiębiorcy'!H11,MR_PEF2!H11,MR_UPRP_PUEP!H11,MR_UPRP_PORTOS!H11,'MR_GUM_e-CZAS'!H11,'MR_GUM_TRANS-TACHO'!H11,MR_GUM_MZP!H11,'MR_UZP_e-Zamówienia'!H11,'MR_GUGiK_Usługi IIP'!H11,'MR_GUGiK_Integracja PZGiK'!H11,MS_SDE3!H11,MS_Pomoc_prawna!H11,MS_KRM!H11,MS_Informat.postępowan.karnego!H11,'MS_iSDA 2.0'!H11,MS_KRZ!H11,MS_eKRS!H11,MS_IES!H11,MS_KRK2.0!H11,'MS_Wdrożenie rozwiązań '!H11,'MRPiPS_MonitoringPracy i Pobytu'!H11,MRPiPS_PFRON_Sodir!H11,MRPiPS_PFRON_Neo!H11,'MRPiPS_PFRON_e-PFRON'!H11,MRPiPS_PFRON_EGW_GW!H11,MRPiPS_PFRON_PlatAnalit!H11,MRPiPS_PFRON_Windykacja!H11,'MRPiPS_PFRON_iPFRON+'!H11,MRPiPS_PFRON_SOW!H11,MZ_SMKL!H11,'MZ_e-KRN+'!H11,'MZ_P1+KPK'!H11,MZ_eKrew!H11,MZ_Poltransplant!H11,'MZ_Poprawa jakości .......'!H11,'MZ_nowoczesne e-usługi'!H11,MZ_P2_P4!H11,MZ_InterScienceCloud!H11,MZ_PPM!H11,MZ_ProfiBaza!H11,'MZ-DigitalBrain'!H11,MKiDN_mLUMEN!H11,MKiDN_mPolona!H11,MKiDN_Patrimonium_II!H11,'MKiDN_Polona dla Bibliotek 2.0 '!H11,'MKiDN_Polona dla Naukowców'!H11,MKiDN_CAS!H11,MKiDN_FilmotekaNarodowa!H11,MKiDN_Hereditas!H11,MKiDN_www.muzeach!H11,MKiDN_TVP_Digi_Sport!H11,MKiDN_TVP_Digi_4K!H11,'MKiDN_e-Omnis'!H11,'MKiDN_Bliżej kultury'!H11,'MKiDN_DIGI TVP SA'!H11,'MKiDN_Cyfrowa rekonstrukcja'!H11,'MKiDN_Dziedzictwo chopinowskie'!H11,'MKiDN_Otwarte Narodowe'!H11,MKiDN_ADE!H11,MKiDN_ZOSiA!H11,MKiDN_Patrimonium!H11,'MKiDN_NID '!H11,'MKiDN_Dziedzictwo muzyki'!H11,'MKiDN_Digitalizacja PWM'!H11,MKiDN_WFDiF!H11,MC_KAP!H11,MC_eRPL!H11,MC_ZPA!H11,MC_SRPS!H11,MC_WIIP!H11,'MC_e-Doręczenia'!H11,MC_CPA!H11,'MC_Portal GOV.PL'!H11,'MC_e-usługi'!H11,MC_EZD!H11,MC_ProgramKompetencjiCyfrowych!H11,MC_mObywatel!H11,'MC_KRONIK@'!H11,MF_PUESC!H11,'MF_e-Urzą Skarboowy'!H11,MGMiŻŚ_SIPAM!H11,MGMiŻŚ_REJA24!H11,MGMiŻŚ_Sat4Envi!H11,GUS_GOSPOSTRATEG!H11,GUS_KSZBI!H11,GUS_PDS!H11,'ME_URE_sprawoz. przes. paliw.  '!H11,'MKiDN_Muzeum Sztuki w Łodzi '!H11,MKiDN_Zachęta!H11,'MKiDN_Bliżej Teatru'!H11,MKiDN_archiwumgov.pl!H11,'MKiDN_@SIA'!H11,'MKiDN_PlatfEduLekArch-Pola'!H11,MKiDN_digital_PWM_kontynuacja!H11,MKiDN_PWM_bez_digitalizacji!H11,MF_SZOPEN!H11,MEN_ZRK!H11)</f>
        <v>21.632400000000001</v>
      </c>
      <c r="I11" s="242">
        <f>SUM(MK_BDO!I11,MK_GIOŚ_PPMŚ!I11,MK_GIOŚ_INSPIRE!I11,'MON_Budowa wysokiej jakości  '!I11,'MON_Portal BiO'!I11,MNiSzW_PPPN!I11,MNiSzW_AMU!I11,MNiSzW_BINWIT!I11,MNiSzW_Herberium!I11,MNiSzW_Cyfr.archiwum_Arch.Krak!I11,MNiSzW_Eukaryota!I11,MNiSZW_PlatformaObslugi.Praktyk!I11,MNiSZW_Mod.Zintegr.SystemuNauk!I11,MNiSZW_ZSUN_II!I11,MNiSW_DRODB!I11,'MNiSW_e-CUDO'!I11,MNiSW_eczlowiek!I11,MNiSW_ePuszcza!I11,MNiSW_Leopoldina!I11,MNiSW_MostDanych!I11,MNiSW_OZwRCIN!I11,'MNiSW_Portal zarz.'!I11,MNiSW_repozytorium!I11,MNiSW_Ucyfrowienie!I11,MNiSW_Agro!I11,'MI_ZSI-ULC'!I11,MI_KREPTD!I11,'MI_KPD do inf.o podróżach multi'!I11,'MI_KPD do inf. o warunkach ruch'!I11,'MI_KSZRD TEN-T'!I11,'MI_Polska droga do automatyzacj'!I11,'MF_ZPUTFG '!I11,MF_EUREKA!I11,MRIRW_GIJHARS_EZD!I11,MRIRW_GIJHARS_GOV.PL!I11,MRIRW_GIJHARS_PUESC!I11,'MRiRW_Wojewódzkie ośrodki'!I11,'MRiRW_Jednostki doradztwa roln'!I11,'MRiRW_System monitoringu kontro'!I11,'GUS_Wrota Statystyki'!I11,MEN_WKSDO!I11,MEN_ORE!I11,'MŚ_E-usługa „Zagrożenia lasów” '!I11,'MŚ_LasWodaPowietrze '!I11,MŚ_PromocjaParkówNarodowych!I11,'MŚ_Inwazyjne gatunki'!I11,MŚ_InwentaryzacjaCennySiedlisk!I11,MSWiA_Dotacje_dla_mnijeszości!I11,MSWiA_SICPR2.0!I11,'MWSiA_GovNet i SŁR w KPRM'!I11,MSWiA_PSMUP!I11,MSWiA_SRB!I11,'MSWiA_e-Dowód'!I11,'MSWiA_e-Zdrowie'!I11,MSWiA_TETRA!I11,'MSWiA_CHMURA OBLICZ. POLICJI '!I11,MR_ZONE!I11,'MR_Konto przedsiębiorcy'!I11,MR_PEF2!I11,MR_UPRP_PUEP!I11,MR_UPRP_PORTOS!I11,'MR_GUM_e-CZAS'!I11,'MR_GUM_TRANS-TACHO'!I11,MR_GUM_MZP!I11,'MR_UZP_e-Zamówienia'!I11,'MR_GUGiK_Usługi IIP'!I11,'MR_GUGiK_Integracja PZGiK'!I11,MS_SDE3!I11,MS_Pomoc_prawna!I11,MS_KRM!I11,MS_Informat.postępowan.karnego!I11,'MS_iSDA 2.0'!I11,MS_KRZ!I11,MS_eKRS!I11,MS_IES!I11,MS_KRK2.0!I11,'MS_Wdrożenie rozwiązań '!I11,'MRPiPS_MonitoringPracy i Pobytu'!I11,MRPiPS_PFRON_Sodir!I11,MRPiPS_PFRON_Neo!I11,'MRPiPS_PFRON_e-PFRON'!I11,MRPiPS_PFRON_EGW_GW!I11,MRPiPS_PFRON_PlatAnalit!I11,MRPiPS_PFRON_Windykacja!I11,'MRPiPS_PFRON_iPFRON+'!I11,MRPiPS_PFRON_SOW!I11,MZ_SMKL!I11,'MZ_e-KRN+'!I11,'MZ_P1+KPK'!I11,MZ_eKrew!I11,MZ_Poltransplant!I11,'MZ_Poprawa jakości .......'!I11,'MZ_nowoczesne e-usługi'!I11,MZ_P2_P4!I11,MZ_InterScienceCloud!I11,MZ_PPM!I11,MZ_ProfiBaza!I11,'MZ-DigitalBrain'!I11,MKiDN_mLUMEN!I11,MKiDN_mPolona!I11,MKiDN_Patrimonium_II!I11,'MKiDN_Polona dla Bibliotek 2.0 '!I11,'MKiDN_Polona dla Naukowców'!I11,MKiDN_CAS!I11,MKiDN_FilmotekaNarodowa!I11,MKiDN_Hereditas!I11,MKiDN_www.muzeach!I11,MKiDN_TVP_Digi_Sport!I11,MKiDN_TVP_Digi_4K!I11,'MKiDN_e-Omnis'!I11,'MKiDN_Bliżej kultury'!I11,'MKiDN_DIGI TVP SA'!I11,'MKiDN_Cyfrowa rekonstrukcja'!I11,'MKiDN_Dziedzictwo chopinowskie'!I11,'MKiDN_Otwarte Narodowe'!I11,MKiDN_ADE!I11,MKiDN_ZOSiA!I11,MKiDN_Patrimonium!I11,'MKiDN_NID '!I11,'MKiDN_Dziedzictwo muzyki'!I11,'MKiDN_Digitalizacja PWM'!I11,MKiDN_WFDiF!I11,MC_KAP!I11,MC_eRPL!I11,MC_ZPA!I11,MC_SRPS!I11,MC_WIIP!I11,'MC_e-Doręczenia'!I11,MC_CPA!I11,'MC_Portal GOV.PL'!I11,'MC_e-usługi'!I11,MC_EZD!I11,MC_ProgramKompetencjiCyfrowych!I11,MC_mObywatel!I11,'MC_KRONIK@'!I11,MF_PUESC!I11,'MF_e-Urzą Skarboowy'!I11,MGMiŻŚ_SIPAM!I11,MGMiŻŚ_REJA24!I11,MGMiŻŚ_Sat4Envi!I11,GUS_GOSPOSTRATEG!I11,GUS_KSZBI!I11,GUS_PDS!I11,'ME_URE_sprawoz. przes. paliw.  '!I11,'MKiDN_Muzeum Sztuki w Łodzi '!I11,MKiDN_Zachęta!I11,'MKiDN_Bliżej Teatru'!I11,MKiDN_archiwumgov.pl!I11,'MKiDN_@SIA'!I11,'MKiDN_PlatfEduLekArch-Pola'!I11,MKiDN_digital_PWM_kontynuacja!I11,MKiDN_PWM_bez_digitalizacji!I11,MF_SZOPEN!I11,MEN_ZRK!I11)</f>
        <v>21.185400000000001</v>
      </c>
      <c r="J11" s="242">
        <f>SUM(MK_BDO!J11,MK_GIOŚ_PPMŚ!J11,MK_GIOŚ_INSPIRE!J11,'MON_Budowa wysokiej jakości  '!J11,'MON_Portal BiO'!J11,MNiSzW_PPPN!J11,MNiSzW_AMU!J11,MNiSzW_BINWIT!J11,MNiSzW_Herberium!J11,MNiSzW_Cyfr.archiwum_Arch.Krak!J11,MNiSzW_Eukaryota!J11,MNiSZW_PlatformaObslugi.Praktyk!J11,MNiSZW_Mod.Zintegr.SystemuNauk!J11,MNiSZW_ZSUN_II!J11,MNiSW_DRODB!J11,'MNiSW_e-CUDO'!J11,MNiSW_eczlowiek!J11,MNiSW_ePuszcza!J11,MNiSW_Leopoldina!J11,MNiSW_MostDanych!J11,MNiSW_OZwRCIN!J11,'MNiSW_Portal zarz.'!J11,MNiSW_repozytorium!J11,MNiSW_Ucyfrowienie!J11,MNiSW_Agro!J11,'MI_ZSI-ULC'!J11,MI_KREPTD!J11,'MI_KPD do inf.o podróżach multi'!J11,'MI_KPD do inf. o warunkach ruch'!J11,'MI_KSZRD TEN-T'!J11,'MI_Polska droga do automatyzacj'!J11,'MF_ZPUTFG '!J11,MF_EUREKA!J11,MRIRW_GIJHARS_EZD!J11,MRIRW_GIJHARS_GOV.PL!J11,MRIRW_GIJHARS_PUESC!J11,'MRiRW_Wojewódzkie ośrodki'!J11,'MRiRW_Jednostki doradztwa roln'!J11,'MRiRW_System monitoringu kontro'!J11,'GUS_Wrota Statystyki'!J11,MEN_WKSDO!J11,MEN_ORE!J11,'MŚ_E-usługa „Zagrożenia lasów” '!J11,'MŚ_LasWodaPowietrze '!J11,MŚ_PromocjaParkówNarodowych!J11,'MŚ_Inwazyjne gatunki'!J11,MŚ_InwentaryzacjaCennySiedlisk!J11,MSWiA_Dotacje_dla_mnijeszości!J11,MSWiA_SICPR2.0!J11,'MWSiA_GovNet i SŁR w KPRM'!J11,MSWiA_PSMUP!J11,MSWiA_SRB!J11,'MSWiA_e-Dowód'!J11,'MSWiA_e-Zdrowie'!J11,MSWiA_TETRA!J11,'MSWiA_CHMURA OBLICZ. POLICJI '!J11,MR_ZONE!J11,'MR_Konto przedsiębiorcy'!J11,MR_PEF2!J11,MR_UPRP_PUEP!J11,MR_UPRP_PORTOS!J11,'MR_GUM_e-CZAS'!J11,'MR_GUM_TRANS-TACHO'!J11,MR_GUM_MZP!J11,'MR_UZP_e-Zamówienia'!J11,'MR_GUGiK_Usługi IIP'!J11,'MR_GUGiK_Integracja PZGiK'!J11,MS_SDE3!J11,MS_Pomoc_prawna!J11,MS_KRM!J11,MS_Informat.postępowan.karnego!J11,'MS_iSDA 2.0'!J11,MS_KRZ!J11,MS_eKRS!J11,MS_IES!J11,MS_KRK2.0!J11,'MS_Wdrożenie rozwiązań '!J11,'MRPiPS_MonitoringPracy i Pobytu'!J11,MRPiPS_PFRON_Sodir!J11,MRPiPS_PFRON_Neo!J11,'MRPiPS_PFRON_e-PFRON'!J11,MRPiPS_PFRON_EGW_GW!J11,MRPiPS_PFRON_PlatAnalit!J11,MRPiPS_PFRON_Windykacja!J11,'MRPiPS_PFRON_iPFRON+'!J11,MRPiPS_PFRON_SOW!J11,MZ_SMKL!J11,'MZ_e-KRN+'!J11,'MZ_P1+KPK'!J11,MZ_eKrew!J11,MZ_Poltransplant!J11,'MZ_Poprawa jakości .......'!J11,'MZ_nowoczesne e-usługi'!J11,MZ_P2_P4!J11,MZ_InterScienceCloud!J11,MZ_PPM!J11,MZ_ProfiBaza!J11,'MZ-DigitalBrain'!J11,MKiDN_mLUMEN!J11,MKiDN_mPolona!J11,MKiDN_Patrimonium_II!J11,'MKiDN_Polona dla Bibliotek 2.0 '!J11,'MKiDN_Polona dla Naukowców'!J11,MKiDN_CAS!J11,MKiDN_FilmotekaNarodowa!J11,MKiDN_Hereditas!J11,MKiDN_www.muzeach!J11,MKiDN_TVP_Digi_Sport!J11,MKiDN_TVP_Digi_4K!J11,'MKiDN_e-Omnis'!J11,'MKiDN_Bliżej kultury'!J11,'MKiDN_DIGI TVP SA'!J11,'MKiDN_Cyfrowa rekonstrukcja'!J11,'MKiDN_Dziedzictwo chopinowskie'!J11,'MKiDN_Otwarte Narodowe'!J11,MKiDN_ADE!J11,MKiDN_ZOSiA!J11,MKiDN_Patrimonium!J11,'MKiDN_NID '!J11,'MKiDN_Dziedzictwo muzyki'!J11,'MKiDN_Digitalizacja PWM'!J11,MKiDN_WFDiF!J11,MC_KAP!J11,MC_eRPL!J11,MC_ZPA!J11,MC_SRPS!J11,MC_WIIP!J11,'MC_e-Doręczenia'!J11,MC_CPA!J11,'MC_Portal GOV.PL'!J11,'MC_e-usługi'!J11,MC_EZD!J11,MC_ProgramKompetencjiCyfrowych!J11,MC_mObywatel!J11,'MC_KRONIK@'!J11,MF_PUESC!J11,'MF_e-Urzą Skarboowy'!J11,MGMiŻŚ_SIPAM!J11,MGMiŻŚ_REJA24!J11,MGMiŻŚ_Sat4Envi!J11,GUS_GOSPOSTRATEG!J11,GUS_KSZBI!J11,GUS_PDS!J11,'ME_URE_sprawoz. przes. paliw.  '!J11,'MKiDN_Muzeum Sztuki w Łodzi '!J11,MKiDN_Zachęta!J11,'MKiDN_Bliżej Teatru'!J11,MKiDN_archiwumgov.pl!J11,'MKiDN_@SIA'!J11,'MKiDN_PlatfEduLekArch-Pola'!J11,MKiDN_digital_PWM_kontynuacja!J11,MKiDN_PWM_bez_digitalizacji!J11,MF_SZOPEN!J11,MEN_ZRK!J11)</f>
        <v>12.360000000000001</v>
      </c>
      <c r="K11" s="242">
        <f>SUM(MK_BDO!K11,MK_GIOŚ_PPMŚ!K11,MK_GIOŚ_INSPIRE!K11,'MON_Budowa wysokiej jakości  '!K11,'MON_Portal BiO'!K11,MNiSzW_PPPN!K11,MNiSzW_AMU!K11,MNiSzW_BINWIT!K11,MNiSzW_Herberium!K11,MNiSzW_Cyfr.archiwum_Arch.Krak!K11,MNiSzW_Eukaryota!K11,MNiSZW_PlatformaObslugi.Praktyk!K11,MNiSZW_Mod.Zintegr.SystemuNauk!K11,MNiSZW_ZSUN_II!K11,MNiSW_DRODB!K11,'MNiSW_e-CUDO'!K11,MNiSW_eczlowiek!K11,MNiSW_ePuszcza!K11,MNiSW_Leopoldina!K11,MNiSW_MostDanych!K11,MNiSW_OZwRCIN!K11,'MNiSW_Portal zarz.'!K11,MNiSW_repozytorium!K11,MNiSW_Ucyfrowienie!K11,MNiSW_Agro!K11,'MI_ZSI-ULC'!K11,MI_KREPTD!K11,'MI_KPD do inf.o podróżach multi'!K11,'MI_KPD do inf. o warunkach ruch'!K11,'MI_KSZRD TEN-T'!K11,'MI_Polska droga do automatyzacj'!K11,'MF_ZPUTFG '!K11,MF_EUREKA!K11,MRIRW_GIJHARS_EZD!K11,MRIRW_GIJHARS_GOV.PL!K11,MRIRW_GIJHARS_PUESC!K11,'MRiRW_Wojewódzkie ośrodki'!K11,'MRiRW_Jednostki doradztwa roln'!K11,'MRiRW_System monitoringu kontro'!K11,'GUS_Wrota Statystyki'!K11,MEN_WKSDO!K11,MEN_ORE!K11,'MŚ_E-usługa „Zagrożenia lasów” '!K11,'MŚ_LasWodaPowietrze '!K11,MŚ_PromocjaParkówNarodowych!K11,'MŚ_Inwazyjne gatunki'!K11,MŚ_InwentaryzacjaCennySiedlisk!K11,MSWiA_Dotacje_dla_mnijeszości!K11,MSWiA_SICPR2.0!K11,'MWSiA_GovNet i SŁR w KPRM'!K11,MSWiA_PSMUP!K11,MSWiA_SRB!K11,'MSWiA_e-Dowód'!K11,'MSWiA_e-Zdrowie'!K11,MSWiA_TETRA!K11,'MSWiA_CHMURA OBLICZ. POLICJI '!K11,MR_ZONE!K11,'MR_Konto przedsiębiorcy'!K11,MR_PEF2!K11,MR_UPRP_PUEP!K11,MR_UPRP_PORTOS!K11,'MR_GUM_e-CZAS'!K11,'MR_GUM_TRANS-TACHO'!K11,MR_GUM_MZP!K11,'MR_UZP_e-Zamówienia'!K11,'MR_GUGiK_Usługi IIP'!K11,'MR_GUGiK_Integracja PZGiK'!K11,MS_SDE3!K11,MS_Pomoc_prawna!K11,MS_KRM!K11,MS_Informat.postępowan.karnego!K11,'MS_iSDA 2.0'!K11,MS_KRZ!K11,MS_eKRS!K11,MS_IES!K11,MS_KRK2.0!K11,'MS_Wdrożenie rozwiązań '!K11,'MRPiPS_MonitoringPracy i Pobytu'!K11,MRPiPS_PFRON_Sodir!K11,MRPiPS_PFRON_Neo!K11,'MRPiPS_PFRON_e-PFRON'!K11,MRPiPS_PFRON_EGW_GW!K11,MRPiPS_PFRON_PlatAnalit!K11,MRPiPS_PFRON_Windykacja!K11,'MRPiPS_PFRON_iPFRON+'!K11,MRPiPS_PFRON_SOW!K11,MZ_SMKL!K11,'MZ_e-KRN+'!K11,'MZ_P1+KPK'!K11,MZ_eKrew!K11,MZ_Poltransplant!K11,'MZ_Poprawa jakości .......'!K11,'MZ_nowoczesne e-usługi'!K11,MZ_P2_P4!K11,MZ_InterScienceCloud!K11,MZ_PPM!K11,MZ_ProfiBaza!K11,'MZ-DigitalBrain'!K11,MKiDN_mLUMEN!K11,MKiDN_mPolona!K11,MKiDN_Patrimonium_II!K11,'MKiDN_Polona dla Bibliotek 2.0 '!K11,'MKiDN_Polona dla Naukowców'!K11,MKiDN_CAS!K11,MKiDN_FilmotekaNarodowa!K11,MKiDN_Hereditas!K11,MKiDN_www.muzeach!K11,MKiDN_TVP_Digi_Sport!K11,MKiDN_TVP_Digi_4K!K11,'MKiDN_e-Omnis'!K11,'MKiDN_Bliżej kultury'!K11,'MKiDN_DIGI TVP SA'!K11,'MKiDN_Cyfrowa rekonstrukcja'!K11,'MKiDN_Dziedzictwo chopinowskie'!K11,'MKiDN_Otwarte Narodowe'!K11,MKiDN_ADE!K11,MKiDN_ZOSiA!K11,MKiDN_Patrimonium!K11,'MKiDN_NID '!K11,'MKiDN_Dziedzictwo muzyki'!K11,'MKiDN_Digitalizacja PWM'!K11,MKiDN_WFDiF!K11,MC_KAP!K11,MC_eRPL!K11,MC_ZPA!K11,MC_SRPS!K11,MC_WIIP!K11,'MC_e-Doręczenia'!K11,MC_CPA!K11,'MC_Portal GOV.PL'!K11,'MC_e-usługi'!K11,MC_EZD!K11,MC_ProgramKompetencjiCyfrowych!K11,MC_mObywatel!K11,'MC_KRONIK@'!K11,MF_PUESC!K11,'MF_e-Urzą Skarboowy'!K11,MGMiŻŚ_SIPAM!K11,MGMiŻŚ_REJA24!K11,MGMiŻŚ_Sat4Envi!K11,GUS_GOSPOSTRATEG!K11,GUS_KSZBI!K11,GUS_PDS!K11,'ME_URE_sprawoz. przes. paliw.  '!K11,'MKiDN_Muzeum Sztuki w Łodzi '!K11,MKiDN_Zachęta!K11,'MKiDN_Bliżej Teatru'!K11,MKiDN_archiwumgov.pl!K11,'MKiDN_@SIA'!K11,'MKiDN_PlatfEduLekArch-Pola'!K11,MKiDN_digital_PWM_kontynuacja!K11,MKiDN_PWM_bez_digitalizacji!K11,MF_SZOPEN!K11,MEN_ZRK!K11)</f>
        <v>1.75</v>
      </c>
      <c r="L11" s="242">
        <f>SUM(MK_BDO!L11,MK_GIOŚ_PPMŚ!L11,MK_GIOŚ_INSPIRE!L11,'MON_Budowa wysokiej jakości  '!L11,'MON_Portal BiO'!L11,MNiSzW_PPPN!L11,MNiSzW_AMU!L11,MNiSzW_BINWIT!L11,MNiSzW_Herberium!L11,MNiSzW_Cyfr.archiwum_Arch.Krak!L11,MNiSzW_Eukaryota!L11,MNiSZW_PlatformaObslugi.Praktyk!L11,MNiSZW_Mod.Zintegr.SystemuNauk!L11,MNiSZW_ZSUN_II!L11,MNiSW_DRODB!L11,'MNiSW_e-CUDO'!L11,MNiSW_eczlowiek!L11,MNiSW_ePuszcza!L11,MNiSW_Leopoldina!L11,MNiSW_MostDanych!L11,MNiSW_OZwRCIN!L11,'MNiSW_Portal zarz.'!L11,MNiSW_repozytorium!L11,MNiSW_Ucyfrowienie!L11,MNiSW_Agro!L11,'MI_ZSI-ULC'!L11,MI_KREPTD!L11,'MI_KPD do inf.o podróżach multi'!L11,'MI_KPD do inf. o warunkach ruch'!L11,'MI_KSZRD TEN-T'!L11,'MI_Polska droga do automatyzacj'!L11,'MF_ZPUTFG '!L11,MF_EUREKA!L11,MRIRW_GIJHARS_EZD!L11,MRIRW_GIJHARS_GOV.PL!L11,MRIRW_GIJHARS_PUESC!L11,'MRiRW_Wojewódzkie ośrodki'!L11,'MRiRW_Jednostki doradztwa roln'!L11,'MRiRW_System monitoringu kontro'!L11,'GUS_Wrota Statystyki'!L11,MEN_WKSDO!L11,MEN_ORE!L11,'MŚ_E-usługa „Zagrożenia lasów” '!L11,'MŚ_LasWodaPowietrze '!L11,MŚ_PromocjaParkówNarodowych!L11,'MŚ_Inwazyjne gatunki'!L11,MŚ_InwentaryzacjaCennySiedlisk!L11,MSWiA_Dotacje_dla_mnijeszości!L11,MSWiA_SICPR2.0!L11,'MWSiA_GovNet i SŁR w KPRM'!L11,MSWiA_PSMUP!L11,MSWiA_SRB!L11,'MSWiA_e-Dowód'!L11,'MSWiA_e-Zdrowie'!L11,MSWiA_TETRA!L11,'MSWiA_CHMURA OBLICZ. POLICJI '!L11,MR_ZONE!L11,'MR_Konto przedsiębiorcy'!L11,MR_PEF2!L11,MR_UPRP_PUEP!L11,MR_UPRP_PORTOS!L11,'MR_GUM_e-CZAS'!L11,'MR_GUM_TRANS-TACHO'!L11,MR_GUM_MZP!L11,'MR_UZP_e-Zamówienia'!L11,'MR_GUGiK_Usługi IIP'!L11,'MR_GUGiK_Integracja PZGiK'!L11,MS_SDE3!L11,MS_Pomoc_prawna!L11,MS_KRM!L11,MS_Informat.postępowan.karnego!L11,'MS_iSDA 2.0'!L11,MS_KRZ!L11,MS_eKRS!L11,MS_IES!L11,MS_KRK2.0!L11,'MS_Wdrożenie rozwiązań '!L11,'MRPiPS_MonitoringPracy i Pobytu'!L11,MRPiPS_PFRON_Sodir!L11,MRPiPS_PFRON_Neo!L11,'MRPiPS_PFRON_e-PFRON'!L11,MRPiPS_PFRON_EGW_GW!L11,MRPiPS_PFRON_PlatAnalit!L11,MRPiPS_PFRON_Windykacja!L11,'MRPiPS_PFRON_iPFRON+'!L11,MRPiPS_PFRON_SOW!L11,MZ_SMKL!L11,'MZ_e-KRN+'!L11,'MZ_P1+KPK'!L11,MZ_eKrew!L11,MZ_Poltransplant!L11,'MZ_Poprawa jakości .......'!L11,'MZ_nowoczesne e-usługi'!L11,MZ_P2_P4!L11,MZ_InterScienceCloud!L11,MZ_PPM!L11,MZ_ProfiBaza!L11,'MZ-DigitalBrain'!L11,MKiDN_mLUMEN!L11,MKiDN_mPolona!L11,MKiDN_Patrimonium_II!L11,'MKiDN_Polona dla Bibliotek 2.0 '!L11,'MKiDN_Polona dla Naukowców'!L11,MKiDN_CAS!L11,MKiDN_FilmotekaNarodowa!L11,MKiDN_Hereditas!L11,MKiDN_www.muzeach!L11,MKiDN_TVP_Digi_Sport!L11,MKiDN_TVP_Digi_4K!L11,'MKiDN_e-Omnis'!L11,'MKiDN_Bliżej kultury'!L11,'MKiDN_DIGI TVP SA'!L11,'MKiDN_Cyfrowa rekonstrukcja'!L11,'MKiDN_Dziedzictwo chopinowskie'!L11,'MKiDN_Otwarte Narodowe'!L11,MKiDN_ADE!L11,MKiDN_ZOSiA!L11,MKiDN_Patrimonium!L11,'MKiDN_NID '!L11,'MKiDN_Dziedzictwo muzyki'!L11,'MKiDN_Digitalizacja PWM'!L11,MKiDN_WFDiF!L11,MC_KAP!L11,MC_eRPL!L11,MC_ZPA!L11,MC_SRPS!L11,MC_WIIP!L11,'MC_e-Doręczenia'!L11,MC_CPA!L11,'MC_Portal GOV.PL'!L11,'MC_e-usługi'!L11,MC_EZD!L11,MC_ProgramKompetencjiCyfrowych!L11,MC_mObywatel!L11,'MC_KRONIK@'!L11,MF_PUESC!L11,'MF_e-Urzą Skarboowy'!L11,MGMiŻŚ_SIPAM!L11,MGMiŻŚ_REJA24!L11,MGMiŻŚ_Sat4Envi!L11,GUS_GOSPOSTRATEG!L11,GUS_KSZBI!L11,GUS_PDS!L11,'ME_URE_sprawoz. przes. paliw.  '!L11,'MKiDN_Muzeum Sztuki w Łodzi '!L11,MKiDN_Zachęta!L11,'MKiDN_Bliżej Teatru'!L11,MKiDN_archiwumgov.pl!L11,'MKiDN_@SIA'!L11,'MKiDN_PlatfEduLekArch-Pola'!L11,MKiDN_digital_PWM_kontynuacja!L11,MKiDN_PWM_bez_digitalizacji!L11,MF_SZOPEN!L11,MEN_ZRK!L11)</f>
        <v>1.5720000000000003</v>
      </c>
      <c r="M11" s="242">
        <f t="shared" si="0"/>
        <v>115.71100000000001</v>
      </c>
    </row>
    <row r="12" spans="1:19" s="282" customFormat="1" ht="15" customHeight="1" x14ac:dyDescent="0.35">
      <c r="A12" s="286" t="s">
        <v>11</v>
      </c>
      <c r="B12" s="242">
        <f t="shared" ref="B12:L12" si="2">SUM(B13,B14,B15)</f>
        <v>-310.09276369999986</v>
      </c>
      <c r="C12" s="242">
        <f t="shared" si="2"/>
        <v>-620.52078343000017</v>
      </c>
      <c r="D12" s="242">
        <f t="shared" si="2"/>
        <v>-1152.9102670099996</v>
      </c>
      <c r="E12" s="242">
        <f t="shared" si="2"/>
        <v>-1137.2753490539992</v>
      </c>
      <c r="F12" s="242">
        <f t="shared" si="2"/>
        <v>-643.93287680560024</v>
      </c>
      <c r="G12" s="242">
        <f t="shared" si="2"/>
        <v>-695.06726728160038</v>
      </c>
      <c r="H12" s="242">
        <f t="shared" si="2"/>
        <v>-937.45096391562492</v>
      </c>
      <c r="I12" s="242">
        <f t="shared" si="2"/>
        <v>-731.70324639040484</v>
      </c>
      <c r="J12" s="242">
        <f t="shared" si="2"/>
        <v>-709.9156328564693</v>
      </c>
      <c r="K12" s="242">
        <f t="shared" si="2"/>
        <v>-708.33862348885475</v>
      </c>
      <c r="L12" s="242">
        <f t="shared" si="2"/>
        <v>-659.28695988400909</v>
      </c>
      <c r="M12" s="242">
        <f t="shared" ref="M12:M13" si="3">SUM(B12:L12)</f>
        <v>-8306.4947338165621</v>
      </c>
      <c r="O12" s="283"/>
    </row>
    <row r="13" spans="1:19" s="282" customFormat="1" x14ac:dyDescent="0.35">
      <c r="A13" s="7" t="s">
        <v>5</v>
      </c>
      <c r="B13" s="242">
        <f>B5-B9</f>
        <v>-307.1417636999999</v>
      </c>
      <c r="C13" s="242">
        <f t="shared" ref="C13:L13" si="4">C5-C9</f>
        <v>-614.9078364300002</v>
      </c>
      <c r="D13" s="242">
        <f t="shared" si="4"/>
        <v>-1149.8355700099996</v>
      </c>
      <c r="E13" s="242">
        <f t="shared" si="4"/>
        <v>-1131.1134580539992</v>
      </c>
      <c r="F13" s="242">
        <f t="shared" si="4"/>
        <v>-629.34219680560022</v>
      </c>
      <c r="G13" s="242">
        <f t="shared" si="4"/>
        <v>-674.78958728160035</v>
      </c>
      <c r="H13" s="242">
        <f t="shared" si="4"/>
        <v>-917.83428391562495</v>
      </c>
      <c r="I13" s="242">
        <f t="shared" si="4"/>
        <v>-712.65356639040476</v>
      </c>
      <c r="J13" s="242">
        <f t="shared" si="4"/>
        <v>-699.80135285646929</v>
      </c>
      <c r="K13" s="242">
        <f t="shared" si="4"/>
        <v>-708.91434348885468</v>
      </c>
      <c r="L13" s="242">
        <f t="shared" si="4"/>
        <v>-659.88067988400906</v>
      </c>
      <c r="M13" s="242">
        <f t="shared" si="3"/>
        <v>-8206.2146388165638</v>
      </c>
      <c r="O13" s="283"/>
    </row>
    <row r="14" spans="1:19" s="282" customFormat="1" x14ac:dyDescent="0.35">
      <c r="A14" s="7" t="s">
        <v>6</v>
      </c>
      <c r="B14" s="242">
        <f>B6-B10</f>
        <v>-0.03</v>
      </c>
      <c r="C14" s="242">
        <f t="shared" ref="C14:L14" si="5">C6-C10</f>
        <v>-0.51994699999999994</v>
      </c>
      <c r="D14" s="242">
        <f t="shared" si="5"/>
        <v>-0.38169699999999995</v>
      </c>
      <c r="E14" s="242">
        <f t="shared" si="5"/>
        <v>-0.51749100000000003</v>
      </c>
      <c r="F14" s="242">
        <f t="shared" si="5"/>
        <v>-0.26427999999999996</v>
      </c>
      <c r="G14" s="242">
        <f t="shared" si="5"/>
        <v>-0.26427999999999996</v>
      </c>
      <c r="H14" s="242">
        <f t="shared" si="5"/>
        <v>-0.10428000000000001</v>
      </c>
      <c r="I14" s="242">
        <f t="shared" si="5"/>
        <v>-8.4280000000000008E-2</v>
      </c>
      <c r="J14" s="242">
        <f t="shared" si="5"/>
        <v>-8.4280000000000008E-2</v>
      </c>
      <c r="K14" s="242">
        <f t="shared" si="5"/>
        <v>-0.10428000000000001</v>
      </c>
      <c r="L14" s="242">
        <f t="shared" si="5"/>
        <v>-0.13428000000000001</v>
      </c>
      <c r="M14" s="242">
        <f>SUM(B14:L14)</f>
        <v>-2.4890950000000003</v>
      </c>
      <c r="O14" s="285"/>
    </row>
    <row r="15" spans="1:19" s="282" customFormat="1" x14ac:dyDescent="0.35">
      <c r="A15" s="7" t="s">
        <v>7</v>
      </c>
      <c r="B15" s="242">
        <f>B7-B11</f>
        <v>-2.9209999999999998</v>
      </c>
      <c r="C15" s="242">
        <f t="shared" ref="C15:L15" si="6">C7-C11</f>
        <v>-5.093</v>
      </c>
      <c r="D15" s="242">
        <f t="shared" si="6"/>
        <v>-2.6930000000000001</v>
      </c>
      <c r="E15" s="242">
        <f t="shared" si="6"/>
        <v>-5.6443999999999992</v>
      </c>
      <c r="F15" s="242">
        <f t="shared" si="6"/>
        <v>-14.3264</v>
      </c>
      <c r="G15" s="242">
        <f t="shared" si="6"/>
        <v>-20.013400000000001</v>
      </c>
      <c r="H15" s="242">
        <f t="shared" si="6"/>
        <v>-19.5124</v>
      </c>
      <c r="I15" s="242">
        <f t="shared" si="6"/>
        <v>-18.965400000000002</v>
      </c>
      <c r="J15" s="242">
        <f t="shared" si="6"/>
        <v>-10.030000000000001</v>
      </c>
      <c r="K15" s="242">
        <f t="shared" si="6"/>
        <v>0.68000000000000016</v>
      </c>
      <c r="L15" s="242">
        <f t="shared" si="6"/>
        <v>0.72799999999999954</v>
      </c>
      <c r="M15" s="65">
        <f t="shared" si="0"/>
        <v>-97.790999999999997</v>
      </c>
      <c r="N15" s="284"/>
      <c r="O15" s="285"/>
    </row>
    <row r="16" spans="1:19" ht="29" x14ac:dyDescent="0.35">
      <c r="A16" s="3" t="s">
        <v>9</v>
      </c>
      <c r="B16" s="242">
        <f>SUM(MK_BDO!B16,MK_GIOŚ_PPMŚ!B16,MK_GIOŚ_INSPIRE!B16,'MON_Budowa wysokiej jakości  '!B16,'MON_Portal BiO'!B16,MNiSzW_PPPN!B16,MNiSzW_AMU!B16,MNiSzW_BINWIT!B16,MNiSzW_Herberium!B16,MNiSzW_Cyfr.archiwum_Arch.Krak!B16,MNiSzW_Eukaryota!B16,MNiSZW_PlatformaObslugi.Praktyk!B16,MNiSZW_Mod.Zintegr.SystemuNauk!B16,MNiSZW_ZSUN_II!B16,MNiSW_DRODB!B16,'MNiSW_e-CUDO'!B16,MNiSW_eczlowiek!B16,MNiSW_ePuszcza!B16,MNiSW_Leopoldina!B16,MNiSW_MostDanych!B16,MNiSW_OZwRCIN!B16,'MNiSW_Portal zarz.'!B16,MNiSW_repozytorium!B16,MNiSW_Ucyfrowienie!B16,MNiSW_Agro!B16,'MI_ZSI-ULC'!B16,MI_KREPTD!B16,'MI_KPD do inf.o podróżach multi'!B16,'MI_KPD do inf. o warunkach ruch'!B16,'MI_KSZRD TEN-T'!B16,'MI_Polska droga do automatyzacj'!B16,'MF_ZPUTFG '!B16,MF_EUREKA!B16,MRIRW_GIJHARS_EZD!B16,MRIRW_GIJHARS_GOV.PL!B16,MRIRW_GIJHARS_PUESC!B16,'MRiRW_Wojewódzkie ośrodki'!B16,'MRiRW_Jednostki doradztwa roln'!B16,'MRiRW_System monitoringu kontro'!B16,'GUS_Wrota Statystyki'!B16,MEN_WKSDO!B16,MEN_ORE!B16,'MŚ_E-usługa „Zagrożenia lasów” '!B16,'MŚ_LasWodaPowietrze '!B16,MŚ_PromocjaParkówNarodowych!B16,'MŚ_Inwazyjne gatunki'!B16,MŚ_InwentaryzacjaCennySiedlisk!B16,MSWiA_Dotacje_dla_mnijeszości!B16,MSWiA_SICPR2.0!B16,'MWSiA_GovNet i SŁR w KPRM'!B16,MSWiA_PSMUP!B16,MSWiA_SRB!B16,'MSWiA_e-Dowód'!B16,'MSWiA_e-Zdrowie'!B16,MSWiA_TETRA!B16,'MSWiA_CHMURA OBLICZ. POLICJI '!B16,MR_ZONE!B16,'MR_Konto przedsiębiorcy'!B16,MR_PEF2!B16,MR_UPRP_PUEP!B16,MR_UPRP_PORTOS!B16,'MR_GUM_e-CZAS'!B16,'MR_GUM_TRANS-TACHO'!B16,MR_GUM_MZP!B16,'MR_UZP_e-Zamówienia'!B16,'MR_GUGiK_Usługi IIP'!B16,'MR_GUGiK_Integracja PZGiK'!B16,MS_SDE3!B16,MS_Pomoc_prawna!B16,MS_KRM!B16,MS_Informat.postępowan.karnego!B16,'MS_iSDA 2.0'!B16,MS_KRZ!B16,MS_eKRS!B16,MS_IES!B16,MS_KRK2.0!B16,'MS_Wdrożenie rozwiązań '!B16,'MRPiPS_MonitoringPracy i Pobytu'!B16,MRPiPS_PFRON_Sodir!B16,MRPiPS_PFRON_Neo!B16,'MRPiPS_PFRON_e-PFRON'!B16,MRPiPS_PFRON_EGW_GW!B16,MRPiPS_PFRON_PlatAnalit!B16,MRPiPS_PFRON_Windykacja!B16,'MRPiPS_PFRON_iPFRON+'!B16,MRPiPS_PFRON_SOW!B16,MZ_SMKL!B16,'MZ_e-KRN+'!B16,'MZ_P1+KPK'!B16,MZ_eKrew!B16,MZ_Poltransplant!B16,'MZ_Poprawa jakości .......'!B16,'MZ_nowoczesne e-usługi'!B16,MZ_P2_P4!B16,MZ_InterScienceCloud!B16,MZ_PPM!B16,MZ_ProfiBaza!B16,'MZ-DigitalBrain'!B16,MKiDN_mLUMEN!B16,MKiDN_mPolona!B16,MKiDN_Patrimonium_II!B16,'MKiDN_Polona dla Bibliotek 2.0 '!B16,'MKiDN_Polona dla Naukowców'!B16,MKiDN_CAS!B16,MKiDN_FilmotekaNarodowa!B16,MKiDN_Hereditas!B16,MKiDN_www.muzeach!B16,MKiDN_TVP_Digi_Sport!B16,MKiDN_TVP_Digi_4K!B16,'MKiDN_e-Omnis'!B16,'MKiDN_Bliżej kultury'!B16,'MKiDN_DIGI TVP SA'!B16,'MKiDN_Cyfrowa rekonstrukcja'!B16,'MKiDN_Dziedzictwo chopinowskie'!B16,'MKiDN_Otwarte Narodowe'!B16,MKiDN_ADE!B16,MKiDN_ZOSiA!B16,MKiDN_Patrimonium!B16,'MKiDN_NID '!B16,'MKiDN_Dziedzictwo muzyki'!B16,'MKiDN_Digitalizacja PWM'!B16,MKiDN_WFDiF!B16,MC_KAP!B16,MC_eRPL!B16,MC_ZPA!B16,MC_SRPS!B16,MC_WIIP!B16,'MC_e-Doręczenia'!B16,MC_CPA!B16,'MC_Portal GOV.PL'!B16,'MC_e-usługi'!B16,MC_EZD!B16,MC_ProgramKompetencjiCyfrowych!B16,MC_mObywatel!B16,'MC_KRONIK@'!B16,MF_PUESC!B16,'MF_e-Urzą Skarboowy'!B16,MGMiŻŚ_SIPAM!B16,MGMiŻŚ_REJA24!B16,MGMiŻŚ_Sat4Envi!B16,GUS_GOSPOSTRATEG!B16,GUS_KSZBI!B16,GUS_PDS!B16,'ME_URE_sprawoz. przes. paliw.  '!B16,'MKiDN_Muzeum Sztuki w Łodzi '!B16,MKiDN_Zachęta!B16,'MKiDN_Bliżej Teatru'!B16,MKiDN_archiwumgov.pl!B16,'MKiDN_@SIA'!B16,'MKiDN_PlatfEduLekArch-Pola'!B16,MKiDN_digital_PWM_kontynuacja!B16,MKiDN_PWM_bez_digitalizacji!B16,MF_SZOPEN!B16,MEN_ZRK!B16)</f>
        <v>532.09732032999989</v>
      </c>
      <c r="C16" s="242">
        <f>SUM(MK_BDO!C16,MK_GIOŚ_PPMŚ!C16,MK_GIOŚ_INSPIRE!C16,'MON_Budowa wysokiej jakości  '!C16,'MON_Portal BiO'!C16,MNiSzW_PPPN!C16,MNiSzW_AMU!C16,MNiSzW_BINWIT!C16,MNiSzW_Herberium!C16,MNiSzW_Cyfr.archiwum_Arch.Krak!C16,MNiSzW_Eukaryota!C16,MNiSZW_PlatformaObslugi.Praktyk!C16,MNiSZW_Mod.Zintegr.SystemuNauk!C16,MNiSZW_ZSUN_II!C16,MNiSW_DRODB!C16,'MNiSW_e-CUDO'!C16,MNiSW_eczlowiek!C16,MNiSW_ePuszcza!C16,MNiSW_Leopoldina!C16,MNiSW_MostDanych!C16,MNiSW_OZwRCIN!C16,'MNiSW_Portal zarz.'!C16,MNiSW_repozytorium!C16,MNiSW_Ucyfrowienie!C16,MNiSW_Agro!C16,'MI_ZSI-ULC'!C16,MI_KREPTD!C16,'MI_KPD do inf.o podróżach multi'!C16,'MI_KPD do inf. o warunkach ruch'!C16,'MI_KSZRD TEN-T'!C16,'MI_Polska droga do automatyzacj'!C16,'MF_ZPUTFG '!C16,MF_EUREKA!C16,MRIRW_GIJHARS_EZD!C16,MRIRW_GIJHARS_GOV.PL!C16,MRIRW_GIJHARS_PUESC!C16,'MRiRW_Wojewódzkie ośrodki'!C16,'MRiRW_Jednostki doradztwa roln'!C16,'MRiRW_System monitoringu kontro'!C16,'GUS_Wrota Statystyki'!C16,MEN_WKSDO!C16,MEN_ORE!C16,'MŚ_E-usługa „Zagrożenia lasów” '!C16,'MŚ_LasWodaPowietrze '!C16,MŚ_PromocjaParkówNarodowych!C16,'MŚ_Inwazyjne gatunki'!C16,MŚ_InwentaryzacjaCennySiedlisk!C16,MSWiA_Dotacje_dla_mnijeszości!C16,MSWiA_SICPR2.0!C16,'MWSiA_GovNet i SŁR w KPRM'!C16,MSWiA_PSMUP!C16,MSWiA_SRB!C16,'MSWiA_e-Dowód'!C16,'MSWiA_e-Zdrowie'!C16,MSWiA_TETRA!C16,'MSWiA_CHMURA OBLICZ. POLICJI '!C16,MR_ZONE!C16,'MR_Konto przedsiębiorcy'!C16,MR_PEF2!C16,MR_UPRP_PUEP!C16,MR_UPRP_PORTOS!C16,'MR_GUM_e-CZAS'!C16,'MR_GUM_TRANS-TACHO'!C16,MR_GUM_MZP!C16,'MR_UZP_e-Zamówienia'!C16,'MR_GUGiK_Usługi IIP'!C16,'MR_GUGiK_Integracja PZGiK'!C16,MS_SDE3!C16,MS_Pomoc_prawna!C16,MS_KRM!C16,MS_Informat.postępowan.karnego!C16,'MS_iSDA 2.0'!C16,MS_KRZ!C16,MS_eKRS!C16,MS_IES!C16,MS_KRK2.0!C16,'MS_Wdrożenie rozwiązań '!C16,'MRPiPS_MonitoringPracy i Pobytu'!C16,MRPiPS_PFRON_Sodir!C16,MRPiPS_PFRON_Neo!C16,'MRPiPS_PFRON_e-PFRON'!C16,MRPiPS_PFRON_EGW_GW!C16,MRPiPS_PFRON_PlatAnalit!C16,MRPiPS_PFRON_Windykacja!C16,'MRPiPS_PFRON_iPFRON+'!C16,MRPiPS_PFRON_SOW!C16,MZ_SMKL!C16,'MZ_e-KRN+'!C16,'MZ_P1+KPK'!C16,MZ_eKrew!C16,MZ_Poltransplant!C16,'MZ_Poprawa jakości .......'!C16,'MZ_nowoczesne e-usługi'!C16,MZ_P2_P4!C16,MZ_InterScienceCloud!C16,MZ_PPM!C16,MZ_ProfiBaza!C16,'MZ-DigitalBrain'!C16,MKiDN_mLUMEN!C16,MKiDN_mPolona!C16,MKiDN_Patrimonium_II!C16,'MKiDN_Polona dla Bibliotek 2.0 '!C16,'MKiDN_Polona dla Naukowców'!C16,MKiDN_CAS!C16,MKiDN_FilmotekaNarodowa!C16,MKiDN_Hereditas!C16,MKiDN_www.muzeach!C16,MKiDN_TVP_Digi_Sport!C16,MKiDN_TVP_Digi_4K!C16,'MKiDN_e-Omnis'!C16,'MKiDN_Bliżej kultury'!C16,'MKiDN_DIGI TVP SA'!C16,'MKiDN_Cyfrowa rekonstrukcja'!C16,'MKiDN_Dziedzictwo chopinowskie'!C16,'MKiDN_Otwarte Narodowe'!C16,MKiDN_ADE!C16,MKiDN_ZOSiA!C16,MKiDN_Patrimonium!C16,'MKiDN_NID '!C16,'MKiDN_Dziedzictwo muzyki'!C16,'MKiDN_Digitalizacja PWM'!C16,MKiDN_WFDiF!C16,MC_KAP!C16,MC_eRPL!C16,MC_ZPA!C16,MC_SRPS!C16,MC_WIIP!C16,'MC_e-Doręczenia'!C16,MC_CPA!C16,'MC_Portal GOV.PL'!C16,'MC_e-usługi'!C16,MC_EZD!C16,MC_ProgramKompetencjiCyfrowych!C16,MC_mObywatel!C16,'MC_KRONIK@'!C16,MF_PUESC!C16,'MF_e-Urzą Skarboowy'!C16,MGMiŻŚ_SIPAM!C16,MGMiŻŚ_REJA24!C16,MGMiŻŚ_Sat4Envi!C16,GUS_GOSPOSTRATEG!C16,GUS_KSZBI!C16,GUS_PDS!C16,'ME_URE_sprawoz. przes. paliw.  '!C16,'MKiDN_Muzeum Sztuki w Łodzi '!C16,MKiDN_Zachęta!C16,'MKiDN_Bliżej Teatru'!C16,MKiDN_archiwumgov.pl!C16,'MKiDN_@SIA'!C16,'MKiDN_PlatfEduLekArch-Pola'!C16,MKiDN_digital_PWM_kontynuacja!C16,MKiDN_PWM_bez_digitalizacji!C16,MF_SZOPEN!C16,MEN_ZRK!C16)</f>
        <v>1265.2761192799999</v>
      </c>
      <c r="D16" s="242">
        <f>SUM(MK_BDO!D16,MK_GIOŚ_PPMŚ!D16,MK_GIOŚ_INSPIRE!D16,'MON_Budowa wysokiej jakości  '!D16,'MON_Portal BiO'!D16,MNiSzW_PPPN!D16,MNiSzW_AMU!D16,MNiSzW_BINWIT!D16,MNiSzW_Herberium!D16,MNiSzW_Cyfr.archiwum_Arch.Krak!D16,MNiSzW_Eukaryota!D16,MNiSZW_PlatformaObslugi.Praktyk!D16,MNiSZW_Mod.Zintegr.SystemuNauk!D16,MNiSZW_ZSUN_II!D16,MNiSW_DRODB!D16,'MNiSW_e-CUDO'!D16,MNiSW_eczlowiek!D16,MNiSW_ePuszcza!D16,MNiSW_Leopoldina!D16,MNiSW_MostDanych!D16,MNiSW_OZwRCIN!D16,'MNiSW_Portal zarz.'!D16,MNiSW_repozytorium!D16,MNiSW_Ucyfrowienie!D16,MNiSW_Agro!D16,'MI_ZSI-ULC'!D16,MI_KREPTD!D16,'MI_KPD do inf.o podróżach multi'!D16,'MI_KPD do inf. o warunkach ruch'!D16,'MI_KSZRD TEN-T'!D16,'MI_Polska droga do automatyzacj'!D16,'MF_ZPUTFG '!D16,MF_EUREKA!D16,MRIRW_GIJHARS_EZD!D16,MRIRW_GIJHARS_GOV.PL!D16,MRIRW_GIJHARS_PUESC!D16,'MRiRW_Wojewódzkie ośrodki'!D16,'MRiRW_Jednostki doradztwa roln'!D16,'MRiRW_System monitoringu kontro'!D16,'GUS_Wrota Statystyki'!D16,MEN_WKSDO!D16,MEN_ORE!D16,'MŚ_E-usługa „Zagrożenia lasów” '!D16,'MŚ_LasWodaPowietrze '!D16,MŚ_PromocjaParkówNarodowych!D16,'MŚ_Inwazyjne gatunki'!D16,MŚ_InwentaryzacjaCennySiedlisk!D16,MSWiA_Dotacje_dla_mnijeszości!D16,MSWiA_SICPR2.0!D16,'MWSiA_GovNet i SŁR w KPRM'!D16,MSWiA_PSMUP!D16,MSWiA_SRB!D16,'MSWiA_e-Dowód'!D16,'MSWiA_e-Zdrowie'!D16,MSWiA_TETRA!D16,'MSWiA_CHMURA OBLICZ. POLICJI '!D16,MR_ZONE!D16,'MR_Konto przedsiębiorcy'!D16,MR_PEF2!D16,MR_UPRP_PUEP!D16,MR_UPRP_PORTOS!D16,'MR_GUM_e-CZAS'!D16,'MR_GUM_TRANS-TACHO'!D16,MR_GUM_MZP!D16,'MR_UZP_e-Zamówienia'!D16,'MR_GUGiK_Usługi IIP'!D16,'MR_GUGiK_Integracja PZGiK'!D16,MS_SDE3!D16,MS_Pomoc_prawna!D16,MS_KRM!D16,MS_Informat.postępowan.karnego!D16,'MS_iSDA 2.0'!D16,MS_KRZ!D16,MS_eKRS!D16,MS_IES!D16,MS_KRK2.0!D16,'MS_Wdrożenie rozwiązań '!D16,'MRPiPS_MonitoringPracy i Pobytu'!D16,MRPiPS_PFRON_Sodir!D16,MRPiPS_PFRON_Neo!D16,'MRPiPS_PFRON_e-PFRON'!D16,MRPiPS_PFRON_EGW_GW!D16,MRPiPS_PFRON_PlatAnalit!D16,MRPiPS_PFRON_Windykacja!D16,'MRPiPS_PFRON_iPFRON+'!D16,MRPiPS_PFRON_SOW!D16,MZ_SMKL!D16,'MZ_e-KRN+'!D16,'MZ_P1+KPK'!D16,MZ_eKrew!D16,MZ_Poltransplant!D16,'MZ_Poprawa jakości .......'!D16,'MZ_nowoczesne e-usługi'!D16,MZ_P2_P4!D16,MZ_InterScienceCloud!D16,MZ_PPM!D16,MZ_ProfiBaza!D16,'MZ-DigitalBrain'!D16,MKiDN_mLUMEN!D16,MKiDN_mPolona!D16,MKiDN_Patrimonium_II!D16,'MKiDN_Polona dla Bibliotek 2.0 '!D16,'MKiDN_Polona dla Naukowców'!D16,MKiDN_CAS!D16,MKiDN_FilmotekaNarodowa!D16,MKiDN_Hereditas!D16,MKiDN_www.muzeach!D16,MKiDN_TVP_Digi_Sport!D16,MKiDN_TVP_Digi_4K!D16,'MKiDN_e-Omnis'!D16,'MKiDN_Bliżej kultury'!D16,'MKiDN_DIGI TVP SA'!D16,'MKiDN_Cyfrowa rekonstrukcja'!D16,'MKiDN_Dziedzictwo chopinowskie'!D16,'MKiDN_Otwarte Narodowe'!D16,MKiDN_ADE!D16,MKiDN_ZOSiA!D16,MKiDN_Patrimonium!D16,'MKiDN_NID '!D16,'MKiDN_Dziedzictwo muzyki'!D16,'MKiDN_Digitalizacja PWM'!D16,MKiDN_WFDiF!D16,MC_KAP!D16,MC_eRPL!D16,MC_ZPA!D16,MC_SRPS!D16,MC_WIIP!D16,'MC_e-Doręczenia'!D16,MC_CPA!D16,'MC_Portal GOV.PL'!D16,'MC_e-usługi'!D16,MC_EZD!D16,MC_ProgramKompetencjiCyfrowych!D16,MC_mObywatel!D16,'MC_KRONIK@'!D16,MF_PUESC!D16,'MF_e-Urzą Skarboowy'!D16,MGMiŻŚ_SIPAM!D16,MGMiŻŚ_REJA24!D16,MGMiŻŚ_Sat4Envi!D16,GUS_GOSPOSTRATEG!D16,GUS_KSZBI!D16,GUS_PDS!D16,'ME_URE_sprawoz. przes. paliw.  '!D16,'MKiDN_Muzeum Sztuki w Łodzi '!D16,MKiDN_Zachęta!D16,'MKiDN_Bliżej Teatru'!D16,MKiDN_archiwumgov.pl!D16,'MKiDN_@SIA'!D16,'MKiDN_PlatfEduLekArch-Pola'!D16,MKiDN_digital_PWM_kontynuacja!D16,MKiDN_PWM_bez_digitalizacji!D16,MF_SZOPEN!D16,MEN_ZRK!D16)</f>
        <v>1157.6786148400001</v>
      </c>
      <c r="E16" s="242">
        <f>SUM(MK_BDO!E16,MK_GIOŚ_PPMŚ!E16,MK_GIOŚ_INSPIRE!E16,'MON_Budowa wysokiej jakości  '!E16,'MON_Portal BiO'!E16,MNiSzW_PPPN!E16,MNiSzW_AMU!E16,MNiSzW_BINWIT!E16,MNiSzW_Herberium!E16,MNiSzW_Cyfr.archiwum_Arch.Krak!E16,MNiSzW_Eukaryota!E16,MNiSZW_PlatformaObslugi.Praktyk!E16,MNiSZW_Mod.Zintegr.SystemuNauk!E16,MNiSZW_ZSUN_II!E16,MNiSW_DRODB!E16,'MNiSW_e-CUDO'!E16,MNiSW_eczlowiek!E16,MNiSW_ePuszcza!E16,MNiSW_Leopoldina!E16,MNiSW_MostDanych!E16,MNiSW_OZwRCIN!E16,'MNiSW_Portal zarz.'!E16,MNiSW_repozytorium!E16,MNiSW_Ucyfrowienie!E16,MNiSW_Agro!E16,'MI_ZSI-ULC'!E16,MI_KREPTD!E16,'MI_KPD do inf.o podróżach multi'!E16,'MI_KPD do inf. o warunkach ruch'!E16,'MI_KSZRD TEN-T'!E16,'MI_Polska droga do automatyzacj'!E16,'MF_ZPUTFG '!E16,MF_EUREKA!E16,MRIRW_GIJHARS_EZD!E16,MRIRW_GIJHARS_GOV.PL!E16,MRIRW_GIJHARS_PUESC!E16,'MRiRW_Wojewódzkie ośrodki'!E16,'MRiRW_Jednostki doradztwa roln'!E16,'MRiRW_System monitoringu kontro'!E16,'GUS_Wrota Statystyki'!E16,MEN_WKSDO!E16,MEN_ORE!E16,'MŚ_E-usługa „Zagrożenia lasów” '!E16,'MŚ_LasWodaPowietrze '!E16,MŚ_PromocjaParkówNarodowych!E16,'MŚ_Inwazyjne gatunki'!E16,MŚ_InwentaryzacjaCennySiedlisk!E16,MSWiA_Dotacje_dla_mnijeszości!E16,MSWiA_SICPR2.0!E16,'MWSiA_GovNet i SŁR w KPRM'!E16,MSWiA_PSMUP!E16,MSWiA_SRB!E16,'MSWiA_e-Dowód'!E16,'MSWiA_e-Zdrowie'!E16,MSWiA_TETRA!E16,'MSWiA_CHMURA OBLICZ. POLICJI '!E16,MR_ZONE!E16,'MR_Konto przedsiębiorcy'!E16,MR_PEF2!E16,MR_UPRP_PUEP!E16,MR_UPRP_PORTOS!E16,'MR_GUM_e-CZAS'!E16,'MR_GUM_TRANS-TACHO'!E16,MR_GUM_MZP!E16,'MR_UZP_e-Zamówienia'!E16,'MR_GUGiK_Usługi IIP'!E16,'MR_GUGiK_Integracja PZGiK'!E16,MS_SDE3!E16,MS_Pomoc_prawna!E16,MS_KRM!E16,MS_Informat.postępowan.karnego!E16,'MS_iSDA 2.0'!E16,MS_KRZ!E16,MS_eKRS!E16,MS_IES!E16,MS_KRK2.0!E16,'MS_Wdrożenie rozwiązań '!E16,'MRPiPS_MonitoringPracy i Pobytu'!E16,MRPiPS_PFRON_Sodir!E16,MRPiPS_PFRON_Neo!E16,'MRPiPS_PFRON_e-PFRON'!E16,MRPiPS_PFRON_EGW_GW!E16,MRPiPS_PFRON_PlatAnalit!E16,MRPiPS_PFRON_Windykacja!E16,'MRPiPS_PFRON_iPFRON+'!E16,MRPiPS_PFRON_SOW!E16,MZ_SMKL!E16,'MZ_e-KRN+'!E16,'MZ_P1+KPK'!E16,MZ_eKrew!E16,MZ_Poltransplant!E16,'MZ_Poprawa jakości .......'!E16,'MZ_nowoczesne e-usługi'!E16,MZ_P2_P4!E16,MZ_InterScienceCloud!E16,MZ_PPM!E16,MZ_ProfiBaza!E16,'MZ-DigitalBrain'!E16,MKiDN_mLUMEN!E16,MKiDN_mPolona!E16,MKiDN_Patrimonium_II!E16,'MKiDN_Polona dla Bibliotek 2.0 '!E16,'MKiDN_Polona dla Naukowców'!E16,MKiDN_CAS!E16,MKiDN_FilmotekaNarodowa!E16,MKiDN_Hereditas!E16,MKiDN_www.muzeach!E16,MKiDN_TVP_Digi_Sport!E16,MKiDN_TVP_Digi_4K!E16,'MKiDN_e-Omnis'!E16,'MKiDN_Bliżej kultury'!E16,'MKiDN_DIGI TVP SA'!E16,'MKiDN_Cyfrowa rekonstrukcja'!E16,'MKiDN_Dziedzictwo chopinowskie'!E16,'MKiDN_Otwarte Narodowe'!E16,MKiDN_ADE!E16,MKiDN_ZOSiA!E16,MKiDN_Patrimonium!E16,'MKiDN_NID '!E16,'MKiDN_Dziedzictwo muzyki'!E16,'MKiDN_Digitalizacja PWM'!E16,MKiDN_WFDiF!E16,MC_KAP!E16,MC_eRPL!E16,MC_ZPA!E16,MC_SRPS!E16,MC_WIIP!E16,'MC_e-Doręczenia'!E16,MC_CPA!E16,'MC_Portal GOV.PL'!E16,'MC_e-usługi'!E16,MC_EZD!E16,MC_ProgramKompetencjiCyfrowych!E16,MC_mObywatel!E16,'MC_KRONIK@'!E16,MF_PUESC!E16,'MF_e-Urzą Skarboowy'!E16,MGMiŻŚ_SIPAM!E16,MGMiŻŚ_REJA24!E16,MGMiŻŚ_Sat4Envi!E16,GUS_GOSPOSTRATEG!E16,GUS_KSZBI!E16,GUS_PDS!E16,'ME_URE_sprawoz. przes. paliw.  '!E16,'MKiDN_Muzeum Sztuki w Łodzi '!E16,MKiDN_Zachęta!E16,'MKiDN_Bliżej Teatru'!E16,MKiDN_archiwumgov.pl!E16,'MKiDN_@SIA'!E16,'MKiDN_PlatfEduLekArch-Pola'!E16,MKiDN_digital_PWM_kontynuacja!E16,MKiDN_PWM_bez_digitalizacji!E16,MF_SZOPEN!E16,MEN_ZRK!E16)</f>
        <v>389.7795817199999</v>
      </c>
      <c r="F16" s="242">
        <f>SUM(MK_BDO!F16,MK_GIOŚ_PPMŚ!F16,MK_GIOŚ_INSPIRE!F16,'MON_Budowa wysokiej jakości  '!F16,'MON_Portal BiO'!F16,MNiSzW_PPPN!F16,MNiSzW_AMU!F16,MNiSzW_BINWIT!F16,MNiSzW_Herberium!F16,MNiSzW_Cyfr.archiwum_Arch.Krak!F16,MNiSzW_Eukaryota!F16,MNiSZW_PlatformaObslugi.Praktyk!F16,MNiSZW_Mod.Zintegr.SystemuNauk!F16,MNiSZW_ZSUN_II!F16,MNiSW_DRODB!F16,'MNiSW_e-CUDO'!F16,MNiSW_eczlowiek!F16,MNiSW_ePuszcza!F16,MNiSW_Leopoldina!F16,MNiSW_MostDanych!F16,MNiSW_OZwRCIN!F16,'MNiSW_Portal zarz.'!F16,MNiSW_repozytorium!F16,MNiSW_Ucyfrowienie!F16,MNiSW_Agro!F16,'MI_ZSI-ULC'!F16,MI_KREPTD!F16,'MI_KPD do inf.o podróżach multi'!F16,'MI_KPD do inf. o warunkach ruch'!F16,'MI_KSZRD TEN-T'!F16,'MI_Polska droga do automatyzacj'!F16,'MF_ZPUTFG '!F16,MF_EUREKA!F16,MRIRW_GIJHARS_EZD!F16,MRIRW_GIJHARS_GOV.PL!F16,MRIRW_GIJHARS_PUESC!F16,'MRiRW_Wojewódzkie ośrodki'!F16,'MRiRW_Jednostki doradztwa roln'!F16,'MRiRW_System monitoringu kontro'!F16,'GUS_Wrota Statystyki'!F16,MEN_WKSDO!F16,MEN_ORE!F16,'MŚ_E-usługa „Zagrożenia lasów” '!F16,'MŚ_LasWodaPowietrze '!F16,MŚ_PromocjaParkówNarodowych!F16,'MŚ_Inwazyjne gatunki'!F16,MŚ_InwentaryzacjaCennySiedlisk!F16,MSWiA_Dotacje_dla_mnijeszości!F16,MSWiA_SICPR2.0!F16,'MWSiA_GovNet i SŁR w KPRM'!F16,MSWiA_PSMUP!F16,MSWiA_SRB!F16,'MSWiA_e-Dowód'!F16,'MSWiA_e-Zdrowie'!F16,MSWiA_TETRA!F16,'MSWiA_CHMURA OBLICZ. POLICJI '!F16,MR_ZONE!F16,'MR_Konto przedsiębiorcy'!F16,MR_PEF2!F16,MR_UPRP_PUEP!F16,MR_UPRP_PORTOS!F16,'MR_GUM_e-CZAS'!F16,'MR_GUM_TRANS-TACHO'!F16,MR_GUM_MZP!F16,'MR_UZP_e-Zamówienia'!F16,'MR_GUGiK_Usługi IIP'!F16,'MR_GUGiK_Integracja PZGiK'!F16,MS_SDE3!F16,MS_Pomoc_prawna!F16,MS_KRM!F16,MS_Informat.postępowan.karnego!F16,'MS_iSDA 2.0'!F16,MS_KRZ!F16,MS_eKRS!F16,MS_IES!F16,MS_KRK2.0!F16,'MS_Wdrożenie rozwiązań '!F16,'MRPiPS_MonitoringPracy i Pobytu'!F16,MRPiPS_PFRON_Sodir!F16,MRPiPS_PFRON_Neo!F16,'MRPiPS_PFRON_e-PFRON'!F16,MRPiPS_PFRON_EGW_GW!F16,MRPiPS_PFRON_PlatAnalit!F16,MRPiPS_PFRON_Windykacja!F16,'MRPiPS_PFRON_iPFRON+'!F16,MRPiPS_PFRON_SOW!F16,MZ_SMKL!F16,'MZ_e-KRN+'!F16,'MZ_P1+KPK'!F16,MZ_eKrew!F16,MZ_Poltransplant!F16,'MZ_Poprawa jakości .......'!F16,'MZ_nowoczesne e-usługi'!F16,MZ_P2_P4!F16,MZ_InterScienceCloud!F16,MZ_PPM!F16,MZ_ProfiBaza!F16,'MZ-DigitalBrain'!F16,MKiDN_mLUMEN!F16,MKiDN_mPolona!F16,MKiDN_Patrimonium_II!F16,'MKiDN_Polona dla Bibliotek 2.0 '!F16,'MKiDN_Polona dla Naukowców'!F16,MKiDN_CAS!F16,MKiDN_FilmotekaNarodowa!F16,MKiDN_Hereditas!F16,MKiDN_www.muzeach!F16,MKiDN_TVP_Digi_Sport!F16,MKiDN_TVP_Digi_4K!F16,'MKiDN_e-Omnis'!F16,'MKiDN_Bliżej kultury'!F16,'MKiDN_DIGI TVP SA'!F16,'MKiDN_Cyfrowa rekonstrukcja'!F16,'MKiDN_Dziedzictwo chopinowskie'!F16,'MKiDN_Otwarte Narodowe'!F16,MKiDN_ADE!F16,MKiDN_ZOSiA!F16,MKiDN_Patrimonium!F16,'MKiDN_NID '!F16,'MKiDN_Dziedzictwo muzyki'!F16,'MKiDN_Digitalizacja PWM'!F16,MKiDN_WFDiF!F16,MC_KAP!F16,MC_eRPL!F16,MC_ZPA!F16,MC_SRPS!F16,MC_WIIP!F16,'MC_e-Doręczenia'!F16,MC_CPA!F16,'MC_Portal GOV.PL'!F16,'MC_e-usługi'!F16,MC_EZD!F16,MC_ProgramKompetencjiCyfrowych!F16,MC_mObywatel!F16,'MC_KRONIK@'!F16,MF_PUESC!F16,'MF_e-Urzą Skarboowy'!F16,MGMiŻŚ_SIPAM!F16,MGMiŻŚ_REJA24!F16,MGMiŻŚ_Sat4Envi!F16,GUS_GOSPOSTRATEG!F16,GUS_KSZBI!F16,GUS_PDS!F16,'ME_URE_sprawoz. przes. paliw.  '!F16,'MKiDN_Muzeum Sztuki w Łodzi '!F16,MKiDN_Zachęta!F16,'MKiDN_Bliżej Teatru'!F16,MKiDN_archiwumgov.pl!F16,'MKiDN_@SIA'!F16,'MKiDN_PlatfEduLekArch-Pola'!F16,MKiDN_digital_PWM_kontynuacja!F16,MKiDN_PWM_bez_digitalizacji!F16,MF_SZOPEN!F16,MEN_ZRK!F16)</f>
        <v>43.544999999999995</v>
      </c>
      <c r="G16" s="242">
        <f>SUM(MK_BDO!G16,MK_GIOŚ_PPMŚ!G16,MK_GIOŚ_INSPIRE!G16,'MON_Budowa wysokiej jakości  '!G16,'MON_Portal BiO'!G16,MNiSzW_PPPN!G16,MNiSzW_AMU!G16,MNiSzW_BINWIT!G16,MNiSzW_Herberium!G16,MNiSzW_Cyfr.archiwum_Arch.Krak!G16,MNiSzW_Eukaryota!G16,MNiSZW_PlatformaObslugi.Praktyk!G16,MNiSZW_Mod.Zintegr.SystemuNauk!G16,MNiSZW_ZSUN_II!G16,MNiSW_DRODB!G16,'MNiSW_e-CUDO'!G16,MNiSW_eczlowiek!G16,MNiSW_ePuszcza!G16,MNiSW_Leopoldina!G16,MNiSW_MostDanych!G16,MNiSW_OZwRCIN!G16,'MNiSW_Portal zarz.'!G16,MNiSW_repozytorium!G16,MNiSW_Ucyfrowienie!G16,MNiSW_Agro!G16,'MI_ZSI-ULC'!G16,MI_KREPTD!G16,'MI_KPD do inf.o podróżach multi'!G16,'MI_KPD do inf. o warunkach ruch'!G16,'MI_KSZRD TEN-T'!G16,'MI_Polska droga do automatyzacj'!G16,'MF_ZPUTFG '!G16,MF_EUREKA!G16,MRIRW_GIJHARS_EZD!G16,MRIRW_GIJHARS_GOV.PL!G16,MRIRW_GIJHARS_PUESC!G16,'MRiRW_Wojewódzkie ośrodki'!G16,'MRiRW_Jednostki doradztwa roln'!G16,'MRiRW_System monitoringu kontro'!G16,'GUS_Wrota Statystyki'!G16,MEN_WKSDO!G16,MEN_ORE!G16,'MŚ_E-usługa „Zagrożenia lasów” '!G16,'MŚ_LasWodaPowietrze '!G16,MŚ_PromocjaParkówNarodowych!G16,'MŚ_Inwazyjne gatunki'!G16,MŚ_InwentaryzacjaCennySiedlisk!G16,MSWiA_Dotacje_dla_mnijeszości!G16,MSWiA_SICPR2.0!G16,'MWSiA_GovNet i SŁR w KPRM'!G16,MSWiA_PSMUP!G16,MSWiA_SRB!G16,'MSWiA_e-Dowód'!G16,'MSWiA_e-Zdrowie'!G16,MSWiA_TETRA!G16,'MSWiA_CHMURA OBLICZ. POLICJI '!G16,MR_ZONE!G16,'MR_Konto przedsiębiorcy'!G16,MR_PEF2!G16,MR_UPRP_PUEP!G16,MR_UPRP_PORTOS!G16,'MR_GUM_e-CZAS'!G16,'MR_GUM_TRANS-TACHO'!G16,MR_GUM_MZP!G16,'MR_UZP_e-Zamówienia'!G16,'MR_GUGiK_Usługi IIP'!G16,'MR_GUGiK_Integracja PZGiK'!G16,MS_SDE3!G16,MS_Pomoc_prawna!G16,MS_KRM!G16,MS_Informat.postępowan.karnego!G16,'MS_iSDA 2.0'!G16,MS_KRZ!G16,MS_eKRS!G16,MS_IES!G16,MS_KRK2.0!G16,'MS_Wdrożenie rozwiązań '!G16,'MRPiPS_MonitoringPracy i Pobytu'!G16,MRPiPS_PFRON_Sodir!G16,MRPiPS_PFRON_Neo!G16,'MRPiPS_PFRON_e-PFRON'!G16,MRPiPS_PFRON_EGW_GW!G16,MRPiPS_PFRON_PlatAnalit!G16,MRPiPS_PFRON_Windykacja!G16,'MRPiPS_PFRON_iPFRON+'!G16,MRPiPS_PFRON_SOW!G16,MZ_SMKL!G16,'MZ_e-KRN+'!G16,'MZ_P1+KPK'!G16,MZ_eKrew!G16,MZ_Poltransplant!G16,'MZ_Poprawa jakości .......'!G16,'MZ_nowoczesne e-usługi'!G16,MZ_P2_P4!G16,MZ_InterScienceCloud!G16,MZ_PPM!G16,MZ_ProfiBaza!G16,'MZ-DigitalBrain'!G16,MKiDN_mLUMEN!G16,MKiDN_mPolona!G16,MKiDN_Patrimonium_II!G16,'MKiDN_Polona dla Bibliotek 2.0 '!G16,'MKiDN_Polona dla Naukowców'!G16,MKiDN_CAS!G16,MKiDN_FilmotekaNarodowa!G16,MKiDN_Hereditas!G16,MKiDN_www.muzeach!G16,MKiDN_TVP_Digi_Sport!G16,MKiDN_TVP_Digi_4K!G16,'MKiDN_e-Omnis'!G16,'MKiDN_Bliżej kultury'!G16,'MKiDN_DIGI TVP SA'!G16,'MKiDN_Cyfrowa rekonstrukcja'!G16,'MKiDN_Dziedzictwo chopinowskie'!G16,'MKiDN_Otwarte Narodowe'!G16,MKiDN_ADE!G16,MKiDN_ZOSiA!G16,MKiDN_Patrimonium!G16,'MKiDN_NID '!G16,'MKiDN_Dziedzictwo muzyki'!G16,'MKiDN_Digitalizacja PWM'!G16,MKiDN_WFDiF!G16,MC_KAP!G16,MC_eRPL!G16,MC_ZPA!G16,MC_SRPS!G16,MC_WIIP!G16,'MC_e-Doręczenia'!G16,MC_CPA!G16,'MC_Portal GOV.PL'!G16,'MC_e-usługi'!G16,MC_EZD!G16,MC_ProgramKompetencjiCyfrowych!G16,MC_mObywatel!G16,'MC_KRONIK@'!G16,MF_PUESC!G16,'MF_e-Urzą Skarboowy'!G16,MGMiŻŚ_SIPAM!G16,MGMiŻŚ_REJA24!G16,MGMiŻŚ_Sat4Envi!G16,GUS_GOSPOSTRATEG!G16,GUS_KSZBI!G16,GUS_PDS!G16,'ME_URE_sprawoz. przes. paliw.  '!G16,'MKiDN_Muzeum Sztuki w Łodzi '!G16,MKiDN_Zachęta!G16,'MKiDN_Bliżej Teatru'!G16,MKiDN_archiwumgov.pl!G16,'MKiDN_@SIA'!G16,'MKiDN_PlatfEduLekArch-Pola'!G16,MKiDN_digital_PWM_kontynuacja!G16,MKiDN_PWM_bez_digitalizacji!G16,MF_SZOPEN!G16,MEN_ZRK!G16)</f>
        <v>40.834999999999994</v>
      </c>
      <c r="H16" s="242">
        <f>SUM(MK_BDO!H16,MK_GIOŚ_PPMŚ!H16,MK_GIOŚ_INSPIRE!H16,'MON_Budowa wysokiej jakości  '!H16,'MON_Portal BiO'!H16,MNiSzW_PPPN!H16,MNiSzW_AMU!H16,MNiSzW_BINWIT!H16,MNiSzW_Herberium!H16,MNiSzW_Cyfr.archiwum_Arch.Krak!H16,MNiSzW_Eukaryota!H16,MNiSZW_PlatformaObslugi.Praktyk!H16,MNiSZW_Mod.Zintegr.SystemuNauk!H16,MNiSZW_ZSUN_II!H16,MNiSW_DRODB!H16,'MNiSW_e-CUDO'!H16,MNiSW_eczlowiek!H16,MNiSW_ePuszcza!H16,MNiSW_Leopoldina!H16,MNiSW_MostDanych!H16,MNiSW_OZwRCIN!H16,'MNiSW_Portal zarz.'!H16,MNiSW_repozytorium!H16,MNiSW_Ucyfrowienie!H16,MNiSW_Agro!H16,'MI_ZSI-ULC'!H16,MI_KREPTD!H16,'MI_KPD do inf.o podróżach multi'!H16,'MI_KPD do inf. o warunkach ruch'!H16,'MI_KSZRD TEN-T'!H16,'MI_Polska droga do automatyzacj'!H16,'MF_ZPUTFG '!H16,MF_EUREKA!H16,MRIRW_GIJHARS_EZD!H16,MRIRW_GIJHARS_GOV.PL!H16,MRIRW_GIJHARS_PUESC!H16,'MRiRW_Wojewódzkie ośrodki'!H16,'MRiRW_Jednostki doradztwa roln'!H16,'MRiRW_System monitoringu kontro'!H16,'GUS_Wrota Statystyki'!H16,MEN_WKSDO!H16,MEN_ORE!H16,'MŚ_E-usługa „Zagrożenia lasów” '!H16,'MŚ_LasWodaPowietrze '!H16,MŚ_PromocjaParkówNarodowych!H16,'MŚ_Inwazyjne gatunki'!H16,MŚ_InwentaryzacjaCennySiedlisk!H16,MSWiA_Dotacje_dla_mnijeszości!H16,MSWiA_SICPR2.0!H16,'MWSiA_GovNet i SŁR w KPRM'!H16,MSWiA_PSMUP!H16,MSWiA_SRB!H16,'MSWiA_e-Dowód'!H16,'MSWiA_e-Zdrowie'!H16,MSWiA_TETRA!H16,'MSWiA_CHMURA OBLICZ. POLICJI '!H16,MR_ZONE!H16,'MR_Konto przedsiębiorcy'!H16,MR_PEF2!H16,MR_UPRP_PUEP!H16,MR_UPRP_PORTOS!H16,'MR_GUM_e-CZAS'!H16,'MR_GUM_TRANS-TACHO'!H16,MR_GUM_MZP!H16,'MR_UZP_e-Zamówienia'!H16,'MR_GUGiK_Usługi IIP'!H16,'MR_GUGiK_Integracja PZGiK'!H16,MS_SDE3!H16,MS_Pomoc_prawna!H16,MS_KRM!H16,MS_Informat.postępowan.karnego!H16,'MS_iSDA 2.0'!H16,MS_KRZ!H16,MS_eKRS!H16,MS_IES!H16,MS_KRK2.0!H16,'MS_Wdrożenie rozwiązań '!H16,'MRPiPS_MonitoringPracy i Pobytu'!H16,MRPiPS_PFRON_Sodir!H16,MRPiPS_PFRON_Neo!H16,'MRPiPS_PFRON_e-PFRON'!H16,MRPiPS_PFRON_EGW_GW!H16,MRPiPS_PFRON_PlatAnalit!H16,MRPiPS_PFRON_Windykacja!H16,'MRPiPS_PFRON_iPFRON+'!H16,MRPiPS_PFRON_SOW!H16,MZ_SMKL!H16,'MZ_e-KRN+'!H16,'MZ_P1+KPK'!H16,MZ_eKrew!H16,MZ_Poltransplant!H16,'MZ_Poprawa jakości .......'!H16,'MZ_nowoczesne e-usługi'!H16,MZ_P2_P4!H16,MZ_InterScienceCloud!H16,MZ_PPM!H16,MZ_ProfiBaza!H16,'MZ-DigitalBrain'!H16,MKiDN_mLUMEN!H16,MKiDN_mPolona!H16,MKiDN_Patrimonium_II!H16,'MKiDN_Polona dla Bibliotek 2.0 '!H16,'MKiDN_Polona dla Naukowców'!H16,MKiDN_CAS!H16,MKiDN_FilmotekaNarodowa!H16,MKiDN_Hereditas!H16,MKiDN_www.muzeach!H16,MKiDN_TVP_Digi_Sport!H16,MKiDN_TVP_Digi_4K!H16,'MKiDN_e-Omnis'!H16,'MKiDN_Bliżej kultury'!H16,'MKiDN_DIGI TVP SA'!H16,'MKiDN_Cyfrowa rekonstrukcja'!H16,'MKiDN_Dziedzictwo chopinowskie'!H16,'MKiDN_Otwarte Narodowe'!H16,MKiDN_ADE!H16,MKiDN_ZOSiA!H16,MKiDN_Patrimonium!H16,'MKiDN_NID '!H16,'MKiDN_Dziedzictwo muzyki'!H16,'MKiDN_Digitalizacja PWM'!H16,MKiDN_WFDiF!H16,MC_KAP!H16,MC_eRPL!H16,MC_ZPA!H16,MC_SRPS!H16,MC_WIIP!H16,'MC_e-Doręczenia'!H16,MC_CPA!H16,'MC_Portal GOV.PL'!H16,'MC_e-usługi'!H16,MC_EZD!H16,MC_ProgramKompetencjiCyfrowych!H16,MC_mObywatel!H16,'MC_KRONIK@'!H16,MF_PUESC!H16,'MF_e-Urzą Skarboowy'!H16,MGMiŻŚ_SIPAM!H16,MGMiŻŚ_REJA24!H16,MGMiŻŚ_Sat4Envi!H16,GUS_GOSPOSTRATEG!H16,GUS_KSZBI!H16,GUS_PDS!H16,'ME_URE_sprawoz. przes. paliw.  '!H16,'MKiDN_Muzeum Sztuki w Łodzi '!H16,MKiDN_Zachęta!H16,'MKiDN_Bliżej Teatru'!H16,MKiDN_archiwumgov.pl!H16,'MKiDN_@SIA'!H16,'MKiDN_PlatfEduLekArch-Pola'!H16,MKiDN_digital_PWM_kontynuacja!H16,MKiDN_PWM_bez_digitalizacji!H16,MF_SZOPEN!H16,MEN_ZRK!H16)</f>
        <v>51.042000000000002</v>
      </c>
      <c r="I16" s="242">
        <f>SUM(MK_BDO!I16,MK_GIOŚ_PPMŚ!I16,MK_GIOŚ_INSPIRE!I16,'MON_Budowa wysokiej jakości  '!I16,'MON_Portal BiO'!I16,MNiSzW_PPPN!I16,MNiSzW_AMU!I16,MNiSzW_BINWIT!I16,MNiSzW_Herberium!I16,MNiSzW_Cyfr.archiwum_Arch.Krak!I16,MNiSzW_Eukaryota!I16,MNiSZW_PlatformaObslugi.Praktyk!I16,MNiSZW_Mod.Zintegr.SystemuNauk!I16,MNiSZW_ZSUN_II!I16,MNiSW_DRODB!I16,'MNiSW_e-CUDO'!I16,MNiSW_eczlowiek!I16,MNiSW_ePuszcza!I16,MNiSW_Leopoldina!I16,MNiSW_MostDanych!I16,MNiSW_OZwRCIN!I16,'MNiSW_Portal zarz.'!I16,MNiSW_repozytorium!I16,MNiSW_Ucyfrowienie!I16,MNiSW_Agro!I16,'MI_ZSI-ULC'!I16,MI_KREPTD!I16,'MI_KPD do inf.o podróżach multi'!I16,'MI_KPD do inf. o warunkach ruch'!I16,'MI_KSZRD TEN-T'!I16,'MI_Polska droga do automatyzacj'!I16,'MF_ZPUTFG '!I16,MF_EUREKA!I16,MRIRW_GIJHARS_EZD!I16,MRIRW_GIJHARS_GOV.PL!I16,MRIRW_GIJHARS_PUESC!I16,'MRiRW_Wojewódzkie ośrodki'!I16,'MRiRW_Jednostki doradztwa roln'!I16,'MRiRW_System monitoringu kontro'!I16,'GUS_Wrota Statystyki'!I16,MEN_WKSDO!I16,MEN_ORE!I16,'MŚ_E-usługa „Zagrożenia lasów” '!I16,'MŚ_LasWodaPowietrze '!I16,MŚ_PromocjaParkówNarodowych!I16,'MŚ_Inwazyjne gatunki'!I16,MŚ_InwentaryzacjaCennySiedlisk!I16,MSWiA_Dotacje_dla_mnijeszości!I16,MSWiA_SICPR2.0!I16,'MWSiA_GovNet i SŁR w KPRM'!I16,MSWiA_PSMUP!I16,MSWiA_SRB!I16,'MSWiA_e-Dowód'!I16,'MSWiA_e-Zdrowie'!I16,MSWiA_TETRA!I16,'MSWiA_CHMURA OBLICZ. POLICJI '!I16,MR_ZONE!I16,'MR_Konto przedsiębiorcy'!I16,MR_PEF2!I16,MR_UPRP_PUEP!I16,MR_UPRP_PORTOS!I16,'MR_GUM_e-CZAS'!I16,'MR_GUM_TRANS-TACHO'!I16,MR_GUM_MZP!I16,'MR_UZP_e-Zamówienia'!I16,'MR_GUGiK_Usługi IIP'!I16,'MR_GUGiK_Integracja PZGiK'!I16,MS_SDE3!I16,MS_Pomoc_prawna!I16,MS_KRM!I16,MS_Informat.postępowan.karnego!I16,'MS_iSDA 2.0'!I16,MS_KRZ!I16,MS_eKRS!I16,MS_IES!I16,MS_KRK2.0!I16,'MS_Wdrożenie rozwiązań '!I16,'MRPiPS_MonitoringPracy i Pobytu'!I16,MRPiPS_PFRON_Sodir!I16,MRPiPS_PFRON_Neo!I16,'MRPiPS_PFRON_e-PFRON'!I16,MRPiPS_PFRON_EGW_GW!I16,MRPiPS_PFRON_PlatAnalit!I16,MRPiPS_PFRON_Windykacja!I16,'MRPiPS_PFRON_iPFRON+'!I16,MRPiPS_PFRON_SOW!I16,MZ_SMKL!I16,'MZ_e-KRN+'!I16,'MZ_P1+KPK'!I16,MZ_eKrew!I16,MZ_Poltransplant!I16,'MZ_Poprawa jakości .......'!I16,'MZ_nowoczesne e-usługi'!I16,MZ_P2_P4!I16,MZ_InterScienceCloud!I16,MZ_PPM!I16,MZ_ProfiBaza!I16,'MZ-DigitalBrain'!I16,MKiDN_mLUMEN!I16,MKiDN_mPolona!I16,MKiDN_Patrimonium_II!I16,'MKiDN_Polona dla Bibliotek 2.0 '!I16,'MKiDN_Polona dla Naukowców'!I16,MKiDN_CAS!I16,MKiDN_FilmotekaNarodowa!I16,MKiDN_Hereditas!I16,MKiDN_www.muzeach!I16,MKiDN_TVP_Digi_Sport!I16,MKiDN_TVP_Digi_4K!I16,'MKiDN_e-Omnis'!I16,'MKiDN_Bliżej kultury'!I16,'MKiDN_DIGI TVP SA'!I16,'MKiDN_Cyfrowa rekonstrukcja'!I16,'MKiDN_Dziedzictwo chopinowskie'!I16,'MKiDN_Otwarte Narodowe'!I16,MKiDN_ADE!I16,MKiDN_ZOSiA!I16,MKiDN_Patrimonium!I16,'MKiDN_NID '!I16,'MKiDN_Dziedzictwo muzyki'!I16,'MKiDN_Digitalizacja PWM'!I16,MKiDN_WFDiF!I16,MC_KAP!I16,MC_eRPL!I16,MC_ZPA!I16,MC_SRPS!I16,MC_WIIP!I16,'MC_e-Doręczenia'!I16,MC_CPA!I16,'MC_Portal GOV.PL'!I16,'MC_e-usługi'!I16,MC_EZD!I16,MC_ProgramKompetencjiCyfrowych!I16,MC_mObywatel!I16,'MC_KRONIK@'!I16,MF_PUESC!I16,'MF_e-Urzą Skarboowy'!I16,MGMiŻŚ_SIPAM!I16,MGMiŻŚ_REJA24!I16,MGMiŻŚ_Sat4Envi!I16,GUS_GOSPOSTRATEG!I16,GUS_KSZBI!I16,GUS_PDS!I16,'ME_URE_sprawoz. przes. paliw.  '!I16,'MKiDN_Muzeum Sztuki w Łodzi '!I16,MKiDN_Zachęta!I16,'MKiDN_Bliżej Teatru'!I16,MKiDN_archiwumgov.pl!I16,'MKiDN_@SIA'!I16,'MKiDN_PlatfEduLekArch-Pola'!I16,MKiDN_digital_PWM_kontynuacja!I16,MKiDN_PWM_bez_digitalizacji!I16,MF_SZOPEN!I16,MEN_ZRK!I16)</f>
        <v>65.031999999999996</v>
      </c>
      <c r="J16" s="242">
        <f>SUM(MK_BDO!J16,MK_GIOŚ_PPMŚ!J16,MK_GIOŚ_INSPIRE!J16,'MON_Budowa wysokiej jakości  '!J16,'MON_Portal BiO'!J16,MNiSzW_PPPN!J16,MNiSzW_AMU!J16,MNiSzW_BINWIT!J16,MNiSzW_Herberium!J16,MNiSzW_Cyfr.archiwum_Arch.Krak!J16,MNiSzW_Eukaryota!J16,MNiSZW_PlatformaObslugi.Praktyk!J16,MNiSZW_Mod.Zintegr.SystemuNauk!J16,MNiSZW_ZSUN_II!J16,MNiSW_DRODB!J16,'MNiSW_e-CUDO'!J16,MNiSW_eczlowiek!J16,MNiSW_ePuszcza!J16,MNiSW_Leopoldina!J16,MNiSW_MostDanych!J16,MNiSW_OZwRCIN!J16,'MNiSW_Portal zarz.'!J16,MNiSW_repozytorium!J16,MNiSW_Ucyfrowienie!J16,MNiSW_Agro!J16,'MI_ZSI-ULC'!J16,MI_KREPTD!J16,'MI_KPD do inf.o podróżach multi'!J16,'MI_KPD do inf. o warunkach ruch'!J16,'MI_KSZRD TEN-T'!J16,'MI_Polska droga do automatyzacj'!J16,'MF_ZPUTFG '!J16,MF_EUREKA!J16,MRIRW_GIJHARS_EZD!J16,MRIRW_GIJHARS_GOV.PL!J16,MRIRW_GIJHARS_PUESC!J16,'MRiRW_Wojewódzkie ośrodki'!J16,'MRiRW_Jednostki doradztwa roln'!J16,'MRiRW_System monitoringu kontro'!J16,'GUS_Wrota Statystyki'!J16,MEN_WKSDO!J16,MEN_ORE!J16,'MŚ_E-usługa „Zagrożenia lasów” '!J16,'MŚ_LasWodaPowietrze '!J16,MŚ_PromocjaParkówNarodowych!J16,'MŚ_Inwazyjne gatunki'!J16,MŚ_InwentaryzacjaCennySiedlisk!J16,MSWiA_Dotacje_dla_mnijeszości!J16,MSWiA_SICPR2.0!J16,'MWSiA_GovNet i SŁR w KPRM'!J16,MSWiA_PSMUP!J16,MSWiA_SRB!J16,'MSWiA_e-Dowód'!J16,'MSWiA_e-Zdrowie'!J16,MSWiA_TETRA!J16,'MSWiA_CHMURA OBLICZ. POLICJI '!J16,MR_ZONE!J16,'MR_Konto przedsiębiorcy'!J16,MR_PEF2!J16,MR_UPRP_PUEP!J16,MR_UPRP_PORTOS!J16,'MR_GUM_e-CZAS'!J16,'MR_GUM_TRANS-TACHO'!J16,MR_GUM_MZP!J16,'MR_UZP_e-Zamówienia'!J16,'MR_GUGiK_Usługi IIP'!J16,'MR_GUGiK_Integracja PZGiK'!J16,MS_SDE3!J16,MS_Pomoc_prawna!J16,MS_KRM!J16,MS_Informat.postępowan.karnego!J16,'MS_iSDA 2.0'!J16,MS_KRZ!J16,MS_eKRS!J16,MS_IES!J16,MS_KRK2.0!J16,'MS_Wdrożenie rozwiązań '!J16,'MRPiPS_MonitoringPracy i Pobytu'!J16,MRPiPS_PFRON_Sodir!J16,MRPiPS_PFRON_Neo!J16,'MRPiPS_PFRON_e-PFRON'!J16,MRPiPS_PFRON_EGW_GW!J16,MRPiPS_PFRON_PlatAnalit!J16,MRPiPS_PFRON_Windykacja!J16,'MRPiPS_PFRON_iPFRON+'!J16,MRPiPS_PFRON_SOW!J16,MZ_SMKL!J16,'MZ_e-KRN+'!J16,'MZ_P1+KPK'!J16,MZ_eKrew!J16,MZ_Poltransplant!J16,'MZ_Poprawa jakości .......'!J16,'MZ_nowoczesne e-usługi'!J16,MZ_P2_P4!J16,MZ_InterScienceCloud!J16,MZ_PPM!J16,MZ_ProfiBaza!J16,'MZ-DigitalBrain'!J16,MKiDN_mLUMEN!J16,MKiDN_mPolona!J16,MKiDN_Patrimonium_II!J16,'MKiDN_Polona dla Bibliotek 2.0 '!J16,'MKiDN_Polona dla Naukowców'!J16,MKiDN_CAS!J16,MKiDN_FilmotekaNarodowa!J16,MKiDN_Hereditas!J16,MKiDN_www.muzeach!J16,MKiDN_TVP_Digi_Sport!J16,MKiDN_TVP_Digi_4K!J16,'MKiDN_e-Omnis'!J16,'MKiDN_Bliżej kultury'!J16,'MKiDN_DIGI TVP SA'!J16,'MKiDN_Cyfrowa rekonstrukcja'!J16,'MKiDN_Dziedzictwo chopinowskie'!J16,'MKiDN_Otwarte Narodowe'!J16,MKiDN_ADE!J16,MKiDN_ZOSiA!J16,MKiDN_Patrimonium!J16,'MKiDN_NID '!J16,'MKiDN_Dziedzictwo muzyki'!J16,'MKiDN_Digitalizacja PWM'!J16,MKiDN_WFDiF!J16,MC_KAP!J16,MC_eRPL!J16,MC_ZPA!J16,MC_SRPS!J16,MC_WIIP!J16,'MC_e-Doręczenia'!J16,MC_CPA!J16,'MC_Portal GOV.PL'!J16,'MC_e-usługi'!J16,MC_EZD!J16,MC_ProgramKompetencjiCyfrowych!J16,MC_mObywatel!J16,'MC_KRONIK@'!J16,MF_PUESC!J16,'MF_e-Urzą Skarboowy'!J16,MGMiŻŚ_SIPAM!J16,MGMiŻŚ_REJA24!J16,MGMiŻŚ_Sat4Envi!J16,GUS_GOSPOSTRATEG!J16,GUS_KSZBI!J16,GUS_PDS!J16,'ME_URE_sprawoz. przes. paliw.  '!J16,'MKiDN_Muzeum Sztuki w Łodzi '!J16,MKiDN_Zachęta!J16,'MKiDN_Bliżej Teatru'!J16,MKiDN_archiwumgov.pl!J16,'MKiDN_@SIA'!J16,'MKiDN_PlatfEduLekArch-Pola'!J16,MKiDN_digital_PWM_kontynuacja!J16,MKiDN_PWM_bez_digitalizacji!J16,MF_SZOPEN!J16,MEN_ZRK!J16)</f>
        <v>15.731999999999999</v>
      </c>
      <c r="K16" s="242">
        <f>SUM(MK_BDO!K16,MK_GIOŚ_PPMŚ!K16,MK_GIOŚ_INSPIRE!K16,'MON_Budowa wysokiej jakości  '!K16,'MON_Portal BiO'!K16,MNiSzW_PPPN!K16,MNiSzW_AMU!K16,MNiSzW_BINWIT!K16,MNiSzW_Herberium!K16,MNiSzW_Cyfr.archiwum_Arch.Krak!K16,MNiSzW_Eukaryota!K16,MNiSZW_PlatformaObslugi.Praktyk!K16,MNiSZW_Mod.Zintegr.SystemuNauk!K16,MNiSZW_ZSUN_II!K16,MNiSW_DRODB!K16,'MNiSW_e-CUDO'!K16,MNiSW_eczlowiek!K16,MNiSW_ePuszcza!K16,MNiSW_Leopoldina!K16,MNiSW_MostDanych!K16,MNiSW_OZwRCIN!K16,'MNiSW_Portal zarz.'!K16,MNiSW_repozytorium!K16,MNiSW_Ucyfrowienie!K16,MNiSW_Agro!K16,'MI_ZSI-ULC'!K16,MI_KREPTD!K16,'MI_KPD do inf.o podróżach multi'!K16,'MI_KPD do inf. o warunkach ruch'!K16,'MI_KSZRD TEN-T'!K16,'MI_Polska droga do automatyzacj'!K16,'MF_ZPUTFG '!K16,MF_EUREKA!K16,MRIRW_GIJHARS_EZD!K16,MRIRW_GIJHARS_GOV.PL!K16,MRIRW_GIJHARS_PUESC!K16,'MRiRW_Wojewódzkie ośrodki'!K16,'MRiRW_Jednostki doradztwa roln'!K16,'MRiRW_System monitoringu kontro'!K16,'GUS_Wrota Statystyki'!K16,MEN_WKSDO!K16,MEN_ORE!K16,'MŚ_E-usługa „Zagrożenia lasów” '!K16,'MŚ_LasWodaPowietrze '!K16,MŚ_PromocjaParkówNarodowych!K16,'MŚ_Inwazyjne gatunki'!K16,MŚ_InwentaryzacjaCennySiedlisk!K16,MSWiA_Dotacje_dla_mnijeszości!K16,MSWiA_SICPR2.0!K16,'MWSiA_GovNet i SŁR w KPRM'!K16,MSWiA_PSMUP!K16,MSWiA_SRB!K16,'MSWiA_e-Dowód'!K16,'MSWiA_e-Zdrowie'!K16,MSWiA_TETRA!K16,'MSWiA_CHMURA OBLICZ. POLICJI '!K16,MR_ZONE!K16,'MR_Konto przedsiębiorcy'!K16,MR_PEF2!K16,MR_UPRP_PUEP!K16,MR_UPRP_PORTOS!K16,'MR_GUM_e-CZAS'!K16,'MR_GUM_TRANS-TACHO'!K16,MR_GUM_MZP!K16,'MR_UZP_e-Zamówienia'!K16,'MR_GUGiK_Usługi IIP'!K16,'MR_GUGiK_Integracja PZGiK'!K16,MS_SDE3!K16,MS_Pomoc_prawna!K16,MS_KRM!K16,MS_Informat.postępowan.karnego!K16,'MS_iSDA 2.0'!K16,MS_KRZ!K16,MS_eKRS!K16,MS_IES!K16,MS_KRK2.0!K16,'MS_Wdrożenie rozwiązań '!K16,'MRPiPS_MonitoringPracy i Pobytu'!K16,MRPiPS_PFRON_Sodir!K16,MRPiPS_PFRON_Neo!K16,'MRPiPS_PFRON_e-PFRON'!K16,MRPiPS_PFRON_EGW_GW!K16,MRPiPS_PFRON_PlatAnalit!K16,MRPiPS_PFRON_Windykacja!K16,'MRPiPS_PFRON_iPFRON+'!K16,MRPiPS_PFRON_SOW!K16,MZ_SMKL!K16,'MZ_e-KRN+'!K16,'MZ_P1+KPK'!K16,MZ_eKrew!K16,MZ_Poltransplant!K16,'MZ_Poprawa jakości .......'!K16,'MZ_nowoczesne e-usługi'!K16,MZ_P2_P4!K16,MZ_InterScienceCloud!K16,MZ_PPM!K16,MZ_ProfiBaza!K16,'MZ-DigitalBrain'!K16,MKiDN_mLUMEN!K16,MKiDN_mPolona!K16,MKiDN_Patrimonium_II!K16,'MKiDN_Polona dla Bibliotek 2.0 '!K16,'MKiDN_Polona dla Naukowców'!K16,MKiDN_CAS!K16,MKiDN_FilmotekaNarodowa!K16,MKiDN_Hereditas!K16,MKiDN_www.muzeach!K16,MKiDN_TVP_Digi_Sport!K16,MKiDN_TVP_Digi_4K!K16,'MKiDN_e-Omnis'!K16,'MKiDN_Bliżej kultury'!K16,'MKiDN_DIGI TVP SA'!K16,'MKiDN_Cyfrowa rekonstrukcja'!K16,'MKiDN_Dziedzictwo chopinowskie'!K16,'MKiDN_Otwarte Narodowe'!K16,MKiDN_ADE!K16,MKiDN_ZOSiA!K16,MKiDN_Patrimonium!K16,'MKiDN_NID '!K16,'MKiDN_Dziedzictwo muzyki'!K16,'MKiDN_Digitalizacja PWM'!K16,MKiDN_WFDiF!K16,MC_KAP!K16,MC_eRPL!K16,MC_ZPA!K16,MC_SRPS!K16,MC_WIIP!K16,'MC_e-Doręczenia'!K16,MC_CPA!K16,'MC_Portal GOV.PL'!K16,'MC_e-usługi'!K16,MC_EZD!K16,MC_ProgramKompetencjiCyfrowych!K16,MC_mObywatel!K16,'MC_KRONIK@'!K16,MF_PUESC!K16,'MF_e-Urzą Skarboowy'!K16,MGMiŻŚ_SIPAM!K16,MGMiŻŚ_REJA24!K16,MGMiŻŚ_Sat4Envi!K16,GUS_GOSPOSTRATEG!K16,GUS_KSZBI!K16,GUS_PDS!K16,'ME_URE_sprawoz. przes. paliw.  '!K16,'MKiDN_Muzeum Sztuki w Łodzi '!K16,MKiDN_Zachęta!K16,'MKiDN_Bliżej Teatru'!K16,MKiDN_archiwumgov.pl!K16,'MKiDN_@SIA'!K16,'MKiDN_PlatfEduLekArch-Pola'!K16,MKiDN_digital_PWM_kontynuacja!K16,MKiDN_PWM_bez_digitalizacji!K16,MF_SZOPEN!K16,MEN_ZRK!K16)</f>
        <v>8.93</v>
      </c>
      <c r="L16" s="242">
        <f>SUM(MK_BDO!L16,MK_GIOŚ_PPMŚ!L16,MK_GIOŚ_INSPIRE!L16,'MON_Budowa wysokiej jakości  '!L16,'MON_Portal BiO'!L16,MNiSzW_PPPN!L16,MNiSzW_AMU!L16,MNiSzW_BINWIT!L16,MNiSzW_Herberium!L16,MNiSzW_Cyfr.archiwum_Arch.Krak!L16,MNiSzW_Eukaryota!L16,MNiSZW_PlatformaObslugi.Praktyk!L16,MNiSZW_Mod.Zintegr.SystemuNauk!L16,MNiSZW_ZSUN_II!L16,MNiSW_DRODB!L16,'MNiSW_e-CUDO'!L16,MNiSW_eczlowiek!L16,MNiSW_ePuszcza!L16,MNiSW_Leopoldina!L16,MNiSW_MostDanych!L16,MNiSW_OZwRCIN!L16,'MNiSW_Portal zarz.'!L16,MNiSW_repozytorium!L16,MNiSW_Ucyfrowienie!L16,MNiSW_Agro!L16,'MI_ZSI-ULC'!L16,MI_KREPTD!L16,'MI_KPD do inf.o podróżach multi'!L16,'MI_KPD do inf. o warunkach ruch'!L16,'MI_KSZRD TEN-T'!L16,'MI_Polska droga do automatyzacj'!L16,'MF_ZPUTFG '!L16,MF_EUREKA!L16,MRIRW_GIJHARS_EZD!L16,MRIRW_GIJHARS_GOV.PL!L16,MRIRW_GIJHARS_PUESC!L16,'MRiRW_Wojewódzkie ośrodki'!L16,'MRiRW_Jednostki doradztwa roln'!L16,'MRiRW_System monitoringu kontro'!L16,'GUS_Wrota Statystyki'!L16,MEN_WKSDO!L16,MEN_ORE!L16,'MŚ_E-usługa „Zagrożenia lasów” '!L16,'MŚ_LasWodaPowietrze '!L16,MŚ_PromocjaParkówNarodowych!L16,'MŚ_Inwazyjne gatunki'!L16,MŚ_InwentaryzacjaCennySiedlisk!L16,MSWiA_Dotacje_dla_mnijeszości!L16,MSWiA_SICPR2.0!L16,'MWSiA_GovNet i SŁR w KPRM'!L16,MSWiA_PSMUP!L16,MSWiA_SRB!L16,'MSWiA_e-Dowód'!L16,'MSWiA_e-Zdrowie'!L16,MSWiA_TETRA!L16,'MSWiA_CHMURA OBLICZ. POLICJI '!L16,MR_ZONE!L16,'MR_Konto przedsiębiorcy'!L16,MR_PEF2!L16,MR_UPRP_PUEP!L16,MR_UPRP_PORTOS!L16,'MR_GUM_e-CZAS'!L16,'MR_GUM_TRANS-TACHO'!L16,MR_GUM_MZP!L16,'MR_UZP_e-Zamówienia'!L16,'MR_GUGiK_Usługi IIP'!L16,'MR_GUGiK_Integracja PZGiK'!L16,MS_SDE3!L16,MS_Pomoc_prawna!L16,MS_KRM!L16,MS_Informat.postępowan.karnego!L16,'MS_iSDA 2.0'!L16,MS_KRZ!L16,MS_eKRS!L16,MS_IES!L16,MS_KRK2.0!L16,'MS_Wdrożenie rozwiązań '!L16,'MRPiPS_MonitoringPracy i Pobytu'!L16,MRPiPS_PFRON_Sodir!L16,MRPiPS_PFRON_Neo!L16,'MRPiPS_PFRON_e-PFRON'!L16,MRPiPS_PFRON_EGW_GW!L16,MRPiPS_PFRON_PlatAnalit!L16,MRPiPS_PFRON_Windykacja!L16,'MRPiPS_PFRON_iPFRON+'!L16,MRPiPS_PFRON_SOW!L16,MZ_SMKL!L16,'MZ_e-KRN+'!L16,'MZ_P1+KPK'!L16,MZ_eKrew!L16,MZ_Poltransplant!L16,'MZ_Poprawa jakości .......'!L16,'MZ_nowoczesne e-usługi'!L16,MZ_P2_P4!L16,MZ_InterScienceCloud!L16,MZ_PPM!L16,MZ_ProfiBaza!L16,'MZ-DigitalBrain'!L16,MKiDN_mLUMEN!L16,MKiDN_mPolona!L16,MKiDN_Patrimonium_II!L16,'MKiDN_Polona dla Bibliotek 2.0 '!L16,'MKiDN_Polona dla Naukowców'!L16,MKiDN_CAS!L16,MKiDN_FilmotekaNarodowa!L16,MKiDN_Hereditas!L16,MKiDN_www.muzeach!L16,MKiDN_TVP_Digi_Sport!L16,MKiDN_TVP_Digi_4K!L16,'MKiDN_e-Omnis'!L16,'MKiDN_Bliżej kultury'!L16,'MKiDN_DIGI TVP SA'!L16,'MKiDN_Cyfrowa rekonstrukcja'!L16,'MKiDN_Dziedzictwo chopinowskie'!L16,'MKiDN_Otwarte Narodowe'!L16,MKiDN_ADE!L16,MKiDN_ZOSiA!L16,MKiDN_Patrimonium!L16,'MKiDN_NID '!L16,'MKiDN_Dziedzictwo muzyki'!L16,'MKiDN_Digitalizacja PWM'!L16,MKiDN_WFDiF!L16,MC_KAP!L16,MC_eRPL!L16,MC_ZPA!L16,MC_SRPS!L16,MC_WIIP!L16,'MC_e-Doręczenia'!L16,MC_CPA!L16,'MC_Portal GOV.PL'!L16,'MC_e-usługi'!L16,MC_EZD!L16,MC_ProgramKompetencjiCyfrowych!L16,MC_mObywatel!L16,'MC_KRONIK@'!L16,MF_PUESC!L16,'MF_e-Urzą Skarboowy'!L16,MGMiŻŚ_SIPAM!L16,MGMiŻŚ_REJA24!L16,MGMiŻŚ_Sat4Envi!L16,GUS_GOSPOSTRATEG!L16,GUS_KSZBI!L16,GUS_PDS!L16,'ME_URE_sprawoz. przes. paliw.  '!L16,'MKiDN_Muzeum Sztuki w Łodzi '!L16,MKiDN_Zachęta!L16,'MKiDN_Bliżej Teatru'!L16,MKiDN_archiwumgov.pl!L16,'MKiDN_@SIA'!L16,'MKiDN_PlatfEduLekArch-Pola'!L16,MKiDN_digital_PWM_kontynuacja!L16,MKiDN_PWM_bez_digitalizacji!L16,MF_SZOPEN!L16,MEN_ZRK!L16)</f>
        <v>0</v>
      </c>
      <c r="M16" s="242">
        <f t="shared" si="0"/>
        <v>3569.9476361699999</v>
      </c>
    </row>
    <row r="17" spans="1:13" x14ac:dyDescent="0.35">
      <c r="A17" s="3" t="s">
        <v>10</v>
      </c>
      <c r="B17" s="242">
        <f>SUM(B18:B20)</f>
        <v>229.38</v>
      </c>
      <c r="C17" s="242">
        <f t="shared" ref="C17:L17" si="7">SUM(C18:C20)</f>
        <v>517.36999999999989</v>
      </c>
      <c r="D17" s="242">
        <f t="shared" si="7"/>
        <v>551.43000000000006</v>
      </c>
      <c r="E17" s="242">
        <f t="shared" si="7"/>
        <v>606.66</v>
      </c>
      <c r="F17" s="242">
        <f t="shared" si="7"/>
        <v>640.68000000000006</v>
      </c>
      <c r="G17" s="242">
        <f t="shared" si="7"/>
        <v>684.17</v>
      </c>
      <c r="H17" s="242">
        <f t="shared" si="7"/>
        <v>720.42000000000007</v>
      </c>
      <c r="I17" s="242">
        <f t="shared" si="7"/>
        <v>699.09999999999991</v>
      </c>
      <c r="J17" s="242">
        <f t="shared" si="7"/>
        <v>683.7600000000001</v>
      </c>
      <c r="K17" s="242">
        <f t="shared" si="7"/>
        <v>685.54000000000008</v>
      </c>
      <c r="L17" s="242">
        <f t="shared" si="7"/>
        <v>691.09000000000015</v>
      </c>
      <c r="M17" s="242">
        <f t="shared" si="0"/>
        <v>6709.5999999999995</v>
      </c>
    </row>
    <row r="18" spans="1:13" x14ac:dyDescent="0.35">
      <c r="A18" s="5" t="s">
        <v>5</v>
      </c>
      <c r="B18" s="242">
        <f>SUM(MK_BDO!B18,MK_GIOŚ_PPMŚ!B18,MK_GIOŚ_INSPIRE!B18,'MON_Budowa wysokiej jakości  '!B18,'MON_Portal BiO'!B18,MNiSzW_PPPN!B18,MNiSzW_AMU!B18,MNiSzW_BINWIT!B18,MNiSzW_Herberium!B18,MNiSzW_Cyfr.archiwum_Arch.Krak!B18,MNiSzW_Eukaryota!B18,MNiSZW_PlatformaObslugi.Praktyk!B18,MNiSZW_Mod.Zintegr.SystemuNauk!B18,MNiSZW_ZSUN_II!B18,MNiSW_DRODB!B18,'MNiSW_e-CUDO'!B18,MNiSW_eczlowiek!B18,MNiSW_ePuszcza!B18,MNiSW_Leopoldina!B18,MNiSW_MostDanych!B18,MNiSW_OZwRCIN!B18,'MNiSW_Portal zarz.'!B18,MNiSW_repozytorium!B18,MNiSW_Ucyfrowienie!B18,MNiSW_Agro!B18,'MI_ZSI-ULC'!B18,MI_KREPTD!B18,'MI_KPD do inf.o podróżach multi'!B18,'MI_KPD do inf. o warunkach ruch'!B18,'MI_KSZRD TEN-T'!B18,'MI_Polska droga do automatyzacj'!B18,'MF_ZPUTFG '!B18,MF_EUREKA!B18,MRIRW_GIJHARS_EZD!B18,MRIRW_GIJHARS_GOV.PL!B18,MRIRW_GIJHARS_PUESC!B18,'MRiRW_Wojewódzkie ośrodki'!B18,'MRiRW_Jednostki doradztwa roln'!B18,'MRiRW_System monitoringu kontro'!B18,'GUS_Wrota Statystyki'!B18,MEN_WKSDO!B18,MEN_ORE!B18,'MŚ_E-usługa „Zagrożenia lasów” '!B18,'MŚ_LasWodaPowietrze '!B18,MŚ_PromocjaParkówNarodowych!B18,'MŚ_Inwazyjne gatunki'!B18,MŚ_InwentaryzacjaCennySiedlisk!B18,MSWiA_Dotacje_dla_mnijeszości!B18,MSWiA_SICPR2.0!B18,'MWSiA_GovNet i SŁR w KPRM'!B18,MSWiA_PSMUP!B18,MSWiA_SRB!B18,'MSWiA_e-Dowód'!B18,'MSWiA_e-Zdrowie'!B18,MSWiA_TETRA!B18,'MSWiA_CHMURA OBLICZ. POLICJI '!B18,MR_ZONE!B18,'MR_Konto przedsiębiorcy'!B18,MR_PEF2!B18,MR_UPRP_PUEP!B18,MR_UPRP_PORTOS!B18,'MR_GUM_e-CZAS'!B18,'MR_GUM_TRANS-TACHO'!B18,MR_GUM_MZP!B18,'MR_UZP_e-Zamówienia'!B18,'MR_GUGiK_Usługi IIP'!B18,'MR_GUGiK_Integracja PZGiK'!B18,MS_SDE3!B18,MS_Pomoc_prawna!B18,MS_KRM!B18,MS_Informat.postępowan.karnego!B18,'MS_iSDA 2.0'!B18,MS_KRZ!B18,MS_eKRS!B18,MS_IES!B18,MS_KRK2.0!B18,'MS_Wdrożenie rozwiązań '!B18,'MRPiPS_MonitoringPracy i Pobytu'!B18,MRPiPS_PFRON_Sodir!B18,MRPiPS_PFRON_Neo!B18,'MRPiPS_PFRON_e-PFRON'!B18,MRPiPS_PFRON_EGW_GW!B18,MRPiPS_PFRON_PlatAnalit!B18,MRPiPS_PFRON_Windykacja!B18,'MRPiPS_PFRON_iPFRON+'!B18,MRPiPS_PFRON_SOW!B18,MZ_SMKL!B18,'MZ_e-KRN+'!B18,'MZ_P1+KPK'!B18,MZ_eKrew!B18,MZ_Poltransplant!B18,'MZ_Poprawa jakości .......'!B18,'MZ_nowoczesne e-usługi'!B18,MZ_P2_P4!B18,MZ_InterScienceCloud!B18,MZ_PPM!B18,MZ_ProfiBaza!B18,'MZ-DigitalBrain'!B18,MKiDN_mLUMEN!B18,MKiDN_mPolona!B18,MKiDN_Patrimonium_II!B18,'MKiDN_Polona dla Bibliotek 2.0 '!B18,'MKiDN_Polona dla Naukowców'!B18,MKiDN_CAS!B18,MKiDN_FilmotekaNarodowa!B18,MKiDN_Hereditas!B18,MKiDN_www.muzeach!B18,MKiDN_TVP_Digi_Sport!B18,MKiDN_TVP_Digi_4K!B18,'MKiDN_e-Omnis'!B18,'MKiDN_Bliżej kultury'!B18,'MKiDN_DIGI TVP SA'!B18,'MKiDN_Cyfrowa rekonstrukcja'!B18,'MKiDN_Dziedzictwo chopinowskie'!B18,'MKiDN_Otwarte Narodowe'!B18,MKiDN_ADE!B18,MKiDN_ZOSiA!B18,MKiDN_Patrimonium!B18,'MKiDN_NID '!B18,'MKiDN_Dziedzictwo muzyki'!B18,'MKiDN_Digitalizacja PWM'!B18,MKiDN_WFDiF!B18,MC_KAP!B18,MC_eRPL!B18,MC_ZPA!B18,MC_SRPS!B18,MC_WIIP!B18,'MC_e-Doręczenia'!B18,MC_CPA!B18,'MC_Portal GOV.PL'!B18,'MC_e-usługi'!B18,MC_EZD!B18,MC_ProgramKompetencjiCyfrowych!B18,MC_mObywatel!B18,'MC_KRONIK@'!B18,MF_PUESC!B18,'MF_e-Urzą Skarboowy'!B18,MGMiŻŚ_SIPAM!B18,MGMiŻŚ_REJA24!B18,MGMiŻŚ_Sat4Envi!B18,GUS_GOSPOSTRATEG!B18,GUS_KSZBI!B18,GUS_PDS!B18,'ME_URE_sprawoz. przes. paliw.  '!B18,'MKiDN_Muzeum Sztuki w Łodzi '!B18,MKiDN_Zachęta!B18,'MKiDN_Bliżej Teatru'!B18,MKiDN_archiwumgov.pl!B18,'MKiDN_@SIA'!B18,'MKiDN_PlatfEduLekArch-Pola'!B18,MKiDN_digital_PWM_kontynuacja!B18,MKiDN_PWM_bez_digitalizacji!B18,MF_SZOPEN!B18,MEN_ZRK!B18)</f>
        <v>228.89</v>
      </c>
      <c r="C18" s="242">
        <f>SUM(MK_BDO!C18,MK_GIOŚ_PPMŚ!C18,MK_GIOŚ_INSPIRE!C18,'MON_Budowa wysokiej jakości  '!C18,'MON_Portal BiO'!C18,MNiSzW_PPPN!C18,MNiSzW_AMU!C18,MNiSzW_BINWIT!C18,MNiSzW_Herberium!C18,MNiSzW_Cyfr.archiwum_Arch.Krak!C18,MNiSzW_Eukaryota!C18,MNiSZW_PlatformaObslugi.Praktyk!C18,MNiSZW_Mod.Zintegr.SystemuNauk!C18,MNiSZW_ZSUN_II!C18,MNiSW_DRODB!C18,'MNiSW_e-CUDO'!C18,MNiSW_eczlowiek!C18,MNiSW_ePuszcza!C18,MNiSW_Leopoldina!C18,MNiSW_MostDanych!C18,MNiSW_OZwRCIN!C18,'MNiSW_Portal zarz.'!C18,MNiSW_repozytorium!C18,MNiSW_Ucyfrowienie!C18,MNiSW_Agro!C18,'MI_ZSI-ULC'!C18,MI_KREPTD!C18,'MI_KPD do inf.o podróżach multi'!C18,'MI_KPD do inf. o warunkach ruch'!C18,'MI_KSZRD TEN-T'!C18,'MI_Polska droga do automatyzacj'!C18,'MF_ZPUTFG '!C18,MF_EUREKA!C18,MRIRW_GIJHARS_EZD!C18,MRIRW_GIJHARS_GOV.PL!C18,MRIRW_GIJHARS_PUESC!C18,'MRiRW_Wojewódzkie ośrodki'!C18,'MRiRW_Jednostki doradztwa roln'!C18,'MRiRW_System monitoringu kontro'!C18,'GUS_Wrota Statystyki'!C18,MEN_WKSDO!C18,MEN_ORE!C18,'MŚ_E-usługa „Zagrożenia lasów” '!C18,'MŚ_LasWodaPowietrze '!C18,MŚ_PromocjaParkówNarodowych!C18,'MŚ_Inwazyjne gatunki'!C18,MŚ_InwentaryzacjaCennySiedlisk!C18,MSWiA_Dotacje_dla_mnijeszości!C18,MSWiA_SICPR2.0!C18,'MWSiA_GovNet i SŁR w KPRM'!C18,MSWiA_PSMUP!C18,MSWiA_SRB!C18,'MSWiA_e-Dowód'!C18,'MSWiA_e-Zdrowie'!C18,MSWiA_TETRA!C18,'MSWiA_CHMURA OBLICZ. POLICJI '!C18,MR_ZONE!C18,'MR_Konto przedsiębiorcy'!C18,MR_PEF2!C18,MR_UPRP_PUEP!C18,MR_UPRP_PORTOS!C18,'MR_GUM_e-CZAS'!C18,'MR_GUM_TRANS-TACHO'!C18,MR_GUM_MZP!C18,'MR_UZP_e-Zamówienia'!C18,'MR_GUGiK_Usługi IIP'!C18,'MR_GUGiK_Integracja PZGiK'!C18,MS_SDE3!C18,MS_Pomoc_prawna!C18,MS_KRM!C18,MS_Informat.postępowan.karnego!C18,'MS_iSDA 2.0'!C18,MS_KRZ!C18,MS_eKRS!C18,MS_IES!C18,MS_KRK2.0!C18,'MS_Wdrożenie rozwiązań '!C18,'MRPiPS_MonitoringPracy i Pobytu'!C18,MRPiPS_PFRON_Sodir!C18,MRPiPS_PFRON_Neo!C18,'MRPiPS_PFRON_e-PFRON'!C18,MRPiPS_PFRON_EGW_GW!C18,MRPiPS_PFRON_PlatAnalit!C18,MRPiPS_PFRON_Windykacja!C18,'MRPiPS_PFRON_iPFRON+'!C18,MRPiPS_PFRON_SOW!C18,MZ_SMKL!C18,'MZ_e-KRN+'!C18,'MZ_P1+KPK'!C18,MZ_eKrew!C18,MZ_Poltransplant!C18,'MZ_Poprawa jakości .......'!C18,'MZ_nowoczesne e-usługi'!C18,MZ_P2_P4!C18,MZ_InterScienceCloud!C18,MZ_PPM!C18,MZ_ProfiBaza!C18,'MZ-DigitalBrain'!C18,MKiDN_mLUMEN!C18,MKiDN_mPolona!C18,MKiDN_Patrimonium_II!C18,'MKiDN_Polona dla Bibliotek 2.0 '!C18,'MKiDN_Polona dla Naukowców'!C18,MKiDN_CAS!C18,MKiDN_FilmotekaNarodowa!C18,MKiDN_Hereditas!C18,MKiDN_www.muzeach!C18,MKiDN_TVP_Digi_Sport!C18,MKiDN_TVP_Digi_4K!C18,'MKiDN_e-Omnis'!C18,'MKiDN_Bliżej kultury'!C18,'MKiDN_DIGI TVP SA'!C18,'MKiDN_Cyfrowa rekonstrukcja'!C18,'MKiDN_Dziedzictwo chopinowskie'!C18,'MKiDN_Otwarte Narodowe'!C18,MKiDN_ADE!C18,MKiDN_ZOSiA!C18,MKiDN_Patrimonium!C18,'MKiDN_NID '!C18,'MKiDN_Dziedzictwo muzyki'!C18,'MKiDN_Digitalizacja PWM'!C18,MKiDN_WFDiF!C18,MC_KAP!C18,MC_eRPL!C18,MC_ZPA!C18,MC_SRPS!C18,MC_WIIP!C18,'MC_e-Doręczenia'!C18,MC_CPA!C18,'MC_Portal GOV.PL'!C18,'MC_e-usługi'!C18,MC_EZD!C18,MC_ProgramKompetencjiCyfrowych!C18,MC_mObywatel!C18,'MC_KRONIK@'!C18,MF_PUESC!C18,'MF_e-Urzą Skarboowy'!C18,MGMiŻŚ_SIPAM!C18,MGMiŻŚ_REJA24!C18,MGMiŻŚ_Sat4Envi!C18,GUS_GOSPOSTRATEG!C18,GUS_KSZBI!C18,GUS_PDS!C18,'ME_URE_sprawoz. przes. paliw.  '!C18,'MKiDN_Muzeum Sztuki w Łodzi '!C18,MKiDN_Zachęta!C18,'MKiDN_Bliżej Teatru'!C18,MKiDN_archiwumgov.pl!C18,'MKiDN_@SIA'!C18,'MKiDN_PlatfEduLekArch-Pola'!C18,MKiDN_digital_PWM_kontynuacja!C18,MKiDN_PWM_bez_digitalizacji!C18,MF_SZOPEN!C18,MEN_ZRK!C18)</f>
        <v>510.73999999999995</v>
      </c>
      <c r="D18" s="242">
        <f>SUM(MK_BDO!D18,MK_GIOŚ_PPMŚ!D18,MK_GIOŚ_INSPIRE!D18,'MON_Budowa wysokiej jakości  '!D18,'MON_Portal BiO'!D18,MNiSzW_PPPN!D18,MNiSzW_AMU!D18,MNiSzW_BINWIT!D18,MNiSzW_Herberium!D18,MNiSzW_Cyfr.archiwum_Arch.Krak!D18,MNiSzW_Eukaryota!D18,MNiSZW_PlatformaObslugi.Praktyk!D18,MNiSZW_Mod.Zintegr.SystemuNauk!D18,MNiSZW_ZSUN_II!D18,MNiSW_DRODB!D18,'MNiSW_e-CUDO'!D18,MNiSW_eczlowiek!D18,MNiSW_ePuszcza!D18,MNiSW_Leopoldina!D18,MNiSW_MostDanych!D18,MNiSW_OZwRCIN!D18,'MNiSW_Portal zarz.'!D18,MNiSW_repozytorium!D18,MNiSW_Ucyfrowienie!D18,MNiSW_Agro!D18,'MI_ZSI-ULC'!D18,MI_KREPTD!D18,'MI_KPD do inf.o podróżach multi'!D18,'MI_KPD do inf. o warunkach ruch'!D18,'MI_KSZRD TEN-T'!D18,'MI_Polska droga do automatyzacj'!D18,'MF_ZPUTFG '!D18,MF_EUREKA!D18,MRIRW_GIJHARS_EZD!D18,MRIRW_GIJHARS_GOV.PL!D18,MRIRW_GIJHARS_PUESC!D18,'MRiRW_Wojewódzkie ośrodki'!D18,'MRiRW_Jednostki doradztwa roln'!D18,'MRiRW_System monitoringu kontro'!D18,'GUS_Wrota Statystyki'!D18,MEN_WKSDO!D18,MEN_ORE!D18,'MŚ_E-usługa „Zagrożenia lasów” '!D18,'MŚ_LasWodaPowietrze '!D18,MŚ_PromocjaParkówNarodowych!D18,'MŚ_Inwazyjne gatunki'!D18,MŚ_InwentaryzacjaCennySiedlisk!D18,MSWiA_Dotacje_dla_mnijeszości!D18,MSWiA_SICPR2.0!D18,'MWSiA_GovNet i SŁR w KPRM'!D18,MSWiA_PSMUP!D18,MSWiA_SRB!D18,'MSWiA_e-Dowód'!D18,'MSWiA_e-Zdrowie'!D18,MSWiA_TETRA!D18,'MSWiA_CHMURA OBLICZ. POLICJI '!D18,MR_ZONE!D18,'MR_Konto przedsiębiorcy'!D18,MR_PEF2!D18,MR_UPRP_PUEP!D18,MR_UPRP_PORTOS!D18,'MR_GUM_e-CZAS'!D18,'MR_GUM_TRANS-TACHO'!D18,MR_GUM_MZP!D18,'MR_UZP_e-Zamówienia'!D18,'MR_GUGiK_Usługi IIP'!D18,'MR_GUGiK_Integracja PZGiK'!D18,MS_SDE3!D18,MS_Pomoc_prawna!D18,MS_KRM!D18,MS_Informat.postępowan.karnego!D18,'MS_iSDA 2.0'!D18,MS_KRZ!D18,MS_eKRS!D18,MS_IES!D18,MS_KRK2.0!D18,'MS_Wdrożenie rozwiązań '!D18,'MRPiPS_MonitoringPracy i Pobytu'!D18,MRPiPS_PFRON_Sodir!D18,MRPiPS_PFRON_Neo!D18,'MRPiPS_PFRON_e-PFRON'!D18,MRPiPS_PFRON_EGW_GW!D18,MRPiPS_PFRON_PlatAnalit!D18,MRPiPS_PFRON_Windykacja!D18,'MRPiPS_PFRON_iPFRON+'!D18,MRPiPS_PFRON_SOW!D18,MZ_SMKL!D18,'MZ_e-KRN+'!D18,'MZ_P1+KPK'!D18,MZ_eKrew!D18,MZ_Poltransplant!D18,'MZ_Poprawa jakości .......'!D18,'MZ_nowoczesne e-usługi'!D18,MZ_P2_P4!D18,MZ_InterScienceCloud!D18,MZ_PPM!D18,MZ_ProfiBaza!D18,'MZ-DigitalBrain'!D18,MKiDN_mLUMEN!D18,MKiDN_mPolona!D18,MKiDN_Patrimonium_II!D18,'MKiDN_Polona dla Bibliotek 2.0 '!D18,'MKiDN_Polona dla Naukowców'!D18,MKiDN_CAS!D18,MKiDN_FilmotekaNarodowa!D18,MKiDN_Hereditas!D18,MKiDN_www.muzeach!D18,MKiDN_TVP_Digi_Sport!D18,MKiDN_TVP_Digi_4K!D18,'MKiDN_e-Omnis'!D18,'MKiDN_Bliżej kultury'!D18,'MKiDN_DIGI TVP SA'!D18,'MKiDN_Cyfrowa rekonstrukcja'!D18,'MKiDN_Dziedzictwo chopinowskie'!D18,'MKiDN_Otwarte Narodowe'!D18,MKiDN_ADE!D18,MKiDN_ZOSiA!D18,MKiDN_Patrimonium!D18,'MKiDN_NID '!D18,'MKiDN_Dziedzictwo muzyki'!D18,'MKiDN_Digitalizacja PWM'!D18,MKiDN_WFDiF!D18,MC_KAP!D18,MC_eRPL!D18,MC_ZPA!D18,MC_SRPS!D18,MC_WIIP!D18,'MC_e-Doręczenia'!D18,MC_CPA!D18,'MC_Portal GOV.PL'!D18,'MC_e-usługi'!D18,MC_EZD!D18,MC_ProgramKompetencjiCyfrowych!D18,MC_mObywatel!D18,'MC_KRONIK@'!D18,MF_PUESC!D18,'MF_e-Urzą Skarboowy'!D18,MGMiŻŚ_SIPAM!D18,MGMiŻŚ_REJA24!D18,MGMiŻŚ_Sat4Envi!D18,GUS_GOSPOSTRATEG!D18,GUS_KSZBI!D18,GUS_PDS!D18,'ME_URE_sprawoz. przes. paliw.  '!D18,'MKiDN_Muzeum Sztuki w Łodzi '!D18,MKiDN_Zachęta!D18,'MKiDN_Bliżej Teatru'!D18,MKiDN_archiwumgov.pl!D18,'MKiDN_@SIA'!D18,'MKiDN_PlatfEduLekArch-Pola'!D18,MKiDN_digital_PWM_kontynuacja!D18,MKiDN_PWM_bez_digitalizacji!D18,MF_SZOPEN!D18,MEN_ZRK!D18)</f>
        <v>527.1400000000001</v>
      </c>
      <c r="E18" s="242">
        <f>SUM(MK_BDO!E18,MK_GIOŚ_PPMŚ!E18,MK_GIOŚ_INSPIRE!E18,'MON_Budowa wysokiej jakości  '!E18,'MON_Portal BiO'!E18,MNiSzW_PPPN!E18,MNiSzW_AMU!E18,MNiSzW_BINWIT!E18,MNiSzW_Herberium!E18,MNiSzW_Cyfr.archiwum_Arch.Krak!E18,MNiSzW_Eukaryota!E18,MNiSZW_PlatformaObslugi.Praktyk!E18,MNiSZW_Mod.Zintegr.SystemuNauk!E18,MNiSZW_ZSUN_II!E18,MNiSW_DRODB!E18,'MNiSW_e-CUDO'!E18,MNiSW_eczlowiek!E18,MNiSW_ePuszcza!E18,MNiSW_Leopoldina!E18,MNiSW_MostDanych!E18,MNiSW_OZwRCIN!E18,'MNiSW_Portal zarz.'!E18,MNiSW_repozytorium!E18,MNiSW_Ucyfrowienie!E18,MNiSW_Agro!E18,'MI_ZSI-ULC'!E18,MI_KREPTD!E18,'MI_KPD do inf.o podróżach multi'!E18,'MI_KPD do inf. o warunkach ruch'!E18,'MI_KSZRD TEN-T'!E18,'MI_Polska droga do automatyzacj'!E18,'MF_ZPUTFG '!E18,MF_EUREKA!E18,MRIRW_GIJHARS_EZD!E18,MRIRW_GIJHARS_GOV.PL!E18,MRIRW_GIJHARS_PUESC!E18,'MRiRW_Wojewódzkie ośrodki'!E18,'MRiRW_Jednostki doradztwa roln'!E18,'MRiRW_System monitoringu kontro'!E18,'GUS_Wrota Statystyki'!E18,MEN_WKSDO!E18,MEN_ORE!E18,'MŚ_E-usługa „Zagrożenia lasów” '!E18,'MŚ_LasWodaPowietrze '!E18,MŚ_PromocjaParkówNarodowych!E18,'MŚ_Inwazyjne gatunki'!E18,MŚ_InwentaryzacjaCennySiedlisk!E18,MSWiA_Dotacje_dla_mnijeszości!E18,MSWiA_SICPR2.0!E18,'MWSiA_GovNet i SŁR w KPRM'!E18,MSWiA_PSMUP!E18,MSWiA_SRB!E18,'MSWiA_e-Dowód'!E18,'MSWiA_e-Zdrowie'!E18,MSWiA_TETRA!E18,'MSWiA_CHMURA OBLICZ. POLICJI '!E18,MR_ZONE!E18,'MR_Konto przedsiębiorcy'!E18,MR_PEF2!E18,MR_UPRP_PUEP!E18,MR_UPRP_PORTOS!E18,'MR_GUM_e-CZAS'!E18,'MR_GUM_TRANS-TACHO'!E18,MR_GUM_MZP!E18,'MR_UZP_e-Zamówienia'!E18,'MR_GUGiK_Usługi IIP'!E18,'MR_GUGiK_Integracja PZGiK'!E18,MS_SDE3!E18,MS_Pomoc_prawna!E18,MS_KRM!E18,MS_Informat.postępowan.karnego!E18,'MS_iSDA 2.0'!E18,MS_KRZ!E18,MS_eKRS!E18,MS_IES!E18,MS_KRK2.0!E18,'MS_Wdrożenie rozwiązań '!E18,'MRPiPS_MonitoringPracy i Pobytu'!E18,MRPiPS_PFRON_Sodir!E18,MRPiPS_PFRON_Neo!E18,'MRPiPS_PFRON_e-PFRON'!E18,MRPiPS_PFRON_EGW_GW!E18,MRPiPS_PFRON_PlatAnalit!E18,MRPiPS_PFRON_Windykacja!E18,'MRPiPS_PFRON_iPFRON+'!E18,MRPiPS_PFRON_SOW!E18,MZ_SMKL!E18,'MZ_e-KRN+'!E18,'MZ_P1+KPK'!E18,MZ_eKrew!E18,MZ_Poltransplant!E18,'MZ_Poprawa jakości .......'!E18,'MZ_nowoczesne e-usługi'!E18,MZ_P2_P4!E18,MZ_InterScienceCloud!E18,MZ_PPM!E18,MZ_ProfiBaza!E18,'MZ-DigitalBrain'!E18,MKiDN_mLUMEN!E18,MKiDN_mPolona!E18,MKiDN_Patrimonium_II!E18,'MKiDN_Polona dla Bibliotek 2.0 '!E18,'MKiDN_Polona dla Naukowców'!E18,MKiDN_CAS!E18,MKiDN_FilmotekaNarodowa!E18,MKiDN_Hereditas!E18,MKiDN_www.muzeach!E18,MKiDN_TVP_Digi_Sport!E18,MKiDN_TVP_Digi_4K!E18,'MKiDN_e-Omnis'!E18,'MKiDN_Bliżej kultury'!E18,'MKiDN_DIGI TVP SA'!E18,'MKiDN_Cyfrowa rekonstrukcja'!E18,'MKiDN_Dziedzictwo chopinowskie'!E18,'MKiDN_Otwarte Narodowe'!E18,MKiDN_ADE!E18,MKiDN_ZOSiA!E18,MKiDN_Patrimonium!E18,'MKiDN_NID '!E18,'MKiDN_Dziedzictwo muzyki'!E18,'MKiDN_Digitalizacja PWM'!E18,MKiDN_WFDiF!E18,MC_KAP!E18,MC_eRPL!E18,MC_ZPA!E18,MC_SRPS!E18,MC_WIIP!E18,'MC_e-Doręczenia'!E18,MC_CPA!E18,'MC_Portal GOV.PL'!E18,'MC_e-usługi'!E18,MC_EZD!E18,MC_ProgramKompetencjiCyfrowych!E18,MC_mObywatel!E18,'MC_KRONIK@'!E18,MF_PUESC!E18,'MF_e-Urzą Skarboowy'!E18,MGMiŻŚ_SIPAM!E18,MGMiŻŚ_REJA24!E18,MGMiŻŚ_Sat4Envi!E18,GUS_GOSPOSTRATEG!E18,GUS_KSZBI!E18,GUS_PDS!E18,'ME_URE_sprawoz. przes. paliw.  '!E18,'MKiDN_Muzeum Sztuki w Łodzi '!E18,MKiDN_Zachęta!E18,'MKiDN_Bliżej Teatru'!E18,MKiDN_archiwumgov.pl!E18,'MKiDN_@SIA'!E18,'MKiDN_PlatfEduLekArch-Pola'!E18,MKiDN_digital_PWM_kontynuacja!E18,MKiDN_PWM_bez_digitalizacji!E18,MF_SZOPEN!E18,MEN_ZRK!E18)</f>
        <v>580.86</v>
      </c>
      <c r="F18" s="242">
        <f>SUM(MK_BDO!F18,MK_GIOŚ_PPMŚ!F18,MK_GIOŚ_INSPIRE!F18,'MON_Budowa wysokiej jakości  '!F18,'MON_Portal BiO'!F18,MNiSzW_PPPN!F18,MNiSzW_AMU!F18,MNiSzW_BINWIT!F18,MNiSzW_Herberium!F18,MNiSzW_Cyfr.archiwum_Arch.Krak!F18,MNiSzW_Eukaryota!F18,MNiSZW_PlatformaObslugi.Praktyk!F18,MNiSZW_Mod.Zintegr.SystemuNauk!F18,MNiSZW_ZSUN_II!F18,MNiSW_DRODB!F18,'MNiSW_e-CUDO'!F18,MNiSW_eczlowiek!F18,MNiSW_ePuszcza!F18,MNiSW_Leopoldina!F18,MNiSW_MostDanych!F18,MNiSW_OZwRCIN!F18,'MNiSW_Portal zarz.'!F18,MNiSW_repozytorium!F18,MNiSW_Ucyfrowienie!F18,MNiSW_Agro!F18,'MI_ZSI-ULC'!F18,MI_KREPTD!F18,'MI_KPD do inf.o podróżach multi'!F18,'MI_KPD do inf. o warunkach ruch'!F18,'MI_KSZRD TEN-T'!F18,'MI_Polska droga do automatyzacj'!F18,'MF_ZPUTFG '!F18,MF_EUREKA!F18,MRIRW_GIJHARS_EZD!F18,MRIRW_GIJHARS_GOV.PL!F18,MRIRW_GIJHARS_PUESC!F18,'MRiRW_Wojewódzkie ośrodki'!F18,'MRiRW_Jednostki doradztwa roln'!F18,'MRiRW_System monitoringu kontro'!F18,'GUS_Wrota Statystyki'!F18,MEN_WKSDO!F18,MEN_ORE!F18,'MŚ_E-usługa „Zagrożenia lasów” '!F18,'MŚ_LasWodaPowietrze '!F18,MŚ_PromocjaParkówNarodowych!F18,'MŚ_Inwazyjne gatunki'!F18,MŚ_InwentaryzacjaCennySiedlisk!F18,MSWiA_Dotacje_dla_mnijeszości!F18,MSWiA_SICPR2.0!F18,'MWSiA_GovNet i SŁR w KPRM'!F18,MSWiA_PSMUP!F18,MSWiA_SRB!F18,'MSWiA_e-Dowód'!F18,'MSWiA_e-Zdrowie'!F18,MSWiA_TETRA!F18,'MSWiA_CHMURA OBLICZ. POLICJI '!F18,MR_ZONE!F18,'MR_Konto przedsiębiorcy'!F18,MR_PEF2!F18,MR_UPRP_PUEP!F18,MR_UPRP_PORTOS!F18,'MR_GUM_e-CZAS'!F18,'MR_GUM_TRANS-TACHO'!F18,MR_GUM_MZP!F18,'MR_UZP_e-Zamówienia'!F18,'MR_GUGiK_Usługi IIP'!F18,'MR_GUGiK_Integracja PZGiK'!F18,MS_SDE3!F18,MS_Pomoc_prawna!F18,MS_KRM!F18,MS_Informat.postępowan.karnego!F18,'MS_iSDA 2.0'!F18,MS_KRZ!F18,MS_eKRS!F18,MS_IES!F18,MS_KRK2.0!F18,'MS_Wdrożenie rozwiązań '!F18,'MRPiPS_MonitoringPracy i Pobytu'!F18,MRPiPS_PFRON_Sodir!F18,MRPiPS_PFRON_Neo!F18,'MRPiPS_PFRON_e-PFRON'!F18,MRPiPS_PFRON_EGW_GW!F18,MRPiPS_PFRON_PlatAnalit!F18,MRPiPS_PFRON_Windykacja!F18,'MRPiPS_PFRON_iPFRON+'!F18,MRPiPS_PFRON_SOW!F18,MZ_SMKL!F18,'MZ_e-KRN+'!F18,'MZ_P1+KPK'!F18,MZ_eKrew!F18,MZ_Poltransplant!F18,'MZ_Poprawa jakości .......'!F18,'MZ_nowoczesne e-usługi'!F18,MZ_P2_P4!F18,MZ_InterScienceCloud!F18,MZ_PPM!F18,MZ_ProfiBaza!F18,'MZ-DigitalBrain'!F18,MKiDN_mLUMEN!F18,MKiDN_mPolona!F18,MKiDN_Patrimonium_II!F18,'MKiDN_Polona dla Bibliotek 2.0 '!F18,'MKiDN_Polona dla Naukowców'!F18,MKiDN_CAS!F18,MKiDN_FilmotekaNarodowa!F18,MKiDN_Hereditas!F18,MKiDN_www.muzeach!F18,MKiDN_TVP_Digi_Sport!F18,MKiDN_TVP_Digi_4K!F18,'MKiDN_e-Omnis'!F18,'MKiDN_Bliżej kultury'!F18,'MKiDN_DIGI TVP SA'!F18,'MKiDN_Cyfrowa rekonstrukcja'!F18,'MKiDN_Dziedzictwo chopinowskie'!F18,'MKiDN_Otwarte Narodowe'!F18,MKiDN_ADE!F18,MKiDN_ZOSiA!F18,MKiDN_Patrimonium!F18,'MKiDN_NID '!F18,'MKiDN_Dziedzictwo muzyki'!F18,'MKiDN_Digitalizacja PWM'!F18,MKiDN_WFDiF!F18,MC_KAP!F18,MC_eRPL!F18,MC_ZPA!F18,MC_SRPS!F18,MC_WIIP!F18,'MC_e-Doręczenia'!F18,MC_CPA!F18,'MC_Portal GOV.PL'!F18,'MC_e-usługi'!F18,MC_EZD!F18,MC_ProgramKompetencjiCyfrowych!F18,MC_mObywatel!F18,'MC_KRONIK@'!F18,MF_PUESC!F18,'MF_e-Urzą Skarboowy'!F18,MGMiŻŚ_SIPAM!F18,MGMiŻŚ_REJA24!F18,MGMiŻŚ_Sat4Envi!F18,GUS_GOSPOSTRATEG!F18,GUS_KSZBI!F18,GUS_PDS!F18,'ME_URE_sprawoz. przes. paliw.  '!F18,'MKiDN_Muzeum Sztuki w Łodzi '!F18,MKiDN_Zachęta!F18,'MKiDN_Bliżej Teatru'!F18,MKiDN_archiwumgov.pl!F18,'MKiDN_@SIA'!F18,'MKiDN_PlatfEduLekArch-Pola'!F18,MKiDN_digital_PWM_kontynuacja!F18,MKiDN_PWM_bez_digitalizacji!F18,MF_SZOPEN!F18,MEN_ZRK!F18)</f>
        <v>613.16000000000008</v>
      </c>
      <c r="G18" s="242">
        <f>SUM(MK_BDO!G18,MK_GIOŚ_PPMŚ!G18,MK_GIOŚ_INSPIRE!G18,'MON_Budowa wysokiej jakości  '!G18,'MON_Portal BiO'!G18,MNiSzW_PPPN!G18,MNiSzW_AMU!G18,MNiSzW_BINWIT!G18,MNiSzW_Herberium!G18,MNiSzW_Cyfr.archiwum_Arch.Krak!G18,MNiSzW_Eukaryota!G18,MNiSZW_PlatformaObslugi.Praktyk!G18,MNiSZW_Mod.Zintegr.SystemuNauk!G18,MNiSZW_ZSUN_II!G18,MNiSW_DRODB!G18,'MNiSW_e-CUDO'!G18,MNiSW_eczlowiek!G18,MNiSW_ePuszcza!G18,MNiSW_Leopoldina!G18,MNiSW_MostDanych!G18,MNiSW_OZwRCIN!G18,'MNiSW_Portal zarz.'!G18,MNiSW_repozytorium!G18,MNiSW_Ucyfrowienie!G18,MNiSW_Agro!G18,'MI_ZSI-ULC'!G18,MI_KREPTD!G18,'MI_KPD do inf.o podróżach multi'!G18,'MI_KPD do inf. o warunkach ruch'!G18,'MI_KSZRD TEN-T'!G18,'MI_Polska droga do automatyzacj'!G18,'MF_ZPUTFG '!G18,MF_EUREKA!G18,MRIRW_GIJHARS_EZD!G18,MRIRW_GIJHARS_GOV.PL!G18,MRIRW_GIJHARS_PUESC!G18,'MRiRW_Wojewódzkie ośrodki'!G18,'MRiRW_Jednostki doradztwa roln'!G18,'MRiRW_System monitoringu kontro'!G18,'GUS_Wrota Statystyki'!G18,MEN_WKSDO!G18,MEN_ORE!G18,'MŚ_E-usługa „Zagrożenia lasów” '!G18,'MŚ_LasWodaPowietrze '!G18,MŚ_PromocjaParkówNarodowych!G18,'MŚ_Inwazyjne gatunki'!G18,MŚ_InwentaryzacjaCennySiedlisk!G18,MSWiA_Dotacje_dla_mnijeszości!G18,MSWiA_SICPR2.0!G18,'MWSiA_GovNet i SŁR w KPRM'!G18,MSWiA_PSMUP!G18,MSWiA_SRB!G18,'MSWiA_e-Dowód'!G18,'MSWiA_e-Zdrowie'!G18,MSWiA_TETRA!G18,'MSWiA_CHMURA OBLICZ. POLICJI '!G18,MR_ZONE!G18,'MR_Konto przedsiębiorcy'!G18,MR_PEF2!G18,MR_UPRP_PUEP!G18,MR_UPRP_PORTOS!G18,'MR_GUM_e-CZAS'!G18,'MR_GUM_TRANS-TACHO'!G18,MR_GUM_MZP!G18,'MR_UZP_e-Zamówienia'!G18,'MR_GUGiK_Usługi IIP'!G18,'MR_GUGiK_Integracja PZGiK'!G18,MS_SDE3!G18,MS_Pomoc_prawna!G18,MS_KRM!G18,MS_Informat.postępowan.karnego!G18,'MS_iSDA 2.0'!G18,MS_KRZ!G18,MS_eKRS!G18,MS_IES!G18,MS_KRK2.0!G18,'MS_Wdrożenie rozwiązań '!G18,'MRPiPS_MonitoringPracy i Pobytu'!G18,MRPiPS_PFRON_Sodir!G18,MRPiPS_PFRON_Neo!G18,'MRPiPS_PFRON_e-PFRON'!G18,MRPiPS_PFRON_EGW_GW!G18,MRPiPS_PFRON_PlatAnalit!G18,MRPiPS_PFRON_Windykacja!G18,'MRPiPS_PFRON_iPFRON+'!G18,MRPiPS_PFRON_SOW!G18,MZ_SMKL!G18,'MZ_e-KRN+'!G18,'MZ_P1+KPK'!G18,MZ_eKrew!G18,MZ_Poltransplant!G18,'MZ_Poprawa jakości .......'!G18,'MZ_nowoczesne e-usługi'!G18,MZ_P2_P4!G18,MZ_InterScienceCloud!G18,MZ_PPM!G18,MZ_ProfiBaza!G18,'MZ-DigitalBrain'!G18,MKiDN_mLUMEN!G18,MKiDN_mPolona!G18,MKiDN_Patrimonium_II!G18,'MKiDN_Polona dla Bibliotek 2.0 '!G18,'MKiDN_Polona dla Naukowców'!G18,MKiDN_CAS!G18,MKiDN_FilmotekaNarodowa!G18,MKiDN_Hereditas!G18,MKiDN_www.muzeach!G18,MKiDN_TVP_Digi_Sport!G18,MKiDN_TVP_Digi_4K!G18,'MKiDN_e-Omnis'!G18,'MKiDN_Bliżej kultury'!G18,'MKiDN_DIGI TVP SA'!G18,'MKiDN_Cyfrowa rekonstrukcja'!G18,'MKiDN_Dziedzictwo chopinowskie'!G18,'MKiDN_Otwarte Narodowe'!G18,MKiDN_ADE!G18,MKiDN_ZOSiA!G18,MKiDN_Patrimonium!G18,'MKiDN_NID '!G18,'MKiDN_Dziedzictwo muzyki'!G18,'MKiDN_Digitalizacja PWM'!G18,MKiDN_WFDiF!G18,MC_KAP!G18,MC_eRPL!G18,MC_ZPA!G18,MC_SRPS!G18,MC_WIIP!G18,'MC_e-Doręczenia'!G18,MC_CPA!G18,'MC_Portal GOV.PL'!G18,'MC_e-usługi'!G18,MC_EZD!G18,MC_ProgramKompetencjiCyfrowych!G18,MC_mObywatel!G18,'MC_KRONIK@'!G18,MF_PUESC!G18,'MF_e-Urzą Skarboowy'!G18,MGMiŻŚ_SIPAM!G18,MGMiŻŚ_REJA24!G18,MGMiŻŚ_Sat4Envi!G18,GUS_GOSPOSTRATEG!G18,GUS_KSZBI!G18,GUS_PDS!G18,'ME_URE_sprawoz. przes. paliw.  '!G18,'MKiDN_Muzeum Sztuki w Łodzi '!G18,MKiDN_Zachęta!G18,'MKiDN_Bliżej Teatru'!G18,MKiDN_archiwumgov.pl!G18,'MKiDN_@SIA'!G18,'MKiDN_PlatfEduLekArch-Pola'!G18,MKiDN_digital_PWM_kontynuacja!G18,MKiDN_PWM_bez_digitalizacji!G18,MF_SZOPEN!G18,MEN_ZRK!G18)</f>
        <v>654.54999999999995</v>
      </c>
      <c r="H18" s="242">
        <f>SUM(MK_BDO!H18,MK_GIOŚ_PPMŚ!H18,MK_GIOŚ_INSPIRE!H18,'MON_Budowa wysokiej jakości  '!H18,'MON_Portal BiO'!H18,MNiSzW_PPPN!H18,MNiSzW_AMU!H18,MNiSzW_BINWIT!H18,MNiSzW_Herberium!H18,MNiSzW_Cyfr.archiwum_Arch.Krak!H18,MNiSzW_Eukaryota!H18,MNiSZW_PlatformaObslugi.Praktyk!H18,MNiSZW_Mod.Zintegr.SystemuNauk!H18,MNiSZW_ZSUN_II!H18,MNiSW_DRODB!H18,'MNiSW_e-CUDO'!H18,MNiSW_eczlowiek!H18,MNiSW_ePuszcza!H18,MNiSW_Leopoldina!H18,MNiSW_MostDanych!H18,MNiSW_OZwRCIN!H18,'MNiSW_Portal zarz.'!H18,MNiSW_repozytorium!H18,MNiSW_Ucyfrowienie!H18,MNiSW_Agro!H18,'MI_ZSI-ULC'!H18,MI_KREPTD!H18,'MI_KPD do inf.o podróżach multi'!H18,'MI_KPD do inf. o warunkach ruch'!H18,'MI_KSZRD TEN-T'!H18,'MI_Polska droga do automatyzacj'!H18,'MF_ZPUTFG '!H18,MF_EUREKA!H18,MRIRW_GIJHARS_EZD!H18,MRIRW_GIJHARS_GOV.PL!H18,MRIRW_GIJHARS_PUESC!H18,'MRiRW_Wojewódzkie ośrodki'!H18,'MRiRW_Jednostki doradztwa roln'!H18,'MRiRW_System monitoringu kontro'!H18,'GUS_Wrota Statystyki'!H18,MEN_WKSDO!H18,MEN_ORE!H18,'MŚ_E-usługa „Zagrożenia lasów” '!H18,'MŚ_LasWodaPowietrze '!H18,MŚ_PromocjaParkówNarodowych!H18,'MŚ_Inwazyjne gatunki'!H18,MŚ_InwentaryzacjaCennySiedlisk!H18,MSWiA_Dotacje_dla_mnijeszości!H18,MSWiA_SICPR2.0!H18,'MWSiA_GovNet i SŁR w KPRM'!H18,MSWiA_PSMUP!H18,MSWiA_SRB!H18,'MSWiA_e-Dowód'!H18,'MSWiA_e-Zdrowie'!H18,MSWiA_TETRA!H18,'MSWiA_CHMURA OBLICZ. POLICJI '!H18,MR_ZONE!H18,'MR_Konto przedsiębiorcy'!H18,MR_PEF2!H18,MR_UPRP_PUEP!H18,MR_UPRP_PORTOS!H18,'MR_GUM_e-CZAS'!H18,'MR_GUM_TRANS-TACHO'!H18,MR_GUM_MZP!H18,'MR_UZP_e-Zamówienia'!H18,'MR_GUGiK_Usługi IIP'!H18,'MR_GUGiK_Integracja PZGiK'!H18,MS_SDE3!H18,MS_Pomoc_prawna!H18,MS_KRM!H18,MS_Informat.postępowan.karnego!H18,'MS_iSDA 2.0'!H18,MS_KRZ!H18,MS_eKRS!H18,MS_IES!H18,MS_KRK2.0!H18,'MS_Wdrożenie rozwiązań '!H18,'MRPiPS_MonitoringPracy i Pobytu'!H18,MRPiPS_PFRON_Sodir!H18,MRPiPS_PFRON_Neo!H18,'MRPiPS_PFRON_e-PFRON'!H18,MRPiPS_PFRON_EGW_GW!H18,MRPiPS_PFRON_PlatAnalit!H18,MRPiPS_PFRON_Windykacja!H18,'MRPiPS_PFRON_iPFRON+'!H18,MRPiPS_PFRON_SOW!H18,MZ_SMKL!H18,'MZ_e-KRN+'!H18,'MZ_P1+KPK'!H18,MZ_eKrew!H18,MZ_Poltransplant!H18,'MZ_Poprawa jakości .......'!H18,'MZ_nowoczesne e-usługi'!H18,MZ_P2_P4!H18,MZ_InterScienceCloud!H18,MZ_PPM!H18,MZ_ProfiBaza!H18,'MZ-DigitalBrain'!H18,MKiDN_mLUMEN!H18,MKiDN_mPolona!H18,MKiDN_Patrimonium_II!H18,'MKiDN_Polona dla Bibliotek 2.0 '!H18,'MKiDN_Polona dla Naukowców'!H18,MKiDN_CAS!H18,MKiDN_FilmotekaNarodowa!H18,MKiDN_Hereditas!H18,MKiDN_www.muzeach!H18,MKiDN_TVP_Digi_Sport!H18,MKiDN_TVP_Digi_4K!H18,'MKiDN_e-Omnis'!H18,'MKiDN_Bliżej kultury'!H18,'MKiDN_DIGI TVP SA'!H18,'MKiDN_Cyfrowa rekonstrukcja'!H18,'MKiDN_Dziedzictwo chopinowskie'!H18,'MKiDN_Otwarte Narodowe'!H18,MKiDN_ADE!H18,MKiDN_ZOSiA!H18,MKiDN_Patrimonium!H18,'MKiDN_NID '!H18,'MKiDN_Dziedzictwo muzyki'!H18,'MKiDN_Digitalizacja PWM'!H18,MKiDN_WFDiF!H18,MC_KAP!H18,MC_eRPL!H18,MC_ZPA!H18,MC_SRPS!H18,MC_WIIP!H18,'MC_e-Doręczenia'!H18,MC_CPA!H18,'MC_Portal GOV.PL'!H18,'MC_e-usługi'!H18,MC_EZD!H18,MC_ProgramKompetencjiCyfrowych!H18,MC_mObywatel!H18,'MC_KRONIK@'!H18,MF_PUESC!H18,'MF_e-Urzą Skarboowy'!H18,MGMiŻŚ_SIPAM!H18,MGMiŻŚ_REJA24!H18,MGMiŻŚ_Sat4Envi!H18,GUS_GOSPOSTRATEG!H18,GUS_KSZBI!H18,GUS_PDS!H18,'ME_URE_sprawoz. przes. paliw.  '!H18,'MKiDN_Muzeum Sztuki w Łodzi '!H18,MKiDN_Zachęta!H18,'MKiDN_Bliżej Teatru'!H18,MKiDN_archiwumgov.pl!H18,'MKiDN_@SIA'!H18,'MKiDN_PlatfEduLekArch-Pola'!H18,MKiDN_digital_PWM_kontynuacja!H18,MKiDN_PWM_bez_digitalizacji!H18,MF_SZOPEN!H18,MEN_ZRK!H18)</f>
        <v>688.33</v>
      </c>
      <c r="I18" s="242">
        <f>SUM(MK_BDO!I18,MK_GIOŚ_PPMŚ!I18,MK_GIOŚ_INSPIRE!I18,'MON_Budowa wysokiej jakości  '!I18,'MON_Portal BiO'!I18,MNiSzW_PPPN!I18,MNiSzW_AMU!I18,MNiSzW_BINWIT!I18,MNiSzW_Herberium!I18,MNiSzW_Cyfr.archiwum_Arch.Krak!I18,MNiSzW_Eukaryota!I18,MNiSZW_PlatformaObslugi.Praktyk!I18,MNiSZW_Mod.Zintegr.SystemuNauk!I18,MNiSZW_ZSUN_II!I18,MNiSW_DRODB!I18,'MNiSW_e-CUDO'!I18,MNiSW_eczlowiek!I18,MNiSW_ePuszcza!I18,MNiSW_Leopoldina!I18,MNiSW_MostDanych!I18,MNiSW_OZwRCIN!I18,'MNiSW_Portal zarz.'!I18,MNiSW_repozytorium!I18,MNiSW_Ucyfrowienie!I18,MNiSW_Agro!I18,'MI_ZSI-ULC'!I18,MI_KREPTD!I18,'MI_KPD do inf.o podróżach multi'!I18,'MI_KPD do inf. o warunkach ruch'!I18,'MI_KSZRD TEN-T'!I18,'MI_Polska droga do automatyzacj'!I18,'MF_ZPUTFG '!I18,MF_EUREKA!I18,MRIRW_GIJHARS_EZD!I18,MRIRW_GIJHARS_GOV.PL!I18,MRIRW_GIJHARS_PUESC!I18,'MRiRW_Wojewódzkie ośrodki'!I18,'MRiRW_Jednostki doradztwa roln'!I18,'MRiRW_System monitoringu kontro'!I18,'GUS_Wrota Statystyki'!I18,MEN_WKSDO!I18,MEN_ORE!I18,'MŚ_E-usługa „Zagrożenia lasów” '!I18,'MŚ_LasWodaPowietrze '!I18,MŚ_PromocjaParkówNarodowych!I18,'MŚ_Inwazyjne gatunki'!I18,MŚ_InwentaryzacjaCennySiedlisk!I18,MSWiA_Dotacje_dla_mnijeszości!I18,MSWiA_SICPR2.0!I18,'MWSiA_GovNet i SŁR w KPRM'!I18,MSWiA_PSMUP!I18,MSWiA_SRB!I18,'MSWiA_e-Dowód'!I18,'MSWiA_e-Zdrowie'!I18,MSWiA_TETRA!I18,'MSWiA_CHMURA OBLICZ. POLICJI '!I18,MR_ZONE!I18,'MR_Konto przedsiębiorcy'!I18,MR_PEF2!I18,MR_UPRP_PUEP!I18,MR_UPRP_PORTOS!I18,'MR_GUM_e-CZAS'!I18,'MR_GUM_TRANS-TACHO'!I18,MR_GUM_MZP!I18,'MR_UZP_e-Zamówienia'!I18,'MR_GUGiK_Usługi IIP'!I18,'MR_GUGiK_Integracja PZGiK'!I18,MS_SDE3!I18,MS_Pomoc_prawna!I18,MS_KRM!I18,MS_Informat.postępowan.karnego!I18,'MS_iSDA 2.0'!I18,MS_KRZ!I18,MS_eKRS!I18,MS_IES!I18,MS_KRK2.0!I18,'MS_Wdrożenie rozwiązań '!I18,'MRPiPS_MonitoringPracy i Pobytu'!I18,MRPiPS_PFRON_Sodir!I18,MRPiPS_PFRON_Neo!I18,'MRPiPS_PFRON_e-PFRON'!I18,MRPiPS_PFRON_EGW_GW!I18,MRPiPS_PFRON_PlatAnalit!I18,MRPiPS_PFRON_Windykacja!I18,'MRPiPS_PFRON_iPFRON+'!I18,MRPiPS_PFRON_SOW!I18,MZ_SMKL!I18,'MZ_e-KRN+'!I18,'MZ_P1+KPK'!I18,MZ_eKrew!I18,MZ_Poltransplant!I18,'MZ_Poprawa jakości .......'!I18,'MZ_nowoczesne e-usługi'!I18,MZ_P2_P4!I18,MZ_InterScienceCloud!I18,MZ_PPM!I18,MZ_ProfiBaza!I18,'MZ-DigitalBrain'!I18,MKiDN_mLUMEN!I18,MKiDN_mPolona!I18,MKiDN_Patrimonium_II!I18,'MKiDN_Polona dla Bibliotek 2.0 '!I18,'MKiDN_Polona dla Naukowców'!I18,MKiDN_CAS!I18,MKiDN_FilmotekaNarodowa!I18,MKiDN_Hereditas!I18,MKiDN_www.muzeach!I18,MKiDN_TVP_Digi_Sport!I18,MKiDN_TVP_Digi_4K!I18,'MKiDN_e-Omnis'!I18,'MKiDN_Bliżej kultury'!I18,'MKiDN_DIGI TVP SA'!I18,'MKiDN_Cyfrowa rekonstrukcja'!I18,'MKiDN_Dziedzictwo chopinowskie'!I18,'MKiDN_Otwarte Narodowe'!I18,MKiDN_ADE!I18,MKiDN_ZOSiA!I18,MKiDN_Patrimonium!I18,'MKiDN_NID '!I18,'MKiDN_Dziedzictwo muzyki'!I18,'MKiDN_Digitalizacja PWM'!I18,MKiDN_WFDiF!I18,MC_KAP!I18,MC_eRPL!I18,MC_ZPA!I18,MC_SRPS!I18,MC_WIIP!I18,'MC_e-Doręczenia'!I18,MC_CPA!I18,'MC_Portal GOV.PL'!I18,'MC_e-usługi'!I18,MC_EZD!I18,MC_ProgramKompetencjiCyfrowych!I18,MC_mObywatel!I18,'MC_KRONIK@'!I18,MF_PUESC!I18,'MF_e-Urzą Skarboowy'!I18,MGMiŻŚ_SIPAM!I18,MGMiŻŚ_REJA24!I18,MGMiŻŚ_Sat4Envi!I18,GUS_GOSPOSTRATEG!I18,GUS_KSZBI!I18,GUS_PDS!I18,'ME_URE_sprawoz. przes. paliw.  '!I18,'MKiDN_Muzeum Sztuki w Łodzi '!I18,MKiDN_Zachęta!I18,'MKiDN_Bliżej Teatru'!I18,MKiDN_archiwumgov.pl!I18,'MKiDN_@SIA'!I18,'MKiDN_PlatfEduLekArch-Pola'!I18,MKiDN_digital_PWM_kontynuacja!I18,MKiDN_PWM_bez_digitalizacji!I18,MF_SZOPEN!I18,MEN_ZRK!I18)</f>
        <v>663.93999999999994</v>
      </c>
      <c r="J18" s="242">
        <f>SUM(MK_BDO!J18,MK_GIOŚ_PPMŚ!J18,MK_GIOŚ_INSPIRE!J18,'MON_Budowa wysokiej jakości  '!J18,'MON_Portal BiO'!J18,MNiSzW_PPPN!J18,MNiSzW_AMU!J18,MNiSzW_BINWIT!J18,MNiSzW_Herberium!J18,MNiSzW_Cyfr.archiwum_Arch.Krak!J18,MNiSzW_Eukaryota!J18,MNiSZW_PlatformaObslugi.Praktyk!J18,MNiSZW_Mod.Zintegr.SystemuNauk!J18,MNiSZW_ZSUN_II!J18,MNiSW_DRODB!J18,'MNiSW_e-CUDO'!J18,MNiSW_eczlowiek!J18,MNiSW_ePuszcza!J18,MNiSW_Leopoldina!J18,MNiSW_MostDanych!J18,MNiSW_OZwRCIN!J18,'MNiSW_Portal zarz.'!J18,MNiSW_repozytorium!J18,MNiSW_Ucyfrowienie!J18,MNiSW_Agro!J18,'MI_ZSI-ULC'!J18,MI_KREPTD!J18,'MI_KPD do inf.o podróżach multi'!J18,'MI_KPD do inf. o warunkach ruch'!J18,'MI_KSZRD TEN-T'!J18,'MI_Polska droga do automatyzacj'!J18,'MF_ZPUTFG '!J18,MF_EUREKA!J18,MRIRW_GIJHARS_EZD!J18,MRIRW_GIJHARS_GOV.PL!J18,MRIRW_GIJHARS_PUESC!J18,'MRiRW_Wojewódzkie ośrodki'!J18,'MRiRW_Jednostki doradztwa roln'!J18,'MRiRW_System monitoringu kontro'!J18,'GUS_Wrota Statystyki'!J18,MEN_WKSDO!J18,MEN_ORE!J18,'MŚ_E-usługa „Zagrożenia lasów” '!J18,'MŚ_LasWodaPowietrze '!J18,MŚ_PromocjaParkówNarodowych!J18,'MŚ_Inwazyjne gatunki'!J18,MŚ_InwentaryzacjaCennySiedlisk!J18,MSWiA_Dotacje_dla_mnijeszości!J18,MSWiA_SICPR2.0!J18,'MWSiA_GovNet i SŁR w KPRM'!J18,MSWiA_PSMUP!J18,MSWiA_SRB!J18,'MSWiA_e-Dowód'!J18,'MSWiA_e-Zdrowie'!J18,MSWiA_TETRA!J18,'MSWiA_CHMURA OBLICZ. POLICJI '!J18,MR_ZONE!J18,'MR_Konto przedsiębiorcy'!J18,MR_PEF2!J18,MR_UPRP_PUEP!J18,MR_UPRP_PORTOS!J18,'MR_GUM_e-CZAS'!J18,'MR_GUM_TRANS-TACHO'!J18,MR_GUM_MZP!J18,'MR_UZP_e-Zamówienia'!J18,'MR_GUGiK_Usługi IIP'!J18,'MR_GUGiK_Integracja PZGiK'!J18,MS_SDE3!J18,MS_Pomoc_prawna!J18,MS_KRM!J18,MS_Informat.postępowan.karnego!J18,'MS_iSDA 2.0'!J18,MS_KRZ!J18,MS_eKRS!J18,MS_IES!J18,MS_KRK2.0!J18,'MS_Wdrożenie rozwiązań '!J18,'MRPiPS_MonitoringPracy i Pobytu'!J18,MRPiPS_PFRON_Sodir!J18,MRPiPS_PFRON_Neo!J18,'MRPiPS_PFRON_e-PFRON'!J18,MRPiPS_PFRON_EGW_GW!J18,MRPiPS_PFRON_PlatAnalit!J18,MRPiPS_PFRON_Windykacja!J18,'MRPiPS_PFRON_iPFRON+'!J18,MRPiPS_PFRON_SOW!J18,MZ_SMKL!J18,'MZ_e-KRN+'!J18,'MZ_P1+KPK'!J18,MZ_eKrew!J18,MZ_Poltransplant!J18,'MZ_Poprawa jakości .......'!J18,'MZ_nowoczesne e-usługi'!J18,MZ_P2_P4!J18,MZ_InterScienceCloud!J18,MZ_PPM!J18,MZ_ProfiBaza!J18,'MZ-DigitalBrain'!J18,MKiDN_mLUMEN!J18,MKiDN_mPolona!J18,MKiDN_Patrimonium_II!J18,'MKiDN_Polona dla Bibliotek 2.0 '!J18,'MKiDN_Polona dla Naukowców'!J18,MKiDN_CAS!J18,MKiDN_FilmotekaNarodowa!J18,MKiDN_Hereditas!J18,MKiDN_www.muzeach!J18,MKiDN_TVP_Digi_Sport!J18,MKiDN_TVP_Digi_4K!J18,'MKiDN_e-Omnis'!J18,'MKiDN_Bliżej kultury'!J18,'MKiDN_DIGI TVP SA'!J18,'MKiDN_Cyfrowa rekonstrukcja'!J18,'MKiDN_Dziedzictwo chopinowskie'!J18,'MKiDN_Otwarte Narodowe'!J18,MKiDN_ADE!J18,MKiDN_ZOSiA!J18,MKiDN_Patrimonium!J18,'MKiDN_NID '!J18,'MKiDN_Dziedzictwo muzyki'!J18,'MKiDN_Digitalizacja PWM'!J18,MKiDN_WFDiF!J18,MC_KAP!J18,MC_eRPL!J18,MC_ZPA!J18,MC_SRPS!J18,MC_WIIP!J18,'MC_e-Doręczenia'!J18,MC_CPA!J18,'MC_Portal GOV.PL'!J18,'MC_e-usługi'!J18,MC_EZD!J18,MC_ProgramKompetencjiCyfrowych!J18,MC_mObywatel!J18,'MC_KRONIK@'!J18,MF_PUESC!J18,'MF_e-Urzą Skarboowy'!J18,MGMiŻŚ_SIPAM!J18,MGMiŻŚ_REJA24!J18,MGMiŻŚ_Sat4Envi!J18,GUS_GOSPOSTRATEG!J18,GUS_KSZBI!J18,GUS_PDS!J18,'ME_URE_sprawoz. przes. paliw.  '!J18,'MKiDN_Muzeum Sztuki w Łodzi '!J18,MKiDN_Zachęta!J18,'MKiDN_Bliżej Teatru'!J18,MKiDN_archiwumgov.pl!J18,'MKiDN_@SIA'!J18,'MKiDN_PlatfEduLekArch-Pola'!J18,MKiDN_digital_PWM_kontynuacja!J18,MKiDN_PWM_bez_digitalizacji!J18,MF_SZOPEN!J18,MEN_ZRK!J18)</f>
        <v>665.40000000000009</v>
      </c>
      <c r="K18" s="242">
        <f>SUM(MK_BDO!K18,MK_GIOŚ_PPMŚ!K18,MK_GIOŚ_INSPIRE!K18,'MON_Budowa wysokiej jakości  '!K18,'MON_Portal BiO'!K18,MNiSzW_PPPN!K18,MNiSzW_AMU!K18,MNiSzW_BINWIT!K18,MNiSzW_Herberium!K18,MNiSzW_Cyfr.archiwum_Arch.Krak!K18,MNiSzW_Eukaryota!K18,MNiSZW_PlatformaObslugi.Praktyk!K18,MNiSZW_Mod.Zintegr.SystemuNauk!K18,MNiSZW_ZSUN_II!K18,MNiSW_DRODB!K18,'MNiSW_e-CUDO'!K18,MNiSW_eczlowiek!K18,MNiSW_ePuszcza!K18,MNiSW_Leopoldina!K18,MNiSW_MostDanych!K18,MNiSW_OZwRCIN!K18,'MNiSW_Portal zarz.'!K18,MNiSW_repozytorium!K18,MNiSW_Ucyfrowienie!K18,MNiSW_Agro!K18,'MI_ZSI-ULC'!K18,MI_KREPTD!K18,'MI_KPD do inf.o podróżach multi'!K18,'MI_KPD do inf. o warunkach ruch'!K18,'MI_KSZRD TEN-T'!K18,'MI_Polska droga do automatyzacj'!K18,'MF_ZPUTFG '!K18,MF_EUREKA!K18,MRIRW_GIJHARS_EZD!K18,MRIRW_GIJHARS_GOV.PL!K18,MRIRW_GIJHARS_PUESC!K18,'MRiRW_Wojewódzkie ośrodki'!K18,'MRiRW_Jednostki doradztwa roln'!K18,'MRiRW_System monitoringu kontro'!K18,'GUS_Wrota Statystyki'!K18,MEN_WKSDO!K18,MEN_ORE!K18,'MŚ_E-usługa „Zagrożenia lasów” '!K18,'MŚ_LasWodaPowietrze '!K18,MŚ_PromocjaParkówNarodowych!K18,'MŚ_Inwazyjne gatunki'!K18,MŚ_InwentaryzacjaCennySiedlisk!K18,MSWiA_Dotacje_dla_mnijeszości!K18,MSWiA_SICPR2.0!K18,'MWSiA_GovNet i SŁR w KPRM'!K18,MSWiA_PSMUP!K18,MSWiA_SRB!K18,'MSWiA_e-Dowód'!K18,'MSWiA_e-Zdrowie'!K18,MSWiA_TETRA!K18,'MSWiA_CHMURA OBLICZ. POLICJI '!K18,MR_ZONE!K18,'MR_Konto przedsiębiorcy'!K18,MR_PEF2!K18,MR_UPRP_PUEP!K18,MR_UPRP_PORTOS!K18,'MR_GUM_e-CZAS'!K18,'MR_GUM_TRANS-TACHO'!K18,MR_GUM_MZP!K18,'MR_UZP_e-Zamówienia'!K18,'MR_GUGiK_Usługi IIP'!K18,'MR_GUGiK_Integracja PZGiK'!K18,MS_SDE3!K18,MS_Pomoc_prawna!K18,MS_KRM!K18,MS_Informat.postępowan.karnego!K18,'MS_iSDA 2.0'!K18,MS_KRZ!K18,MS_eKRS!K18,MS_IES!K18,MS_KRK2.0!K18,'MS_Wdrożenie rozwiązań '!K18,'MRPiPS_MonitoringPracy i Pobytu'!K18,MRPiPS_PFRON_Sodir!K18,MRPiPS_PFRON_Neo!K18,'MRPiPS_PFRON_e-PFRON'!K18,MRPiPS_PFRON_EGW_GW!K18,MRPiPS_PFRON_PlatAnalit!K18,MRPiPS_PFRON_Windykacja!K18,'MRPiPS_PFRON_iPFRON+'!K18,MRPiPS_PFRON_SOW!K18,MZ_SMKL!K18,'MZ_e-KRN+'!K18,'MZ_P1+KPK'!K18,MZ_eKrew!K18,MZ_Poltransplant!K18,'MZ_Poprawa jakości .......'!K18,'MZ_nowoczesne e-usługi'!K18,MZ_P2_P4!K18,MZ_InterScienceCloud!K18,MZ_PPM!K18,MZ_ProfiBaza!K18,'MZ-DigitalBrain'!K18,MKiDN_mLUMEN!K18,MKiDN_mPolona!K18,MKiDN_Patrimonium_II!K18,'MKiDN_Polona dla Bibliotek 2.0 '!K18,'MKiDN_Polona dla Naukowców'!K18,MKiDN_CAS!K18,MKiDN_FilmotekaNarodowa!K18,MKiDN_Hereditas!K18,MKiDN_www.muzeach!K18,MKiDN_TVP_Digi_Sport!K18,MKiDN_TVP_Digi_4K!K18,'MKiDN_e-Omnis'!K18,'MKiDN_Bliżej kultury'!K18,'MKiDN_DIGI TVP SA'!K18,'MKiDN_Cyfrowa rekonstrukcja'!K18,'MKiDN_Dziedzictwo chopinowskie'!K18,'MKiDN_Otwarte Narodowe'!K18,MKiDN_ADE!K18,MKiDN_ZOSiA!K18,MKiDN_Patrimonium!K18,'MKiDN_NID '!K18,'MKiDN_Dziedzictwo muzyki'!K18,'MKiDN_Digitalizacja PWM'!K18,MKiDN_WFDiF!K18,MC_KAP!K18,MC_eRPL!K18,MC_ZPA!K18,MC_SRPS!K18,MC_WIIP!K18,'MC_e-Doręczenia'!K18,MC_CPA!K18,'MC_Portal GOV.PL'!K18,'MC_e-usługi'!K18,MC_EZD!K18,MC_ProgramKompetencjiCyfrowych!K18,MC_mObywatel!K18,'MC_KRONIK@'!K18,MF_PUESC!K18,'MF_e-Urzą Skarboowy'!K18,MGMiŻŚ_SIPAM!K18,MGMiŻŚ_REJA24!K18,MGMiŻŚ_Sat4Envi!K18,GUS_GOSPOSTRATEG!K18,GUS_KSZBI!K18,GUS_PDS!K18,'ME_URE_sprawoz. przes. paliw.  '!K18,'MKiDN_Muzeum Sztuki w Łodzi '!K18,MKiDN_Zachęta!K18,'MKiDN_Bliżej Teatru'!K18,MKiDN_archiwumgov.pl!K18,'MKiDN_@SIA'!K18,'MKiDN_PlatfEduLekArch-Pola'!K18,MKiDN_digital_PWM_kontynuacja!K18,MKiDN_PWM_bez_digitalizacji!K18,MF_SZOPEN!K18,MEN_ZRK!K18)</f>
        <v>662.94</v>
      </c>
      <c r="L18" s="242">
        <f>SUM(MK_BDO!L18,MK_GIOŚ_PPMŚ!L18,MK_GIOŚ_INSPIRE!L18,'MON_Budowa wysokiej jakości  '!L18,'MON_Portal BiO'!L18,MNiSzW_PPPN!L18,MNiSzW_AMU!L18,MNiSzW_BINWIT!L18,MNiSzW_Herberium!L18,MNiSzW_Cyfr.archiwum_Arch.Krak!L18,MNiSzW_Eukaryota!L18,MNiSZW_PlatformaObslugi.Praktyk!L18,MNiSZW_Mod.Zintegr.SystemuNauk!L18,MNiSZW_ZSUN_II!L18,MNiSW_DRODB!L18,'MNiSW_e-CUDO'!L18,MNiSW_eczlowiek!L18,MNiSW_ePuszcza!L18,MNiSW_Leopoldina!L18,MNiSW_MostDanych!L18,MNiSW_OZwRCIN!L18,'MNiSW_Portal zarz.'!L18,MNiSW_repozytorium!L18,MNiSW_Ucyfrowienie!L18,MNiSW_Agro!L18,'MI_ZSI-ULC'!L18,MI_KREPTD!L18,'MI_KPD do inf.o podróżach multi'!L18,'MI_KPD do inf. o warunkach ruch'!L18,'MI_KSZRD TEN-T'!L18,'MI_Polska droga do automatyzacj'!L18,'MF_ZPUTFG '!L18,MF_EUREKA!L18,MRIRW_GIJHARS_EZD!L18,MRIRW_GIJHARS_GOV.PL!L18,MRIRW_GIJHARS_PUESC!L18,'MRiRW_Wojewódzkie ośrodki'!L18,'MRiRW_Jednostki doradztwa roln'!L18,'MRiRW_System monitoringu kontro'!L18,'GUS_Wrota Statystyki'!L18,MEN_WKSDO!L18,MEN_ORE!L18,'MŚ_E-usługa „Zagrożenia lasów” '!L18,'MŚ_LasWodaPowietrze '!L18,MŚ_PromocjaParkówNarodowych!L18,'MŚ_Inwazyjne gatunki'!L18,MŚ_InwentaryzacjaCennySiedlisk!L18,MSWiA_Dotacje_dla_mnijeszości!L18,MSWiA_SICPR2.0!L18,'MWSiA_GovNet i SŁR w KPRM'!L18,MSWiA_PSMUP!L18,MSWiA_SRB!L18,'MSWiA_e-Dowód'!L18,'MSWiA_e-Zdrowie'!L18,MSWiA_TETRA!L18,'MSWiA_CHMURA OBLICZ. POLICJI '!L18,MR_ZONE!L18,'MR_Konto przedsiębiorcy'!L18,MR_PEF2!L18,MR_UPRP_PUEP!L18,MR_UPRP_PORTOS!L18,'MR_GUM_e-CZAS'!L18,'MR_GUM_TRANS-TACHO'!L18,MR_GUM_MZP!L18,'MR_UZP_e-Zamówienia'!L18,'MR_GUGiK_Usługi IIP'!L18,'MR_GUGiK_Integracja PZGiK'!L18,MS_SDE3!L18,MS_Pomoc_prawna!L18,MS_KRM!L18,MS_Informat.postępowan.karnego!L18,'MS_iSDA 2.0'!L18,MS_KRZ!L18,MS_eKRS!L18,MS_IES!L18,MS_KRK2.0!L18,'MS_Wdrożenie rozwiązań '!L18,'MRPiPS_MonitoringPracy i Pobytu'!L18,MRPiPS_PFRON_Sodir!L18,MRPiPS_PFRON_Neo!L18,'MRPiPS_PFRON_e-PFRON'!L18,MRPiPS_PFRON_EGW_GW!L18,MRPiPS_PFRON_PlatAnalit!L18,MRPiPS_PFRON_Windykacja!L18,'MRPiPS_PFRON_iPFRON+'!L18,MRPiPS_PFRON_SOW!L18,MZ_SMKL!L18,'MZ_e-KRN+'!L18,'MZ_P1+KPK'!L18,MZ_eKrew!L18,MZ_Poltransplant!L18,'MZ_Poprawa jakości .......'!L18,'MZ_nowoczesne e-usługi'!L18,MZ_P2_P4!L18,MZ_InterScienceCloud!L18,MZ_PPM!L18,MZ_ProfiBaza!L18,'MZ-DigitalBrain'!L18,MKiDN_mLUMEN!L18,MKiDN_mPolona!L18,MKiDN_Patrimonium_II!L18,'MKiDN_Polona dla Bibliotek 2.0 '!L18,'MKiDN_Polona dla Naukowców'!L18,MKiDN_CAS!L18,MKiDN_FilmotekaNarodowa!L18,MKiDN_Hereditas!L18,MKiDN_www.muzeach!L18,MKiDN_TVP_Digi_Sport!L18,MKiDN_TVP_Digi_4K!L18,'MKiDN_e-Omnis'!L18,'MKiDN_Bliżej kultury'!L18,'MKiDN_DIGI TVP SA'!L18,'MKiDN_Cyfrowa rekonstrukcja'!L18,'MKiDN_Dziedzictwo chopinowskie'!L18,'MKiDN_Otwarte Narodowe'!L18,MKiDN_ADE!L18,MKiDN_ZOSiA!L18,MKiDN_Patrimonium!L18,'MKiDN_NID '!L18,'MKiDN_Dziedzictwo muzyki'!L18,'MKiDN_Digitalizacja PWM'!L18,MKiDN_WFDiF!L18,MC_KAP!L18,MC_eRPL!L18,MC_ZPA!L18,MC_SRPS!L18,MC_WIIP!L18,'MC_e-Doręczenia'!L18,MC_CPA!L18,'MC_Portal GOV.PL'!L18,'MC_e-usługi'!L18,MC_EZD!L18,MC_ProgramKompetencjiCyfrowych!L18,MC_mObywatel!L18,'MC_KRONIK@'!L18,MF_PUESC!L18,'MF_e-Urzą Skarboowy'!L18,MGMiŻŚ_SIPAM!L18,MGMiŻŚ_REJA24!L18,MGMiŻŚ_Sat4Envi!L18,GUS_GOSPOSTRATEG!L18,GUS_KSZBI!L18,GUS_PDS!L18,'ME_URE_sprawoz. przes. paliw.  '!L18,'MKiDN_Muzeum Sztuki w Łodzi '!L18,MKiDN_Zachęta!L18,'MKiDN_Bliżej Teatru'!L18,MKiDN_archiwumgov.pl!L18,'MKiDN_@SIA'!L18,'MKiDN_PlatfEduLekArch-Pola'!L18,MKiDN_digital_PWM_kontynuacja!L18,MKiDN_PWM_bez_digitalizacji!L18,MF_SZOPEN!L18,MEN_ZRK!L18)</f>
        <v>663.00000000000011</v>
      </c>
      <c r="M18" s="242">
        <f t="shared" si="0"/>
        <v>6458.9500000000007</v>
      </c>
    </row>
    <row r="19" spans="1:13" x14ac:dyDescent="0.35">
      <c r="A19" s="5" t="s">
        <v>6</v>
      </c>
      <c r="B19" s="242">
        <f>SUM(MK_BDO!B19,MK_GIOŚ_PPMŚ!B19,MK_GIOŚ_INSPIRE!B19,'MON_Budowa wysokiej jakości  '!B19,'MON_Portal BiO'!B19,MNiSzW_PPPN!B19,MNiSzW_AMU!B19,MNiSzW_BINWIT!B19,MNiSzW_Herberium!B19,MNiSzW_Cyfr.archiwum_Arch.Krak!B19,MNiSzW_Eukaryota!B19,MNiSZW_PlatformaObslugi.Praktyk!B19,MNiSZW_Mod.Zintegr.SystemuNauk!B19,MNiSZW_ZSUN_II!B19,MNiSW_DRODB!B19,'MNiSW_e-CUDO'!B19,MNiSW_eczlowiek!B19,MNiSW_ePuszcza!B19,MNiSW_Leopoldina!B19,MNiSW_MostDanych!B19,MNiSW_OZwRCIN!B19,'MNiSW_Portal zarz.'!B19,MNiSW_repozytorium!B19,MNiSW_Ucyfrowienie!B19,MNiSW_Agro!B19,'MI_ZSI-ULC'!B19,MI_KREPTD!B19,'MI_KPD do inf.o podróżach multi'!B19,'MI_KPD do inf. o warunkach ruch'!B19,'MI_KSZRD TEN-T'!B19,'MI_Polska droga do automatyzacj'!B19,'MF_ZPUTFG '!B19,MF_EUREKA!B19,MRIRW_GIJHARS_EZD!B19,MRIRW_GIJHARS_GOV.PL!B19,MRIRW_GIJHARS_PUESC!B19,'MRiRW_Wojewódzkie ośrodki'!B19,'MRiRW_Jednostki doradztwa roln'!B19,'MRiRW_System monitoringu kontro'!B19,'GUS_Wrota Statystyki'!B19,MEN_WKSDO!B19,MEN_ORE!B19,'MŚ_E-usługa „Zagrożenia lasów” '!B19,'MŚ_LasWodaPowietrze '!B19,MŚ_PromocjaParkówNarodowych!B19,'MŚ_Inwazyjne gatunki'!B19,MŚ_InwentaryzacjaCennySiedlisk!B19,MSWiA_Dotacje_dla_mnijeszości!B19,MSWiA_SICPR2.0!B19,'MWSiA_GovNet i SŁR w KPRM'!B19,MSWiA_PSMUP!B19,MSWiA_SRB!B19,'MSWiA_e-Dowód'!B19,'MSWiA_e-Zdrowie'!B19,MSWiA_TETRA!B19,'MSWiA_CHMURA OBLICZ. POLICJI '!B19,MR_ZONE!B19,'MR_Konto przedsiębiorcy'!B19,MR_PEF2!B19,MR_UPRP_PUEP!B19,MR_UPRP_PORTOS!B19,'MR_GUM_e-CZAS'!B19,'MR_GUM_TRANS-TACHO'!B19,MR_GUM_MZP!B19,'MR_UZP_e-Zamówienia'!B19,'MR_GUGiK_Usługi IIP'!B19,'MR_GUGiK_Integracja PZGiK'!B19,MS_SDE3!B19,MS_Pomoc_prawna!B19,MS_KRM!B19,MS_Informat.postępowan.karnego!B19,'MS_iSDA 2.0'!B19,MS_KRZ!B19,MS_eKRS!B19,MS_IES!B19,MS_KRK2.0!B19,'MS_Wdrożenie rozwiązań '!B19,'MRPiPS_MonitoringPracy i Pobytu'!B19,MRPiPS_PFRON_Sodir!B19,MRPiPS_PFRON_Neo!B19,'MRPiPS_PFRON_e-PFRON'!B19,MRPiPS_PFRON_EGW_GW!B19,MRPiPS_PFRON_PlatAnalit!B19,MRPiPS_PFRON_Windykacja!B19,'MRPiPS_PFRON_iPFRON+'!B19,MRPiPS_PFRON_SOW!B19,MZ_SMKL!B19,'MZ_e-KRN+'!B19,'MZ_P1+KPK'!B19,MZ_eKrew!B19,MZ_Poltransplant!B19,'MZ_Poprawa jakości .......'!B19,'MZ_nowoczesne e-usługi'!B19,MZ_P2_P4!B19,MZ_InterScienceCloud!B19,MZ_PPM!B19,MZ_ProfiBaza!B19,'MZ-DigitalBrain'!B19,MKiDN_mLUMEN!B19,MKiDN_mPolona!B19,MKiDN_Patrimonium_II!B19,'MKiDN_Polona dla Bibliotek 2.0 '!B19,'MKiDN_Polona dla Naukowców'!B19,MKiDN_CAS!B19,MKiDN_FilmotekaNarodowa!B19,MKiDN_Hereditas!B19,MKiDN_www.muzeach!B19,MKiDN_TVP_Digi_Sport!B19,MKiDN_TVP_Digi_4K!B19,'MKiDN_e-Omnis'!B19,'MKiDN_Bliżej kultury'!B19,'MKiDN_DIGI TVP SA'!B19,'MKiDN_Cyfrowa rekonstrukcja'!B19,'MKiDN_Dziedzictwo chopinowskie'!B19,'MKiDN_Otwarte Narodowe'!B19,MKiDN_ADE!B19,MKiDN_ZOSiA!B19,MKiDN_Patrimonium!B19,'MKiDN_NID '!B19,'MKiDN_Dziedzictwo muzyki'!B19,'MKiDN_Digitalizacja PWM'!B19,MKiDN_WFDiF!B19,MC_KAP!B19,MC_eRPL!B19,MC_ZPA!B19,MC_SRPS!B19,MC_WIIP!B19,'MC_e-Doręczenia'!B19,MC_CPA!B19,'MC_Portal GOV.PL'!B19,'MC_e-usługi'!B19,MC_EZD!B19,MC_ProgramKompetencjiCyfrowych!B19,MC_mObywatel!B19,'MC_KRONIK@'!B19,MF_PUESC!B19,'MF_e-Urzą Skarboowy'!B19,MGMiŻŚ_SIPAM!B19,MGMiŻŚ_REJA24!B19,MGMiŻŚ_Sat4Envi!B19,GUS_GOSPOSTRATEG!B19,GUS_KSZBI!B19,GUS_PDS!B19,'ME_URE_sprawoz. przes. paliw.  '!B19,'MKiDN_Muzeum Sztuki w Łodzi '!B19,MKiDN_Zachęta!B19,'MKiDN_Bliżej Teatru'!B19,MKiDN_archiwumgov.pl!B19,'MKiDN_@SIA'!B19,'MKiDN_PlatfEduLekArch-Pola'!B19,MKiDN_digital_PWM_kontynuacja!B19,MKiDN_PWM_bez_digitalizacji!B19,MF_SZOPEN!B19,MEN_ZRK!B19)</f>
        <v>0</v>
      </c>
      <c r="C19" s="242">
        <f>SUM(MK_BDO!C19,MK_GIOŚ_PPMŚ!C19,MK_GIOŚ_INSPIRE!C19,'MON_Budowa wysokiej jakości  '!C19,'MON_Portal BiO'!C19,MNiSzW_PPPN!C19,MNiSzW_AMU!C19,MNiSzW_BINWIT!C19,MNiSzW_Herberium!C19,MNiSzW_Cyfr.archiwum_Arch.Krak!C19,MNiSzW_Eukaryota!C19,MNiSZW_PlatformaObslugi.Praktyk!C19,MNiSZW_Mod.Zintegr.SystemuNauk!C19,MNiSZW_ZSUN_II!C19,MNiSW_DRODB!C19,'MNiSW_e-CUDO'!C19,MNiSW_eczlowiek!C19,MNiSW_ePuszcza!C19,MNiSW_Leopoldina!C19,MNiSW_MostDanych!C19,MNiSW_OZwRCIN!C19,'MNiSW_Portal zarz.'!C19,MNiSW_repozytorium!C19,MNiSW_Ucyfrowienie!C19,MNiSW_Agro!C19,'MI_ZSI-ULC'!C19,MI_KREPTD!C19,'MI_KPD do inf.o podróżach multi'!C19,'MI_KPD do inf. o warunkach ruch'!C19,'MI_KSZRD TEN-T'!C19,'MI_Polska droga do automatyzacj'!C19,'MF_ZPUTFG '!C19,MF_EUREKA!C19,MRIRW_GIJHARS_EZD!C19,MRIRW_GIJHARS_GOV.PL!C19,MRIRW_GIJHARS_PUESC!C19,'MRiRW_Wojewódzkie ośrodki'!C19,'MRiRW_Jednostki doradztwa roln'!C19,'MRiRW_System monitoringu kontro'!C19,'GUS_Wrota Statystyki'!C19,MEN_WKSDO!C19,MEN_ORE!C19,'MŚ_E-usługa „Zagrożenia lasów” '!C19,'MŚ_LasWodaPowietrze '!C19,MŚ_PromocjaParkówNarodowych!C19,'MŚ_Inwazyjne gatunki'!C19,MŚ_InwentaryzacjaCennySiedlisk!C19,MSWiA_Dotacje_dla_mnijeszości!C19,MSWiA_SICPR2.0!C19,'MWSiA_GovNet i SŁR w KPRM'!C19,MSWiA_PSMUP!C19,MSWiA_SRB!C19,'MSWiA_e-Dowód'!C19,'MSWiA_e-Zdrowie'!C19,MSWiA_TETRA!C19,'MSWiA_CHMURA OBLICZ. POLICJI '!C19,MR_ZONE!C19,'MR_Konto przedsiębiorcy'!C19,MR_PEF2!C19,MR_UPRP_PUEP!C19,MR_UPRP_PORTOS!C19,'MR_GUM_e-CZAS'!C19,'MR_GUM_TRANS-TACHO'!C19,MR_GUM_MZP!C19,'MR_UZP_e-Zamówienia'!C19,'MR_GUGiK_Usługi IIP'!C19,'MR_GUGiK_Integracja PZGiK'!C19,MS_SDE3!C19,MS_Pomoc_prawna!C19,MS_KRM!C19,MS_Informat.postępowan.karnego!C19,'MS_iSDA 2.0'!C19,MS_KRZ!C19,MS_eKRS!C19,MS_IES!C19,MS_KRK2.0!C19,'MS_Wdrożenie rozwiązań '!C19,'MRPiPS_MonitoringPracy i Pobytu'!C19,MRPiPS_PFRON_Sodir!C19,MRPiPS_PFRON_Neo!C19,'MRPiPS_PFRON_e-PFRON'!C19,MRPiPS_PFRON_EGW_GW!C19,MRPiPS_PFRON_PlatAnalit!C19,MRPiPS_PFRON_Windykacja!C19,'MRPiPS_PFRON_iPFRON+'!C19,MRPiPS_PFRON_SOW!C19,MZ_SMKL!C19,'MZ_e-KRN+'!C19,'MZ_P1+KPK'!C19,MZ_eKrew!C19,MZ_Poltransplant!C19,'MZ_Poprawa jakości .......'!C19,'MZ_nowoczesne e-usługi'!C19,MZ_P2_P4!C19,MZ_InterScienceCloud!C19,MZ_PPM!C19,MZ_ProfiBaza!C19,'MZ-DigitalBrain'!C19,MKiDN_mLUMEN!C19,MKiDN_mPolona!C19,MKiDN_Patrimonium_II!C19,'MKiDN_Polona dla Bibliotek 2.0 '!C19,'MKiDN_Polona dla Naukowców'!C19,MKiDN_CAS!C19,MKiDN_FilmotekaNarodowa!C19,MKiDN_Hereditas!C19,MKiDN_www.muzeach!C19,MKiDN_TVP_Digi_Sport!C19,MKiDN_TVP_Digi_4K!C19,'MKiDN_e-Omnis'!C19,'MKiDN_Bliżej kultury'!C19,'MKiDN_DIGI TVP SA'!C19,'MKiDN_Cyfrowa rekonstrukcja'!C19,'MKiDN_Dziedzictwo chopinowskie'!C19,'MKiDN_Otwarte Narodowe'!C19,MKiDN_ADE!C19,MKiDN_ZOSiA!C19,MKiDN_Patrimonium!C19,'MKiDN_NID '!C19,'MKiDN_Dziedzictwo muzyki'!C19,'MKiDN_Digitalizacja PWM'!C19,MKiDN_WFDiF!C19,MC_KAP!C19,MC_eRPL!C19,MC_ZPA!C19,MC_SRPS!C19,MC_WIIP!C19,'MC_e-Doręczenia'!C19,MC_CPA!C19,'MC_Portal GOV.PL'!C19,'MC_e-usługi'!C19,MC_EZD!C19,MC_ProgramKompetencjiCyfrowych!C19,MC_mObywatel!C19,'MC_KRONIK@'!C19,MF_PUESC!C19,'MF_e-Urzą Skarboowy'!C19,MGMiŻŚ_SIPAM!C19,MGMiŻŚ_REJA24!C19,MGMiŻŚ_Sat4Envi!C19,GUS_GOSPOSTRATEG!C19,GUS_KSZBI!C19,GUS_PDS!C19,'ME_URE_sprawoz. przes. paliw.  '!C19,'MKiDN_Muzeum Sztuki w Łodzi '!C19,MKiDN_Zachęta!C19,'MKiDN_Bliżej Teatru'!C19,MKiDN_archiwumgov.pl!C19,'MKiDN_@SIA'!C19,'MKiDN_PlatfEduLekArch-Pola'!C19,MKiDN_digital_PWM_kontynuacja!C19,MKiDN_PWM_bez_digitalizacji!C19,MF_SZOPEN!C19,MEN_ZRK!C19)</f>
        <v>6.07</v>
      </c>
      <c r="D19" s="242">
        <f>SUM(MK_BDO!D19,MK_GIOŚ_PPMŚ!D19,MK_GIOŚ_INSPIRE!D19,'MON_Budowa wysokiej jakości  '!D19,'MON_Portal BiO'!D19,MNiSzW_PPPN!D19,MNiSzW_AMU!D19,MNiSzW_BINWIT!D19,MNiSzW_Herberium!D19,MNiSzW_Cyfr.archiwum_Arch.Krak!D19,MNiSzW_Eukaryota!D19,MNiSZW_PlatformaObslugi.Praktyk!D19,MNiSZW_Mod.Zintegr.SystemuNauk!D19,MNiSZW_ZSUN_II!D19,MNiSW_DRODB!D19,'MNiSW_e-CUDO'!D19,MNiSW_eczlowiek!D19,MNiSW_ePuszcza!D19,MNiSW_Leopoldina!D19,MNiSW_MostDanych!D19,MNiSW_OZwRCIN!D19,'MNiSW_Portal zarz.'!D19,MNiSW_repozytorium!D19,MNiSW_Ucyfrowienie!D19,MNiSW_Agro!D19,'MI_ZSI-ULC'!D19,MI_KREPTD!D19,'MI_KPD do inf.o podróżach multi'!D19,'MI_KPD do inf. o warunkach ruch'!D19,'MI_KSZRD TEN-T'!D19,'MI_Polska droga do automatyzacj'!D19,'MF_ZPUTFG '!D19,MF_EUREKA!D19,MRIRW_GIJHARS_EZD!D19,MRIRW_GIJHARS_GOV.PL!D19,MRIRW_GIJHARS_PUESC!D19,'MRiRW_Wojewódzkie ośrodki'!D19,'MRiRW_Jednostki doradztwa roln'!D19,'MRiRW_System monitoringu kontro'!D19,'GUS_Wrota Statystyki'!D19,MEN_WKSDO!D19,MEN_ORE!D19,'MŚ_E-usługa „Zagrożenia lasów” '!D19,'MŚ_LasWodaPowietrze '!D19,MŚ_PromocjaParkówNarodowych!D19,'MŚ_Inwazyjne gatunki'!D19,MŚ_InwentaryzacjaCennySiedlisk!D19,MSWiA_Dotacje_dla_mnijeszości!D19,MSWiA_SICPR2.0!D19,'MWSiA_GovNet i SŁR w KPRM'!D19,MSWiA_PSMUP!D19,MSWiA_SRB!D19,'MSWiA_e-Dowód'!D19,'MSWiA_e-Zdrowie'!D19,MSWiA_TETRA!D19,'MSWiA_CHMURA OBLICZ. POLICJI '!D19,MR_ZONE!D19,'MR_Konto przedsiębiorcy'!D19,MR_PEF2!D19,MR_UPRP_PUEP!D19,MR_UPRP_PORTOS!D19,'MR_GUM_e-CZAS'!D19,'MR_GUM_TRANS-TACHO'!D19,MR_GUM_MZP!D19,'MR_UZP_e-Zamówienia'!D19,'MR_GUGiK_Usługi IIP'!D19,'MR_GUGiK_Integracja PZGiK'!D19,MS_SDE3!D19,MS_Pomoc_prawna!D19,MS_KRM!D19,MS_Informat.postępowan.karnego!D19,'MS_iSDA 2.0'!D19,MS_KRZ!D19,MS_eKRS!D19,MS_IES!D19,MS_KRK2.0!D19,'MS_Wdrożenie rozwiązań '!D19,'MRPiPS_MonitoringPracy i Pobytu'!D19,MRPiPS_PFRON_Sodir!D19,MRPiPS_PFRON_Neo!D19,'MRPiPS_PFRON_e-PFRON'!D19,MRPiPS_PFRON_EGW_GW!D19,MRPiPS_PFRON_PlatAnalit!D19,MRPiPS_PFRON_Windykacja!D19,'MRPiPS_PFRON_iPFRON+'!D19,MRPiPS_PFRON_SOW!D19,MZ_SMKL!D19,'MZ_e-KRN+'!D19,'MZ_P1+KPK'!D19,MZ_eKrew!D19,MZ_Poltransplant!D19,'MZ_Poprawa jakości .......'!D19,'MZ_nowoczesne e-usługi'!D19,MZ_P2_P4!D19,MZ_InterScienceCloud!D19,MZ_PPM!D19,MZ_ProfiBaza!D19,'MZ-DigitalBrain'!D19,MKiDN_mLUMEN!D19,MKiDN_mPolona!D19,MKiDN_Patrimonium_II!D19,'MKiDN_Polona dla Bibliotek 2.0 '!D19,'MKiDN_Polona dla Naukowców'!D19,MKiDN_CAS!D19,MKiDN_FilmotekaNarodowa!D19,MKiDN_Hereditas!D19,MKiDN_www.muzeach!D19,MKiDN_TVP_Digi_Sport!D19,MKiDN_TVP_Digi_4K!D19,'MKiDN_e-Omnis'!D19,'MKiDN_Bliżej kultury'!D19,'MKiDN_DIGI TVP SA'!D19,'MKiDN_Cyfrowa rekonstrukcja'!D19,'MKiDN_Dziedzictwo chopinowskie'!D19,'MKiDN_Otwarte Narodowe'!D19,MKiDN_ADE!D19,MKiDN_ZOSiA!D19,MKiDN_Patrimonium!D19,'MKiDN_NID '!D19,'MKiDN_Dziedzictwo muzyki'!D19,'MKiDN_Digitalizacja PWM'!D19,MKiDN_WFDiF!D19,MC_KAP!D19,MC_eRPL!D19,MC_ZPA!D19,MC_SRPS!D19,MC_WIIP!D19,'MC_e-Doręczenia'!D19,MC_CPA!D19,'MC_Portal GOV.PL'!D19,'MC_e-usługi'!D19,MC_EZD!D19,MC_ProgramKompetencjiCyfrowych!D19,MC_mObywatel!D19,'MC_KRONIK@'!D19,MF_PUESC!D19,'MF_e-Urzą Skarboowy'!D19,MGMiŻŚ_SIPAM!D19,MGMiŻŚ_REJA24!D19,MGMiŻŚ_Sat4Envi!D19,GUS_GOSPOSTRATEG!D19,GUS_KSZBI!D19,GUS_PDS!D19,'ME_URE_sprawoz. przes. paliw.  '!D19,'MKiDN_Muzeum Sztuki w Łodzi '!D19,MKiDN_Zachęta!D19,'MKiDN_Bliżej Teatru'!D19,MKiDN_archiwumgov.pl!D19,'MKiDN_@SIA'!D19,'MKiDN_PlatfEduLekArch-Pola'!D19,MKiDN_digital_PWM_kontynuacja!D19,MKiDN_PWM_bez_digitalizacji!D19,MF_SZOPEN!D19,MEN_ZRK!D19)</f>
        <v>21.41</v>
      </c>
      <c r="E19" s="242">
        <f>SUM(MK_BDO!E19,MK_GIOŚ_PPMŚ!E19,MK_GIOŚ_INSPIRE!E19,'MON_Budowa wysokiej jakości  '!E19,'MON_Portal BiO'!E19,MNiSzW_PPPN!E19,MNiSzW_AMU!E19,MNiSzW_BINWIT!E19,MNiSzW_Herberium!E19,MNiSzW_Cyfr.archiwum_Arch.Krak!E19,MNiSzW_Eukaryota!E19,MNiSZW_PlatformaObslugi.Praktyk!E19,MNiSZW_Mod.Zintegr.SystemuNauk!E19,MNiSZW_ZSUN_II!E19,MNiSW_DRODB!E19,'MNiSW_e-CUDO'!E19,MNiSW_eczlowiek!E19,MNiSW_ePuszcza!E19,MNiSW_Leopoldina!E19,MNiSW_MostDanych!E19,MNiSW_OZwRCIN!E19,'MNiSW_Portal zarz.'!E19,MNiSW_repozytorium!E19,MNiSW_Ucyfrowienie!E19,MNiSW_Agro!E19,'MI_ZSI-ULC'!E19,MI_KREPTD!E19,'MI_KPD do inf.o podróżach multi'!E19,'MI_KPD do inf. o warunkach ruch'!E19,'MI_KSZRD TEN-T'!E19,'MI_Polska droga do automatyzacj'!E19,'MF_ZPUTFG '!E19,MF_EUREKA!E19,MRIRW_GIJHARS_EZD!E19,MRIRW_GIJHARS_GOV.PL!E19,MRIRW_GIJHARS_PUESC!E19,'MRiRW_Wojewódzkie ośrodki'!E19,'MRiRW_Jednostki doradztwa roln'!E19,'MRiRW_System monitoringu kontro'!E19,'GUS_Wrota Statystyki'!E19,MEN_WKSDO!E19,MEN_ORE!E19,'MŚ_E-usługa „Zagrożenia lasów” '!E19,'MŚ_LasWodaPowietrze '!E19,MŚ_PromocjaParkówNarodowych!E19,'MŚ_Inwazyjne gatunki'!E19,MŚ_InwentaryzacjaCennySiedlisk!E19,MSWiA_Dotacje_dla_mnijeszości!E19,MSWiA_SICPR2.0!E19,'MWSiA_GovNet i SŁR w KPRM'!E19,MSWiA_PSMUP!E19,MSWiA_SRB!E19,'MSWiA_e-Dowód'!E19,'MSWiA_e-Zdrowie'!E19,MSWiA_TETRA!E19,'MSWiA_CHMURA OBLICZ. POLICJI '!E19,MR_ZONE!E19,'MR_Konto przedsiębiorcy'!E19,MR_PEF2!E19,MR_UPRP_PUEP!E19,MR_UPRP_PORTOS!E19,'MR_GUM_e-CZAS'!E19,'MR_GUM_TRANS-TACHO'!E19,MR_GUM_MZP!E19,'MR_UZP_e-Zamówienia'!E19,'MR_GUGiK_Usługi IIP'!E19,'MR_GUGiK_Integracja PZGiK'!E19,MS_SDE3!E19,MS_Pomoc_prawna!E19,MS_KRM!E19,MS_Informat.postępowan.karnego!E19,'MS_iSDA 2.0'!E19,MS_KRZ!E19,MS_eKRS!E19,MS_IES!E19,MS_KRK2.0!E19,'MS_Wdrożenie rozwiązań '!E19,'MRPiPS_MonitoringPracy i Pobytu'!E19,MRPiPS_PFRON_Sodir!E19,MRPiPS_PFRON_Neo!E19,'MRPiPS_PFRON_e-PFRON'!E19,MRPiPS_PFRON_EGW_GW!E19,MRPiPS_PFRON_PlatAnalit!E19,MRPiPS_PFRON_Windykacja!E19,'MRPiPS_PFRON_iPFRON+'!E19,MRPiPS_PFRON_SOW!E19,MZ_SMKL!E19,'MZ_e-KRN+'!E19,'MZ_P1+KPK'!E19,MZ_eKrew!E19,MZ_Poltransplant!E19,'MZ_Poprawa jakości .......'!E19,'MZ_nowoczesne e-usługi'!E19,MZ_P2_P4!E19,MZ_InterScienceCloud!E19,MZ_PPM!E19,MZ_ProfiBaza!E19,'MZ-DigitalBrain'!E19,MKiDN_mLUMEN!E19,MKiDN_mPolona!E19,MKiDN_Patrimonium_II!E19,'MKiDN_Polona dla Bibliotek 2.0 '!E19,'MKiDN_Polona dla Naukowców'!E19,MKiDN_CAS!E19,MKiDN_FilmotekaNarodowa!E19,MKiDN_Hereditas!E19,MKiDN_www.muzeach!E19,MKiDN_TVP_Digi_Sport!E19,MKiDN_TVP_Digi_4K!E19,'MKiDN_e-Omnis'!E19,'MKiDN_Bliżej kultury'!E19,'MKiDN_DIGI TVP SA'!E19,'MKiDN_Cyfrowa rekonstrukcja'!E19,'MKiDN_Dziedzictwo chopinowskie'!E19,'MKiDN_Otwarte Narodowe'!E19,MKiDN_ADE!E19,MKiDN_ZOSiA!E19,MKiDN_Patrimonium!E19,'MKiDN_NID '!E19,'MKiDN_Dziedzictwo muzyki'!E19,'MKiDN_Digitalizacja PWM'!E19,MKiDN_WFDiF!E19,MC_KAP!E19,MC_eRPL!E19,MC_ZPA!E19,MC_SRPS!E19,MC_WIIP!E19,'MC_e-Doręczenia'!E19,MC_CPA!E19,'MC_Portal GOV.PL'!E19,'MC_e-usługi'!E19,MC_EZD!E19,MC_ProgramKompetencjiCyfrowych!E19,MC_mObywatel!E19,'MC_KRONIK@'!E19,MF_PUESC!E19,'MF_e-Urzą Skarboowy'!E19,MGMiŻŚ_SIPAM!E19,MGMiŻŚ_REJA24!E19,MGMiŻŚ_Sat4Envi!E19,GUS_GOSPOSTRATEG!E19,GUS_KSZBI!E19,GUS_PDS!E19,'ME_URE_sprawoz. przes. paliw.  '!E19,'MKiDN_Muzeum Sztuki w Łodzi '!E19,MKiDN_Zachęta!E19,'MKiDN_Bliżej Teatru'!E19,MKiDN_archiwumgov.pl!E19,'MKiDN_@SIA'!E19,'MKiDN_PlatfEduLekArch-Pola'!E19,MKiDN_digital_PWM_kontynuacja!E19,MKiDN_PWM_bez_digitalizacji!E19,MF_SZOPEN!E19,MEN_ZRK!E19)</f>
        <v>22.9</v>
      </c>
      <c r="F19" s="242">
        <f>SUM(MK_BDO!F19,MK_GIOŚ_PPMŚ!F19,MK_GIOŚ_INSPIRE!F19,'MON_Budowa wysokiej jakości  '!F19,'MON_Portal BiO'!F19,MNiSzW_PPPN!F19,MNiSzW_AMU!F19,MNiSzW_BINWIT!F19,MNiSzW_Herberium!F19,MNiSzW_Cyfr.archiwum_Arch.Krak!F19,MNiSzW_Eukaryota!F19,MNiSZW_PlatformaObslugi.Praktyk!F19,MNiSZW_Mod.Zintegr.SystemuNauk!F19,MNiSZW_ZSUN_II!F19,MNiSW_DRODB!F19,'MNiSW_e-CUDO'!F19,MNiSW_eczlowiek!F19,MNiSW_ePuszcza!F19,MNiSW_Leopoldina!F19,MNiSW_MostDanych!F19,MNiSW_OZwRCIN!F19,'MNiSW_Portal zarz.'!F19,MNiSW_repozytorium!F19,MNiSW_Ucyfrowienie!F19,MNiSW_Agro!F19,'MI_ZSI-ULC'!F19,MI_KREPTD!F19,'MI_KPD do inf.o podróżach multi'!F19,'MI_KPD do inf. o warunkach ruch'!F19,'MI_KSZRD TEN-T'!F19,'MI_Polska droga do automatyzacj'!F19,'MF_ZPUTFG '!F19,MF_EUREKA!F19,MRIRW_GIJHARS_EZD!F19,MRIRW_GIJHARS_GOV.PL!F19,MRIRW_GIJHARS_PUESC!F19,'MRiRW_Wojewódzkie ośrodki'!F19,'MRiRW_Jednostki doradztwa roln'!F19,'MRiRW_System monitoringu kontro'!F19,'GUS_Wrota Statystyki'!F19,MEN_WKSDO!F19,MEN_ORE!F19,'MŚ_E-usługa „Zagrożenia lasów” '!F19,'MŚ_LasWodaPowietrze '!F19,MŚ_PromocjaParkówNarodowych!F19,'MŚ_Inwazyjne gatunki'!F19,MŚ_InwentaryzacjaCennySiedlisk!F19,MSWiA_Dotacje_dla_mnijeszości!F19,MSWiA_SICPR2.0!F19,'MWSiA_GovNet i SŁR w KPRM'!F19,MSWiA_PSMUP!F19,MSWiA_SRB!F19,'MSWiA_e-Dowód'!F19,'MSWiA_e-Zdrowie'!F19,MSWiA_TETRA!F19,'MSWiA_CHMURA OBLICZ. POLICJI '!F19,MR_ZONE!F19,'MR_Konto przedsiębiorcy'!F19,MR_PEF2!F19,MR_UPRP_PUEP!F19,MR_UPRP_PORTOS!F19,'MR_GUM_e-CZAS'!F19,'MR_GUM_TRANS-TACHO'!F19,MR_GUM_MZP!F19,'MR_UZP_e-Zamówienia'!F19,'MR_GUGiK_Usługi IIP'!F19,'MR_GUGiK_Integracja PZGiK'!F19,MS_SDE3!F19,MS_Pomoc_prawna!F19,MS_KRM!F19,MS_Informat.postępowan.karnego!F19,'MS_iSDA 2.0'!F19,MS_KRZ!F19,MS_eKRS!F19,MS_IES!F19,MS_KRK2.0!F19,'MS_Wdrożenie rozwiązań '!F19,'MRPiPS_MonitoringPracy i Pobytu'!F19,MRPiPS_PFRON_Sodir!F19,MRPiPS_PFRON_Neo!F19,'MRPiPS_PFRON_e-PFRON'!F19,MRPiPS_PFRON_EGW_GW!F19,MRPiPS_PFRON_PlatAnalit!F19,MRPiPS_PFRON_Windykacja!F19,'MRPiPS_PFRON_iPFRON+'!F19,MRPiPS_PFRON_SOW!F19,MZ_SMKL!F19,'MZ_e-KRN+'!F19,'MZ_P1+KPK'!F19,MZ_eKrew!F19,MZ_Poltransplant!F19,'MZ_Poprawa jakości .......'!F19,'MZ_nowoczesne e-usługi'!F19,MZ_P2_P4!F19,MZ_InterScienceCloud!F19,MZ_PPM!F19,MZ_ProfiBaza!F19,'MZ-DigitalBrain'!F19,MKiDN_mLUMEN!F19,MKiDN_mPolona!F19,MKiDN_Patrimonium_II!F19,'MKiDN_Polona dla Bibliotek 2.0 '!F19,'MKiDN_Polona dla Naukowców'!F19,MKiDN_CAS!F19,MKiDN_FilmotekaNarodowa!F19,MKiDN_Hereditas!F19,MKiDN_www.muzeach!F19,MKiDN_TVP_Digi_Sport!F19,MKiDN_TVP_Digi_4K!F19,'MKiDN_e-Omnis'!F19,'MKiDN_Bliżej kultury'!F19,'MKiDN_DIGI TVP SA'!F19,'MKiDN_Cyfrowa rekonstrukcja'!F19,'MKiDN_Dziedzictwo chopinowskie'!F19,'MKiDN_Otwarte Narodowe'!F19,MKiDN_ADE!F19,MKiDN_ZOSiA!F19,MKiDN_Patrimonium!F19,'MKiDN_NID '!F19,'MKiDN_Dziedzictwo muzyki'!F19,'MKiDN_Digitalizacja PWM'!F19,MKiDN_WFDiF!F19,MC_KAP!F19,MC_eRPL!F19,MC_ZPA!F19,MC_SRPS!F19,MC_WIIP!F19,'MC_e-Doręczenia'!F19,MC_CPA!F19,'MC_Portal GOV.PL'!F19,'MC_e-usługi'!F19,MC_EZD!F19,MC_ProgramKompetencjiCyfrowych!F19,MC_mObywatel!F19,'MC_KRONIK@'!F19,MF_PUESC!F19,'MF_e-Urzą Skarboowy'!F19,MGMiŻŚ_SIPAM!F19,MGMiŻŚ_REJA24!F19,MGMiŻŚ_Sat4Envi!F19,GUS_GOSPOSTRATEG!F19,GUS_KSZBI!F19,GUS_PDS!F19,'ME_URE_sprawoz. przes. paliw.  '!F19,'MKiDN_Muzeum Sztuki w Łodzi '!F19,MKiDN_Zachęta!F19,'MKiDN_Bliżej Teatru'!F19,MKiDN_archiwumgov.pl!F19,'MKiDN_@SIA'!F19,'MKiDN_PlatfEduLekArch-Pola'!F19,MKiDN_digital_PWM_kontynuacja!F19,MKiDN_PWM_bez_digitalizacji!F19,MF_SZOPEN!F19,MEN_ZRK!F19)</f>
        <v>24.54</v>
      </c>
      <c r="G19" s="242">
        <f>SUM(MK_BDO!G19,MK_GIOŚ_PPMŚ!G19,MK_GIOŚ_INSPIRE!G19,'MON_Budowa wysokiej jakości  '!G19,'MON_Portal BiO'!G19,MNiSzW_PPPN!G19,MNiSzW_AMU!G19,MNiSzW_BINWIT!G19,MNiSzW_Herberium!G19,MNiSzW_Cyfr.archiwum_Arch.Krak!G19,MNiSzW_Eukaryota!G19,MNiSZW_PlatformaObslugi.Praktyk!G19,MNiSZW_Mod.Zintegr.SystemuNauk!G19,MNiSZW_ZSUN_II!G19,MNiSW_DRODB!G19,'MNiSW_e-CUDO'!G19,MNiSW_eczlowiek!G19,MNiSW_ePuszcza!G19,MNiSW_Leopoldina!G19,MNiSW_MostDanych!G19,MNiSW_OZwRCIN!G19,'MNiSW_Portal zarz.'!G19,MNiSW_repozytorium!G19,MNiSW_Ucyfrowienie!G19,MNiSW_Agro!G19,'MI_ZSI-ULC'!G19,MI_KREPTD!G19,'MI_KPD do inf.o podróżach multi'!G19,'MI_KPD do inf. o warunkach ruch'!G19,'MI_KSZRD TEN-T'!G19,'MI_Polska droga do automatyzacj'!G19,'MF_ZPUTFG '!G19,MF_EUREKA!G19,MRIRW_GIJHARS_EZD!G19,MRIRW_GIJHARS_GOV.PL!G19,MRIRW_GIJHARS_PUESC!G19,'MRiRW_Wojewódzkie ośrodki'!G19,'MRiRW_Jednostki doradztwa roln'!G19,'MRiRW_System monitoringu kontro'!G19,'GUS_Wrota Statystyki'!G19,MEN_WKSDO!G19,MEN_ORE!G19,'MŚ_E-usługa „Zagrożenia lasów” '!G19,'MŚ_LasWodaPowietrze '!G19,MŚ_PromocjaParkówNarodowych!G19,'MŚ_Inwazyjne gatunki'!G19,MŚ_InwentaryzacjaCennySiedlisk!G19,MSWiA_Dotacje_dla_mnijeszości!G19,MSWiA_SICPR2.0!G19,'MWSiA_GovNet i SŁR w KPRM'!G19,MSWiA_PSMUP!G19,MSWiA_SRB!G19,'MSWiA_e-Dowód'!G19,'MSWiA_e-Zdrowie'!G19,MSWiA_TETRA!G19,'MSWiA_CHMURA OBLICZ. POLICJI '!G19,MR_ZONE!G19,'MR_Konto przedsiębiorcy'!G19,MR_PEF2!G19,MR_UPRP_PUEP!G19,MR_UPRP_PORTOS!G19,'MR_GUM_e-CZAS'!G19,'MR_GUM_TRANS-TACHO'!G19,MR_GUM_MZP!G19,'MR_UZP_e-Zamówienia'!G19,'MR_GUGiK_Usługi IIP'!G19,'MR_GUGiK_Integracja PZGiK'!G19,MS_SDE3!G19,MS_Pomoc_prawna!G19,MS_KRM!G19,MS_Informat.postępowan.karnego!G19,'MS_iSDA 2.0'!G19,MS_KRZ!G19,MS_eKRS!G19,MS_IES!G19,MS_KRK2.0!G19,'MS_Wdrożenie rozwiązań '!G19,'MRPiPS_MonitoringPracy i Pobytu'!G19,MRPiPS_PFRON_Sodir!G19,MRPiPS_PFRON_Neo!G19,'MRPiPS_PFRON_e-PFRON'!G19,MRPiPS_PFRON_EGW_GW!G19,MRPiPS_PFRON_PlatAnalit!G19,MRPiPS_PFRON_Windykacja!G19,'MRPiPS_PFRON_iPFRON+'!G19,MRPiPS_PFRON_SOW!G19,MZ_SMKL!G19,'MZ_e-KRN+'!G19,'MZ_P1+KPK'!G19,MZ_eKrew!G19,MZ_Poltransplant!G19,'MZ_Poprawa jakości .......'!G19,'MZ_nowoczesne e-usługi'!G19,MZ_P2_P4!G19,MZ_InterScienceCloud!G19,MZ_PPM!G19,MZ_ProfiBaza!G19,'MZ-DigitalBrain'!G19,MKiDN_mLUMEN!G19,MKiDN_mPolona!G19,MKiDN_Patrimonium_II!G19,'MKiDN_Polona dla Bibliotek 2.0 '!G19,'MKiDN_Polona dla Naukowców'!G19,MKiDN_CAS!G19,MKiDN_FilmotekaNarodowa!G19,MKiDN_Hereditas!G19,MKiDN_www.muzeach!G19,MKiDN_TVP_Digi_Sport!G19,MKiDN_TVP_Digi_4K!G19,'MKiDN_e-Omnis'!G19,'MKiDN_Bliżej kultury'!G19,'MKiDN_DIGI TVP SA'!G19,'MKiDN_Cyfrowa rekonstrukcja'!G19,'MKiDN_Dziedzictwo chopinowskie'!G19,'MKiDN_Otwarte Narodowe'!G19,MKiDN_ADE!G19,MKiDN_ZOSiA!G19,MKiDN_Patrimonium!G19,'MKiDN_NID '!G19,'MKiDN_Dziedzictwo muzyki'!G19,'MKiDN_Digitalizacja PWM'!G19,MKiDN_WFDiF!G19,MC_KAP!G19,MC_eRPL!G19,MC_ZPA!G19,MC_SRPS!G19,MC_WIIP!G19,'MC_e-Doręczenia'!G19,MC_CPA!G19,'MC_Portal GOV.PL'!G19,'MC_e-usługi'!G19,MC_EZD!G19,MC_ProgramKompetencjiCyfrowych!G19,MC_mObywatel!G19,'MC_KRONIK@'!G19,MF_PUESC!G19,'MF_e-Urzą Skarboowy'!G19,MGMiŻŚ_SIPAM!G19,MGMiŻŚ_REJA24!G19,MGMiŻŚ_Sat4Envi!G19,GUS_GOSPOSTRATEG!G19,GUS_KSZBI!G19,GUS_PDS!G19,'ME_URE_sprawoz. przes. paliw.  '!G19,'MKiDN_Muzeum Sztuki w Łodzi '!G19,MKiDN_Zachęta!G19,'MKiDN_Bliżej Teatru'!G19,MKiDN_archiwumgov.pl!G19,'MKiDN_@SIA'!G19,'MKiDN_PlatfEduLekArch-Pola'!G19,MKiDN_digital_PWM_kontynuacja!G19,MKiDN_PWM_bez_digitalizacji!G19,MF_SZOPEN!G19,MEN_ZRK!G19)</f>
        <v>26.55</v>
      </c>
      <c r="H19" s="242">
        <f>SUM(MK_BDO!H19,MK_GIOŚ_PPMŚ!H19,MK_GIOŚ_INSPIRE!H19,'MON_Budowa wysokiej jakości  '!H19,'MON_Portal BiO'!H19,MNiSzW_PPPN!H19,MNiSzW_AMU!H19,MNiSzW_BINWIT!H19,MNiSzW_Herberium!H19,MNiSzW_Cyfr.archiwum_Arch.Krak!H19,MNiSzW_Eukaryota!H19,MNiSZW_PlatformaObslugi.Praktyk!H19,MNiSZW_Mod.Zintegr.SystemuNauk!H19,MNiSZW_ZSUN_II!H19,MNiSW_DRODB!H19,'MNiSW_e-CUDO'!H19,MNiSW_eczlowiek!H19,MNiSW_ePuszcza!H19,MNiSW_Leopoldina!H19,MNiSW_MostDanych!H19,MNiSW_OZwRCIN!H19,'MNiSW_Portal zarz.'!H19,MNiSW_repozytorium!H19,MNiSW_Ucyfrowienie!H19,MNiSW_Agro!H19,'MI_ZSI-ULC'!H19,MI_KREPTD!H19,'MI_KPD do inf.o podróżach multi'!H19,'MI_KPD do inf. o warunkach ruch'!H19,'MI_KSZRD TEN-T'!H19,'MI_Polska droga do automatyzacj'!H19,'MF_ZPUTFG '!H19,MF_EUREKA!H19,MRIRW_GIJHARS_EZD!H19,MRIRW_GIJHARS_GOV.PL!H19,MRIRW_GIJHARS_PUESC!H19,'MRiRW_Wojewódzkie ośrodki'!H19,'MRiRW_Jednostki doradztwa roln'!H19,'MRiRW_System monitoringu kontro'!H19,'GUS_Wrota Statystyki'!H19,MEN_WKSDO!H19,MEN_ORE!H19,'MŚ_E-usługa „Zagrożenia lasów” '!H19,'MŚ_LasWodaPowietrze '!H19,MŚ_PromocjaParkówNarodowych!H19,'MŚ_Inwazyjne gatunki'!H19,MŚ_InwentaryzacjaCennySiedlisk!H19,MSWiA_Dotacje_dla_mnijeszości!H19,MSWiA_SICPR2.0!H19,'MWSiA_GovNet i SŁR w KPRM'!H19,MSWiA_PSMUP!H19,MSWiA_SRB!H19,'MSWiA_e-Dowód'!H19,'MSWiA_e-Zdrowie'!H19,MSWiA_TETRA!H19,'MSWiA_CHMURA OBLICZ. POLICJI '!H19,MR_ZONE!H19,'MR_Konto przedsiębiorcy'!H19,MR_PEF2!H19,MR_UPRP_PUEP!H19,MR_UPRP_PORTOS!H19,'MR_GUM_e-CZAS'!H19,'MR_GUM_TRANS-TACHO'!H19,MR_GUM_MZP!H19,'MR_UZP_e-Zamówienia'!H19,'MR_GUGiK_Usługi IIP'!H19,'MR_GUGiK_Integracja PZGiK'!H19,MS_SDE3!H19,MS_Pomoc_prawna!H19,MS_KRM!H19,MS_Informat.postępowan.karnego!H19,'MS_iSDA 2.0'!H19,MS_KRZ!H19,MS_eKRS!H19,MS_IES!H19,MS_KRK2.0!H19,'MS_Wdrożenie rozwiązań '!H19,'MRPiPS_MonitoringPracy i Pobytu'!H19,MRPiPS_PFRON_Sodir!H19,MRPiPS_PFRON_Neo!H19,'MRPiPS_PFRON_e-PFRON'!H19,MRPiPS_PFRON_EGW_GW!H19,MRPiPS_PFRON_PlatAnalit!H19,MRPiPS_PFRON_Windykacja!H19,'MRPiPS_PFRON_iPFRON+'!H19,MRPiPS_PFRON_SOW!H19,MZ_SMKL!H19,'MZ_e-KRN+'!H19,'MZ_P1+KPK'!H19,MZ_eKrew!H19,MZ_Poltransplant!H19,'MZ_Poprawa jakości .......'!H19,'MZ_nowoczesne e-usługi'!H19,MZ_P2_P4!H19,MZ_InterScienceCloud!H19,MZ_PPM!H19,MZ_ProfiBaza!H19,'MZ-DigitalBrain'!H19,MKiDN_mLUMEN!H19,MKiDN_mPolona!H19,MKiDN_Patrimonium_II!H19,'MKiDN_Polona dla Bibliotek 2.0 '!H19,'MKiDN_Polona dla Naukowców'!H19,MKiDN_CAS!H19,MKiDN_FilmotekaNarodowa!H19,MKiDN_Hereditas!H19,MKiDN_www.muzeach!H19,MKiDN_TVP_Digi_Sport!H19,MKiDN_TVP_Digi_4K!H19,'MKiDN_e-Omnis'!H19,'MKiDN_Bliżej kultury'!H19,'MKiDN_DIGI TVP SA'!H19,'MKiDN_Cyfrowa rekonstrukcja'!H19,'MKiDN_Dziedzictwo chopinowskie'!H19,'MKiDN_Otwarte Narodowe'!H19,MKiDN_ADE!H19,MKiDN_ZOSiA!H19,MKiDN_Patrimonium!H19,'MKiDN_NID '!H19,'MKiDN_Dziedzictwo muzyki'!H19,'MKiDN_Digitalizacja PWM'!H19,MKiDN_WFDiF!H19,MC_KAP!H19,MC_eRPL!H19,MC_ZPA!H19,MC_SRPS!H19,MC_WIIP!H19,'MC_e-Doręczenia'!H19,MC_CPA!H19,'MC_Portal GOV.PL'!H19,'MC_e-usługi'!H19,MC_EZD!H19,MC_ProgramKompetencjiCyfrowych!H19,MC_mObywatel!H19,'MC_KRONIK@'!H19,MF_PUESC!H19,'MF_e-Urzą Skarboowy'!H19,MGMiŻŚ_SIPAM!H19,MGMiŻŚ_REJA24!H19,MGMiŻŚ_Sat4Envi!H19,GUS_GOSPOSTRATEG!H19,GUS_KSZBI!H19,GUS_PDS!H19,'ME_URE_sprawoz. przes. paliw.  '!H19,'MKiDN_Muzeum Sztuki w Łodzi '!H19,MKiDN_Zachęta!H19,'MKiDN_Bliżej Teatru'!H19,MKiDN_archiwumgov.pl!H19,'MKiDN_@SIA'!H19,'MKiDN_PlatfEduLekArch-Pola'!H19,MKiDN_digital_PWM_kontynuacja!H19,MKiDN_PWM_bez_digitalizacji!H19,MF_SZOPEN!H19,MEN_ZRK!H19)</f>
        <v>29.009999999999998</v>
      </c>
      <c r="I19" s="242">
        <f>SUM(MK_BDO!I19,MK_GIOŚ_PPMŚ!I19,MK_GIOŚ_INSPIRE!I19,'MON_Budowa wysokiej jakości  '!I19,'MON_Portal BiO'!I19,MNiSzW_PPPN!I19,MNiSzW_AMU!I19,MNiSzW_BINWIT!I19,MNiSzW_Herberium!I19,MNiSzW_Cyfr.archiwum_Arch.Krak!I19,MNiSzW_Eukaryota!I19,MNiSZW_PlatformaObslugi.Praktyk!I19,MNiSZW_Mod.Zintegr.SystemuNauk!I19,MNiSZW_ZSUN_II!I19,MNiSW_DRODB!I19,'MNiSW_e-CUDO'!I19,MNiSW_eczlowiek!I19,MNiSW_ePuszcza!I19,MNiSW_Leopoldina!I19,MNiSW_MostDanych!I19,MNiSW_OZwRCIN!I19,'MNiSW_Portal zarz.'!I19,MNiSW_repozytorium!I19,MNiSW_Ucyfrowienie!I19,MNiSW_Agro!I19,'MI_ZSI-ULC'!I19,MI_KREPTD!I19,'MI_KPD do inf.o podróżach multi'!I19,'MI_KPD do inf. o warunkach ruch'!I19,'MI_KSZRD TEN-T'!I19,'MI_Polska droga do automatyzacj'!I19,'MF_ZPUTFG '!I19,MF_EUREKA!I19,MRIRW_GIJHARS_EZD!I19,MRIRW_GIJHARS_GOV.PL!I19,MRIRW_GIJHARS_PUESC!I19,'MRiRW_Wojewódzkie ośrodki'!I19,'MRiRW_Jednostki doradztwa roln'!I19,'MRiRW_System monitoringu kontro'!I19,'GUS_Wrota Statystyki'!I19,MEN_WKSDO!I19,MEN_ORE!I19,'MŚ_E-usługa „Zagrożenia lasów” '!I19,'MŚ_LasWodaPowietrze '!I19,MŚ_PromocjaParkówNarodowych!I19,'MŚ_Inwazyjne gatunki'!I19,MŚ_InwentaryzacjaCennySiedlisk!I19,MSWiA_Dotacje_dla_mnijeszości!I19,MSWiA_SICPR2.0!I19,'MWSiA_GovNet i SŁR w KPRM'!I19,MSWiA_PSMUP!I19,MSWiA_SRB!I19,'MSWiA_e-Dowód'!I19,'MSWiA_e-Zdrowie'!I19,MSWiA_TETRA!I19,'MSWiA_CHMURA OBLICZ. POLICJI '!I19,MR_ZONE!I19,'MR_Konto przedsiębiorcy'!I19,MR_PEF2!I19,MR_UPRP_PUEP!I19,MR_UPRP_PORTOS!I19,'MR_GUM_e-CZAS'!I19,'MR_GUM_TRANS-TACHO'!I19,MR_GUM_MZP!I19,'MR_UZP_e-Zamówienia'!I19,'MR_GUGiK_Usługi IIP'!I19,'MR_GUGiK_Integracja PZGiK'!I19,MS_SDE3!I19,MS_Pomoc_prawna!I19,MS_KRM!I19,MS_Informat.postępowan.karnego!I19,'MS_iSDA 2.0'!I19,MS_KRZ!I19,MS_eKRS!I19,MS_IES!I19,MS_KRK2.0!I19,'MS_Wdrożenie rozwiązań '!I19,'MRPiPS_MonitoringPracy i Pobytu'!I19,MRPiPS_PFRON_Sodir!I19,MRPiPS_PFRON_Neo!I19,'MRPiPS_PFRON_e-PFRON'!I19,MRPiPS_PFRON_EGW_GW!I19,MRPiPS_PFRON_PlatAnalit!I19,MRPiPS_PFRON_Windykacja!I19,'MRPiPS_PFRON_iPFRON+'!I19,MRPiPS_PFRON_SOW!I19,MZ_SMKL!I19,'MZ_e-KRN+'!I19,'MZ_P1+KPK'!I19,MZ_eKrew!I19,MZ_Poltransplant!I19,'MZ_Poprawa jakości .......'!I19,'MZ_nowoczesne e-usługi'!I19,MZ_P2_P4!I19,MZ_InterScienceCloud!I19,MZ_PPM!I19,MZ_ProfiBaza!I19,'MZ-DigitalBrain'!I19,MKiDN_mLUMEN!I19,MKiDN_mPolona!I19,MKiDN_Patrimonium_II!I19,'MKiDN_Polona dla Bibliotek 2.0 '!I19,'MKiDN_Polona dla Naukowców'!I19,MKiDN_CAS!I19,MKiDN_FilmotekaNarodowa!I19,MKiDN_Hereditas!I19,MKiDN_www.muzeach!I19,MKiDN_TVP_Digi_Sport!I19,MKiDN_TVP_Digi_4K!I19,'MKiDN_e-Omnis'!I19,'MKiDN_Bliżej kultury'!I19,'MKiDN_DIGI TVP SA'!I19,'MKiDN_Cyfrowa rekonstrukcja'!I19,'MKiDN_Dziedzictwo chopinowskie'!I19,'MKiDN_Otwarte Narodowe'!I19,MKiDN_ADE!I19,MKiDN_ZOSiA!I19,MKiDN_Patrimonium!I19,'MKiDN_NID '!I19,'MKiDN_Dziedzictwo muzyki'!I19,'MKiDN_Digitalizacja PWM'!I19,MKiDN_WFDiF!I19,MC_KAP!I19,MC_eRPL!I19,MC_ZPA!I19,MC_SRPS!I19,MC_WIIP!I19,'MC_e-Doręczenia'!I19,MC_CPA!I19,'MC_Portal GOV.PL'!I19,'MC_e-usługi'!I19,MC_EZD!I19,MC_ProgramKompetencjiCyfrowych!I19,MC_mObywatel!I19,'MC_KRONIK@'!I19,MF_PUESC!I19,'MF_e-Urzą Skarboowy'!I19,MGMiŻŚ_SIPAM!I19,MGMiŻŚ_REJA24!I19,MGMiŻŚ_Sat4Envi!I19,GUS_GOSPOSTRATEG!I19,GUS_KSZBI!I19,GUS_PDS!I19,'ME_URE_sprawoz. przes. paliw.  '!I19,'MKiDN_Muzeum Sztuki w Łodzi '!I19,MKiDN_Zachęta!I19,'MKiDN_Bliżej Teatru'!I19,MKiDN_archiwumgov.pl!I19,'MKiDN_@SIA'!I19,'MKiDN_PlatfEduLekArch-Pola'!I19,MKiDN_digital_PWM_kontynuacja!I19,MKiDN_PWM_bez_digitalizacji!I19,MF_SZOPEN!I19,MEN_ZRK!I19)</f>
        <v>32.049999999999997</v>
      </c>
      <c r="J19" s="242">
        <f>SUM(MK_BDO!J19,MK_GIOŚ_PPMŚ!J19,MK_GIOŚ_INSPIRE!J19,'MON_Budowa wysokiej jakości  '!J19,'MON_Portal BiO'!J19,MNiSzW_PPPN!J19,MNiSzW_AMU!J19,MNiSzW_BINWIT!J19,MNiSzW_Herberium!J19,MNiSzW_Cyfr.archiwum_Arch.Krak!J19,MNiSzW_Eukaryota!J19,MNiSZW_PlatformaObslugi.Praktyk!J19,MNiSZW_Mod.Zintegr.SystemuNauk!J19,MNiSZW_ZSUN_II!J19,MNiSW_DRODB!J19,'MNiSW_e-CUDO'!J19,MNiSW_eczlowiek!J19,MNiSW_ePuszcza!J19,MNiSW_Leopoldina!J19,MNiSW_MostDanych!J19,MNiSW_OZwRCIN!J19,'MNiSW_Portal zarz.'!J19,MNiSW_repozytorium!J19,MNiSW_Ucyfrowienie!J19,MNiSW_Agro!J19,'MI_ZSI-ULC'!J19,MI_KREPTD!J19,'MI_KPD do inf.o podróżach multi'!J19,'MI_KPD do inf. o warunkach ruch'!J19,'MI_KSZRD TEN-T'!J19,'MI_Polska droga do automatyzacj'!J19,'MF_ZPUTFG '!J19,MF_EUREKA!J19,MRIRW_GIJHARS_EZD!J19,MRIRW_GIJHARS_GOV.PL!J19,MRIRW_GIJHARS_PUESC!J19,'MRiRW_Wojewódzkie ośrodki'!J19,'MRiRW_Jednostki doradztwa roln'!J19,'MRiRW_System monitoringu kontro'!J19,'GUS_Wrota Statystyki'!J19,MEN_WKSDO!J19,MEN_ORE!J19,'MŚ_E-usługa „Zagrożenia lasów” '!J19,'MŚ_LasWodaPowietrze '!J19,MŚ_PromocjaParkówNarodowych!J19,'MŚ_Inwazyjne gatunki'!J19,MŚ_InwentaryzacjaCennySiedlisk!J19,MSWiA_Dotacje_dla_mnijeszości!J19,MSWiA_SICPR2.0!J19,'MWSiA_GovNet i SŁR w KPRM'!J19,MSWiA_PSMUP!J19,MSWiA_SRB!J19,'MSWiA_e-Dowód'!J19,'MSWiA_e-Zdrowie'!J19,MSWiA_TETRA!J19,'MSWiA_CHMURA OBLICZ. POLICJI '!J19,MR_ZONE!J19,'MR_Konto przedsiębiorcy'!J19,MR_PEF2!J19,MR_UPRP_PUEP!J19,MR_UPRP_PORTOS!J19,'MR_GUM_e-CZAS'!J19,'MR_GUM_TRANS-TACHO'!J19,MR_GUM_MZP!J19,'MR_UZP_e-Zamówienia'!J19,'MR_GUGiK_Usługi IIP'!J19,'MR_GUGiK_Integracja PZGiK'!J19,MS_SDE3!J19,MS_Pomoc_prawna!J19,MS_KRM!J19,MS_Informat.postępowan.karnego!J19,'MS_iSDA 2.0'!J19,MS_KRZ!J19,MS_eKRS!J19,MS_IES!J19,MS_KRK2.0!J19,'MS_Wdrożenie rozwiązań '!J19,'MRPiPS_MonitoringPracy i Pobytu'!J19,MRPiPS_PFRON_Sodir!J19,MRPiPS_PFRON_Neo!J19,'MRPiPS_PFRON_e-PFRON'!J19,MRPiPS_PFRON_EGW_GW!J19,MRPiPS_PFRON_PlatAnalit!J19,MRPiPS_PFRON_Windykacja!J19,'MRPiPS_PFRON_iPFRON+'!J19,MRPiPS_PFRON_SOW!J19,MZ_SMKL!J19,'MZ_e-KRN+'!J19,'MZ_P1+KPK'!J19,MZ_eKrew!J19,MZ_Poltransplant!J19,'MZ_Poprawa jakości .......'!J19,'MZ_nowoczesne e-usługi'!J19,MZ_P2_P4!J19,MZ_InterScienceCloud!J19,MZ_PPM!J19,MZ_ProfiBaza!J19,'MZ-DigitalBrain'!J19,MKiDN_mLUMEN!J19,MKiDN_mPolona!J19,MKiDN_Patrimonium_II!J19,'MKiDN_Polona dla Bibliotek 2.0 '!J19,'MKiDN_Polona dla Naukowców'!J19,MKiDN_CAS!J19,MKiDN_FilmotekaNarodowa!J19,MKiDN_Hereditas!J19,MKiDN_www.muzeach!J19,MKiDN_TVP_Digi_Sport!J19,MKiDN_TVP_Digi_4K!J19,'MKiDN_e-Omnis'!J19,'MKiDN_Bliżej kultury'!J19,'MKiDN_DIGI TVP SA'!J19,'MKiDN_Cyfrowa rekonstrukcja'!J19,'MKiDN_Dziedzictwo chopinowskie'!J19,'MKiDN_Otwarte Narodowe'!J19,MKiDN_ADE!J19,MKiDN_ZOSiA!J19,MKiDN_Patrimonium!J19,'MKiDN_NID '!J19,'MKiDN_Dziedzictwo muzyki'!J19,'MKiDN_Digitalizacja PWM'!J19,MKiDN_WFDiF!J19,MC_KAP!J19,MC_eRPL!J19,MC_ZPA!J19,MC_SRPS!J19,MC_WIIP!J19,'MC_e-Doręczenia'!J19,MC_CPA!J19,'MC_Portal GOV.PL'!J19,'MC_e-usługi'!J19,MC_EZD!J19,MC_ProgramKompetencjiCyfrowych!J19,MC_mObywatel!J19,'MC_KRONIK@'!J19,MF_PUESC!J19,'MF_e-Urzą Skarboowy'!J19,MGMiŻŚ_SIPAM!J19,MGMiŻŚ_REJA24!J19,MGMiŻŚ_Sat4Envi!J19,GUS_GOSPOSTRATEG!J19,GUS_KSZBI!J19,GUS_PDS!J19,'ME_URE_sprawoz. przes. paliw.  '!J19,'MKiDN_Muzeum Sztuki w Łodzi '!J19,MKiDN_Zachęta!J19,'MKiDN_Bliżej Teatru'!J19,MKiDN_archiwumgov.pl!J19,'MKiDN_@SIA'!J19,'MKiDN_PlatfEduLekArch-Pola'!J19,MKiDN_digital_PWM_kontynuacja!J19,MKiDN_PWM_bez_digitalizacji!J19,MF_SZOPEN!J19,MEN_ZRK!J19)</f>
        <v>18.360000000000003</v>
      </c>
      <c r="K19" s="242">
        <f>SUM(MK_BDO!K19,MK_GIOŚ_PPMŚ!K19,MK_GIOŚ_INSPIRE!K19,'MON_Budowa wysokiej jakości  '!K19,'MON_Portal BiO'!K19,MNiSzW_PPPN!K19,MNiSzW_AMU!K19,MNiSzW_BINWIT!K19,MNiSzW_Herberium!K19,MNiSzW_Cyfr.archiwum_Arch.Krak!K19,MNiSzW_Eukaryota!K19,MNiSZW_PlatformaObslugi.Praktyk!K19,MNiSZW_Mod.Zintegr.SystemuNauk!K19,MNiSZW_ZSUN_II!K19,MNiSW_DRODB!K19,'MNiSW_e-CUDO'!K19,MNiSW_eczlowiek!K19,MNiSW_ePuszcza!K19,MNiSW_Leopoldina!K19,MNiSW_MostDanych!K19,MNiSW_OZwRCIN!K19,'MNiSW_Portal zarz.'!K19,MNiSW_repozytorium!K19,MNiSW_Ucyfrowienie!K19,MNiSW_Agro!K19,'MI_ZSI-ULC'!K19,MI_KREPTD!K19,'MI_KPD do inf.o podróżach multi'!K19,'MI_KPD do inf. o warunkach ruch'!K19,'MI_KSZRD TEN-T'!K19,'MI_Polska droga do automatyzacj'!K19,'MF_ZPUTFG '!K19,MF_EUREKA!K19,MRIRW_GIJHARS_EZD!K19,MRIRW_GIJHARS_GOV.PL!K19,MRIRW_GIJHARS_PUESC!K19,'MRiRW_Wojewódzkie ośrodki'!K19,'MRiRW_Jednostki doradztwa roln'!K19,'MRiRW_System monitoringu kontro'!K19,'GUS_Wrota Statystyki'!K19,MEN_WKSDO!K19,MEN_ORE!K19,'MŚ_E-usługa „Zagrożenia lasów” '!K19,'MŚ_LasWodaPowietrze '!K19,MŚ_PromocjaParkówNarodowych!K19,'MŚ_Inwazyjne gatunki'!K19,MŚ_InwentaryzacjaCennySiedlisk!K19,MSWiA_Dotacje_dla_mnijeszości!K19,MSWiA_SICPR2.0!K19,'MWSiA_GovNet i SŁR w KPRM'!K19,MSWiA_PSMUP!K19,MSWiA_SRB!K19,'MSWiA_e-Dowód'!K19,'MSWiA_e-Zdrowie'!K19,MSWiA_TETRA!K19,'MSWiA_CHMURA OBLICZ. POLICJI '!K19,MR_ZONE!K19,'MR_Konto przedsiębiorcy'!K19,MR_PEF2!K19,MR_UPRP_PUEP!K19,MR_UPRP_PORTOS!K19,'MR_GUM_e-CZAS'!K19,'MR_GUM_TRANS-TACHO'!K19,MR_GUM_MZP!K19,'MR_UZP_e-Zamówienia'!K19,'MR_GUGiK_Usługi IIP'!K19,'MR_GUGiK_Integracja PZGiK'!K19,MS_SDE3!K19,MS_Pomoc_prawna!K19,MS_KRM!K19,MS_Informat.postępowan.karnego!K19,'MS_iSDA 2.0'!K19,MS_KRZ!K19,MS_eKRS!K19,MS_IES!K19,MS_KRK2.0!K19,'MS_Wdrożenie rozwiązań '!K19,'MRPiPS_MonitoringPracy i Pobytu'!K19,MRPiPS_PFRON_Sodir!K19,MRPiPS_PFRON_Neo!K19,'MRPiPS_PFRON_e-PFRON'!K19,MRPiPS_PFRON_EGW_GW!K19,MRPiPS_PFRON_PlatAnalit!K19,MRPiPS_PFRON_Windykacja!K19,'MRPiPS_PFRON_iPFRON+'!K19,MRPiPS_PFRON_SOW!K19,MZ_SMKL!K19,'MZ_e-KRN+'!K19,'MZ_P1+KPK'!K19,MZ_eKrew!K19,MZ_Poltransplant!K19,'MZ_Poprawa jakości .......'!K19,'MZ_nowoczesne e-usługi'!K19,MZ_P2_P4!K19,MZ_InterScienceCloud!K19,MZ_PPM!K19,MZ_ProfiBaza!K19,'MZ-DigitalBrain'!K19,MKiDN_mLUMEN!K19,MKiDN_mPolona!K19,MKiDN_Patrimonium_II!K19,'MKiDN_Polona dla Bibliotek 2.0 '!K19,'MKiDN_Polona dla Naukowców'!K19,MKiDN_CAS!K19,MKiDN_FilmotekaNarodowa!K19,MKiDN_Hereditas!K19,MKiDN_www.muzeach!K19,MKiDN_TVP_Digi_Sport!K19,MKiDN_TVP_Digi_4K!K19,'MKiDN_e-Omnis'!K19,'MKiDN_Bliżej kultury'!K19,'MKiDN_DIGI TVP SA'!K19,'MKiDN_Cyfrowa rekonstrukcja'!K19,'MKiDN_Dziedzictwo chopinowskie'!K19,'MKiDN_Otwarte Narodowe'!K19,MKiDN_ADE!K19,MKiDN_ZOSiA!K19,MKiDN_Patrimonium!K19,'MKiDN_NID '!K19,'MKiDN_Dziedzictwo muzyki'!K19,'MKiDN_Digitalizacja PWM'!K19,MKiDN_WFDiF!K19,MC_KAP!K19,MC_eRPL!K19,MC_ZPA!K19,MC_SRPS!K19,MC_WIIP!K19,'MC_e-Doręczenia'!K19,MC_CPA!K19,'MC_Portal GOV.PL'!K19,'MC_e-usługi'!K19,MC_EZD!K19,MC_ProgramKompetencjiCyfrowych!K19,MC_mObywatel!K19,'MC_KRONIK@'!K19,MF_PUESC!K19,'MF_e-Urzą Skarboowy'!K19,MGMiŻŚ_SIPAM!K19,MGMiŻŚ_REJA24!K19,MGMiŻŚ_Sat4Envi!K19,GUS_GOSPOSTRATEG!K19,GUS_KSZBI!K19,GUS_PDS!K19,'ME_URE_sprawoz. przes. paliw.  '!K19,'MKiDN_Muzeum Sztuki w Łodzi '!K19,MKiDN_Zachęta!K19,'MKiDN_Bliżej Teatru'!K19,MKiDN_archiwumgov.pl!K19,'MKiDN_@SIA'!K19,'MKiDN_PlatfEduLekArch-Pola'!K19,MKiDN_digital_PWM_kontynuacja!K19,MKiDN_PWM_bez_digitalizacji!K19,MF_SZOPEN!K19,MEN_ZRK!K19)</f>
        <v>22.6</v>
      </c>
      <c r="L19" s="242">
        <f>SUM(MK_BDO!L19,MK_GIOŚ_PPMŚ!L19,MK_GIOŚ_INSPIRE!L19,'MON_Budowa wysokiej jakości  '!L19,'MON_Portal BiO'!L19,MNiSzW_PPPN!L19,MNiSzW_AMU!L19,MNiSzW_BINWIT!L19,MNiSzW_Herberium!L19,MNiSzW_Cyfr.archiwum_Arch.Krak!L19,MNiSzW_Eukaryota!L19,MNiSZW_PlatformaObslugi.Praktyk!L19,MNiSZW_Mod.Zintegr.SystemuNauk!L19,MNiSZW_ZSUN_II!L19,MNiSW_DRODB!L19,'MNiSW_e-CUDO'!L19,MNiSW_eczlowiek!L19,MNiSW_ePuszcza!L19,MNiSW_Leopoldina!L19,MNiSW_MostDanych!L19,MNiSW_OZwRCIN!L19,'MNiSW_Portal zarz.'!L19,MNiSW_repozytorium!L19,MNiSW_Ucyfrowienie!L19,MNiSW_Agro!L19,'MI_ZSI-ULC'!L19,MI_KREPTD!L19,'MI_KPD do inf.o podróżach multi'!L19,'MI_KPD do inf. o warunkach ruch'!L19,'MI_KSZRD TEN-T'!L19,'MI_Polska droga do automatyzacj'!L19,'MF_ZPUTFG '!L19,MF_EUREKA!L19,MRIRW_GIJHARS_EZD!L19,MRIRW_GIJHARS_GOV.PL!L19,MRIRW_GIJHARS_PUESC!L19,'MRiRW_Wojewódzkie ośrodki'!L19,'MRiRW_Jednostki doradztwa roln'!L19,'MRiRW_System monitoringu kontro'!L19,'GUS_Wrota Statystyki'!L19,MEN_WKSDO!L19,MEN_ORE!L19,'MŚ_E-usługa „Zagrożenia lasów” '!L19,'MŚ_LasWodaPowietrze '!L19,MŚ_PromocjaParkówNarodowych!L19,'MŚ_Inwazyjne gatunki'!L19,MŚ_InwentaryzacjaCennySiedlisk!L19,MSWiA_Dotacje_dla_mnijeszości!L19,MSWiA_SICPR2.0!L19,'MWSiA_GovNet i SŁR w KPRM'!L19,MSWiA_PSMUP!L19,MSWiA_SRB!L19,'MSWiA_e-Dowód'!L19,'MSWiA_e-Zdrowie'!L19,MSWiA_TETRA!L19,'MSWiA_CHMURA OBLICZ. POLICJI '!L19,MR_ZONE!L19,'MR_Konto przedsiębiorcy'!L19,MR_PEF2!L19,MR_UPRP_PUEP!L19,MR_UPRP_PORTOS!L19,'MR_GUM_e-CZAS'!L19,'MR_GUM_TRANS-TACHO'!L19,MR_GUM_MZP!L19,'MR_UZP_e-Zamówienia'!L19,'MR_GUGiK_Usługi IIP'!L19,'MR_GUGiK_Integracja PZGiK'!L19,MS_SDE3!L19,MS_Pomoc_prawna!L19,MS_KRM!L19,MS_Informat.postępowan.karnego!L19,'MS_iSDA 2.0'!L19,MS_KRZ!L19,MS_eKRS!L19,MS_IES!L19,MS_KRK2.0!L19,'MS_Wdrożenie rozwiązań '!L19,'MRPiPS_MonitoringPracy i Pobytu'!L19,MRPiPS_PFRON_Sodir!L19,MRPiPS_PFRON_Neo!L19,'MRPiPS_PFRON_e-PFRON'!L19,MRPiPS_PFRON_EGW_GW!L19,MRPiPS_PFRON_PlatAnalit!L19,MRPiPS_PFRON_Windykacja!L19,'MRPiPS_PFRON_iPFRON+'!L19,MRPiPS_PFRON_SOW!L19,MZ_SMKL!L19,'MZ_e-KRN+'!L19,'MZ_P1+KPK'!L19,MZ_eKrew!L19,MZ_Poltransplant!L19,'MZ_Poprawa jakości .......'!L19,'MZ_nowoczesne e-usługi'!L19,MZ_P2_P4!L19,MZ_InterScienceCloud!L19,MZ_PPM!L19,MZ_ProfiBaza!L19,'MZ-DigitalBrain'!L19,MKiDN_mLUMEN!L19,MKiDN_mPolona!L19,MKiDN_Patrimonium_II!L19,'MKiDN_Polona dla Bibliotek 2.0 '!L19,'MKiDN_Polona dla Naukowców'!L19,MKiDN_CAS!L19,MKiDN_FilmotekaNarodowa!L19,MKiDN_Hereditas!L19,MKiDN_www.muzeach!L19,MKiDN_TVP_Digi_Sport!L19,MKiDN_TVP_Digi_4K!L19,'MKiDN_e-Omnis'!L19,'MKiDN_Bliżej kultury'!L19,'MKiDN_DIGI TVP SA'!L19,'MKiDN_Cyfrowa rekonstrukcja'!L19,'MKiDN_Dziedzictwo chopinowskie'!L19,'MKiDN_Otwarte Narodowe'!L19,MKiDN_ADE!L19,MKiDN_ZOSiA!L19,MKiDN_Patrimonium!L19,'MKiDN_NID '!L19,'MKiDN_Dziedzictwo muzyki'!L19,'MKiDN_Digitalizacja PWM'!L19,MKiDN_WFDiF!L19,MC_KAP!L19,MC_eRPL!L19,MC_ZPA!L19,MC_SRPS!L19,MC_WIIP!L19,'MC_e-Doręczenia'!L19,MC_CPA!L19,'MC_Portal GOV.PL'!L19,'MC_e-usługi'!L19,MC_EZD!L19,MC_ProgramKompetencjiCyfrowych!L19,MC_mObywatel!L19,'MC_KRONIK@'!L19,MF_PUESC!L19,'MF_e-Urzą Skarboowy'!L19,MGMiŻŚ_SIPAM!L19,MGMiŻŚ_REJA24!L19,MGMiŻŚ_Sat4Envi!L19,GUS_GOSPOSTRATEG!L19,GUS_KSZBI!L19,GUS_PDS!L19,'ME_URE_sprawoz. przes. paliw.  '!L19,'MKiDN_Muzeum Sztuki w Łodzi '!L19,MKiDN_Zachęta!L19,'MKiDN_Bliżej Teatru'!L19,MKiDN_archiwumgov.pl!L19,'MKiDN_@SIA'!L19,'MKiDN_PlatfEduLekArch-Pola'!L19,MKiDN_digital_PWM_kontynuacja!L19,MKiDN_PWM_bez_digitalizacji!L19,MF_SZOPEN!L19,MEN_ZRK!L19)</f>
        <v>28.090000000000003</v>
      </c>
      <c r="M19" s="242">
        <f t="shared" si="0"/>
        <v>231.57999999999998</v>
      </c>
    </row>
    <row r="20" spans="1:13" x14ac:dyDescent="0.35">
      <c r="A20" s="5" t="s">
        <v>7</v>
      </c>
      <c r="B20" s="242">
        <f>SUM(MK_BDO!B20,MK_GIOŚ_PPMŚ!B20,MK_GIOŚ_INSPIRE!B20,'MON_Budowa wysokiej jakości  '!B20,'MON_Portal BiO'!B20,MNiSzW_PPPN!B20,MNiSzW_AMU!B20,MNiSzW_BINWIT!B20,MNiSzW_Herberium!B20,MNiSzW_Cyfr.archiwum_Arch.Krak!B20,MNiSzW_Eukaryota!B20,MNiSZW_PlatformaObslugi.Praktyk!B20,MNiSZW_Mod.Zintegr.SystemuNauk!B20,MNiSZW_ZSUN_II!B20,MNiSW_DRODB!B20,'MNiSW_e-CUDO'!B20,MNiSW_eczlowiek!B20,MNiSW_ePuszcza!B20,MNiSW_Leopoldina!B20,MNiSW_MostDanych!B20,MNiSW_OZwRCIN!B20,'MNiSW_Portal zarz.'!B20,MNiSW_repozytorium!B20,MNiSW_Ucyfrowienie!B20,MNiSW_Agro!B20,'MI_ZSI-ULC'!B20,MI_KREPTD!B20,'MI_KPD do inf.o podróżach multi'!B20,'MI_KPD do inf. o warunkach ruch'!B20,'MI_KSZRD TEN-T'!B20,'MI_Polska droga do automatyzacj'!B20,'MF_ZPUTFG '!B20,MF_EUREKA!B20,MRIRW_GIJHARS_EZD!B20,MRIRW_GIJHARS_GOV.PL!B20,MRIRW_GIJHARS_PUESC!B20,'MRiRW_Wojewódzkie ośrodki'!B20,'MRiRW_Jednostki doradztwa roln'!B20,'MRiRW_System monitoringu kontro'!B20,'GUS_Wrota Statystyki'!B20,MEN_WKSDO!B20,MEN_ORE!B20,'MŚ_E-usługa „Zagrożenia lasów” '!B20,'MŚ_LasWodaPowietrze '!B20,MŚ_PromocjaParkówNarodowych!B20,'MŚ_Inwazyjne gatunki'!B20,MŚ_InwentaryzacjaCennySiedlisk!B20,MSWiA_Dotacje_dla_mnijeszości!B20,MSWiA_SICPR2.0!B20,'MWSiA_GovNet i SŁR w KPRM'!B20,MSWiA_PSMUP!B20,MSWiA_SRB!B20,'MSWiA_e-Dowód'!B20,'MSWiA_e-Zdrowie'!B20,MSWiA_TETRA!B20,'MSWiA_CHMURA OBLICZ. POLICJI '!B20,MR_ZONE!B20,'MR_Konto przedsiębiorcy'!B20,MR_PEF2!B20,MR_UPRP_PUEP!B20,MR_UPRP_PORTOS!B20,'MR_GUM_e-CZAS'!B20,'MR_GUM_TRANS-TACHO'!B20,MR_GUM_MZP!B20,'MR_UZP_e-Zamówienia'!B20,'MR_GUGiK_Usługi IIP'!B20,'MR_GUGiK_Integracja PZGiK'!B20,MS_SDE3!B20,MS_Pomoc_prawna!B20,MS_KRM!B20,MS_Informat.postępowan.karnego!B20,'MS_iSDA 2.0'!B20,MS_KRZ!B20,MS_eKRS!B20,MS_IES!B20,MS_KRK2.0!B20,'MS_Wdrożenie rozwiązań '!B20,'MRPiPS_MonitoringPracy i Pobytu'!B20,MRPiPS_PFRON_Sodir!B20,MRPiPS_PFRON_Neo!B20,'MRPiPS_PFRON_e-PFRON'!B20,MRPiPS_PFRON_EGW_GW!B20,MRPiPS_PFRON_PlatAnalit!B20,MRPiPS_PFRON_Windykacja!B20,'MRPiPS_PFRON_iPFRON+'!B20,MRPiPS_PFRON_SOW!B20,MZ_SMKL!B20,'MZ_e-KRN+'!B20,'MZ_P1+KPK'!B20,MZ_eKrew!B20,MZ_Poltransplant!B20,'MZ_Poprawa jakości .......'!B20,'MZ_nowoczesne e-usługi'!B20,MZ_P2_P4!B20,MZ_InterScienceCloud!B20,MZ_PPM!B20,MZ_ProfiBaza!B20,'MZ-DigitalBrain'!B20,MKiDN_mLUMEN!B20,MKiDN_mPolona!B20,MKiDN_Patrimonium_II!B20,'MKiDN_Polona dla Bibliotek 2.0 '!B20,'MKiDN_Polona dla Naukowców'!B20,MKiDN_CAS!B20,MKiDN_FilmotekaNarodowa!B20,MKiDN_Hereditas!B20,MKiDN_www.muzeach!B20,MKiDN_TVP_Digi_Sport!B20,MKiDN_TVP_Digi_4K!B20,'MKiDN_e-Omnis'!B20,'MKiDN_Bliżej kultury'!B20,'MKiDN_DIGI TVP SA'!B20,'MKiDN_Cyfrowa rekonstrukcja'!B20,'MKiDN_Dziedzictwo chopinowskie'!B20,'MKiDN_Otwarte Narodowe'!B20,MKiDN_ADE!B20,MKiDN_ZOSiA!B20,MKiDN_Patrimonium!B20,'MKiDN_NID '!B20,'MKiDN_Dziedzictwo muzyki'!B20,'MKiDN_Digitalizacja PWM'!B20,MKiDN_WFDiF!B20,MC_KAP!B20,MC_eRPL!B20,MC_ZPA!B20,MC_SRPS!B20,MC_WIIP!B20,'MC_e-Doręczenia'!B20,MC_CPA!B20,'MC_Portal GOV.PL'!B20,'MC_e-usługi'!B20,MC_EZD!B20,MC_ProgramKompetencjiCyfrowych!B20,MC_mObywatel!B20,'MC_KRONIK@'!B20,MF_PUESC!B20,'MF_e-Urzą Skarboowy'!B20,MGMiŻŚ_SIPAM!B20,MGMiŻŚ_REJA24!B20,MGMiŻŚ_Sat4Envi!B20,GUS_GOSPOSTRATEG!B20,GUS_KSZBI!B20,GUS_PDS!B20,'ME_URE_sprawoz. przes. paliw.  '!B20,'MKiDN_Muzeum Sztuki w Łodzi '!B20,MKiDN_Zachęta!B20,'MKiDN_Bliżej Teatru'!B20,MKiDN_archiwumgov.pl!B20,'MKiDN_@SIA'!B20,'MKiDN_PlatfEduLekArch-Pola'!B20,MKiDN_digital_PWM_kontynuacja!B20,MKiDN_PWM_bez_digitalizacji!B20,MF_SZOPEN!B20,MEN_ZRK!B20)</f>
        <v>0.49</v>
      </c>
      <c r="C20" s="242">
        <f>SUM(MK_BDO!C20,MK_GIOŚ_PPMŚ!C20,MK_GIOŚ_INSPIRE!C20,'MON_Budowa wysokiej jakości  '!C20,'MON_Portal BiO'!C20,MNiSzW_PPPN!C20,MNiSzW_AMU!C20,MNiSzW_BINWIT!C20,MNiSzW_Herberium!C20,MNiSzW_Cyfr.archiwum_Arch.Krak!C20,MNiSzW_Eukaryota!C20,MNiSZW_PlatformaObslugi.Praktyk!C20,MNiSZW_Mod.Zintegr.SystemuNauk!C20,MNiSZW_ZSUN_II!C20,MNiSW_DRODB!C20,'MNiSW_e-CUDO'!C20,MNiSW_eczlowiek!C20,MNiSW_ePuszcza!C20,MNiSW_Leopoldina!C20,MNiSW_MostDanych!C20,MNiSW_OZwRCIN!C20,'MNiSW_Portal zarz.'!C20,MNiSW_repozytorium!C20,MNiSW_Ucyfrowienie!C20,MNiSW_Agro!C20,'MI_ZSI-ULC'!C20,MI_KREPTD!C20,'MI_KPD do inf.o podróżach multi'!C20,'MI_KPD do inf. o warunkach ruch'!C20,'MI_KSZRD TEN-T'!C20,'MI_Polska droga do automatyzacj'!C20,'MF_ZPUTFG '!C20,MF_EUREKA!C20,MRIRW_GIJHARS_EZD!C20,MRIRW_GIJHARS_GOV.PL!C20,MRIRW_GIJHARS_PUESC!C20,'MRiRW_Wojewódzkie ośrodki'!C20,'MRiRW_Jednostki doradztwa roln'!C20,'MRiRW_System monitoringu kontro'!C20,'GUS_Wrota Statystyki'!C20,MEN_WKSDO!C20,MEN_ORE!C20,'MŚ_E-usługa „Zagrożenia lasów” '!C20,'MŚ_LasWodaPowietrze '!C20,MŚ_PromocjaParkówNarodowych!C20,'MŚ_Inwazyjne gatunki'!C20,MŚ_InwentaryzacjaCennySiedlisk!C20,MSWiA_Dotacje_dla_mnijeszości!C20,MSWiA_SICPR2.0!C20,'MWSiA_GovNet i SŁR w KPRM'!C20,MSWiA_PSMUP!C20,MSWiA_SRB!C20,'MSWiA_e-Dowód'!C20,'MSWiA_e-Zdrowie'!C20,MSWiA_TETRA!C20,'MSWiA_CHMURA OBLICZ. POLICJI '!C20,MR_ZONE!C20,'MR_Konto przedsiębiorcy'!C20,MR_PEF2!C20,MR_UPRP_PUEP!C20,MR_UPRP_PORTOS!C20,'MR_GUM_e-CZAS'!C20,'MR_GUM_TRANS-TACHO'!C20,MR_GUM_MZP!C20,'MR_UZP_e-Zamówienia'!C20,'MR_GUGiK_Usługi IIP'!C20,'MR_GUGiK_Integracja PZGiK'!C20,MS_SDE3!C20,MS_Pomoc_prawna!C20,MS_KRM!C20,MS_Informat.postępowan.karnego!C20,'MS_iSDA 2.0'!C20,MS_KRZ!C20,MS_eKRS!C20,MS_IES!C20,MS_KRK2.0!C20,'MS_Wdrożenie rozwiązań '!C20,'MRPiPS_MonitoringPracy i Pobytu'!C20,MRPiPS_PFRON_Sodir!C20,MRPiPS_PFRON_Neo!C20,'MRPiPS_PFRON_e-PFRON'!C20,MRPiPS_PFRON_EGW_GW!C20,MRPiPS_PFRON_PlatAnalit!C20,MRPiPS_PFRON_Windykacja!C20,'MRPiPS_PFRON_iPFRON+'!C20,MRPiPS_PFRON_SOW!C20,MZ_SMKL!C20,'MZ_e-KRN+'!C20,'MZ_P1+KPK'!C20,MZ_eKrew!C20,MZ_Poltransplant!C20,'MZ_Poprawa jakości .......'!C20,'MZ_nowoczesne e-usługi'!C20,MZ_P2_P4!C20,MZ_InterScienceCloud!C20,MZ_PPM!C20,MZ_ProfiBaza!C20,'MZ-DigitalBrain'!C20,MKiDN_mLUMEN!C20,MKiDN_mPolona!C20,MKiDN_Patrimonium_II!C20,'MKiDN_Polona dla Bibliotek 2.0 '!C20,'MKiDN_Polona dla Naukowców'!C20,MKiDN_CAS!C20,MKiDN_FilmotekaNarodowa!C20,MKiDN_Hereditas!C20,MKiDN_www.muzeach!C20,MKiDN_TVP_Digi_Sport!C20,MKiDN_TVP_Digi_4K!C20,'MKiDN_e-Omnis'!C20,'MKiDN_Bliżej kultury'!C20,'MKiDN_DIGI TVP SA'!C20,'MKiDN_Cyfrowa rekonstrukcja'!C20,'MKiDN_Dziedzictwo chopinowskie'!C20,'MKiDN_Otwarte Narodowe'!C20,MKiDN_ADE!C20,MKiDN_ZOSiA!C20,MKiDN_Patrimonium!C20,'MKiDN_NID '!C20,'MKiDN_Dziedzictwo muzyki'!C20,'MKiDN_Digitalizacja PWM'!C20,MKiDN_WFDiF!C20,MC_KAP!C20,MC_eRPL!C20,MC_ZPA!C20,MC_SRPS!C20,MC_WIIP!C20,'MC_e-Doręczenia'!C20,MC_CPA!C20,'MC_Portal GOV.PL'!C20,'MC_e-usługi'!C20,MC_EZD!C20,MC_ProgramKompetencjiCyfrowych!C20,MC_mObywatel!C20,'MC_KRONIK@'!C20,MF_PUESC!C20,'MF_e-Urzą Skarboowy'!C20,MGMiŻŚ_SIPAM!C20,MGMiŻŚ_REJA24!C20,MGMiŻŚ_Sat4Envi!C20,GUS_GOSPOSTRATEG!C20,GUS_KSZBI!C20,GUS_PDS!C20,'ME_URE_sprawoz. przes. paliw.  '!C20,'MKiDN_Muzeum Sztuki w Łodzi '!C20,MKiDN_Zachęta!C20,'MKiDN_Bliżej Teatru'!C20,MKiDN_archiwumgov.pl!C20,'MKiDN_@SIA'!C20,'MKiDN_PlatfEduLekArch-Pola'!C20,MKiDN_digital_PWM_kontynuacja!C20,MKiDN_PWM_bez_digitalizacji!C20,MF_SZOPEN!C20,MEN_ZRK!C20)</f>
        <v>0.55999999999999994</v>
      </c>
      <c r="D20" s="242">
        <f>SUM(MK_BDO!D20,MK_GIOŚ_PPMŚ!D20,MK_GIOŚ_INSPIRE!D20,'MON_Budowa wysokiej jakości  '!D20,'MON_Portal BiO'!D20,MNiSzW_PPPN!D20,MNiSzW_AMU!D20,MNiSzW_BINWIT!D20,MNiSzW_Herberium!D20,MNiSzW_Cyfr.archiwum_Arch.Krak!D20,MNiSzW_Eukaryota!D20,MNiSZW_PlatformaObslugi.Praktyk!D20,MNiSZW_Mod.Zintegr.SystemuNauk!D20,MNiSZW_ZSUN_II!D20,MNiSW_DRODB!D20,'MNiSW_e-CUDO'!D20,MNiSW_eczlowiek!D20,MNiSW_ePuszcza!D20,MNiSW_Leopoldina!D20,MNiSW_MostDanych!D20,MNiSW_OZwRCIN!D20,'MNiSW_Portal zarz.'!D20,MNiSW_repozytorium!D20,MNiSW_Ucyfrowienie!D20,MNiSW_Agro!D20,'MI_ZSI-ULC'!D20,MI_KREPTD!D20,'MI_KPD do inf.o podróżach multi'!D20,'MI_KPD do inf. o warunkach ruch'!D20,'MI_KSZRD TEN-T'!D20,'MI_Polska droga do automatyzacj'!D20,'MF_ZPUTFG '!D20,MF_EUREKA!D20,MRIRW_GIJHARS_EZD!D20,MRIRW_GIJHARS_GOV.PL!D20,MRIRW_GIJHARS_PUESC!D20,'MRiRW_Wojewódzkie ośrodki'!D20,'MRiRW_Jednostki doradztwa roln'!D20,'MRiRW_System monitoringu kontro'!D20,'GUS_Wrota Statystyki'!D20,MEN_WKSDO!D20,MEN_ORE!D20,'MŚ_E-usługa „Zagrożenia lasów” '!D20,'MŚ_LasWodaPowietrze '!D20,MŚ_PromocjaParkówNarodowych!D20,'MŚ_Inwazyjne gatunki'!D20,MŚ_InwentaryzacjaCennySiedlisk!D20,MSWiA_Dotacje_dla_mnijeszości!D20,MSWiA_SICPR2.0!D20,'MWSiA_GovNet i SŁR w KPRM'!D20,MSWiA_PSMUP!D20,MSWiA_SRB!D20,'MSWiA_e-Dowód'!D20,'MSWiA_e-Zdrowie'!D20,MSWiA_TETRA!D20,'MSWiA_CHMURA OBLICZ. POLICJI '!D20,MR_ZONE!D20,'MR_Konto przedsiębiorcy'!D20,MR_PEF2!D20,MR_UPRP_PUEP!D20,MR_UPRP_PORTOS!D20,'MR_GUM_e-CZAS'!D20,'MR_GUM_TRANS-TACHO'!D20,MR_GUM_MZP!D20,'MR_UZP_e-Zamówienia'!D20,'MR_GUGiK_Usługi IIP'!D20,'MR_GUGiK_Integracja PZGiK'!D20,MS_SDE3!D20,MS_Pomoc_prawna!D20,MS_KRM!D20,MS_Informat.postępowan.karnego!D20,'MS_iSDA 2.0'!D20,MS_KRZ!D20,MS_eKRS!D20,MS_IES!D20,MS_KRK2.0!D20,'MS_Wdrożenie rozwiązań '!D20,'MRPiPS_MonitoringPracy i Pobytu'!D20,MRPiPS_PFRON_Sodir!D20,MRPiPS_PFRON_Neo!D20,'MRPiPS_PFRON_e-PFRON'!D20,MRPiPS_PFRON_EGW_GW!D20,MRPiPS_PFRON_PlatAnalit!D20,MRPiPS_PFRON_Windykacja!D20,'MRPiPS_PFRON_iPFRON+'!D20,MRPiPS_PFRON_SOW!D20,MZ_SMKL!D20,'MZ_e-KRN+'!D20,'MZ_P1+KPK'!D20,MZ_eKrew!D20,MZ_Poltransplant!D20,'MZ_Poprawa jakości .......'!D20,'MZ_nowoczesne e-usługi'!D20,MZ_P2_P4!D20,MZ_InterScienceCloud!D20,MZ_PPM!D20,MZ_ProfiBaza!D20,'MZ-DigitalBrain'!D20,MKiDN_mLUMEN!D20,MKiDN_mPolona!D20,MKiDN_Patrimonium_II!D20,'MKiDN_Polona dla Bibliotek 2.0 '!D20,'MKiDN_Polona dla Naukowców'!D20,MKiDN_CAS!D20,MKiDN_FilmotekaNarodowa!D20,MKiDN_Hereditas!D20,MKiDN_www.muzeach!D20,MKiDN_TVP_Digi_Sport!D20,MKiDN_TVP_Digi_4K!D20,'MKiDN_e-Omnis'!D20,'MKiDN_Bliżej kultury'!D20,'MKiDN_DIGI TVP SA'!D20,'MKiDN_Cyfrowa rekonstrukcja'!D20,'MKiDN_Dziedzictwo chopinowskie'!D20,'MKiDN_Otwarte Narodowe'!D20,MKiDN_ADE!D20,MKiDN_ZOSiA!D20,MKiDN_Patrimonium!D20,'MKiDN_NID '!D20,'MKiDN_Dziedzictwo muzyki'!D20,'MKiDN_Digitalizacja PWM'!D20,MKiDN_WFDiF!D20,MC_KAP!D20,MC_eRPL!D20,MC_ZPA!D20,MC_SRPS!D20,MC_WIIP!D20,'MC_e-Doręczenia'!D20,MC_CPA!D20,'MC_Portal GOV.PL'!D20,'MC_e-usługi'!D20,MC_EZD!D20,MC_ProgramKompetencjiCyfrowych!D20,MC_mObywatel!D20,'MC_KRONIK@'!D20,MF_PUESC!D20,'MF_e-Urzą Skarboowy'!D20,MGMiŻŚ_SIPAM!D20,MGMiŻŚ_REJA24!D20,MGMiŻŚ_Sat4Envi!D20,GUS_GOSPOSTRATEG!D20,GUS_KSZBI!D20,GUS_PDS!D20,'ME_URE_sprawoz. przes. paliw.  '!D20,'MKiDN_Muzeum Sztuki w Łodzi '!D20,MKiDN_Zachęta!D20,'MKiDN_Bliżej Teatru'!D20,MKiDN_archiwumgov.pl!D20,'MKiDN_@SIA'!D20,'MKiDN_PlatfEduLekArch-Pola'!D20,MKiDN_digital_PWM_kontynuacja!D20,MKiDN_PWM_bez_digitalizacji!D20,MF_SZOPEN!D20,MEN_ZRK!D20)</f>
        <v>2.88</v>
      </c>
      <c r="E20" s="242">
        <f>SUM(MK_BDO!E20,MK_GIOŚ_PPMŚ!E20,MK_GIOŚ_INSPIRE!E20,'MON_Budowa wysokiej jakości  '!E20,'MON_Portal BiO'!E20,MNiSzW_PPPN!E20,MNiSzW_AMU!E20,MNiSzW_BINWIT!E20,MNiSzW_Herberium!E20,MNiSzW_Cyfr.archiwum_Arch.Krak!E20,MNiSzW_Eukaryota!E20,MNiSZW_PlatformaObslugi.Praktyk!E20,MNiSZW_Mod.Zintegr.SystemuNauk!E20,MNiSZW_ZSUN_II!E20,MNiSW_DRODB!E20,'MNiSW_e-CUDO'!E20,MNiSW_eczlowiek!E20,MNiSW_ePuszcza!E20,MNiSW_Leopoldina!E20,MNiSW_MostDanych!E20,MNiSW_OZwRCIN!E20,'MNiSW_Portal zarz.'!E20,MNiSW_repozytorium!E20,MNiSW_Ucyfrowienie!E20,MNiSW_Agro!E20,'MI_ZSI-ULC'!E20,MI_KREPTD!E20,'MI_KPD do inf.o podróżach multi'!E20,'MI_KPD do inf. o warunkach ruch'!E20,'MI_KSZRD TEN-T'!E20,'MI_Polska droga do automatyzacj'!E20,'MF_ZPUTFG '!E20,MF_EUREKA!E20,MRIRW_GIJHARS_EZD!E20,MRIRW_GIJHARS_GOV.PL!E20,MRIRW_GIJHARS_PUESC!E20,'MRiRW_Wojewódzkie ośrodki'!E20,'MRiRW_Jednostki doradztwa roln'!E20,'MRiRW_System monitoringu kontro'!E20,'GUS_Wrota Statystyki'!E20,MEN_WKSDO!E20,MEN_ORE!E20,'MŚ_E-usługa „Zagrożenia lasów” '!E20,'MŚ_LasWodaPowietrze '!E20,MŚ_PromocjaParkówNarodowych!E20,'MŚ_Inwazyjne gatunki'!E20,MŚ_InwentaryzacjaCennySiedlisk!E20,MSWiA_Dotacje_dla_mnijeszości!E20,MSWiA_SICPR2.0!E20,'MWSiA_GovNet i SŁR w KPRM'!E20,MSWiA_PSMUP!E20,MSWiA_SRB!E20,'MSWiA_e-Dowód'!E20,'MSWiA_e-Zdrowie'!E20,MSWiA_TETRA!E20,'MSWiA_CHMURA OBLICZ. POLICJI '!E20,MR_ZONE!E20,'MR_Konto przedsiębiorcy'!E20,MR_PEF2!E20,MR_UPRP_PUEP!E20,MR_UPRP_PORTOS!E20,'MR_GUM_e-CZAS'!E20,'MR_GUM_TRANS-TACHO'!E20,MR_GUM_MZP!E20,'MR_UZP_e-Zamówienia'!E20,'MR_GUGiK_Usługi IIP'!E20,'MR_GUGiK_Integracja PZGiK'!E20,MS_SDE3!E20,MS_Pomoc_prawna!E20,MS_KRM!E20,MS_Informat.postępowan.karnego!E20,'MS_iSDA 2.0'!E20,MS_KRZ!E20,MS_eKRS!E20,MS_IES!E20,MS_KRK2.0!E20,'MS_Wdrożenie rozwiązań '!E20,'MRPiPS_MonitoringPracy i Pobytu'!E20,MRPiPS_PFRON_Sodir!E20,MRPiPS_PFRON_Neo!E20,'MRPiPS_PFRON_e-PFRON'!E20,MRPiPS_PFRON_EGW_GW!E20,MRPiPS_PFRON_PlatAnalit!E20,MRPiPS_PFRON_Windykacja!E20,'MRPiPS_PFRON_iPFRON+'!E20,MRPiPS_PFRON_SOW!E20,MZ_SMKL!E20,'MZ_e-KRN+'!E20,'MZ_P1+KPK'!E20,MZ_eKrew!E20,MZ_Poltransplant!E20,'MZ_Poprawa jakości .......'!E20,'MZ_nowoczesne e-usługi'!E20,MZ_P2_P4!E20,MZ_InterScienceCloud!E20,MZ_PPM!E20,MZ_ProfiBaza!E20,'MZ-DigitalBrain'!E20,MKiDN_mLUMEN!E20,MKiDN_mPolona!E20,MKiDN_Patrimonium_II!E20,'MKiDN_Polona dla Bibliotek 2.0 '!E20,'MKiDN_Polona dla Naukowców'!E20,MKiDN_CAS!E20,MKiDN_FilmotekaNarodowa!E20,MKiDN_Hereditas!E20,MKiDN_www.muzeach!E20,MKiDN_TVP_Digi_Sport!E20,MKiDN_TVP_Digi_4K!E20,'MKiDN_e-Omnis'!E20,'MKiDN_Bliżej kultury'!E20,'MKiDN_DIGI TVP SA'!E20,'MKiDN_Cyfrowa rekonstrukcja'!E20,'MKiDN_Dziedzictwo chopinowskie'!E20,'MKiDN_Otwarte Narodowe'!E20,MKiDN_ADE!E20,MKiDN_ZOSiA!E20,MKiDN_Patrimonium!E20,'MKiDN_NID '!E20,'MKiDN_Dziedzictwo muzyki'!E20,'MKiDN_Digitalizacja PWM'!E20,MKiDN_WFDiF!E20,MC_KAP!E20,MC_eRPL!E20,MC_ZPA!E20,MC_SRPS!E20,MC_WIIP!E20,'MC_e-Doręczenia'!E20,MC_CPA!E20,'MC_Portal GOV.PL'!E20,'MC_e-usługi'!E20,MC_EZD!E20,MC_ProgramKompetencjiCyfrowych!E20,MC_mObywatel!E20,'MC_KRONIK@'!E20,MF_PUESC!E20,'MF_e-Urzą Skarboowy'!E20,MGMiŻŚ_SIPAM!E20,MGMiŻŚ_REJA24!E20,MGMiŻŚ_Sat4Envi!E20,GUS_GOSPOSTRATEG!E20,GUS_KSZBI!E20,GUS_PDS!E20,'ME_URE_sprawoz. przes. paliw.  '!E20,'MKiDN_Muzeum Sztuki w Łodzi '!E20,MKiDN_Zachęta!E20,'MKiDN_Bliżej Teatru'!E20,MKiDN_archiwumgov.pl!E20,'MKiDN_@SIA'!E20,'MKiDN_PlatfEduLekArch-Pola'!E20,MKiDN_digital_PWM_kontynuacja!E20,MKiDN_PWM_bez_digitalizacji!E20,MF_SZOPEN!E20,MEN_ZRK!E20)</f>
        <v>2.9</v>
      </c>
      <c r="F20" s="242">
        <f>SUM(MK_BDO!F20,MK_GIOŚ_PPMŚ!F20,MK_GIOŚ_INSPIRE!F20,'MON_Budowa wysokiej jakości  '!F20,'MON_Portal BiO'!F20,MNiSzW_PPPN!F20,MNiSzW_AMU!F20,MNiSzW_BINWIT!F20,MNiSzW_Herberium!F20,MNiSzW_Cyfr.archiwum_Arch.Krak!F20,MNiSzW_Eukaryota!F20,MNiSZW_PlatformaObslugi.Praktyk!F20,MNiSZW_Mod.Zintegr.SystemuNauk!F20,MNiSZW_ZSUN_II!F20,MNiSW_DRODB!F20,'MNiSW_e-CUDO'!F20,MNiSW_eczlowiek!F20,MNiSW_ePuszcza!F20,MNiSW_Leopoldina!F20,MNiSW_MostDanych!F20,MNiSW_OZwRCIN!F20,'MNiSW_Portal zarz.'!F20,MNiSW_repozytorium!F20,MNiSW_Ucyfrowienie!F20,MNiSW_Agro!F20,'MI_ZSI-ULC'!F20,MI_KREPTD!F20,'MI_KPD do inf.o podróżach multi'!F20,'MI_KPD do inf. o warunkach ruch'!F20,'MI_KSZRD TEN-T'!F20,'MI_Polska droga do automatyzacj'!F20,'MF_ZPUTFG '!F20,MF_EUREKA!F20,MRIRW_GIJHARS_EZD!F20,MRIRW_GIJHARS_GOV.PL!F20,MRIRW_GIJHARS_PUESC!F20,'MRiRW_Wojewódzkie ośrodki'!F20,'MRiRW_Jednostki doradztwa roln'!F20,'MRiRW_System monitoringu kontro'!F20,'GUS_Wrota Statystyki'!F20,MEN_WKSDO!F20,MEN_ORE!F20,'MŚ_E-usługa „Zagrożenia lasów” '!F20,'MŚ_LasWodaPowietrze '!F20,MŚ_PromocjaParkówNarodowych!F20,'MŚ_Inwazyjne gatunki'!F20,MŚ_InwentaryzacjaCennySiedlisk!F20,MSWiA_Dotacje_dla_mnijeszości!F20,MSWiA_SICPR2.0!F20,'MWSiA_GovNet i SŁR w KPRM'!F20,MSWiA_PSMUP!F20,MSWiA_SRB!F20,'MSWiA_e-Dowód'!F20,'MSWiA_e-Zdrowie'!F20,MSWiA_TETRA!F20,'MSWiA_CHMURA OBLICZ. POLICJI '!F20,MR_ZONE!F20,'MR_Konto przedsiębiorcy'!F20,MR_PEF2!F20,MR_UPRP_PUEP!F20,MR_UPRP_PORTOS!F20,'MR_GUM_e-CZAS'!F20,'MR_GUM_TRANS-TACHO'!F20,MR_GUM_MZP!F20,'MR_UZP_e-Zamówienia'!F20,'MR_GUGiK_Usługi IIP'!F20,'MR_GUGiK_Integracja PZGiK'!F20,MS_SDE3!F20,MS_Pomoc_prawna!F20,MS_KRM!F20,MS_Informat.postępowan.karnego!F20,'MS_iSDA 2.0'!F20,MS_KRZ!F20,MS_eKRS!F20,MS_IES!F20,MS_KRK2.0!F20,'MS_Wdrożenie rozwiązań '!F20,'MRPiPS_MonitoringPracy i Pobytu'!F20,MRPiPS_PFRON_Sodir!F20,MRPiPS_PFRON_Neo!F20,'MRPiPS_PFRON_e-PFRON'!F20,MRPiPS_PFRON_EGW_GW!F20,MRPiPS_PFRON_PlatAnalit!F20,MRPiPS_PFRON_Windykacja!F20,'MRPiPS_PFRON_iPFRON+'!F20,MRPiPS_PFRON_SOW!F20,MZ_SMKL!F20,'MZ_e-KRN+'!F20,'MZ_P1+KPK'!F20,MZ_eKrew!F20,MZ_Poltransplant!F20,'MZ_Poprawa jakości .......'!F20,'MZ_nowoczesne e-usługi'!F20,MZ_P2_P4!F20,MZ_InterScienceCloud!F20,MZ_PPM!F20,MZ_ProfiBaza!F20,'MZ-DigitalBrain'!F20,MKiDN_mLUMEN!F20,MKiDN_mPolona!F20,MKiDN_Patrimonium_II!F20,'MKiDN_Polona dla Bibliotek 2.0 '!F20,'MKiDN_Polona dla Naukowców'!F20,MKiDN_CAS!F20,MKiDN_FilmotekaNarodowa!F20,MKiDN_Hereditas!F20,MKiDN_www.muzeach!F20,MKiDN_TVP_Digi_Sport!F20,MKiDN_TVP_Digi_4K!F20,'MKiDN_e-Omnis'!F20,'MKiDN_Bliżej kultury'!F20,'MKiDN_DIGI TVP SA'!F20,'MKiDN_Cyfrowa rekonstrukcja'!F20,'MKiDN_Dziedzictwo chopinowskie'!F20,'MKiDN_Otwarte Narodowe'!F20,MKiDN_ADE!F20,MKiDN_ZOSiA!F20,MKiDN_Patrimonium!F20,'MKiDN_NID '!F20,'MKiDN_Dziedzictwo muzyki'!F20,'MKiDN_Digitalizacja PWM'!F20,MKiDN_WFDiF!F20,MC_KAP!F20,MC_eRPL!F20,MC_ZPA!F20,MC_SRPS!F20,MC_WIIP!F20,'MC_e-Doręczenia'!F20,MC_CPA!F20,'MC_Portal GOV.PL'!F20,'MC_e-usługi'!F20,MC_EZD!F20,MC_ProgramKompetencjiCyfrowych!F20,MC_mObywatel!F20,'MC_KRONIK@'!F20,MF_PUESC!F20,'MF_e-Urzą Skarboowy'!F20,MGMiŻŚ_SIPAM!F20,MGMiŻŚ_REJA24!F20,MGMiŻŚ_Sat4Envi!F20,GUS_GOSPOSTRATEG!F20,GUS_KSZBI!F20,GUS_PDS!F20,'ME_URE_sprawoz. przes. paliw.  '!F20,'MKiDN_Muzeum Sztuki w Łodzi '!F20,MKiDN_Zachęta!F20,'MKiDN_Bliżej Teatru'!F20,MKiDN_archiwumgov.pl!F20,'MKiDN_@SIA'!F20,'MKiDN_PlatfEduLekArch-Pola'!F20,MKiDN_digital_PWM_kontynuacja!F20,MKiDN_PWM_bez_digitalizacji!F20,MF_SZOPEN!F20,MEN_ZRK!F20)</f>
        <v>2.98</v>
      </c>
      <c r="G20" s="242">
        <f>SUM(MK_BDO!G20,MK_GIOŚ_PPMŚ!G20,MK_GIOŚ_INSPIRE!G20,'MON_Budowa wysokiej jakości  '!G20,'MON_Portal BiO'!G20,MNiSzW_PPPN!G20,MNiSzW_AMU!G20,MNiSzW_BINWIT!G20,MNiSzW_Herberium!G20,MNiSzW_Cyfr.archiwum_Arch.Krak!G20,MNiSzW_Eukaryota!G20,MNiSZW_PlatformaObslugi.Praktyk!G20,MNiSZW_Mod.Zintegr.SystemuNauk!G20,MNiSZW_ZSUN_II!G20,MNiSW_DRODB!G20,'MNiSW_e-CUDO'!G20,MNiSW_eczlowiek!G20,MNiSW_ePuszcza!G20,MNiSW_Leopoldina!G20,MNiSW_MostDanych!G20,MNiSW_OZwRCIN!G20,'MNiSW_Portal zarz.'!G20,MNiSW_repozytorium!G20,MNiSW_Ucyfrowienie!G20,MNiSW_Agro!G20,'MI_ZSI-ULC'!G20,MI_KREPTD!G20,'MI_KPD do inf.o podróżach multi'!G20,'MI_KPD do inf. o warunkach ruch'!G20,'MI_KSZRD TEN-T'!G20,'MI_Polska droga do automatyzacj'!G20,'MF_ZPUTFG '!G20,MF_EUREKA!G20,MRIRW_GIJHARS_EZD!G20,MRIRW_GIJHARS_GOV.PL!G20,MRIRW_GIJHARS_PUESC!G20,'MRiRW_Wojewódzkie ośrodki'!G20,'MRiRW_Jednostki doradztwa roln'!G20,'MRiRW_System monitoringu kontro'!G20,'GUS_Wrota Statystyki'!G20,MEN_WKSDO!G20,MEN_ORE!G20,'MŚ_E-usługa „Zagrożenia lasów” '!G20,'MŚ_LasWodaPowietrze '!G20,MŚ_PromocjaParkówNarodowych!G20,'MŚ_Inwazyjne gatunki'!G20,MŚ_InwentaryzacjaCennySiedlisk!G20,MSWiA_Dotacje_dla_mnijeszości!G20,MSWiA_SICPR2.0!G20,'MWSiA_GovNet i SŁR w KPRM'!G20,MSWiA_PSMUP!G20,MSWiA_SRB!G20,'MSWiA_e-Dowód'!G20,'MSWiA_e-Zdrowie'!G20,MSWiA_TETRA!G20,'MSWiA_CHMURA OBLICZ. POLICJI '!G20,MR_ZONE!G20,'MR_Konto przedsiębiorcy'!G20,MR_PEF2!G20,MR_UPRP_PUEP!G20,MR_UPRP_PORTOS!G20,'MR_GUM_e-CZAS'!G20,'MR_GUM_TRANS-TACHO'!G20,MR_GUM_MZP!G20,'MR_UZP_e-Zamówienia'!G20,'MR_GUGiK_Usługi IIP'!G20,'MR_GUGiK_Integracja PZGiK'!G20,MS_SDE3!G20,MS_Pomoc_prawna!G20,MS_KRM!G20,MS_Informat.postępowan.karnego!G20,'MS_iSDA 2.0'!G20,MS_KRZ!G20,MS_eKRS!G20,MS_IES!G20,MS_KRK2.0!G20,'MS_Wdrożenie rozwiązań '!G20,'MRPiPS_MonitoringPracy i Pobytu'!G20,MRPiPS_PFRON_Sodir!G20,MRPiPS_PFRON_Neo!G20,'MRPiPS_PFRON_e-PFRON'!G20,MRPiPS_PFRON_EGW_GW!G20,MRPiPS_PFRON_PlatAnalit!G20,MRPiPS_PFRON_Windykacja!G20,'MRPiPS_PFRON_iPFRON+'!G20,MRPiPS_PFRON_SOW!G20,MZ_SMKL!G20,'MZ_e-KRN+'!G20,'MZ_P1+KPK'!G20,MZ_eKrew!G20,MZ_Poltransplant!G20,'MZ_Poprawa jakości .......'!G20,'MZ_nowoczesne e-usługi'!G20,MZ_P2_P4!G20,MZ_InterScienceCloud!G20,MZ_PPM!G20,MZ_ProfiBaza!G20,'MZ-DigitalBrain'!G20,MKiDN_mLUMEN!G20,MKiDN_mPolona!G20,MKiDN_Patrimonium_II!G20,'MKiDN_Polona dla Bibliotek 2.0 '!G20,'MKiDN_Polona dla Naukowców'!G20,MKiDN_CAS!G20,MKiDN_FilmotekaNarodowa!G20,MKiDN_Hereditas!G20,MKiDN_www.muzeach!G20,MKiDN_TVP_Digi_Sport!G20,MKiDN_TVP_Digi_4K!G20,'MKiDN_e-Omnis'!G20,'MKiDN_Bliżej kultury'!G20,'MKiDN_DIGI TVP SA'!G20,'MKiDN_Cyfrowa rekonstrukcja'!G20,'MKiDN_Dziedzictwo chopinowskie'!G20,'MKiDN_Otwarte Narodowe'!G20,MKiDN_ADE!G20,MKiDN_ZOSiA!G20,MKiDN_Patrimonium!G20,'MKiDN_NID '!G20,'MKiDN_Dziedzictwo muzyki'!G20,'MKiDN_Digitalizacja PWM'!G20,MKiDN_WFDiF!G20,MC_KAP!G20,MC_eRPL!G20,MC_ZPA!G20,MC_SRPS!G20,MC_WIIP!G20,'MC_e-Doręczenia'!G20,MC_CPA!G20,'MC_Portal GOV.PL'!G20,'MC_e-usługi'!G20,MC_EZD!G20,MC_ProgramKompetencjiCyfrowych!G20,MC_mObywatel!G20,'MC_KRONIK@'!G20,MF_PUESC!G20,'MF_e-Urzą Skarboowy'!G20,MGMiŻŚ_SIPAM!G20,MGMiŻŚ_REJA24!G20,MGMiŻŚ_Sat4Envi!G20,GUS_GOSPOSTRATEG!G20,GUS_KSZBI!G20,GUS_PDS!G20,'ME_URE_sprawoz. przes. paliw.  '!G20,'MKiDN_Muzeum Sztuki w Łodzi '!G20,MKiDN_Zachęta!G20,'MKiDN_Bliżej Teatru'!G20,MKiDN_archiwumgov.pl!G20,'MKiDN_@SIA'!G20,'MKiDN_PlatfEduLekArch-Pola'!G20,MKiDN_digital_PWM_kontynuacja!G20,MKiDN_PWM_bez_digitalizacji!G20,MF_SZOPEN!G20,MEN_ZRK!G20)</f>
        <v>3.07</v>
      </c>
      <c r="H20" s="242">
        <f>SUM(MK_BDO!H20,MK_GIOŚ_PPMŚ!H20,MK_GIOŚ_INSPIRE!H20,'MON_Budowa wysokiej jakości  '!H20,'MON_Portal BiO'!H20,MNiSzW_PPPN!H20,MNiSzW_AMU!H20,MNiSzW_BINWIT!H20,MNiSzW_Herberium!H20,MNiSzW_Cyfr.archiwum_Arch.Krak!H20,MNiSzW_Eukaryota!H20,MNiSZW_PlatformaObslugi.Praktyk!H20,MNiSZW_Mod.Zintegr.SystemuNauk!H20,MNiSZW_ZSUN_II!H20,MNiSW_DRODB!H20,'MNiSW_e-CUDO'!H20,MNiSW_eczlowiek!H20,MNiSW_ePuszcza!H20,MNiSW_Leopoldina!H20,MNiSW_MostDanych!H20,MNiSW_OZwRCIN!H20,'MNiSW_Portal zarz.'!H20,MNiSW_repozytorium!H20,MNiSW_Ucyfrowienie!H20,MNiSW_Agro!H20,'MI_ZSI-ULC'!H20,MI_KREPTD!H20,'MI_KPD do inf.o podróżach multi'!H20,'MI_KPD do inf. o warunkach ruch'!H20,'MI_KSZRD TEN-T'!H20,'MI_Polska droga do automatyzacj'!H20,'MF_ZPUTFG '!H20,MF_EUREKA!H20,MRIRW_GIJHARS_EZD!H20,MRIRW_GIJHARS_GOV.PL!H20,MRIRW_GIJHARS_PUESC!H20,'MRiRW_Wojewódzkie ośrodki'!H20,'MRiRW_Jednostki doradztwa roln'!H20,'MRiRW_System monitoringu kontro'!H20,'GUS_Wrota Statystyki'!H20,MEN_WKSDO!H20,MEN_ORE!H20,'MŚ_E-usługa „Zagrożenia lasów” '!H20,'MŚ_LasWodaPowietrze '!H20,MŚ_PromocjaParkówNarodowych!H20,'MŚ_Inwazyjne gatunki'!H20,MŚ_InwentaryzacjaCennySiedlisk!H20,MSWiA_Dotacje_dla_mnijeszości!H20,MSWiA_SICPR2.0!H20,'MWSiA_GovNet i SŁR w KPRM'!H20,MSWiA_PSMUP!H20,MSWiA_SRB!H20,'MSWiA_e-Dowód'!H20,'MSWiA_e-Zdrowie'!H20,MSWiA_TETRA!H20,'MSWiA_CHMURA OBLICZ. POLICJI '!H20,MR_ZONE!H20,'MR_Konto przedsiębiorcy'!H20,MR_PEF2!H20,MR_UPRP_PUEP!H20,MR_UPRP_PORTOS!H20,'MR_GUM_e-CZAS'!H20,'MR_GUM_TRANS-TACHO'!H20,MR_GUM_MZP!H20,'MR_UZP_e-Zamówienia'!H20,'MR_GUGiK_Usługi IIP'!H20,'MR_GUGiK_Integracja PZGiK'!H20,MS_SDE3!H20,MS_Pomoc_prawna!H20,MS_KRM!H20,MS_Informat.postępowan.karnego!H20,'MS_iSDA 2.0'!H20,MS_KRZ!H20,MS_eKRS!H20,MS_IES!H20,MS_KRK2.0!H20,'MS_Wdrożenie rozwiązań '!H20,'MRPiPS_MonitoringPracy i Pobytu'!H20,MRPiPS_PFRON_Sodir!H20,MRPiPS_PFRON_Neo!H20,'MRPiPS_PFRON_e-PFRON'!H20,MRPiPS_PFRON_EGW_GW!H20,MRPiPS_PFRON_PlatAnalit!H20,MRPiPS_PFRON_Windykacja!H20,'MRPiPS_PFRON_iPFRON+'!H20,MRPiPS_PFRON_SOW!H20,MZ_SMKL!H20,'MZ_e-KRN+'!H20,'MZ_P1+KPK'!H20,MZ_eKrew!H20,MZ_Poltransplant!H20,'MZ_Poprawa jakości .......'!H20,'MZ_nowoczesne e-usługi'!H20,MZ_P2_P4!H20,MZ_InterScienceCloud!H20,MZ_PPM!H20,MZ_ProfiBaza!H20,'MZ-DigitalBrain'!H20,MKiDN_mLUMEN!H20,MKiDN_mPolona!H20,MKiDN_Patrimonium_II!H20,'MKiDN_Polona dla Bibliotek 2.0 '!H20,'MKiDN_Polona dla Naukowców'!H20,MKiDN_CAS!H20,MKiDN_FilmotekaNarodowa!H20,MKiDN_Hereditas!H20,MKiDN_www.muzeach!H20,MKiDN_TVP_Digi_Sport!H20,MKiDN_TVP_Digi_4K!H20,'MKiDN_e-Omnis'!H20,'MKiDN_Bliżej kultury'!H20,'MKiDN_DIGI TVP SA'!H20,'MKiDN_Cyfrowa rekonstrukcja'!H20,'MKiDN_Dziedzictwo chopinowskie'!H20,'MKiDN_Otwarte Narodowe'!H20,MKiDN_ADE!H20,MKiDN_ZOSiA!H20,MKiDN_Patrimonium!H20,'MKiDN_NID '!H20,'MKiDN_Dziedzictwo muzyki'!H20,'MKiDN_Digitalizacja PWM'!H20,MKiDN_WFDiF!H20,MC_KAP!H20,MC_eRPL!H20,MC_ZPA!H20,MC_SRPS!H20,MC_WIIP!H20,'MC_e-Doręczenia'!H20,MC_CPA!H20,'MC_Portal GOV.PL'!H20,'MC_e-usługi'!H20,MC_EZD!H20,MC_ProgramKompetencjiCyfrowych!H20,MC_mObywatel!H20,'MC_KRONIK@'!H20,MF_PUESC!H20,'MF_e-Urzą Skarboowy'!H20,MGMiŻŚ_SIPAM!H20,MGMiŻŚ_REJA24!H20,MGMiŻŚ_Sat4Envi!H20,GUS_GOSPOSTRATEG!H20,GUS_KSZBI!H20,GUS_PDS!H20,'ME_URE_sprawoz. przes. paliw.  '!H20,'MKiDN_Muzeum Sztuki w Łodzi '!H20,MKiDN_Zachęta!H20,'MKiDN_Bliżej Teatru'!H20,MKiDN_archiwumgov.pl!H20,'MKiDN_@SIA'!H20,'MKiDN_PlatfEduLekArch-Pola'!H20,MKiDN_digital_PWM_kontynuacja!H20,MKiDN_PWM_bez_digitalizacji!H20,MF_SZOPEN!H20,MEN_ZRK!H20)</f>
        <v>3.08</v>
      </c>
      <c r="I20" s="242">
        <f>SUM(MK_BDO!I20,MK_GIOŚ_PPMŚ!I20,MK_GIOŚ_INSPIRE!I20,'MON_Budowa wysokiej jakości  '!I20,'MON_Portal BiO'!I20,MNiSzW_PPPN!I20,MNiSzW_AMU!I20,MNiSzW_BINWIT!I20,MNiSzW_Herberium!I20,MNiSzW_Cyfr.archiwum_Arch.Krak!I20,MNiSzW_Eukaryota!I20,MNiSZW_PlatformaObslugi.Praktyk!I20,MNiSZW_Mod.Zintegr.SystemuNauk!I20,MNiSZW_ZSUN_II!I20,MNiSW_DRODB!I20,'MNiSW_e-CUDO'!I20,MNiSW_eczlowiek!I20,MNiSW_ePuszcza!I20,MNiSW_Leopoldina!I20,MNiSW_MostDanych!I20,MNiSW_OZwRCIN!I20,'MNiSW_Portal zarz.'!I20,MNiSW_repozytorium!I20,MNiSW_Ucyfrowienie!I20,MNiSW_Agro!I20,'MI_ZSI-ULC'!I20,MI_KREPTD!I20,'MI_KPD do inf.o podróżach multi'!I20,'MI_KPD do inf. o warunkach ruch'!I20,'MI_KSZRD TEN-T'!I20,'MI_Polska droga do automatyzacj'!I20,'MF_ZPUTFG '!I20,MF_EUREKA!I20,MRIRW_GIJHARS_EZD!I20,MRIRW_GIJHARS_GOV.PL!I20,MRIRW_GIJHARS_PUESC!I20,'MRiRW_Wojewódzkie ośrodki'!I20,'MRiRW_Jednostki doradztwa roln'!I20,'MRiRW_System monitoringu kontro'!I20,'GUS_Wrota Statystyki'!I20,MEN_WKSDO!I20,MEN_ORE!I20,'MŚ_E-usługa „Zagrożenia lasów” '!I20,'MŚ_LasWodaPowietrze '!I20,MŚ_PromocjaParkówNarodowych!I20,'MŚ_Inwazyjne gatunki'!I20,MŚ_InwentaryzacjaCennySiedlisk!I20,MSWiA_Dotacje_dla_mnijeszości!I20,MSWiA_SICPR2.0!I20,'MWSiA_GovNet i SŁR w KPRM'!I20,MSWiA_PSMUP!I20,MSWiA_SRB!I20,'MSWiA_e-Dowód'!I20,'MSWiA_e-Zdrowie'!I20,MSWiA_TETRA!I20,'MSWiA_CHMURA OBLICZ. POLICJI '!I20,MR_ZONE!I20,'MR_Konto przedsiębiorcy'!I20,MR_PEF2!I20,MR_UPRP_PUEP!I20,MR_UPRP_PORTOS!I20,'MR_GUM_e-CZAS'!I20,'MR_GUM_TRANS-TACHO'!I20,MR_GUM_MZP!I20,'MR_UZP_e-Zamówienia'!I20,'MR_GUGiK_Usługi IIP'!I20,'MR_GUGiK_Integracja PZGiK'!I20,MS_SDE3!I20,MS_Pomoc_prawna!I20,MS_KRM!I20,MS_Informat.postępowan.karnego!I20,'MS_iSDA 2.0'!I20,MS_KRZ!I20,MS_eKRS!I20,MS_IES!I20,MS_KRK2.0!I20,'MS_Wdrożenie rozwiązań '!I20,'MRPiPS_MonitoringPracy i Pobytu'!I20,MRPiPS_PFRON_Sodir!I20,MRPiPS_PFRON_Neo!I20,'MRPiPS_PFRON_e-PFRON'!I20,MRPiPS_PFRON_EGW_GW!I20,MRPiPS_PFRON_PlatAnalit!I20,MRPiPS_PFRON_Windykacja!I20,'MRPiPS_PFRON_iPFRON+'!I20,MRPiPS_PFRON_SOW!I20,MZ_SMKL!I20,'MZ_e-KRN+'!I20,'MZ_P1+KPK'!I20,MZ_eKrew!I20,MZ_Poltransplant!I20,'MZ_Poprawa jakości .......'!I20,'MZ_nowoczesne e-usługi'!I20,MZ_P2_P4!I20,MZ_InterScienceCloud!I20,MZ_PPM!I20,MZ_ProfiBaza!I20,'MZ-DigitalBrain'!I20,MKiDN_mLUMEN!I20,MKiDN_mPolona!I20,MKiDN_Patrimonium_II!I20,'MKiDN_Polona dla Bibliotek 2.0 '!I20,'MKiDN_Polona dla Naukowców'!I20,MKiDN_CAS!I20,MKiDN_FilmotekaNarodowa!I20,MKiDN_Hereditas!I20,MKiDN_www.muzeach!I20,MKiDN_TVP_Digi_Sport!I20,MKiDN_TVP_Digi_4K!I20,'MKiDN_e-Omnis'!I20,'MKiDN_Bliżej kultury'!I20,'MKiDN_DIGI TVP SA'!I20,'MKiDN_Cyfrowa rekonstrukcja'!I20,'MKiDN_Dziedzictwo chopinowskie'!I20,'MKiDN_Otwarte Narodowe'!I20,MKiDN_ADE!I20,MKiDN_ZOSiA!I20,MKiDN_Patrimonium!I20,'MKiDN_NID '!I20,'MKiDN_Dziedzictwo muzyki'!I20,'MKiDN_Digitalizacja PWM'!I20,MKiDN_WFDiF!I20,MC_KAP!I20,MC_eRPL!I20,MC_ZPA!I20,MC_SRPS!I20,MC_WIIP!I20,'MC_e-Doręczenia'!I20,MC_CPA!I20,'MC_Portal GOV.PL'!I20,'MC_e-usługi'!I20,MC_EZD!I20,MC_ProgramKompetencjiCyfrowych!I20,MC_mObywatel!I20,'MC_KRONIK@'!I20,MF_PUESC!I20,'MF_e-Urzą Skarboowy'!I20,MGMiŻŚ_SIPAM!I20,MGMiŻŚ_REJA24!I20,MGMiŻŚ_Sat4Envi!I20,GUS_GOSPOSTRATEG!I20,GUS_KSZBI!I20,GUS_PDS!I20,'ME_URE_sprawoz. przes. paliw.  '!I20,'MKiDN_Muzeum Sztuki w Łodzi '!I20,MKiDN_Zachęta!I20,'MKiDN_Bliżej Teatru'!I20,MKiDN_archiwumgov.pl!I20,'MKiDN_@SIA'!I20,'MKiDN_PlatfEduLekArch-Pola'!I20,MKiDN_digital_PWM_kontynuacja!I20,MKiDN_PWM_bez_digitalizacji!I20,MF_SZOPEN!I20,MEN_ZRK!I20)</f>
        <v>3.11</v>
      </c>
      <c r="J20" s="242">
        <f>SUM(MK_BDO!J20,MK_GIOŚ_PPMŚ!J20,MK_GIOŚ_INSPIRE!J20,'MON_Budowa wysokiej jakości  '!J20,'MON_Portal BiO'!J20,MNiSzW_PPPN!J20,MNiSzW_AMU!J20,MNiSzW_BINWIT!J20,MNiSzW_Herberium!J20,MNiSzW_Cyfr.archiwum_Arch.Krak!J20,MNiSzW_Eukaryota!J20,MNiSZW_PlatformaObslugi.Praktyk!J20,MNiSZW_Mod.Zintegr.SystemuNauk!J20,MNiSZW_ZSUN_II!J20,MNiSW_DRODB!J20,'MNiSW_e-CUDO'!J20,MNiSW_eczlowiek!J20,MNiSW_ePuszcza!J20,MNiSW_Leopoldina!J20,MNiSW_MostDanych!J20,MNiSW_OZwRCIN!J20,'MNiSW_Portal zarz.'!J20,MNiSW_repozytorium!J20,MNiSW_Ucyfrowienie!J20,MNiSW_Agro!J20,'MI_ZSI-ULC'!J20,MI_KREPTD!J20,'MI_KPD do inf.o podróżach multi'!J20,'MI_KPD do inf. o warunkach ruch'!J20,'MI_KSZRD TEN-T'!J20,'MI_Polska droga do automatyzacj'!J20,'MF_ZPUTFG '!J20,MF_EUREKA!J20,MRIRW_GIJHARS_EZD!J20,MRIRW_GIJHARS_GOV.PL!J20,MRIRW_GIJHARS_PUESC!J20,'MRiRW_Wojewódzkie ośrodki'!J20,'MRiRW_Jednostki doradztwa roln'!J20,'MRiRW_System monitoringu kontro'!J20,'GUS_Wrota Statystyki'!J20,MEN_WKSDO!J20,MEN_ORE!J20,'MŚ_E-usługa „Zagrożenia lasów” '!J20,'MŚ_LasWodaPowietrze '!J20,MŚ_PromocjaParkówNarodowych!J20,'MŚ_Inwazyjne gatunki'!J20,MŚ_InwentaryzacjaCennySiedlisk!J20,MSWiA_Dotacje_dla_mnijeszości!J20,MSWiA_SICPR2.0!J20,'MWSiA_GovNet i SŁR w KPRM'!J20,MSWiA_PSMUP!J20,MSWiA_SRB!J20,'MSWiA_e-Dowód'!J20,'MSWiA_e-Zdrowie'!J20,MSWiA_TETRA!J20,'MSWiA_CHMURA OBLICZ. POLICJI '!J20,MR_ZONE!J20,'MR_Konto przedsiębiorcy'!J20,MR_PEF2!J20,MR_UPRP_PUEP!J20,MR_UPRP_PORTOS!J20,'MR_GUM_e-CZAS'!J20,'MR_GUM_TRANS-TACHO'!J20,MR_GUM_MZP!J20,'MR_UZP_e-Zamówienia'!J20,'MR_GUGiK_Usługi IIP'!J20,'MR_GUGiK_Integracja PZGiK'!J20,MS_SDE3!J20,MS_Pomoc_prawna!J20,MS_KRM!J20,MS_Informat.postępowan.karnego!J20,'MS_iSDA 2.0'!J20,MS_KRZ!J20,MS_eKRS!J20,MS_IES!J20,MS_KRK2.0!J20,'MS_Wdrożenie rozwiązań '!J20,'MRPiPS_MonitoringPracy i Pobytu'!J20,MRPiPS_PFRON_Sodir!J20,MRPiPS_PFRON_Neo!J20,'MRPiPS_PFRON_e-PFRON'!J20,MRPiPS_PFRON_EGW_GW!J20,MRPiPS_PFRON_PlatAnalit!J20,MRPiPS_PFRON_Windykacja!J20,'MRPiPS_PFRON_iPFRON+'!J20,MRPiPS_PFRON_SOW!J20,MZ_SMKL!J20,'MZ_e-KRN+'!J20,'MZ_P1+KPK'!J20,MZ_eKrew!J20,MZ_Poltransplant!J20,'MZ_Poprawa jakości .......'!J20,'MZ_nowoczesne e-usługi'!J20,MZ_P2_P4!J20,MZ_InterScienceCloud!J20,MZ_PPM!J20,MZ_ProfiBaza!J20,'MZ-DigitalBrain'!J20,MKiDN_mLUMEN!J20,MKiDN_mPolona!J20,MKiDN_Patrimonium_II!J20,'MKiDN_Polona dla Bibliotek 2.0 '!J20,'MKiDN_Polona dla Naukowców'!J20,MKiDN_CAS!J20,MKiDN_FilmotekaNarodowa!J20,MKiDN_Hereditas!J20,MKiDN_www.muzeach!J20,MKiDN_TVP_Digi_Sport!J20,MKiDN_TVP_Digi_4K!J20,'MKiDN_e-Omnis'!J20,'MKiDN_Bliżej kultury'!J20,'MKiDN_DIGI TVP SA'!J20,'MKiDN_Cyfrowa rekonstrukcja'!J20,'MKiDN_Dziedzictwo chopinowskie'!J20,'MKiDN_Otwarte Narodowe'!J20,MKiDN_ADE!J20,MKiDN_ZOSiA!J20,MKiDN_Patrimonium!J20,'MKiDN_NID '!J20,'MKiDN_Dziedzictwo muzyki'!J20,'MKiDN_Digitalizacja PWM'!J20,MKiDN_WFDiF!J20,MC_KAP!J20,MC_eRPL!J20,MC_ZPA!J20,MC_SRPS!J20,MC_WIIP!J20,'MC_e-Doręczenia'!J20,MC_CPA!J20,'MC_Portal GOV.PL'!J20,'MC_e-usługi'!J20,MC_EZD!J20,MC_ProgramKompetencjiCyfrowych!J20,MC_mObywatel!J20,'MC_KRONIK@'!J20,MF_PUESC!J20,'MF_e-Urzą Skarboowy'!J20,MGMiŻŚ_SIPAM!J20,MGMiŻŚ_REJA24!J20,MGMiŻŚ_Sat4Envi!J20,GUS_GOSPOSTRATEG!J20,GUS_KSZBI!J20,GUS_PDS!J20,'ME_URE_sprawoz. przes. paliw.  '!J20,'MKiDN_Muzeum Sztuki w Łodzi '!J20,MKiDN_Zachęta!J20,'MKiDN_Bliżej Teatru'!J20,MKiDN_archiwumgov.pl!J20,'MKiDN_@SIA'!J20,'MKiDN_PlatfEduLekArch-Pola'!J20,MKiDN_digital_PWM_kontynuacja!J20,MKiDN_PWM_bez_digitalizacji!J20,MF_SZOPEN!J20,MEN_ZRK!J20)</f>
        <v>0</v>
      </c>
      <c r="K20" s="242">
        <f>SUM(MK_BDO!K20,MK_GIOŚ_PPMŚ!K20,MK_GIOŚ_INSPIRE!K20,'MON_Budowa wysokiej jakości  '!K20,'MON_Portal BiO'!K20,MNiSzW_PPPN!K20,MNiSzW_AMU!K20,MNiSzW_BINWIT!K20,MNiSzW_Herberium!K20,MNiSzW_Cyfr.archiwum_Arch.Krak!K20,MNiSzW_Eukaryota!K20,MNiSZW_PlatformaObslugi.Praktyk!K20,MNiSZW_Mod.Zintegr.SystemuNauk!K20,MNiSZW_ZSUN_II!K20,MNiSW_DRODB!K20,'MNiSW_e-CUDO'!K20,MNiSW_eczlowiek!K20,MNiSW_ePuszcza!K20,MNiSW_Leopoldina!K20,MNiSW_MostDanych!K20,MNiSW_OZwRCIN!K20,'MNiSW_Portal zarz.'!K20,MNiSW_repozytorium!K20,MNiSW_Ucyfrowienie!K20,MNiSW_Agro!K20,'MI_ZSI-ULC'!K20,MI_KREPTD!K20,'MI_KPD do inf.o podróżach multi'!K20,'MI_KPD do inf. o warunkach ruch'!K20,'MI_KSZRD TEN-T'!K20,'MI_Polska droga do automatyzacj'!K20,'MF_ZPUTFG '!K20,MF_EUREKA!K20,MRIRW_GIJHARS_EZD!K20,MRIRW_GIJHARS_GOV.PL!K20,MRIRW_GIJHARS_PUESC!K20,'MRiRW_Wojewódzkie ośrodki'!K20,'MRiRW_Jednostki doradztwa roln'!K20,'MRiRW_System monitoringu kontro'!K20,'GUS_Wrota Statystyki'!K20,MEN_WKSDO!K20,MEN_ORE!K20,'MŚ_E-usługa „Zagrożenia lasów” '!K20,'MŚ_LasWodaPowietrze '!K20,MŚ_PromocjaParkówNarodowych!K20,'MŚ_Inwazyjne gatunki'!K20,MŚ_InwentaryzacjaCennySiedlisk!K20,MSWiA_Dotacje_dla_mnijeszości!K20,MSWiA_SICPR2.0!K20,'MWSiA_GovNet i SŁR w KPRM'!K20,MSWiA_PSMUP!K20,MSWiA_SRB!K20,'MSWiA_e-Dowód'!K20,'MSWiA_e-Zdrowie'!K20,MSWiA_TETRA!K20,'MSWiA_CHMURA OBLICZ. POLICJI '!K20,MR_ZONE!K20,'MR_Konto przedsiębiorcy'!K20,MR_PEF2!K20,MR_UPRP_PUEP!K20,MR_UPRP_PORTOS!K20,'MR_GUM_e-CZAS'!K20,'MR_GUM_TRANS-TACHO'!K20,MR_GUM_MZP!K20,'MR_UZP_e-Zamówienia'!K20,'MR_GUGiK_Usługi IIP'!K20,'MR_GUGiK_Integracja PZGiK'!K20,MS_SDE3!K20,MS_Pomoc_prawna!K20,MS_KRM!K20,MS_Informat.postępowan.karnego!K20,'MS_iSDA 2.0'!K20,MS_KRZ!K20,MS_eKRS!K20,MS_IES!K20,MS_KRK2.0!K20,'MS_Wdrożenie rozwiązań '!K20,'MRPiPS_MonitoringPracy i Pobytu'!K20,MRPiPS_PFRON_Sodir!K20,MRPiPS_PFRON_Neo!K20,'MRPiPS_PFRON_e-PFRON'!K20,MRPiPS_PFRON_EGW_GW!K20,MRPiPS_PFRON_PlatAnalit!K20,MRPiPS_PFRON_Windykacja!K20,'MRPiPS_PFRON_iPFRON+'!K20,MRPiPS_PFRON_SOW!K20,MZ_SMKL!K20,'MZ_e-KRN+'!K20,'MZ_P1+KPK'!K20,MZ_eKrew!K20,MZ_Poltransplant!K20,'MZ_Poprawa jakości .......'!K20,'MZ_nowoczesne e-usługi'!K20,MZ_P2_P4!K20,MZ_InterScienceCloud!K20,MZ_PPM!K20,MZ_ProfiBaza!K20,'MZ-DigitalBrain'!K20,MKiDN_mLUMEN!K20,MKiDN_mPolona!K20,MKiDN_Patrimonium_II!K20,'MKiDN_Polona dla Bibliotek 2.0 '!K20,'MKiDN_Polona dla Naukowców'!K20,MKiDN_CAS!K20,MKiDN_FilmotekaNarodowa!K20,MKiDN_Hereditas!K20,MKiDN_www.muzeach!K20,MKiDN_TVP_Digi_Sport!K20,MKiDN_TVP_Digi_4K!K20,'MKiDN_e-Omnis'!K20,'MKiDN_Bliżej kultury'!K20,'MKiDN_DIGI TVP SA'!K20,'MKiDN_Cyfrowa rekonstrukcja'!K20,'MKiDN_Dziedzictwo chopinowskie'!K20,'MKiDN_Otwarte Narodowe'!K20,MKiDN_ADE!K20,MKiDN_ZOSiA!K20,MKiDN_Patrimonium!K20,'MKiDN_NID '!K20,'MKiDN_Dziedzictwo muzyki'!K20,'MKiDN_Digitalizacja PWM'!K20,MKiDN_WFDiF!K20,MC_KAP!K20,MC_eRPL!K20,MC_ZPA!K20,MC_SRPS!K20,MC_WIIP!K20,'MC_e-Doręczenia'!K20,MC_CPA!K20,'MC_Portal GOV.PL'!K20,'MC_e-usługi'!K20,MC_EZD!K20,MC_ProgramKompetencjiCyfrowych!K20,MC_mObywatel!K20,'MC_KRONIK@'!K20,MF_PUESC!K20,'MF_e-Urzą Skarboowy'!K20,MGMiŻŚ_SIPAM!K20,MGMiŻŚ_REJA24!K20,MGMiŻŚ_Sat4Envi!K20,GUS_GOSPOSTRATEG!K20,GUS_KSZBI!K20,GUS_PDS!K20,'ME_URE_sprawoz. przes. paliw.  '!K20,'MKiDN_Muzeum Sztuki w Łodzi '!K20,MKiDN_Zachęta!K20,'MKiDN_Bliżej Teatru'!K20,MKiDN_archiwumgov.pl!K20,'MKiDN_@SIA'!K20,'MKiDN_PlatfEduLekArch-Pola'!K20,MKiDN_digital_PWM_kontynuacja!K20,MKiDN_PWM_bez_digitalizacji!K20,MF_SZOPEN!K20,MEN_ZRK!K20)</f>
        <v>0</v>
      </c>
      <c r="L20" s="242">
        <f>SUM(MK_BDO!L20,MK_GIOŚ_PPMŚ!L20,MK_GIOŚ_INSPIRE!L20,'MON_Budowa wysokiej jakości  '!L20,'MON_Portal BiO'!L20,MNiSzW_PPPN!L20,MNiSzW_AMU!L20,MNiSzW_BINWIT!L20,MNiSzW_Herberium!L20,MNiSzW_Cyfr.archiwum_Arch.Krak!L20,MNiSzW_Eukaryota!L20,MNiSZW_PlatformaObslugi.Praktyk!L20,MNiSZW_Mod.Zintegr.SystemuNauk!L20,MNiSZW_ZSUN_II!L20,MNiSW_DRODB!L20,'MNiSW_e-CUDO'!L20,MNiSW_eczlowiek!L20,MNiSW_ePuszcza!L20,MNiSW_Leopoldina!L20,MNiSW_MostDanych!L20,MNiSW_OZwRCIN!L20,'MNiSW_Portal zarz.'!L20,MNiSW_repozytorium!L20,MNiSW_Ucyfrowienie!L20,MNiSW_Agro!L20,'MI_ZSI-ULC'!L20,MI_KREPTD!L20,'MI_KPD do inf.o podróżach multi'!L20,'MI_KPD do inf. o warunkach ruch'!L20,'MI_KSZRD TEN-T'!L20,'MI_Polska droga do automatyzacj'!L20,'MF_ZPUTFG '!L20,MF_EUREKA!L20,MRIRW_GIJHARS_EZD!L20,MRIRW_GIJHARS_GOV.PL!L20,MRIRW_GIJHARS_PUESC!L20,'MRiRW_Wojewódzkie ośrodki'!L20,'MRiRW_Jednostki doradztwa roln'!L20,'MRiRW_System monitoringu kontro'!L20,'GUS_Wrota Statystyki'!L20,MEN_WKSDO!L20,MEN_ORE!L20,'MŚ_E-usługa „Zagrożenia lasów” '!L20,'MŚ_LasWodaPowietrze '!L20,MŚ_PromocjaParkówNarodowych!L20,'MŚ_Inwazyjne gatunki'!L20,MŚ_InwentaryzacjaCennySiedlisk!L20,MSWiA_Dotacje_dla_mnijeszości!L20,MSWiA_SICPR2.0!L20,'MWSiA_GovNet i SŁR w KPRM'!L20,MSWiA_PSMUP!L20,MSWiA_SRB!L20,'MSWiA_e-Dowód'!L20,'MSWiA_e-Zdrowie'!L20,MSWiA_TETRA!L20,'MSWiA_CHMURA OBLICZ. POLICJI '!L20,MR_ZONE!L20,'MR_Konto przedsiębiorcy'!L20,MR_PEF2!L20,MR_UPRP_PUEP!L20,MR_UPRP_PORTOS!L20,'MR_GUM_e-CZAS'!L20,'MR_GUM_TRANS-TACHO'!L20,MR_GUM_MZP!L20,'MR_UZP_e-Zamówienia'!L20,'MR_GUGiK_Usługi IIP'!L20,'MR_GUGiK_Integracja PZGiK'!L20,MS_SDE3!L20,MS_Pomoc_prawna!L20,MS_KRM!L20,MS_Informat.postępowan.karnego!L20,'MS_iSDA 2.0'!L20,MS_KRZ!L20,MS_eKRS!L20,MS_IES!L20,MS_KRK2.0!L20,'MS_Wdrożenie rozwiązań '!L20,'MRPiPS_MonitoringPracy i Pobytu'!L20,MRPiPS_PFRON_Sodir!L20,MRPiPS_PFRON_Neo!L20,'MRPiPS_PFRON_e-PFRON'!L20,MRPiPS_PFRON_EGW_GW!L20,MRPiPS_PFRON_PlatAnalit!L20,MRPiPS_PFRON_Windykacja!L20,'MRPiPS_PFRON_iPFRON+'!L20,MRPiPS_PFRON_SOW!L20,MZ_SMKL!L20,'MZ_e-KRN+'!L20,'MZ_P1+KPK'!L20,MZ_eKrew!L20,MZ_Poltransplant!L20,'MZ_Poprawa jakości .......'!L20,'MZ_nowoczesne e-usługi'!L20,MZ_P2_P4!L20,MZ_InterScienceCloud!L20,MZ_PPM!L20,MZ_ProfiBaza!L20,'MZ-DigitalBrain'!L20,MKiDN_mLUMEN!L20,MKiDN_mPolona!L20,MKiDN_Patrimonium_II!L20,'MKiDN_Polona dla Bibliotek 2.0 '!L20,'MKiDN_Polona dla Naukowców'!L20,MKiDN_CAS!L20,MKiDN_FilmotekaNarodowa!L20,MKiDN_Hereditas!L20,MKiDN_www.muzeach!L20,MKiDN_TVP_Digi_Sport!L20,MKiDN_TVP_Digi_4K!L20,'MKiDN_e-Omnis'!L20,'MKiDN_Bliżej kultury'!L20,'MKiDN_DIGI TVP SA'!L20,'MKiDN_Cyfrowa rekonstrukcja'!L20,'MKiDN_Dziedzictwo chopinowskie'!L20,'MKiDN_Otwarte Narodowe'!L20,MKiDN_ADE!L20,MKiDN_ZOSiA!L20,MKiDN_Patrimonium!L20,'MKiDN_NID '!L20,'MKiDN_Dziedzictwo muzyki'!L20,'MKiDN_Digitalizacja PWM'!L20,MKiDN_WFDiF!L20,MC_KAP!L20,MC_eRPL!L20,MC_ZPA!L20,MC_SRPS!L20,MC_WIIP!L20,'MC_e-Doręczenia'!L20,MC_CPA!L20,'MC_Portal GOV.PL'!L20,'MC_e-usługi'!L20,MC_EZD!L20,MC_ProgramKompetencjiCyfrowych!L20,MC_mObywatel!L20,'MC_KRONIK@'!L20,MF_PUESC!L20,'MF_e-Urzą Skarboowy'!L20,MGMiŻŚ_SIPAM!L20,MGMiŻŚ_REJA24!L20,MGMiŻŚ_Sat4Envi!L20,GUS_GOSPOSTRATEG!L20,GUS_KSZBI!L20,GUS_PDS!L20,'ME_URE_sprawoz. przes. paliw.  '!L20,'MKiDN_Muzeum Sztuki w Łodzi '!L20,MKiDN_Zachęta!L20,'MKiDN_Bliżej Teatru'!L20,MKiDN_archiwumgov.pl!L20,'MKiDN_@SIA'!L20,'MKiDN_PlatfEduLekArch-Pola'!L20,MKiDN_digital_PWM_kontynuacja!L20,MKiDN_PWM_bez_digitalizacji!L20,MF_SZOPEN!L20,MEN_ZRK!L20)</f>
        <v>0</v>
      </c>
      <c r="M20" s="242">
        <f t="shared" si="0"/>
        <v>19.07</v>
      </c>
    </row>
    <row r="21" spans="1:13" ht="45" customHeight="1" x14ac:dyDescent="0.35">
      <c r="A21" s="14" t="s">
        <v>71</v>
      </c>
      <c r="B21" s="290" t="s">
        <v>478</v>
      </c>
      <c r="C21" s="290"/>
      <c r="D21" s="290"/>
      <c r="E21" s="290"/>
      <c r="F21" s="290"/>
      <c r="G21" s="290"/>
      <c r="H21" s="290"/>
      <c r="I21" s="290"/>
      <c r="J21" s="290"/>
      <c r="K21" s="290"/>
      <c r="L21" s="290"/>
      <c r="M21" s="290"/>
    </row>
    <row r="22" spans="1:13" ht="43.5" x14ac:dyDescent="0.35">
      <c r="A22" s="5" t="s">
        <v>13</v>
      </c>
      <c r="B22" s="290"/>
      <c r="C22" s="290"/>
      <c r="D22" s="290"/>
      <c r="E22" s="290"/>
      <c r="F22" s="290"/>
      <c r="G22" s="290"/>
      <c r="H22" s="290"/>
      <c r="I22" s="290"/>
      <c r="J22" s="290"/>
      <c r="K22" s="290"/>
      <c r="L22" s="290"/>
      <c r="M22" s="290"/>
    </row>
    <row r="25" spans="1:13" x14ac:dyDescent="0.35">
      <c r="A25" s="289" t="s">
        <v>14</v>
      </c>
      <c r="B25" s="289"/>
      <c r="C25" s="289"/>
      <c r="D25" s="289"/>
      <c r="E25" s="289"/>
      <c r="F25" s="289"/>
      <c r="G25" s="289"/>
      <c r="H25" s="289"/>
      <c r="I25" s="289"/>
      <c r="J25" s="289"/>
    </row>
    <row r="26" spans="1:13" x14ac:dyDescent="0.35">
      <c r="A26" s="291" t="s">
        <v>15</v>
      </c>
      <c r="B26" s="291"/>
      <c r="C26" s="291"/>
      <c r="D26" s="291"/>
      <c r="E26" s="291"/>
      <c r="F26" s="291"/>
      <c r="G26" s="291"/>
      <c r="H26" s="291"/>
      <c r="I26" s="291"/>
      <c r="J26" s="291"/>
    </row>
    <row r="27" spans="1:13" x14ac:dyDescent="0.35">
      <c r="A27" s="290" t="s">
        <v>16</v>
      </c>
      <c r="B27" s="290"/>
      <c r="C27" s="6">
        <v>0</v>
      </c>
      <c r="D27" s="5">
        <v>1</v>
      </c>
      <c r="E27" s="5">
        <v>2</v>
      </c>
      <c r="F27" s="5">
        <v>3</v>
      </c>
      <c r="G27" s="5">
        <v>5</v>
      </c>
      <c r="H27" s="5">
        <v>10</v>
      </c>
      <c r="I27" s="292" t="s">
        <v>3</v>
      </c>
      <c r="J27" s="292"/>
    </row>
    <row r="28" spans="1:13" ht="29" x14ac:dyDescent="0.35">
      <c r="A28" s="297" t="s">
        <v>226</v>
      </c>
      <c r="B28" s="5" t="s">
        <v>20</v>
      </c>
      <c r="C28" s="56"/>
      <c r="D28" s="114"/>
      <c r="E28" s="114"/>
      <c r="F28" s="114"/>
      <c r="G28" s="114"/>
      <c r="H28" s="114"/>
      <c r="I28" s="293"/>
      <c r="J28" s="293"/>
    </row>
    <row r="29" spans="1:13" ht="43.5" x14ac:dyDescent="0.35">
      <c r="A29" s="298"/>
      <c r="B29" s="5" t="s">
        <v>21</v>
      </c>
      <c r="C29" s="114"/>
      <c r="D29" s="114"/>
      <c r="E29" s="114"/>
      <c r="F29" s="114"/>
      <c r="G29" s="114"/>
      <c r="H29" s="114"/>
      <c r="I29" s="293"/>
      <c r="J29" s="293"/>
    </row>
    <row r="30" spans="1:13" ht="58" x14ac:dyDescent="0.35">
      <c r="A30" s="298"/>
      <c r="B30" s="7" t="s">
        <v>22</v>
      </c>
      <c r="C30" s="114"/>
      <c r="D30" s="114"/>
      <c r="E30" s="114"/>
      <c r="F30" s="114"/>
      <c r="G30" s="114"/>
      <c r="H30" s="114"/>
      <c r="I30" s="293"/>
      <c r="J30" s="293"/>
    </row>
    <row r="31" spans="1:13" ht="145" x14ac:dyDescent="0.35">
      <c r="A31" s="299"/>
      <c r="B31" s="5" t="s">
        <v>198</v>
      </c>
      <c r="C31" s="102"/>
      <c r="D31" s="102"/>
      <c r="E31" s="102"/>
      <c r="F31" s="102"/>
      <c r="G31" s="102"/>
      <c r="H31" s="102"/>
      <c r="I31" s="293"/>
      <c r="J31" s="293"/>
    </row>
    <row r="32" spans="1:13" ht="29" x14ac:dyDescent="0.35">
      <c r="A32" s="290" t="s">
        <v>24</v>
      </c>
      <c r="B32" s="5" t="s">
        <v>20</v>
      </c>
      <c r="C32" s="300"/>
      <c r="D32" s="301"/>
      <c r="E32" s="301"/>
      <c r="F32" s="301"/>
      <c r="G32" s="301"/>
      <c r="H32" s="301"/>
      <c r="I32" s="301"/>
      <c r="J32" s="302"/>
    </row>
    <row r="33" spans="1:10" ht="43.5" x14ac:dyDescent="0.35">
      <c r="A33" s="290"/>
      <c r="B33" s="5" t="s">
        <v>21</v>
      </c>
      <c r="C33" s="303"/>
      <c r="D33" s="304"/>
      <c r="E33" s="304"/>
      <c r="F33" s="304"/>
      <c r="G33" s="304"/>
      <c r="H33" s="304"/>
      <c r="I33" s="304"/>
      <c r="J33" s="305"/>
    </row>
    <row r="34" spans="1:10" ht="58" x14ac:dyDescent="0.35">
      <c r="A34" s="290"/>
      <c r="B34" s="7" t="s">
        <v>25</v>
      </c>
      <c r="C34" s="306"/>
      <c r="D34" s="306"/>
      <c r="E34" s="306"/>
      <c r="F34" s="306"/>
      <c r="G34" s="306"/>
      <c r="H34" s="306"/>
      <c r="I34" s="306"/>
      <c r="J34" s="306"/>
    </row>
    <row r="35" spans="1:10" x14ac:dyDescent="0.35">
      <c r="A35" s="290"/>
      <c r="C35" s="307"/>
      <c r="D35" s="308"/>
      <c r="E35" s="308"/>
      <c r="F35" s="308"/>
      <c r="G35" s="308"/>
      <c r="H35" s="308"/>
      <c r="I35" s="308"/>
      <c r="J35" s="309"/>
    </row>
    <row r="36" spans="1:10" x14ac:dyDescent="0.35">
      <c r="A36" s="290" t="s">
        <v>26</v>
      </c>
      <c r="B36" s="5"/>
      <c r="C36" s="294"/>
      <c r="D36" s="295"/>
      <c r="E36" s="295"/>
      <c r="F36" s="295"/>
      <c r="G36" s="295"/>
      <c r="H36" s="295"/>
      <c r="I36" s="295"/>
      <c r="J36" s="296"/>
    </row>
    <row r="37" spans="1:10" x14ac:dyDescent="0.35">
      <c r="A37" s="290"/>
      <c r="B37" s="5"/>
      <c r="C37" s="294"/>
      <c r="D37" s="295"/>
      <c r="E37" s="295"/>
      <c r="F37" s="295"/>
      <c r="G37" s="295"/>
      <c r="H37" s="295"/>
      <c r="I37" s="295"/>
      <c r="J37" s="296"/>
    </row>
    <row r="38" spans="1:10" ht="43.5" x14ac:dyDescent="0.35">
      <c r="A38" s="55" t="s">
        <v>13</v>
      </c>
      <c r="B38" s="294"/>
      <c r="C38" s="295"/>
      <c r="D38" s="295"/>
      <c r="E38" s="295"/>
      <c r="F38" s="295"/>
      <c r="G38" s="295"/>
      <c r="H38" s="295"/>
      <c r="I38" s="295"/>
      <c r="J38" s="296"/>
    </row>
  </sheetData>
  <mergeCells count="23">
    <mergeCell ref="I28:J28"/>
    <mergeCell ref="A36:A37"/>
    <mergeCell ref="C36:J36"/>
    <mergeCell ref="C37:J37"/>
    <mergeCell ref="B38:J38"/>
    <mergeCell ref="A28:A31"/>
    <mergeCell ref="I29:J29"/>
    <mergeCell ref="I30:J30"/>
    <mergeCell ref="I31:J31"/>
    <mergeCell ref="A32:A35"/>
    <mergeCell ref="C32:J33"/>
    <mergeCell ref="C34:J34"/>
    <mergeCell ref="C35:J35"/>
    <mergeCell ref="B22:M22"/>
    <mergeCell ref="A25:J25"/>
    <mergeCell ref="A26:J26"/>
    <mergeCell ref="A27:B27"/>
    <mergeCell ref="I27:J27"/>
    <mergeCell ref="O4:S4"/>
    <mergeCell ref="A1:M1"/>
    <mergeCell ref="A2:A3"/>
    <mergeCell ref="B2:M2"/>
    <mergeCell ref="B21:M21"/>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tabColor rgb="FF00B050"/>
  </sheetPr>
  <dimension ref="A1:P38"/>
  <sheetViews>
    <sheetView zoomScale="70" zoomScaleNormal="70" workbookViewId="0">
      <selection activeCell="P20" sqref="P20"/>
    </sheetView>
  </sheetViews>
  <sheetFormatPr defaultRowHeight="14.5" x14ac:dyDescent="0.35"/>
  <cols>
    <col min="1" max="1" width="32" customWidth="1"/>
    <col min="2" max="2" width="20.1796875" customWidth="1"/>
    <col min="3" max="3" width="12.54296875" customWidth="1"/>
    <col min="4" max="4" width="13.7265625" customWidth="1"/>
    <col min="5" max="5" width="14.54296875" customWidth="1"/>
    <col min="6" max="6" width="15.81640625" customWidth="1"/>
    <col min="7" max="7" width="16.81640625" customWidth="1"/>
    <col min="8" max="8" width="16.1796875" customWidth="1"/>
    <col min="9" max="9" width="16.26953125" customWidth="1"/>
    <col min="10" max="10" width="14.26953125" customWidth="1"/>
    <col min="11" max="11" width="15" customWidth="1"/>
    <col min="12" max="12" width="13.1796875" customWidth="1"/>
    <col min="13" max="13" width="22.1796875" customWidth="1"/>
  </cols>
  <sheetData>
    <row r="1" spans="1:16" x14ac:dyDescent="0.35">
      <c r="A1" s="289" t="s">
        <v>0</v>
      </c>
      <c r="B1" s="289"/>
      <c r="C1" s="289"/>
      <c r="D1" s="289"/>
      <c r="E1" s="289"/>
      <c r="F1" s="289"/>
      <c r="G1" s="289"/>
      <c r="H1" s="289"/>
      <c r="I1" s="289"/>
      <c r="J1" s="289"/>
      <c r="K1" s="289"/>
      <c r="L1" s="289"/>
      <c r="M1" s="289"/>
    </row>
    <row r="2" spans="1:16" x14ac:dyDescent="0.35">
      <c r="A2" s="290" t="s">
        <v>1</v>
      </c>
      <c r="B2" s="291" t="s">
        <v>2</v>
      </c>
      <c r="C2" s="291"/>
      <c r="D2" s="291"/>
      <c r="E2" s="291"/>
      <c r="F2" s="291"/>
      <c r="G2" s="291"/>
      <c r="H2" s="291"/>
      <c r="I2" s="291"/>
      <c r="J2" s="291"/>
      <c r="K2" s="291"/>
      <c r="L2" s="291"/>
      <c r="M2" s="291"/>
    </row>
    <row r="3" spans="1:16" x14ac:dyDescent="0.35">
      <c r="A3" s="290"/>
      <c r="B3" s="1">
        <v>0</v>
      </c>
      <c r="C3" s="1">
        <v>1</v>
      </c>
      <c r="D3" s="1">
        <v>2</v>
      </c>
      <c r="E3" s="1">
        <v>3</v>
      </c>
      <c r="F3" s="1">
        <v>4</v>
      </c>
      <c r="G3" s="1">
        <v>5</v>
      </c>
      <c r="H3" s="1">
        <v>6</v>
      </c>
      <c r="I3" s="1">
        <v>7</v>
      </c>
      <c r="J3" s="1">
        <v>8</v>
      </c>
      <c r="K3" s="1">
        <v>9</v>
      </c>
      <c r="L3" s="1">
        <v>10</v>
      </c>
      <c r="M3" s="2" t="s">
        <v>3</v>
      </c>
    </row>
    <row r="4" spans="1:16" x14ac:dyDescent="0.35">
      <c r="A4" s="3" t="s">
        <v>4</v>
      </c>
      <c r="B4" s="63">
        <f>SUM(B5:B7)</f>
        <v>0</v>
      </c>
      <c r="C4" s="63">
        <f t="shared" ref="C4:L4" si="0">SUM(C5:C7)</f>
        <v>0</v>
      </c>
      <c r="D4" s="63">
        <f t="shared" si="0"/>
        <v>0</v>
      </c>
      <c r="E4" s="63">
        <f t="shared" si="0"/>
        <v>0</v>
      </c>
      <c r="F4" s="63">
        <f t="shared" si="0"/>
        <v>0</v>
      </c>
      <c r="G4" s="63">
        <f t="shared" si="0"/>
        <v>0</v>
      </c>
      <c r="H4" s="63">
        <f t="shared" si="0"/>
        <v>0</v>
      </c>
      <c r="I4" s="63">
        <f t="shared" si="0"/>
        <v>0</v>
      </c>
      <c r="J4" s="63">
        <f t="shared" si="0"/>
        <v>0</v>
      </c>
      <c r="K4" s="63">
        <f t="shared" si="0"/>
        <v>0</v>
      </c>
      <c r="L4" s="63">
        <f t="shared" si="0"/>
        <v>0</v>
      </c>
      <c r="M4" s="63">
        <f>SUM(B4:L4)</f>
        <v>0</v>
      </c>
    </row>
    <row r="5" spans="1:16" x14ac:dyDescent="0.35">
      <c r="A5" s="5" t="s">
        <v>5</v>
      </c>
      <c r="B5" s="63">
        <v>0</v>
      </c>
      <c r="C5" s="63">
        <v>0</v>
      </c>
      <c r="D5" s="63">
        <v>0</v>
      </c>
      <c r="E5" s="63">
        <v>0</v>
      </c>
      <c r="F5" s="63">
        <v>0</v>
      </c>
      <c r="G5" s="63">
        <v>0</v>
      </c>
      <c r="H5" s="63">
        <v>0</v>
      </c>
      <c r="I5" s="63">
        <v>0</v>
      </c>
      <c r="J5" s="63">
        <v>0</v>
      </c>
      <c r="K5" s="63">
        <v>0</v>
      </c>
      <c r="L5" s="63">
        <v>0</v>
      </c>
      <c r="M5" s="63">
        <f t="shared" ref="M5:M20" si="1">SUM(B5:L5)</f>
        <v>0</v>
      </c>
    </row>
    <row r="6" spans="1:16" x14ac:dyDescent="0.35">
      <c r="A6" s="5" t="s">
        <v>6</v>
      </c>
      <c r="B6" s="63">
        <v>0</v>
      </c>
      <c r="C6" s="63">
        <v>0</v>
      </c>
      <c r="D6" s="63">
        <v>0</v>
      </c>
      <c r="E6" s="63">
        <v>0</v>
      </c>
      <c r="F6" s="63">
        <v>0</v>
      </c>
      <c r="G6" s="63">
        <v>0</v>
      </c>
      <c r="H6" s="63">
        <v>0</v>
      </c>
      <c r="I6" s="63">
        <v>0</v>
      </c>
      <c r="J6" s="63">
        <v>0</v>
      </c>
      <c r="K6" s="63">
        <v>0</v>
      </c>
      <c r="L6" s="63">
        <v>0</v>
      </c>
      <c r="M6" s="63">
        <f t="shared" si="1"/>
        <v>0</v>
      </c>
    </row>
    <row r="7" spans="1:16" x14ac:dyDescent="0.35">
      <c r="A7" s="5" t="s">
        <v>7</v>
      </c>
      <c r="B7" s="63">
        <v>0</v>
      </c>
      <c r="C7" s="63">
        <v>0</v>
      </c>
      <c r="D7" s="63">
        <v>0</v>
      </c>
      <c r="E7" s="63">
        <v>0</v>
      </c>
      <c r="F7" s="63">
        <v>0</v>
      </c>
      <c r="G7" s="63">
        <v>0</v>
      </c>
      <c r="H7" s="63">
        <v>0</v>
      </c>
      <c r="I7" s="63">
        <v>0</v>
      </c>
      <c r="J7" s="63">
        <v>0</v>
      </c>
      <c r="K7" s="63">
        <v>0</v>
      </c>
      <c r="L7" s="63">
        <v>0</v>
      </c>
      <c r="M7" s="63">
        <f t="shared" si="1"/>
        <v>0</v>
      </c>
    </row>
    <row r="8" spans="1:16" x14ac:dyDescent="0.35">
      <c r="A8" s="3" t="s">
        <v>8</v>
      </c>
      <c r="B8" s="63">
        <f>SUM(B9:B11)</f>
        <v>0.5</v>
      </c>
      <c r="C8" s="63">
        <f t="shared" ref="C8:L8" si="2">SUM(C9:C11)</f>
        <v>3.5</v>
      </c>
      <c r="D8" s="63">
        <f t="shared" si="2"/>
        <v>2.1</v>
      </c>
      <c r="E8" s="63">
        <f t="shared" si="2"/>
        <v>2.2000000000000002</v>
      </c>
      <c r="F8" s="63">
        <f t="shared" si="2"/>
        <v>3.1</v>
      </c>
      <c r="G8" s="63">
        <f t="shared" si="2"/>
        <v>4.3</v>
      </c>
      <c r="H8" s="63">
        <f t="shared" si="2"/>
        <v>4.3</v>
      </c>
      <c r="I8" s="63">
        <f t="shared" si="2"/>
        <v>4.3</v>
      </c>
      <c r="J8" s="63">
        <f t="shared" si="2"/>
        <v>4.3</v>
      </c>
      <c r="K8" s="63">
        <f t="shared" si="2"/>
        <v>4.3</v>
      </c>
      <c r="L8" s="63">
        <f t="shared" si="2"/>
        <v>4.3</v>
      </c>
      <c r="M8" s="63">
        <f>SUM(B8:L8)</f>
        <v>37.199999999999996</v>
      </c>
    </row>
    <row r="9" spans="1:16" x14ac:dyDescent="0.35">
      <c r="A9" s="5" t="s">
        <v>5</v>
      </c>
      <c r="B9" s="63">
        <v>0.5</v>
      </c>
      <c r="C9" s="63">
        <v>3.5</v>
      </c>
      <c r="D9" s="63">
        <v>2.1</v>
      </c>
      <c r="E9" s="63">
        <v>2.2000000000000002</v>
      </c>
      <c r="F9" s="63">
        <v>3.1</v>
      </c>
      <c r="G9" s="63">
        <v>4.3</v>
      </c>
      <c r="H9" s="63">
        <v>4.3</v>
      </c>
      <c r="I9" s="63">
        <v>4.3</v>
      </c>
      <c r="J9" s="63">
        <v>4.3</v>
      </c>
      <c r="K9" s="63">
        <v>4.3</v>
      </c>
      <c r="L9" s="63">
        <v>4.3</v>
      </c>
      <c r="M9" s="63">
        <f t="shared" si="1"/>
        <v>37.199999999999996</v>
      </c>
    </row>
    <row r="10" spans="1:16" x14ac:dyDescent="0.35">
      <c r="A10" s="5" t="s">
        <v>6</v>
      </c>
      <c r="B10" s="63">
        <v>0</v>
      </c>
      <c r="C10" s="63">
        <v>0</v>
      </c>
      <c r="D10" s="63">
        <v>0</v>
      </c>
      <c r="E10" s="63">
        <v>0</v>
      </c>
      <c r="F10" s="63">
        <v>0</v>
      </c>
      <c r="G10" s="63">
        <v>0</v>
      </c>
      <c r="H10" s="63">
        <v>0</v>
      </c>
      <c r="I10" s="63">
        <v>0</v>
      </c>
      <c r="J10" s="63">
        <v>0</v>
      </c>
      <c r="K10" s="63">
        <v>0</v>
      </c>
      <c r="L10" s="63">
        <v>0</v>
      </c>
      <c r="M10" s="63">
        <f t="shared" si="1"/>
        <v>0</v>
      </c>
    </row>
    <row r="11" spans="1:16" x14ac:dyDescent="0.35">
      <c r="A11" s="5" t="s">
        <v>7</v>
      </c>
      <c r="B11" s="63">
        <v>0</v>
      </c>
      <c r="C11" s="63">
        <v>0</v>
      </c>
      <c r="D11" s="63">
        <v>0</v>
      </c>
      <c r="E11" s="63">
        <v>0</v>
      </c>
      <c r="F11" s="63">
        <v>0</v>
      </c>
      <c r="G11" s="63">
        <v>0</v>
      </c>
      <c r="H11" s="63">
        <v>0</v>
      </c>
      <c r="I11" s="63">
        <v>0</v>
      </c>
      <c r="J11" s="63"/>
      <c r="K11" s="63">
        <v>0</v>
      </c>
      <c r="L11" s="63">
        <v>0</v>
      </c>
      <c r="M11" s="63">
        <f t="shared" si="1"/>
        <v>0</v>
      </c>
    </row>
    <row r="12" spans="1:16" x14ac:dyDescent="0.35">
      <c r="A12" s="3" t="s">
        <v>11</v>
      </c>
      <c r="B12" s="63">
        <f>SUM(B13:B15)</f>
        <v>-0.5</v>
      </c>
      <c r="C12" s="63">
        <f t="shared" ref="C12:L12" si="3">SUM(C13:C15)</f>
        <v>-3.5</v>
      </c>
      <c r="D12" s="63">
        <f t="shared" si="3"/>
        <v>-2.1</v>
      </c>
      <c r="E12" s="63">
        <f t="shared" si="3"/>
        <v>-2.2000000000000002</v>
      </c>
      <c r="F12" s="63">
        <f t="shared" si="3"/>
        <v>-3.1</v>
      </c>
      <c r="G12" s="63">
        <f t="shared" si="3"/>
        <v>-4.3</v>
      </c>
      <c r="H12" s="63">
        <f t="shared" si="3"/>
        <v>-4.3</v>
      </c>
      <c r="I12" s="63">
        <f t="shared" si="3"/>
        <v>-4.3</v>
      </c>
      <c r="J12" s="63">
        <f t="shared" si="3"/>
        <v>-4.3</v>
      </c>
      <c r="K12" s="63">
        <f t="shared" si="3"/>
        <v>-4.3</v>
      </c>
      <c r="L12" s="63">
        <f t="shared" si="3"/>
        <v>-4.3</v>
      </c>
      <c r="M12" s="63">
        <f t="shared" si="1"/>
        <v>-37.199999999999996</v>
      </c>
      <c r="P12" s="23"/>
    </row>
    <row r="13" spans="1:16" x14ac:dyDescent="0.35">
      <c r="A13" s="5" t="s">
        <v>5</v>
      </c>
      <c r="B13" s="63">
        <v>-0.5</v>
      </c>
      <c r="C13" s="63">
        <v>-3.5</v>
      </c>
      <c r="D13" s="63">
        <v>-2.1</v>
      </c>
      <c r="E13" s="63">
        <v>-2.2000000000000002</v>
      </c>
      <c r="F13" s="63">
        <v>-3.1</v>
      </c>
      <c r="G13" s="63">
        <v>-4.3</v>
      </c>
      <c r="H13" s="63">
        <v>-4.3</v>
      </c>
      <c r="I13" s="63">
        <v>-4.3</v>
      </c>
      <c r="J13" s="63">
        <v>-4.3</v>
      </c>
      <c r="K13" s="63">
        <v>-4.3</v>
      </c>
      <c r="L13" s="63">
        <v>-4.3</v>
      </c>
      <c r="M13" s="63">
        <f t="shared" si="1"/>
        <v>-37.199999999999996</v>
      </c>
      <c r="P13" s="23"/>
    </row>
    <row r="14" spans="1:16" x14ac:dyDescent="0.35">
      <c r="A14" s="5" t="s">
        <v>6</v>
      </c>
      <c r="B14" s="63">
        <v>0</v>
      </c>
      <c r="C14" s="63">
        <v>0</v>
      </c>
      <c r="D14" s="63">
        <v>0</v>
      </c>
      <c r="E14" s="63">
        <v>0</v>
      </c>
      <c r="F14" s="63">
        <v>0</v>
      </c>
      <c r="G14" s="63">
        <v>0</v>
      </c>
      <c r="H14" s="63">
        <v>0</v>
      </c>
      <c r="I14" s="63">
        <v>0</v>
      </c>
      <c r="J14" s="63">
        <v>0</v>
      </c>
      <c r="K14" s="63">
        <v>0</v>
      </c>
      <c r="L14" s="63">
        <v>0</v>
      </c>
      <c r="M14" s="63">
        <f t="shared" si="1"/>
        <v>0</v>
      </c>
      <c r="O14" s="23"/>
    </row>
    <row r="15" spans="1:16" x14ac:dyDescent="0.35">
      <c r="A15" s="5" t="s">
        <v>7</v>
      </c>
      <c r="B15" s="63">
        <v>0</v>
      </c>
      <c r="C15" s="63">
        <v>0</v>
      </c>
      <c r="D15" s="63">
        <v>0</v>
      </c>
      <c r="E15" s="63">
        <v>0</v>
      </c>
      <c r="F15" s="63">
        <v>0</v>
      </c>
      <c r="G15" s="63">
        <v>0</v>
      </c>
      <c r="H15" s="63">
        <v>0</v>
      </c>
      <c r="I15" s="63">
        <v>0</v>
      </c>
      <c r="J15" s="63">
        <v>0</v>
      </c>
      <c r="K15" s="63">
        <v>0</v>
      </c>
      <c r="L15" s="63">
        <v>0</v>
      </c>
      <c r="M15" s="63">
        <f t="shared" si="1"/>
        <v>0</v>
      </c>
    </row>
    <row r="16" spans="1:16" ht="29" x14ac:dyDescent="0.35">
      <c r="A16" s="3" t="s">
        <v>9</v>
      </c>
      <c r="B16" s="63">
        <v>2.5</v>
      </c>
      <c r="C16" s="63">
        <v>18.399999999999999</v>
      </c>
      <c r="D16" s="63">
        <v>10.6</v>
      </c>
      <c r="E16" s="63">
        <v>4</v>
      </c>
      <c r="F16" s="63">
        <v>0</v>
      </c>
      <c r="G16" s="63">
        <v>0</v>
      </c>
      <c r="H16" s="63">
        <v>0</v>
      </c>
      <c r="I16" s="63">
        <v>0</v>
      </c>
      <c r="J16" s="63">
        <v>0</v>
      </c>
      <c r="K16" s="63">
        <v>0</v>
      </c>
      <c r="L16" s="63">
        <v>0</v>
      </c>
      <c r="M16" s="63">
        <f t="shared" si="1"/>
        <v>35.5</v>
      </c>
      <c r="P16" s="23"/>
    </row>
    <row r="17" spans="1:13" x14ac:dyDescent="0.35">
      <c r="A17" s="3" t="s">
        <v>10</v>
      </c>
      <c r="B17" s="63">
        <f>SUM(B18:B20)</f>
        <v>1</v>
      </c>
      <c r="C17" s="63">
        <f t="shared" ref="C17:L17" si="4">SUM(C18:C20)</f>
        <v>10.7</v>
      </c>
      <c r="D17" s="63">
        <f t="shared" si="4"/>
        <v>47.1</v>
      </c>
      <c r="E17" s="63">
        <f t="shared" si="4"/>
        <v>14.1</v>
      </c>
      <c r="F17" s="63">
        <f t="shared" si="4"/>
        <v>14.1</v>
      </c>
      <c r="G17" s="63">
        <f t="shared" si="4"/>
        <v>14.1</v>
      </c>
      <c r="H17" s="63">
        <f t="shared" si="4"/>
        <v>14.1</v>
      </c>
      <c r="I17" s="63">
        <f t="shared" si="4"/>
        <v>14.1</v>
      </c>
      <c r="J17" s="63">
        <f t="shared" si="4"/>
        <v>14.1</v>
      </c>
      <c r="K17" s="63">
        <f t="shared" si="4"/>
        <v>14.1</v>
      </c>
      <c r="L17" s="63">
        <f t="shared" si="4"/>
        <v>14.1</v>
      </c>
      <c r="M17" s="63">
        <f t="shared" si="1"/>
        <v>171.59999999999997</v>
      </c>
    </row>
    <row r="18" spans="1:13" x14ac:dyDescent="0.35">
      <c r="A18" s="5" t="s">
        <v>5</v>
      </c>
      <c r="B18" s="63">
        <v>1</v>
      </c>
      <c r="C18" s="63">
        <v>10.7</v>
      </c>
      <c r="D18" s="63">
        <v>47.1</v>
      </c>
      <c r="E18" s="63">
        <v>14.1</v>
      </c>
      <c r="F18" s="63">
        <v>14.1</v>
      </c>
      <c r="G18" s="63">
        <v>14.1</v>
      </c>
      <c r="H18" s="63">
        <v>14.1</v>
      </c>
      <c r="I18" s="63">
        <v>14.1</v>
      </c>
      <c r="J18" s="63">
        <v>14.1</v>
      </c>
      <c r="K18" s="63">
        <v>14.1</v>
      </c>
      <c r="L18" s="63">
        <v>14.1</v>
      </c>
      <c r="M18" s="63">
        <f t="shared" si="1"/>
        <v>171.59999999999997</v>
      </c>
    </row>
    <row r="19" spans="1:13" x14ac:dyDescent="0.35">
      <c r="A19" s="5" t="s">
        <v>6</v>
      </c>
      <c r="B19" s="63">
        <v>0</v>
      </c>
      <c r="C19" s="63">
        <v>0</v>
      </c>
      <c r="D19" s="63">
        <v>0</v>
      </c>
      <c r="E19" s="63">
        <v>0</v>
      </c>
      <c r="F19" s="63">
        <v>0</v>
      </c>
      <c r="G19" s="63">
        <v>0</v>
      </c>
      <c r="H19" s="63">
        <v>0</v>
      </c>
      <c r="I19" s="63">
        <v>0</v>
      </c>
      <c r="J19" s="63">
        <v>0</v>
      </c>
      <c r="K19" s="63">
        <v>0</v>
      </c>
      <c r="L19" s="63">
        <v>0</v>
      </c>
      <c r="M19" s="63">
        <f t="shared" si="1"/>
        <v>0</v>
      </c>
    </row>
    <row r="20" spans="1:13" x14ac:dyDescent="0.35">
      <c r="A20" s="5" t="s">
        <v>7</v>
      </c>
      <c r="B20" s="63">
        <v>0</v>
      </c>
      <c r="C20" s="63">
        <v>0</v>
      </c>
      <c r="D20" s="63">
        <v>0</v>
      </c>
      <c r="E20" s="63">
        <v>0</v>
      </c>
      <c r="F20" s="63">
        <v>0</v>
      </c>
      <c r="G20" s="63">
        <v>0</v>
      </c>
      <c r="H20" s="63">
        <v>0</v>
      </c>
      <c r="I20" s="63">
        <v>0</v>
      </c>
      <c r="J20" s="63">
        <v>0</v>
      </c>
      <c r="K20" s="63">
        <v>0</v>
      </c>
      <c r="L20" s="63">
        <v>0</v>
      </c>
      <c r="M20" s="63">
        <f t="shared" si="1"/>
        <v>0</v>
      </c>
    </row>
    <row r="21" spans="1:13" ht="38.25" customHeight="1" x14ac:dyDescent="0.35">
      <c r="A21" s="5" t="s">
        <v>64</v>
      </c>
      <c r="B21" s="290" t="s">
        <v>70</v>
      </c>
      <c r="C21" s="290"/>
      <c r="D21" s="290"/>
      <c r="E21" s="290"/>
      <c r="F21" s="290"/>
      <c r="G21" s="290"/>
      <c r="H21" s="290"/>
      <c r="I21" s="290"/>
      <c r="J21" s="290"/>
      <c r="K21" s="290"/>
      <c r="L21" s="290"/>
      <c r="M21" s="290"/>
    </row>
    <row r="22" spans="1:13" ht="71.25" customHeight="1" x14ac:dyDescent="0.35">
      <c r="A22" s="5" t="s">
        <v>13</v>
      </c>
      <c r="B22" s="290" t="s">
        <v>60</v>
      </c>
      <c r="C22" s="290"/>
      <c r="D22" s="290"/>
      <c r="E22" s="290"/>
      <c r="F22" s="290"/>
      <c r="G22" s="290"/>
      <c r="H22" s="290"/>
      <c r="I22" s="290"/>
      <c r="J22" s="290"/>
      <c r="K22" s="290"/>
      <c r="L22" s="290"/>
      <c r="M22" s="290"/>
    </row>
    <row r="25" spans="1:13" x14ac:dyDescent="0.35">
      <c r="A25" s="289" t="s">
        <v>14</v>
      </c>
      <c r="B25" s="289"/>
      <c r="C25" s="289"/>
      <c r="D25" s="289"/>
      <c r="E25" s="289"/>
      <c r="F25" s="289"/>
      <c r="G25" s="289"/>
      <c r="H25" s="289"/>
      <c r="I25" s="289"/>
      <c r="J25" s="289"/>
    </row>
    <row r="26" spans="1:13" x14ac:dyDescent="0.35">
      <c r="A26" s="291" t="s">
        <v>15</v>
      </c>
      <c r="B26" s="291"/>
      <c r="C26" s="291"/>
      <c r="D26" s="291"/>
      <c r="E26" s="291"/>
      <c r="F26" s="291"/>
      <c r="G26" s="291"/>
      <c r="H26" s="291"/>
      <c r="I26" s="291"/>
      <c r="J26" s="291"/>
    </row>
    <row r="27" spans="1:13" x14ac:dyDescent="0.35">
      <c r="A27" s="290" t="s">
        <v>16</v>
      </c>
      <c r="B27" s="290"/>
      <c r="C27" s="6">
        <v>0</v>
      </c>
      <c r="D27" s="5">
        <v>1</v>
      </c>
      <c r="E27" s="5">
        <v>2</v>
      </c>
      <c r="F27" s="5">
        <v>3</v>
      </c>
      <c r="G27" s="5">
        <v>5</v>
      </c>
      <c r="H27" s="5">
        <v>10</v>
      </c>
      <c r="I27" s="292" t="s">
        <v>3</v>
      </c>
      <c r="J27" s="292"/>
    </row>
    <row r="28" spans="1:13" x14ac:dyDescent="0.35">
      <c r="A28" s="11" t="s">
        <v>17</v>
      </c>
      <c r="B28" s="5" t="s">
        <v>20</v>
      </c>
      <c r="C28" s="11"/>
      <c r="D28" s="11"/>
      <c r="E28" s="11"/>
      <c r="F28" s="11"/>
      <c r="G28" s="11"/>
      <c r="H28" s="11"/>
      <c r="I28" s="290"/>
      <c r="J28" s="290"/>
    </row>
    <row r="29" spans="1:13" ht="43.5" x14ac:dyDescent="0.35">
      <c r="A29" s="11" t="s">
        <v>18</v>
      </c>
      <c r="B29" s="5" t="s">
        <v>21</v>
      </c>
      <c r="C29" s="11"/>
      <c r="D29" s="11"/>
      <c r="E29" s="11"/>
      <c r="F29" s="11"/>
      <c r="G29" s="11"/>
      <c r="H29" s="11"/>
      <c r="I29" s="294"/>
      <c r="J29" s="296"/>
    </row>
    <row r="30" spans="1:13" ht="43.5" x14ac:dyDescent="0.35">
      <c r="A30" s="11" t="s">
        <v>19</v>
      </c>
      <c r="B30" s="7" t="s">
        <v>22</v>
      </c>
      <c r="C30" s="11"/>
      <c r="D30" s="11"/>
      <c r="E30" s="11"/>
      <c r="F30" s="11"/>
      <c r="G30" s="11"/>
      <c r="H30" s="11"/>
      <c r="I30" s="290"/>
      <c r="J30" s="290"/>
    </row>
    <row r="31" spans="1:13" x14ac:dyDescent="0.35">
      <c r="A31" s="8"/>
      <c r="B31" s="5" t="s">
        <v>23</v>
      </c>
      <c r="C31" s="11"/>
      <c r="D31" s="11"/>
      <c r="E31" s="11"/>
      <c r="F31" s="11"/>
      <c r="G31" s="11"/>
      <c r="H31" s="11"/>
      <c r="I31" s="290"/>
      <c r="J31" s="290"/>
    </row>
    <row r="32" spans="1:13" x14ac:dyDescent="0.35">
      <c r="A32" s="290" t="s">
        <v>24</v>
      </c>
      <c r="B32" s="5" t="s">
        <v>20</v>
      </c>
      <c r="C32" s="290"/>
      <c r="D32" s="290"/>
      <c r="E32" s="290"/>
      <c r="F32" s="290"/>
      <c r="G32" s="290"/>
      <c r="H32" s="290"/>
      <c r="I32" s="290"/>
      <c r="J32" s="290"/>
    </row>
    <row r="33" spans="1:10" ht="43.5" x14ac:dyDescent="0.35">
      <c r="A33" s="290"/>
      <c r="B33" s="5" t="s">
        <v>21</v>
      </c>
      <c r="C33" s="290"/>
      <c r="D33" s="290"/>
      <c r="E33" s="290"/>
      <c r="F33" s="290"/>
      <c r="G33" s="290"/>
      <c r="H33" s="290"/>
      <c r="I33" s="290"/>
      <c r="J33" s="290"/>
    </row>
    <row r="34" spans="1:10" ht="43.5" x14ac:dyDescent="0.35">
      <c r="A34" s="290"/>
      <c r="B34" s="7" t="s">
        <v>25</v>
      </c>
      <c r="C34" s="290"/>
      <c r="D34" s="290"/>
      <c r="E34" s="290"/>
      <c r="F34" s="290"/>
      <c r="G34" s="290"/>
      <c r="H34" s="290"/>
      <c r="I34" s="290"/>
      <c r="J34" s="290"/>
    </row>
    <row r="35" spans="1:10" x14ac:dyDescent="0.35">
      <c r="A35" s="290"/>
      <c r="B35" s="5" t="s">
        <v>23</v>
      </c>
      <c r="C35" s="11"/>
      <c r="D35" s="11"/>
      <c r="E35" s="11"/>
      <c r="F35" s="11"/>
      <c r="G35" s="11"/>
      <c r="H35" s="11"/>
      <c r="I35" s="290"/>
      <c r="J35" s="290"/>
    </row>
    <row r="36" spans="1:10" ht="43.5" x14ac:dyDescent="0.35">
      <c r="A36" s="290" t="s">
        <v>26</v>
      </c>
      <c r="B36" s="5" t="s">
        <v>22</v>
      </c>
      <c r="C36" s="294"/>
      <c r="D36" s="295"/>
      <c r="E36" s="295"/>
      <c r="F36" s="295"/>
      <c r="G36" s="295"/>
      <c r="H36" s="295"/>
      <c r="I36" s="295"/>
      <c r="J36" s="296"/>
    </row>
    <row r="37" spans="1:10" x14ac:dyDescent="0.35">
      <c r="A37" s="290"/>
      <c r="B37" s="5" t="s">
        <v>23</v>
      </c>
      <c r="C37" s="11"/>
      <c r="D37" s="11"/>
      <c r="E37" s="11"/>
      <c r="F37" s="11"/>
      <c r="G37" s="11"/>
      <c r="H37" s="11"/>
      <c r="I37" s="290"/>
      <c r="J37" s="290"/>
    </row>
    <row r="38" spans="1:10" ht="43.5" x14ac:dyDescent="0.35">
      <c r="A38" s="11" t="s">
        <v>13</v>
      </c>
      <c r="B38" s="294" t="s">
        <v>61</v>
      </c>
      <c r="C38" s="295"/>
      <c r="D38" s="295"/>
      <c r="E38" s="295"/>
      <c r="F38" s="295"/>
      <c r="G38" s="295"/>
      <c r="H38" s="295"/>
      <c r="I38" s="295"/>
      <c r="J38" s="296"/>
    </row>
  </sheetData>
  <mergeCells count="22">
    <mergeCell ref="I30:J30"/>
    <mergeCell ref="A1:M1"/>
    <mergeCell ref="A2:A3"/>
    <mergeCell ref="B2:M2"/>
    <mergeCell ref="B21:M21"/>
    <mergeCell ref="B22:M22"/>
    <mergeCell ref="A25:J25"/>
    <mergeCell ref="A26:J26"/>
    <mergeCell ref="A27:B27"/>
    <mergeCell ref="I27:J27"/>
    <mergeCell ref="I28:J28"/>
    <mergeCell ref="I29:J29"/>
    <mergeCell ref="A36:A37"/>
    <mergeCell ref="C36:J36"/>
    <mergeCell ref="I37:J37"/>
    <mergeCell ref="B38:J38"/>
    <mergeCell ref="I31:J31"/>
    <mergeCell ref="A32:A35"/>
    <mergeCell ref="C32:J32"/>
    <mergeCell ref="C33:J33"/>
    <mergeCell ref="C34:J34"/>
    <mergeCell ref="I35:J35"/>
  </mergeCells>
  <pageMargins left="0.7" right="0.7" top="0.75" bottom="0.75" header="0.3" footer="0.3"/>
  <pageSetup paperSize="9" orientation="portrait"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workbookViewId="0">
      <selection activeCell="B22" sqref="B22:M22"/>
    </sheetView>
  </sheetViews>
  <sheetFormatPr defaultRowHeight="14.5" x14ac:dyDescent="0.35"/>
  <cols>
    <col min="1" max="1" width="25.7265625" customWidth="1"/>
    <col min="2" max="3" width="9.1796875" customWidth="1"/>
    <col min="13" max="13" width="19.7265625" customWidth="1"/>
  </cols>
  <sheetData>
    <row r="1" spans="1:16" x14ac:dyDescent="0.35">
      <c r="A1" s="289" t="s">
        <v>0</v>
      </c>
      <c r="B1" s="289"/>
      <c r="C1" s="289"/>
      <c r="D1" s="289"/>
      <c r="E1" s="289"/>
      <c r="F1" s="289"/>
      <c r="G1" s="289"/>
      <c r="H1" s="289"/>
      <c r="I1" s="289"/>
      <c r="J1" s="289"/>
      <c r="K1" s="289"/>
      <c r="L1" s="289"/>
      <c r="M1" s="289"/>
    </row>
    <row r="2" spans="1:16" x14ac:dyDescent="0.35">
      <c r="A2" s="290" t="s">
        <v>1</v>
      </c>
      <c r="B2" s="291" t="s">
        <v>2</v>
      </c>
      <c r="C2" s="291"/>
      <c r="D2" s="291"/>
      <c r="E2" s="291"/>
      <c r="F2" s="291"/>
      <c r="G2" s="291"/>
      <c r="H2" s="291"/>
      <c r="I2" s="291"/>
      <c r="J2" s="291"/>
      <c r="K2" s="291"/>
      <c r="L2" s="291"/>
      <c r="M2" s="291"/>
    </row>
    <row r="3" spans="1:16" x14ac:dyDescent="0.35">
      <c r="A3" s="290"/>
      <c r="B3" s="1">
        <v>0</v>
      </c>
      <c r="C3" s="1">
        <v>1</v>
      </c>
      <c r="D3" s="1">
        <v>2</v>
      </c>
      <c r="E3" s="1">
        <v>3</v>
      </c>
      <c r="F3" s="1">
        <v>4</v>
      </c>
      <c r="G3" s="1">
        <v>5</v>
      </c>
      <c r="H3" s="1">
        <v>6</v>
      </c>
      <c r="I3" s="1">
        <v>7</v>
      </c>
      <c r="J3" s="1">
        <v>8</v>
      </c>
      <c r="K3" s="1">
        <v>9</v>
      </c>
      <c r="L3" s="1">
        <v>10</v>
      </c>
      <c r="M3" s="2" t="s">
        <v>3</v>
      </c>
    </row>
    <row r="4" spans="1:16" ht="31.5" customHeight="1" x14ac:dyDescent="0.35">
      <c r="A4" s="3" t="s">
        <v>4</v>
      </c>
      <c r="B4" s="59">
        <v>0</v>
      </c>
      <c r="C4" s="59">
        <v>0</v>
      </c>
      <c r="D4" s="59">
        <v>0</v>
      </c>
      <c r="E4" s="59">
        <v>0</v>
      </c>
      <c r="F4" s="59">
        <v>0</v>
      </c>
      <c r="G4" s="59">
        <v>0</v>
      </c>
      <c r="H4" s="59">
        <v>0</v>
      </c>
      <c r="I4" s="59">
        <v>0</v>
      </c>
      <c r="J4" s="59">
        <v>0</v>
      </c>
      <c r="K4" s="59">
        <v>0</v>
      </c>
      <c r="L4" s="59">
        <v>0</v>
      </c>
      <c r="M4" s="59">
        <f t="shared" ref="M4:M20" si="0">SUM(B4:L4)</f>
        <v>0</v>
      </c>
    </row>
    <row r="5" spans="1:16" ht="23.25" customHeight="1" x14ac:dyDescent="0.35">
      <c r="A5" s="5" t="s">
        <v>5</v>
      </c>
      <c r="B5" s="59">
        <v>0</v>
      </c>
      <c r="C5" s="59">
        <v>0</v>
      </c>
      <c r="D5" s="59">
        <v>0</v>
      </c>
      <c r="E5" s="59">
        <v>0</v>
      </c>
      <c r="F5" s="59">
        <v>0</v>
      </c>
      <c r="G5" s="59">
        <v>0</v>
      </c>
      <c r="H5" s="59">
        <v>0</v>
      </c>
      <c r="I5" s="59">
        <v>0</v>
      </c>
      <c r="J5" s="59">
        <v>0</v>
      </c>
      <c r="K5" s="59">
        <v>0</v>
      </c>
      <c r="L5" s="59">
        <v>0</v>
      </c>
      <c r="M5" s="59">
        <f t="shared" si="0"/>
        <v>0</v>
      </c>
    </row>
    <row r="6" spans="1:16" x14ac:dyDescent="0.35">
      <c r="A6" s="5" t="s">
        <v>6</v>
      </c>
      <c r="B6" s="59">
        <v>0</v>
      </c>
      <c r="C6" s="59">
        <v>0</v>
      </c>
      <c r="D6" s="59">
        <v>0</v>
      </c>
      <c r="E6" s="59">
        <v>0</v>
      </c>
      <c r="F6" s="59">
        <v>0</v>
      </c>
      <c r="G6" s="59">
        <v>0</v>
      </c>
      <c r="H6" s="59">
        <v>0</v>
      </c>
      <c r="I6" s="59">
        <v>0</v>
      </c>
      <c r="J6" s="59">
        <v>0</v>
      </c>
      <c r="K6" s="59">
        <v>0</v>
      </c>
      <c r="L6" s="59">
        <v>0</v>
      </c>
      <c r="M6" s="59">
        <f t="shared" si="0"/>
        <v>0</v>
      </c>
    </row>
    <row r="7" spans="1:16" ht="51" customHeight="1" x14ac:dyDescent="0.35">
      <c r="A7" s="5" t="s">
        <v>7</v>
      </c>
      <c r="B7" s="59">
        <v>0</v>
      </c>
      <c r="C7" s="59">
        <v>0</v>
      </c>
      <c r="D7" s="59">
        <v>0</v>
      </c>
      <c r="E7" s="59">
        <v>0</v>
      </c>
      <c r="F7" s="59">
        <v>0</v>
      </c>
      <c r="G7" s="59">
        <v>0</v>
      </c>
      <c r="H7" s="59">
        <v>0</v>
      </c>
      <c r="I7" s="59">
        <v>0</v>
      </c>
      <c r="J7" s="59">
        <v>0</v>
      </c>
      <c r="K7" s="59">
        <v>0</v>
      </c>
      <c r="L7" s="59">
        <v>0</v>
      </c>
      <c r="M7" s="59">
        <f t="shared" si="0"/>
        <v>0</v>
      </c>
    </row>
    <row r="8" spans="1:16" ht="32.25" customHeight="1" x14ac:dyDescent="0.35">
      <c r="A8" s="3" t="s">
        <v>8</v>
      </c>
      <c r="B8" s="59">
        <f t="shared" ref="B8:L8" si="1">SUM(B9:B11)</f>
        <v>0.62</v>
      </c>
      <c r="C8" s="59">
        <f t="shared" si="1"/>
        <v>1</v>
      </c>
      <c r="D8" s="59">
        <f t="shared" si="1"/>
        <v>1</v>
      </c>
      <c r="E8" s="59">
        <f t="shared" si="1"/>
        <v>1</v>
      </c>
      <c r="F8" s="59">
        <f t="shared" si="1"/>
        <v>1</v>
      </c>
      <c r="G8" s="59">
        <f t="shared" si="1"/>
        <v>1</v>
      </c>
      <c r="H8" s="59">
        <f t="shared" si="1"/>
        <v>1</v>
      </c>
      <c r="I8" s="59">
        <f t="shared" si="1"/>
        <v>1</v>
      </c>
      <c r="J8" s="59">
        <f t="shared" si="1"/>
        <v>1</v>
      </c>
      <c r="K8" s="59">
        <f t="shared" si="1"/>
        <v>1</v>
      </c>
      <c r="L8" s="59">
        <f t="shared" si="1"/>
        <v>1</v>
      </c>
      <c r="M8" s="59">
        <f>SUM(B8:L8)</f>
        <v>10.620000000000001</v>
      </c>
      <c r="P8" s="23"/>
    </row>
    <row r="9" spans="1:16" ht="18" customHeight="1" x14ac:dyDescent="0.35">
      <c r="A9" s="5" t="s">
        <v>5</v>
      </c>
      <c r="B9" s="60">
        <v>0.62</v>
      </c>
      <c r="C9" s="60">
        <v>1</v>
      </c>
      <c r="D9" s="60">
        <v>1</v>
      </c>
      <c r="E9" s="60">
        <v>1</v>
      </c>
      <c r="F9" s="60">
        <v>1</v>
      </c>
      <c r="G9" s="60">
        <v>1</v>
      </c>
      <c r="H9" s="60">
        <v>1</v>
      </c>
      <c r="I9" s="60">
        <v>1</v>
      </c>
      <c r="J9" s="60">
        <v>1</v>
      </c>
      <c r="K9" s="60">
        <v>1</v>
      </c>
      <c r="L9" s="60">
        <v>1</v>
      </c>
      <c r="M9" s="59">
        <f t="shared" si="0"/>
        <v>10.620000000000001</v>
      </c>
    </row>
    <row r="10" spans="1:16" x14ac:dyDescent="0.35">
      <c r="A10" s="5" t="s">
        <v>6</v>
      </c>
      <c r="B10" s="58">
        <v>0</v>
      </c>
      <c r="C10" s="59">
        <v>0</v>
      </c>
      <c r="D10" s="59">
        <v>0</v>
      </c>
      <c r="E10" s="59">
        <v>0</v>
      </c>
      <c r="F10" s="59">
        <v>0</v>
      </c>
      <c r="G10" s="59">
        <v>0</v>
      </c>
      <c r="H10" s="59">
        <v>0</v>
      </c>
      <c r="I10" s="59">
        <v>0</v>
      </c>
      <c r="J10" s="59">
        <v>0</v>
      </c>
      <c r="K10" s="59">
        <v>0</v>
      </c>
      <c r="L10" s="59">
        <v>0</v>
      </c>
      <c r="M10" s="59">
        <f t="shared" si="0"/>
        <v>0</v>
      </c>
    </row>
    <row r="11" spans="1:16" ht="42" customHeight="1" x14ac:dyDescent="0.35">
      <c r="A11" s="5" t="s">
        <v>7</v>
      </c>
      <c r="B11" s="58">
        <v>0</v>
      </c>
      <c r="C11" s="59">
        <v>0</v>
      </c>
      <c r="D11" s="59">
        <v>0</v>
      </c>
      <c r="E11" s="59">
        <v>0</v>
      </c>
      <c r="F11" s="59">
        <v>0</v>
      </c>
      <c r="G11" s="59">
        <v>0</v>
      </c>
      <c r="H11" s="59">
        <v>0</v>
      </c>
      <c r="I11" s="59">
        <v>0</v>
      </c>
      <c r="J11" s="59">
        <v>0</v>
      </c>
      <c r="K11" s="59">
        <v>0</v>
      </c>
      <c r="L11" s="59">
        <v>0</v>
      </c>
      <c r="M11" s="59">
        <f t="shared" si="0"/>
        <v>0</v>
      </c>
    </row>
    <row r="12" spans="1:16" x14ac:dyDescent="0.35">
      <c r="A12" s="3" t="s">
        <v>11</v>
      </c>
      <c r="B12" s="59">
        <f>SUM(B13:B15)</f>
        <v>-0.62</v>
      </c>
      <c r="C12" s="59">
        <f t="shared" ref="C12:L12" si="2">SUM(C13:C15)</f>
        <v>-1</v>
      </c>
      <c r="D12" s="59">
        <f t="shared" si="2"/>
        <v>-1</v>
      </c>
      <c r="E12" s="59">
        <f t="shared" si="2"/>
        <v>-1</v>
      </c>
      <c r="F12" s="59">
        <f t="shared" si="2"/>
        <v>-1</v>
      </c>
      <c r="G12" s="59">
        <f t="shared" si="2"/>
        <v>-1</v>
      </c>
      <c r="H12" s="59">
        <f t="shared" si="2"/>
        <v>-1</v>
      </c>
      <c r="I12" s="59">
        <f t="shared" si="2"/>
        <v>-1</v>
      </c>
      <c r="J12" s="59">
        <f t="shared" si="2"/>
        <v>-1</v>
      </c>
      <c r="K12" s="59">
        <f t="shared" si="2"/>
        <v>-1</v>
      </c>
      <c r="L12" s="59">
        <f t="shared" si="2"/>
        <v>-1</v>
      </c>
      <c r="M12" s="59">
        <f t="shared" si="0"/>
        <v>-10.620000000000001</v>
      </c>
      <c r="P12" s="23"/>
    </row>
    <row r="13" spans="1:16" ht="15.5" x14ac:dyDescent="0.35">
      <c r="A13" s="5" t="s">
        <v>5</v>
      </c>
      <c r="B13" s="60">
        <v>-0.62</v>
      </c>
      <c r="C13" s="60">
        <v>-1</v>
      </c>
      <c r="D13" s="60">
        <v>-1</v>
      </c>
      <c r="E13" s="60">
        <v>-1</v>
      </c>
      <c r="F13" s="60">
        <v>-1</v>
      </c>
      <c r="G13" s="60">
        <v>-1</v>
      </c>
      <c r="H13" s="60">
        <v>-1</v>
      </c>
      <c r="I13" s="60">
        <v>-1</v>
      </c>
      <c r="J13" s="60">
        <v>-1</v>
      </c>
      <c r="K13" s="60">
        <v>-1</v>
      </c>
      <c r="L13" s="60">
        <v>-1</v>
      </c>
      <c r="M13" s="59">
        <f t="shared" si="0"/>
        <v>-10.620000000000001</v>
      </c>
      <c r="P13" s="23"/>
    </row>
    <row r="14" spans="1:16" x14ac:dyDescent="0.35">
      <c r="A14" s="5" t="s">
        <v>6</v>
      </c>
      <c r="B14" s="59">
        <v>0</v>
      </c>
      <c r="C14" s="59">
        <v>0</v>
      </c>
      <c r="D14" s="59">
        <v>0</v>
      </c>
      <c r="E14" s="59">
        <v>0</v>
      </c>
      <c r="F14" s="59">
        <v>0</v>
      </c>
      <c r="G14" s="59">
        <v>0</v>
      </c>
      <c r="H14" s="59">
        <v>0</v>
      </c>
      <c r="I14" s="59">
        <v>0</v>
      </c>
      <c r="J14" s="59">
        <v>0</v>
      </c>
      <c r="K14" s="59">
        <v>0</v>
      </c>
      <c r="L14" s="59">
        <v>0</v>
      </c>
      <c r="M14" s="59">
        <f t="shared" si="0"/>
        <v>0</v>
      </c>
    </row>
    <row r="15" spans="1:16" ht="57.75" customHeight="1" x14ac:dyDescent="0.35">
      <c r="A15" s="5" t="s">
        <v>7</v>
      </c>
      <c r="B15" s="59">
        <v>0</v>
      </c>
      <c r="C15" s="59">
        <v>0</v>
      </c>
      <c r="D15" s="59">
        <v>0</v>
      </c>
      <c r="E15" s="59">
        <v>0</v>
      </c>
      <c r="F15" s="59">
        <v>0</v>
      </c>
      <c r="G15" s="59">
        <v>0</v>
      </c>
      <c r="H15" s="59">
        <v>0</v>
      </c>
      <c r="I15" s="59">
        <v>0</v>
      </c>
      <c r="J15" s="59">
        <v>0</v>
      </c>
      <c r="K15" s="59">
        <v>0</v>
      </c>
      <c r="L15" s="59">
        <v>0</v>
      </c>
      <c r="M15" s="59">
        <f t="shared" si="0"/>
        <v>0</v>
      </c>
    </row>
    <row r="16" spans="1:16" ht="43.5" x14ac:dyDescent="0.35">
      <c r="A16" s="3" t="s">
        <v>9</v>
      </c>
      <c r="B16" s="59">
        <v>0</v>
      </c>
      <c r="C16" s="59">
        <v>0</v>
      </c>
      <c r="D16" s="59">
        <v>0</v>
      </c>
      <c r="E16" s="59">
        <v>0</v>
      </c>
      <c r="F16" s="59">
        <v>0</v>
      </c>
      <c r="G16" s="59">
        <v>0</v>
      </c>
      <c r="H16" s="59">
        <v>0</v>
      </c>
      <c r="I16" s="59">
        <v>0</v>
      </c>
      <c r="J16" s="59">
        <v>0</v>
      </c>
      <c r="K16" s="59">
        <v>0</v>
      </c>
      <c r="L16" s="59">
        <v>0</v>
      </c>
      <c r="M16" s="59">
        <f t="shared" si="0"/>
        <v>0</v>
      </c>
    </row>
    <row r="17" spans="1:13" ht="29" x14ac:dyDescent="0.35">
      <c r="A17" s="3" t="s">
        <v>10</v>
      </c>
      <c r="B17" s="59">
        <f>SUM(B18:B20)</f>
        <v>0</v>
      </c>
      <c r="C17" s="59">
        <f t="shared" ref="C17:L17" si="3">SUM(C18:C20)</f>
        <v>0</v>
      </c>
      <c r="D17" s="59">
        <f t="shared" si="3"/>
        <v>0</v>
      </c>
      <c r="E17" s="59">
        <f t="shared" si="3"/>
        <v>0</v>
      </c>
      <c r="F17" s="59">
        <f t="shared" si="3"/>
        <v>0</v>
      </c>
      <c r="G17" s="59">
        <f t="shared" si="3"/>
        <v>0</v>
      </c>
      <c r="H17" s="59">
        <f t="shared" si="3"/>
        <v>0</v>
      </c>
      <c r="I17" s="59">
        <f t="shared" si="3"/>
        <v>0</v>
      </c>
      <c r="J17" s="59">
        <f t="shared" si="3"/>
        <v>0</v>
      </c>
      <c r="K17" s="59">
        <f t="shared" si="3"/>
        <v>0</v>
      </c>
      <c r="L17" s="59">
        <f t="shared" si="3"/>
        <v>0</v>
      </c>
      <c r="M17" s="59">
        <f t="shared" si="0"/>
        <v>0</v>
      </c>
    </row>
    <row r="18" spans="1:13" x14ac:dyDescent="0.35">
      <c r="A18" s="5" t="s">
        <v>5</v>
      </c>
      <c r="B18" s="59">
        <v>0</v>
      </c>
      <c r="C18" s="59">
        <v>0</v>
      </c>
      <c r="D18" s="59">
        <v>0</v>
      </c>
      <c r="E18" s="59">
        <v>0</v>
      </c>
      <c r="F18" s="59">
        <v>0</v>
      </c>
      <c r="G18" s="59">
        <v>0</v>
      </c>
      <c r="H18" s="59">
        <v>0</v>
      </c>
      <c r="I18" s="59">
        <v>0</v>
      </c>
      <c r="J18" s="59">
        <v>0</v>
      </c>
      <c r="K18" s="59">
        <v>0</v>
      </c>
      <c r="L18" s="59">
        <v>0</v>
      </c>
      <c r="M18" s="59">
        <f t="shared" si="0"/>
        <v>0</v>
      </c>
    </row>
    <row r="19" spans="1:13" x14ac:dyDescent="0.35">
      <c r="A19" s="5" t="s">
        <v>6</v>
      </c>
      <c r="B19" s="59">
        <v>0</v>
      </c>
      <c r="C19" s="59">
        <v>0</v>
      </c>
      <c r="D19" s="59">
        <v>0</v>
      </c>
      <c r="E19" s="59">
        <v>0</v>
      </c>
      <c r="F19" s="59">
        <v>0</v>
      </c>
      <c r="G19" s="59">
        <v>0</v>
      </c>
      <c r="H19" s="59">
        <v>0</v>
      </c>
      <c r="I19" s="59">
        <v>0</v>
      </c>
      <c r="J19" s="59">
        <v>0</v>
      </c>
      <c r="K19" s="59">
        <v>0</v>
      </c>
      <c r="L19" s="59">
        <v>0</v>
      </c>
      <c r="M19" s="59">
        <f t="shared" si="0"/>
        <v>0</v>
      </c>
    </row>
    <row r="20" spans="1:13" ht="29" x14ac:dyDescent="0.35">
      <c r="A20" s="5" t="s">
        <v>7</v>
      </c>
      <c r="B20" s="59">
        <v>0</v>
      </c>
      <c r="C20" s="59">
        <v>0</v>
      </c>
      <c r="D20" s="59">
        <v>0</v>
      </c>
      <c r="E20" s="59">
        <v>0</v>
      </c>
      <c r="F20" s="59">
        <v>0</v>
      </c>
      <c r="G20" s="59">
        <v>0</v>
      </c>
      <c r="H20" s="59">
        <v>0</v>
      </c>
      <c r="I20" s="59">
        <v>0</v>
      </c>
      <c r="J20" s="59">
        <v>0</v>
      </c>
      <c r="K20" s="59">
        <v>0</v>
      </c>
      <c r="L20" s="59">
        <v>0</v>
      </c>
      <c r="M20" s="59">
        <f t="shared" si="0"/>
        <v>0</v>
      </c>
    </row>
    <row r="21" spans="1:13" ht="39" customHeight="1" x14ac:dyDescent="0.35">
      <c r="A21" s="5" t="s">
        <v>12</v>
      </c>
      <c r="B21" s="290" t="s">
        <v>228</v>
      </c>
      <c r="C21" s="290"/>
      <c r="D21" s="290"/>
      <c r="E21" s="290"/>
      <c r="F21" s="290"/>
      <c r="G21" s="290"/>
      <c r="H21" s="290"/>
      <c r="I21" s="290"/>
      <c r="J21" s="290"/>
      <c r="K21" s="290"/>
      <c r="L21" s="290"/>
      <c r="M21" s="290"/>
    </row>
    <row r="22" spans="1:13" ht="90" customHeight="1" x14ac:dyDescent="0.35">
      <c r="A22" s="5" t="s">
        <v>13</v>
      </c>
      <c r="B22" s="290"/>
      <c r="C22" s="290"/>
      <c r="D22" s="290"/>
      <c r="E22" s="290"/>
      <c r="F22" s="290"/>
      <c r="G22" s="290"/>
      <c r="H22" s="290"/>
      <c r="I22" s="290"/>
      <c r="J22" s="290"/>
      <c r="K22" s="290"/>
      <c r="L22" s="290"/>
      <c r="M22" s="290"/>
    </row>
    <row r="25" spans="1:13" x14ac:dyDescent="0.35">
      <c r="A25" s="289" t="s">
        <v>14</v>
      </c>
      <c r="B25" s="289"/>
      <c r="C25" s="289"/>
      <c r="D25" s="289"/>
      <c r="E25" s="289"/>
      <c r="F25" s="289"/>
      <c r="G25" s="289"/>
      <c r="H25" s="289"/>
      <c r="I25" s="289"/>
      <c r="J25" s="289"/>
    </row>
    <row r="26" spans="1:13" x14ac:dyDescent="0.35">
      <c r="A26" s="291" t="s">
        <v>15</v>
      </c>
      <c r="B26" s="291"/>
      <c r="C26" s="291"/>
      <c r="D26" s="291"/>
      <c r="E26" s="291"/>
      <c r="F26" s="291"/>
      <c r="G26" s="291"/>
      <c r="H26" s="291"/>
      <c r="I26" s="291"/>
      <c r="J26" s="291"/>
    </row>
    <row r="27" spans="1:13" x14ac:dyDescent="0.35">
      <c r="A27" s="290" t="s">
        <v>16</v>
      </c>
      <c r="B27" s="290"/>
      <c r="C27" s="6">
        <v>0</v>
      </c>
      <c r="D27" s="5">
        <v>1</v>
      </c>
      <c r="E27" s="5">
        <v>2</v>
      </c>
      <c r="F27" s="5">
        <v>3</v>
      </c>
      <c r="G27" s="5">
        <v>5</v>
      </c>
      <c r="H27" s="5">
        <v>10</v>
      </c>
      <c r="I27" s="292" t="s">
        <v>3</v>
      </c>
      <c r="J27" s="292"/>
    </row>
    <row r="28" spans="1:13" ht="43.5" x14ac:dyDescent="0.35">
      <c r="A28" s="58" t="s">
        <v>17</v>
      </c>
      <c r="B28" s="5" t="s">
        <v>20</v>
      </c>
      <c r="C28" s="52"/>
      <c r="D28" s="52"/>
      <c r="E28" s="52"/>
      <c r="F28" s="52"/>
      <c r="G28" s="52"/>
      <c r="H28" s="52"/>
      <c r="I28" s="40"/>
      <c r="J28" s="41"/>
    </row>
    <row r="29" spans="1:13" ht="87" x14ac:dyDescent="0.35">
      <c r="A29" s="58" t="s">
        <v>18</v>
      </c>
      <c r="B29" s="5" t="s">
        <v>21</v>
      </c>
      <c r="C29" s="53"/>
      <c r="D29" s="53"/>
      <c r="E29" s="53"/>
      <c r="F29" s="53"/>
      <c r="G29" s="53"/>
      <c r="H29" s="53"/>
      <c r="I29" s="42"/>
      <c r="J29" s="43"/>
    </row>
    <row r="30" spans="1:13" ht="87" x14ac:dyDescent="0.35">
      <c r="A30" s="58" t="s">
        <v>19</v>
      </c>
      <c r="B30" s="7" t="s">
        <v>22</v>
      </c>
      <c r="C30" s="54"/>
      <c r="D30" s="54"/>
      <c r="E30" s="54"/>
      <c r="F30" s="54"/>
      <c r="G30" s="54"/>
      <c r="H30" s="54"/>
      <c r="I30" s="44"/>
      <c r="J30" s="45"/>
    </row>
    <row r="31" spans="1:13" ht="29" x14ac:dyDescent="0.35">
      <c r="A31" s="8"/>
      <c r="B31" s="5" t="s">
        <v>23</v>
      </c>
      <c r="C31" s="58"/>
      <c r="D31" s="58"/>
      <c r="E31" s="58"/>
      <c r="F31" s="58"/>
      <c r="G31" s="58"/>
      <c r="H31" s="58"/>
      <c r="I31" s="290"/>
      <c r="J31" s="290"/>
    </row>
    <row r="32" spans="1:13" ht="43.5" x14ac:dyDescent="0.35">
      <c r="A32" s="290" t="s">
        <v>24</v>
      </c>
      <c r="B32" s="5" t="s">
        <v>20</v>
      </c>
      <c r="C32" s="300"/>
      <c r="D32" s="301"/>
      <c r="E32" s="301"/>
      <c r="F32" s="301"/>
      <c r="G32" s="301"/>
      <c r="H32" s="301"/>
      <c r="I32" s="301"/>
      <c r="J32" s="302"/>
    </row>
    <row r="33" spans="1:10" ht="87" x14ac:dyDescent="0.35">
      <c r="A33" s="290"/>
      <c r="B33" s="5" t="s">
        <v>21</v>
      </c>
      <c r="C33" s="395"/>
      <c r="D33" s="396"/>
      <c r="E33" s="396"/>
      <c r="F33" s="396"/>
      <c r="G33" s="396"/>
      <c r="H33" s="396"/>
      <c r="I33" s="396"/>
      <c r="J33" s="397"/>
    </row>
    <row r="34" spans="1:10" ht="87" x14ac:dyDescent="0.35">
      <c r="A34" s="290"/>
      <c r="B34" s="7" t="s">
        <v>25</v>
      </c>
      <c r="C34" s="303"/>
      <c r="D34" s="304"/>
      <c r="E34" s="304"/>
      <c r="F34" s="304"/>
      <c r="G34" s="304"/>
      <c r="H34" s="304"/>
      <c r="I34" s="304"/>
      <c r="J34" s="305"/>
    </row>
    <row r="35" spans="1:10" ht="29" x14ac:dyDescent="0.35">
      <c r="A35" s="290"/>
      <c r="B35" s="5" t="s">
        <v>23</v>
      </c>
      <c r="C35" s="58"/>
      <c r="D35" s="58"/>
      <c r="E35" s="58"/>
      <c r="F35" s="58"/>
      <c r="G35" s="58"/>
      <c r="H35" s="58"/>
      <c r="I35" s="290"/>
      <c r="J35" s="290"/>
    </row>
    <row r="36" spans="1:10" ht="87" x14ac:dyDescent="0.35">
      <c r="A36" s="290" t="s">
        <v>26</v>
      </c>
      <c r="B36" s="5" t="s">
        <v>22</v>
      </c>
      <c r="C36" s="294"/>
      <c r="D36" s="295"/>
      <c r="E36" s="295"/>
      <c r="F36" s="295"/>
      <c r="G36" s="295"/>
      <c r="H36" s="295"/>
      <c r="I36" s="295"/>
      <c r="J36" s="296"/>
    </row>
    <row r="37" spans="1:10" ht="29" x14ac:dyDescent="0.35">
      <c r="A37" s="290"/>
      <c r="B37" s="5" t="s">
        <v>23</v>
      </c>
      <c r="C37" s="58"/>
      <c r="D37" s="58"/>
      <c r="E37" s="58"/>
      <c r="F37" s="58"/>
      <c r="G37" s="58"/>
      <c r="H37" s="58"/>
      <c r="I37" s="290"/>
      <c r="J37" s="290"/>
    </row>
    <row r="38" spans="1:10" ht="43.5" x14ac:dyDescent="0.35">
      <c r="A38" s="58" t="s">
        <v>13</v>
      </c>
      <c r="B38" s="294"/>
      <c r="C38" s="295"/>
      <c r="D38" s="295"/>
      <c r="E38" s="295"/>
      <c r="F38" s="295"/>
      <c r="G38" s="295"/>
      <c r="H38" s="295"/>
      <c r="I38" s="295"/>
      <c r="J38" s="296"/>
    </row>
  </sheetData>
  <mergeCells count="17">
    <mergeCell ref="A25:J25"/>
    <mergeCell ref="A1:M1"/>
    <mergeCell ref="A2:A3"/>
    <mergeCell ref="B2:M2"/>
    <mergeCell ref="B21:M21"/>
    <mergeCell ref="B22:M22"/>
    <mergeCell ref="A36:A37"/>
    <mergeCell ref="C36:J36"/>
    <mergeCell ref="I37:J37"/>
    <mergeCell ref="B38:J38"/>
    <mergeCell ref="A26:J26"/>
    <mergeCell ref="A27:B27"/>
    <mergeCell ref="I27:J27"/>
    <mergeCell ref="I31:J31"/>
    <mergeCell ref="A32:A35"/>
    <mergeCell ref="C32:J34"/>
    <mergeCell ref="I35:J35"/>
  </mergeCells>
  <pageMargins left="0.7" right="0.7" top="0.75" bottom="0.75" header="0.3" footer="0.3"/>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workbookViewId="0">
      <selection activeCell="B22" sqref="B22:M22"/>
    </sheetView>
  </sheetViews>
  <sheetFormatPr defaultRowHeight="14.5" x14ac:dyDescent="0.35"/>
  <cols>
    <col min="1" max="1" width="25.7265625" customWidth="1"/>
    <col min="2" max="3" width="9.1796875" customWidth="1"/>
    <col min="13" max="13" width="19.7265625" customWidth="1"/>
  </cols>
  <sheetData>
    <row r="1" spans="1:16" x14ac:dyDescent="0.35">
      <c r="A1" s="289" t="s">
        <v>0</v>
      </c>
      <c r="B1" s="289"/>
      <c r="C1" s="289"/>
      <c r="D1" s="289"/>
      <c r="E1" s="289"/>
      <c r="F1" s="289"/>
      <c r="G1" s="289"/>
      <c r="H1" s="289"/>
      <c r="I1" s="289"/>
      <c r="J1" s="289"/>
      <c r="K1" s="289"/>
      <c r="L1" s="289"/>
      <c r="M1" s="289"/>
    </row>
    <row r="2" spans="1:16" x14ac:dyDescent="0.35">
      <c r="A2" s="290" t="s">
        <v>1</v>
      </c>
      <c r="B2" s="291" t="s">
        <v>2</v>
      </c>
      <c r="C2" s="291"/>
      <c r="D2" s="291"/>
      <c r="E2" s="291"/>
      <c r="F2" s="291"/>
      <c r="G2" s="291"/>
      <c r="H2" s="291"/>
      <c r="I2" s="291"/>
      <c r="J2" s="291"/>
      <c r="K2" s="291"/>
      <c r="L2" s="291"/>
      <c r="M2" s="291"/>
    </row>
    <row r="3" spans="1:16" x14ac:dyDescent="0.35">
      <c r="A3" s="290"/>
      <c r="B3" s="1">
        <v>0</v>
      </c>
      <c r="C3" s="1">
        <v>1</v>
      </c>
      <c r="D3" s="1">
        <v>2</v>
      </c>
      <c r="E3" s="1">
        <v>3</v>
      </c>
      <c r="F3" s="1">
        <v>4</v>
      </c>
      <c r="G3" s="1">
        <v>5</v>
      </c>
      <c r="H3" s="1">
        <v>6</v>
      </c>
      <c r="I3" s="1">
        <v>7</v>
      </c>
      <c r="J3" s="1">
        <v>8</v>
      </c>
      <c r="K3" s="1">
        <v>9</v>
      </c>
      <c r="L3" s="1">
        <v>10</v>
      </c>
      <c r="M3" s="2" t="s">
        <v>3</v>
      </c>
    </row>
    <row r="4" spans="1:16" ht="31.5" customHeight="1" x14ac:dyDescent="0.35">
      <c r="A4" s="3" t="s">
        <v>4</v>
      </c>
      <c r="B4" s="59">
        <v>0</v>
      </c>
      <c r="C4" s="59">
        <v>0</v>
      </c>
      <c r="D4" s="59">
        <v>0</v>
      </c>
      <c r="E4" s="59">
        <v>0</v>
      </c>
      <c r="F4" s="59">
        <v>0</v>
      </c>
      <c r="G4" s="59">
        <v>0</v>
      </c>
      <c r="H4" s="59">
        <v>0</v>
      </c>
      <c r="I4" s="59">
        <v>0</v>
      </c>
      <c r="J4" s="59">
        <v>0</v>
      </c>
      <c r="K4" s="59">
        <v>0</v>
      </c>
      <c r="L4" s="59">
        <v>0</v>
      </c>
      <c r="M4" s="59">
        <f t="shared" ref="M4:M7" si="0">SUM(B4:L4)</f>
        <v>0</v>
      </c>
    </row>
    <row r="5" spans="1:16" ht="23.25" customHeight="1" x14ac:dyDescent="0.35">
      <c r="A5" s="5" t="s">
        <v>5</v>
      </c>
      <c r="B5" s="59">
        <v>0</v>
      </c>
      <c r="C5" s="59">
        <v>0</v>
      </c>
      <c r="D5" s="59">
        <v>0</v>
      </c>
      <c r="E5" s="59">
        <v>0</v>
      </c>
      <c r="F5" s="59">
        <v>0</v>
      </c>
      <c r="G5" s="59">
        <v>0</v>
      </c>
      <c r="H5" s="59">
        <v>0</v>
      </c>
      <c r="I5" s="59">
        <v>0</v>
      </c>
      <c r="J5" s="59">
        <v>0</v>
      </c>
      <c r="K5" s="59">
        <v>0</v>
      </c>
      <c r="L5" s="59">
        <v>0</v>
      </c>
      <c r="M5" s="59">
        <f t="shared" si="0"/>
        <v>0</v>
      </c>
    </row>
    <row r="6" spans="1:16" x14ac:dyDescent="0.35">
      <c r="A6" s="5" t="s">
        <v>6</v>
      </c>
      <c r="B6" s="59">
        <v>0</v>
      </c>
      <c r="C6" s="59">
        <v>0</v>
      </c>
      <c r="D6" s="59">
        <v>0</v>
      </c>
      <c r="E6" s="59">
        <v>0</v>
      </c>
      <c r="F6" s="59">
        <v>0</v>
      </c>
      <c r="G6" s="59">
        <v>0</v>
      </c>
      <c r="H6" s="59">
        <v>0</v>
      </c>
      <c r="I6" s="59">
        <v>0</v>
      </c>
      <c r="J6" s="59">
        <v>0</v>
      </c>
      <c r="K6" s="59">
        <v>0</v>
      </c>
      <c r="L6" s="59">
        <v>0</v>
      </c>
      <c r="M6" s="59">
        <f t="shared" si="0"/>
        <v>0</v>
      </c>
    </row>
    <row r="7" spans="1:16" ht="51" customHeight="1" x14ac:dyDescent="0.35">
      <c r="A7" s="5" t="s">
        <v>7</v>
      </c>
      <c r="B7" s="59">
        <v>0</v>
      </c>
      <c r="C7" s="59">
        <v>0</v>
      </c>
      <c r="D7" s="59">
        <v>0</v>
      </c>
      <c r="E7" s="59">
        <v>0</v>
      </c>
      <c r="F7" s="59">
        <v>0</v>
      </c>
      <c r="G7" s="59">
        <v>0</v>
      </c>
      <c r="H7" s="59">
        <v>0</v>
      </c>
      <c r="I7" s="59">
        <v>0</v>
      </c>
      <c r="J7" s="59">
        <v>0</v>
      </c>
      <c r="K7" s="59">
        <v>0</v>
      </c>
      <c r="L7" s="59">
        <v>0</v>
      </c>
      <c r="M7" s="59">
        <f t="shared" si="0"/>
        <v>0</v>
      </c>
    </row>
    <row r="8" spans="1:16" ht="32.25" customHeight="1" x14ac:dyDescent="0.35">
      <c r="A8" s="3" t="s">
        <v>8</v>
      </c>
      <c r="B8" s="59">
        <f t="shared" ref="B8:L8" si="1">SUM(B9:B11)</f>
        <v>0.8</v>
      </c>
      <c r="C8" s="59">
        <f t="shared" si="1"/>
        <v>0.8</v>
      </c>
      <c r="D8" s="59">
        <f t="shared" si="1"/>
        <v>0.8</v>
      </c>
      <c r="E8" s="59">
        <f t="shared" si="1"/>
        <v>0.8</v>
      </c>
      <c r="F8" s="59">
        <f t="shared" si="1"/>
        <v>0.2</v>
      </c>
      <c r="G8" s="59">
        <f t="shared" si="1"/>
        <v>0.1</v>
      </c>
      <c r="H8" s="59">
        <f t="shared" si="1"/>
        <v>0.1</v>
      </c>
      <c r="I8" s="59">
        <f t="shared" si="1"/>
        <v>0.1</v>
      </c>
      <c r="J8" s="59">
        <f t="shared" si="1"/>
        <v>0.1</v>
      </c>
      <c r="K8" s="59">
        <f t="shared" si="1"/>
        <v>0.1</v>
      </c>
      <c r="L8" s="59">
        <f t="shared" si="1"/>
        <v>0.1</v>
      </c>
      <c r="M8" s="59">
        <f>SUM(B8:L8)</f>
        <v>4.0000000000000009</v>
      </c>
      <c r="P8" s="23"/>
    </row>
    <row r="9" spans="1:16" ht="18" customHeight="1" x14ac:dyDescent="0.35">
      <c r="A9" s="5" t="s">
        <v>5</v>
      </c>
      <c r="B9" s="61">
        <v>0.8</v>
      </c>
      <c r="C9" s="61">
        <v>0.8</v>
      </c>
      <c r="D9" s="61">
        <v>0.8</v>
      </c>
      <c r="E9" s="61">
        <v>0.8</v>
      </c>
      <c r="F9" s="61">
        <v>0.2</v>
      </c>
      <c r="G9" s="61">
        <v>0.1</v>
      </c>
      <c r="H9" s="61">
        <v>0.1</v>
      </c>
      <c r="I9" s="61">
        <v>0.1</v>
      </c>
      <c r="J9" s="61">
        <v>0.1</v>
      </c>
      <c r="K9" s="61">
        <v>0.1</v>
      </c>
      <c r="L9" s="61">
        <v>0.1</v>
      </c>
      <c r="M9" s="59">
        <f t="shared" ref="M9:M20" si="2">SUM(B9:L9)</f>
        <v>4.0000000000000009</v>
      </c>
    </row>
    <row r="10" spans="1:16" x14ac:dyDescent="0.35">
      <c r="A10" s="5" t="s">
        <v>6</v>
      </c>
      <c r="B10" s="58">
        <v>0</v>
      </c>
      <c r="C10" s="59">
        <v>0</v>
      </c>
      <c r="D10" s="59">
        <v>0</v>
      </c>
      <c r="E10" s="59">
        <v>0</v>
      </c>
      <c r="F10" s="59">
        <v>0</v>
      </c>
      <c r="G10" s="59">
        <v>0</v>
      </c>
      <c r="H10" s="59">
        <v>0</v>
      </c>
      <c r="I10" s="59">
        <v>0</v>
      </c>
      <c r="J10" s="59">
        <v>0</v>
      </c>
      <c r="K10" s="59">
        <v>0</v>
      </c>
      <c r="L10" s="59">
        <v>0</v>
      </c>
      <c r="M10" s="59">
        <f t="shared" si="2"/>
        <v>0</v>
      </c>
    </row>
    <row r="11" spans="1:16" ht="42" customHeight="1" x14ac:dyDescent="0.35">
      <c r="A11" s="5" t="s">
        <v>7</v>
      </c>
      <c r="B11" s="58">
        <v>0</v>
      </c>
      <c r="C11" s="59">
        <v>0</v>
      </c>
      <c r="D11" s="59">
        <v>0</v>
      </c>
      <c r="E11" s="59">
        <v>0</v>
      </c>
      <c r="F11" s="59">
        <v>0</v>
      </c>
      <c r="G11" s="59">
        <v>0</v>
      </c>
      <c r="H11" s="59">
        <v>0</v>
      </c>
      <c r="I11" s="59">
        <v>0</v>
      </c>
      <c r="J11" s="59">
        <v>0</v>
      </c>
      <c r="K11" s="59">
        <v>0</v>
      </c>
      <c r="L11" s="59">
        <v>0</v>
      </c>
      <c r="M11" s="59">
        <f t="shared" si="2"/>
        <v>0</v>
      </c>
    </row>
    <row r="12" spans="1:16" x14ac:dyDescent="0.35">
      <c r="A12" s="3" t="s">
        <v>11</v>
      </c>
      <c r="B12" s="59">
        <f>SUM(B13:B15)</f>
        <v>-0.8</v>
      </c>
      <c r="C12" s="59">
        <f t="shared" ref="C12:L12" si="3">SUM(C13:C15)</f>
        <v>-0.8</v>
      </c>
      <c r="D12" s="59">
        <f t="shared" si="3"/>
        <v>-0.8</v>
      </c>
      <c r="E12" s="59">
        <f t="shared" si="3"/>
        <v>-0.8</v>
      </c>
      <c r="F12" s="59">
        <f t="shared" si="3"/>
        <v>-0.2</v>
      </c>
      <c r="G12" s="59">
        <f t="shared" si="3"/>
        <v>-0.1</v>
      </c>
      <c r="H12" s="59">
        <f t="shared" si="3"/>
        <v>-0.1</v>
      </c>
      <c r="I12" s="59">
        <f t="shared" si="3"/>
        <v>-0.1</v>
      </c>
      <c r="J12" s="59">
        <f t="shared" si="3"/>
        <v>-0.1</v>
      </c>
      <c r="K12" s="59">
        <f t="shared" si="3"/>
        <v>-0.1</v>
      </c>
      <c r="L12" s="59">
        <f t="shared" si="3"/>
        <v>-0.1</v>
      </c>
      <c r="M12" s="59">
        <f t="shared" si="2"/>
        <v>-4.0000000000000009</v>
      </c>
      <c r="P12" s="23"/>
    </row>
    <row r="13" spans="1:16" ht="15.5" x14ac:dyDescent="0.35">
      <c r="A13" s="5" t="s">
        <v>5</v>
      </c>
      <c r="B13" s="61">
        <v>-0.8</v>
      </c>
      <c r="C13" s="61">
        <v>-0.8</v>
      </c>
      <c r="D13" s="61">
        <v>-0.8</v>
      </c>
      <c r="E13" s="61">
        <v>-0.8</v>
      </c>
      <c r="F13" s="61">
        <v>-0.2</v>
      </c>
      <c r="G13" s="61">
        <v>-0.1</v>
      </c>
      <c r="H13" s="61">
        <v>-0.1</v>
      </c>
      <c r="I13" s="61">
        <v>-0.1</v>
      </c>
      <c r="J13" s="61">
        <v>-0.1</v>
      </c>
      <c r="K13" s="61">
        <v>-0.1</v>
      </c>
      <c r="L13" s="61">
        <v>-0.1</v>
      </c>
      <c r="M13" s="59">
        <f t="shared" si="2"/>
        <v>-4.0000000000000009</v>
      </c>
      <c r="P13" s="23"/>
    </row>
    <row r="14" spans="1:16" x14ac:dyDescent="0.35">
      <c r="A14" s="5" t="s">
        <v>6</v>
      </c>
      <c r="B14" s="59">
        <v>0</v>
      </c>
      <c r="C14" s="59">
        <v>0</v>
      </c>
      <c r="D14" s="59">
        <v>0</v>
      </c>
      <c r="E14" s="59">
        <v>0</v>
      </c>
      <c r="F14" s="59">
        <v>0</v>
      </c>
      <c r="G14" s="59">
        <v>0</v>
      </c>
      <c r="H14" s="59">
        <v>0</v>
      </c>
      <c r="I14" s="59">
        <v>0</v>
      </c>
      <c r="J14" s="59">
        <v>0</v>
      </c>
      <c r="K14" s="59">
        <v>0</v>
      </c>
      <c r="L14" s="59">
        <v>0</v>
      </c>
      <c r="M14" s="59">
        <f t="shared" si="2"/>
        <v>0</v>
      </c>
    </row>
    <row r="15" spans="1:16" ht="57.75" customHeight="1" x14ac:dyDescent="0.35">
      <c r="A15" s="5" t="s">
        <v>7</v>
      </c>
      <c r="B15" s="59">
        <v>0</v>
      </c>
      <c r="C15" s="59">
        <v>0</v>
      </c>
      <c r="D15" s="59">
        <v>0</v>
      </c>
      <c r="E15" s="59">
        <v>0</v>
      </c>
      <c r="F15" s="59">
        <v>0</v>
      </c>
      <c r="G15" s="59">
        <v>0</v>
      </c>
      <c r="H15" s="59">
        <v>0</v>
      </c>
      <c r="I15" s="59">
        <v>0</v>
      </c>
      <c r="J15" s="59">
        <v>0</v>
      </c>
      <c r="K15" s="59">
        <v>0</v>
      </c>
      <c r="L15" s="59">
        <v>0</v>
      </c>
      <c r="M15" s="59">
        <f t="shared" si="2"/>
        <v>0</v>
      </c>
    </row>
    <row r="16" spans="1:16" ht="43.5" x14ac:dyDescent="0.35">
      <c r="A16" s="3" t="s">
        <v>9</v>
      </c>
      <c r="B16" s="59">
        <v>0</v>
      </c>
      <c r="C16" s="59">
        <v>0</v>
      </c>
      <c r="D16" s="59">
        <v>0</v>
      </c>
      <c r="E16" s="59">
        <v>0</v>
      </c>
      <c r="F16" s="59">
        <v>0</v>
      </c>
      <c r="G16" s="59">
        <v>0</v>
      </c>
      <c r="H16" s="59">
        <v>0</v>
      </c>
      <c r="I16" s="59">
        <v>0</v>
      </c>
      <c r="J16" s="59">
        <v>0</v>
      </c>
      <c r="K16" s="59">
        <v>0</v>
      </c>
      <c r="L16" s="59">
        <v>0</v>
      </c>
      <c r="M16" s="59">
        <f t="shared" si="2"/>
        <v>0</v>
      </c>
    </row>
    <row r="17" spans="1:13" ht="29" x14ac:dyDescent="0.35">
      <c r="A17" s="3" t="s">
        <v>10</v>
      </c>
      <c r="B17" s="59">
        <f>SUM(B18:B20)</f>
        <v>0</v>
      </c>
      <c r="C17" s="59">
        <f t="shared" ref="C17:L17" si="4">SUM(C18:C20)</f>
        <v>0</v>
      </c>
      <c r="D17" s="59">
        <f t="shared" si="4"/>
        <v>0</v>
      </c>
      <c r="E17" s="59">
        <f t="shared" si="4"/>
        <v>0</v>
      </c>
      <c r="F17" s="59">
        <f t="shared" si="4"/>
        <v>0</v>
      </c>
      <c r="G17" s="59">
        <f t="shared" si="4"/>
        <v>0</v>
      </c>
      <c r="H17" s="59">
        <f t="shared" si="4"/>
        <v>0</v>
      </c>
      <c r="I17" s="59">
        <f t="shared" si="4"/>
        <v>0</v>
      </c>
      <c r="J17" s="59">
        <f t="shared" si="4"/>
        <v>0</v>
      </c>
      <c r="K17" s="59">
        <f t="shared" si="4"/>
        <v>0</v>
      </c>
      <c r="L17" s="59">
        <f t="shared" si="4"/>
        <v>0</v>
      </c>
      <c r="M17" s="59">
        <f t="shared" si="2"/>
        <v>0</v>
      </c>
    </row>
    <row r="18" spans="1:13" x14ac:dyDescent="0.35">
      <c r="A18" s="5" t="s">
        <v>5</v>
      </c>
      <c r="B18" s="59">
        <v>0</v>
      </c>
      <c r="C18" s="59">
        <v>0</v>
      </c>
      <c r="D18" s="59">
        <v>0</v>
      </c>
      <c r="E18" s="59">
        <v>0</v>
      </c>
      <c r="F18" s="59">
        <v>0</v>
      </c>
      <c r="G18" s="59">
        <v>0</v>
      </c>
      <c r="H18" s="59">
        <v>0</v>
      </c>
      <c r="I18" s="59">
        <v>0</v>
      </c>
      <c r="J18" s="59">
        <v>0</v>
      </c>
      <c r="K18" s="59">
        <v>0</v>
      </c>
      <c r="L18" s="59">
        <v>0</v>
      </c>
      <c r="M18" s="59">
        <f t="shared" si="2"/>
        <v>0</v>
      </c>
    </row>
    <row r="19" spans="1:13" x14ac:dyDescent="0.35">
      <c r="A19" s="5" t="s">
        <v>6</v>
      </c>
      <c r="B19" s="59">
        <v>0</v>
      </c>
      <c r="C19" s="59">
        <v>0</v>
      </c>
      <c r="D19" s="59">
        <v>0</v>
      </c>
      <c r="E19" s="59">
        <v>0</v>
      </c>
      <c r="F19" s="59">
        <v>0</v>
      </c>
      <c r="G19" s="59">
        <v>0</v>
      </c>
      <c r="H19" s="59">
        <v>0</v>
      </c>
      <c r="I19" s="59">
        <v>0</v>
      </c>
      <c r="J19" s="59">
        <v>0</v>
      </c>
      <c r="K19" s="59">
        <v>0</v>
      </c>
      <c r="L19" s="59">
        <v>0</v>
      </c>
      <c r="M19" s="59">
        <f t="shared" si="2"/>
        <v>0</v>
      </c>
    </row>
    <row r="20" spans="1:13" ht="29" x14ac:dyDescent="0.35">
      <c r="A20" s="5" t="s">
        <v>7</v>
      </c>
      <c r="B20" s="59">
        <v>0</v>
      </c>
      <c r="C20" s="59">
        <v>0</v>
      </c>
      <c r="D20" s="59">
        <v>0</v>
      </c>
      <c r="E20" s="59">
        <v>0</v>
      </c>
      <c r="F20" s="59">
        <v>0</v>
      </c>
      <c r="G20" s="59">
        <v>0</v>
      </c>
      <c r="H20" s="59">
        <v>0</v>
      </c>
      <c r="I20" s="59">
        <v>0</v>
      </c>
      <c r="J20" s="59">
        <v>0</v>
      </c>
      <c r="K20" s="59">
        <v>0</v>
      </c>
      <c r="L20" s="59">
        <v>0</v>
      </c>
      <c r="M20" s="59">
        <f t="shared" si="2"/>
        <v>0</v>
      </c>
    </row>
    <row r="21" spans="1:13" ht="39" customHeight="1" x14ac:dyDescent="0.35">
      <c r="A21" s="5" t="s">
        <v>12</v>
      </c>
      <c r="B21" s="290" t="s">
        <v>228</v>
      </c>
      <c r="C21" s="290"/>
      <c r="D21" s="290"/>
      <c r="E21" s="290"/>
      <c r="F21" s="290"/>
      <c r="G21" s="290"/>
      <c r="H21" s="290"/>
      <c r="I21" s="290"/>
      <c r="J21" s="290"/>
      <c r="K21" s="290"/>
      <c r="L21" s="290"/>
      <c r="M21" s="290"/>
    </row>
    <row r="22" spans="1:13" ht="90" customHeight="1" x14ac:dyDescent="0.35">
      <c r="A22" s="5" t="s">
        <v>13</v>
      </c>
      <c r="B22" s="290"/>
      <c r="C22" s="290"/>
      <c r="D22" s="290"/>
      <c r="E22" s="290"/>
      <c r="F22" s="290"/>
      <c r="G22" s="290"/>
      <c r="H22" s="290"/>
      <c r="I22" s="290"/>
      <c r="J22" s="290"/>
      <c r="K22" s="290"/>
      <c r="L22" s="290"/>
      <c r="M22" s="290"/>
    </row>
    <row r="25" spans="1:13" x14ac:dyDescent="0.35">
      <c r="A25" s="289" t="s">
        <v>14</v>
      </c>
      <c r="B25" s="289"/>
      <c r="C25" s="289"/>
      <c r="D25" s="289"/>
      <c r="E25" s="289"/>
      <c r="F25" s="289"/>
      <c r="G25" s="289"/>
      <c r="H25" s="289"/>
      <c r="I25" s="289"/>
      <c r="J25" s="289"/>
    </row>
    <row r="26" spans="1:13" x14ac:dyDescent="0.35">
      <c r="A26" s="291" t="s">
        <v>15</v>
      </c>
      <c r="B26" s="291"/>
      <c r="C26" s="291"/>
      <c r="D26" s="291"/>
      <c r="E26" s="291"/>
      <c r="F26" s="291"/>
      <c r="G26" s="291"/>
      <c r="H26" s="291"/>
      <c r="I26" s="291"/>
      <c r="J26" s="291"/>
    </row>
    <row r="27" spans="1:13" x14ac:dyDescent="0.35">
      <c r="A27" s="290" t="s">
        <v>16</v>
      </c>
      <c r="B27" s="290"/>
      <c r="C27" s="6">
        <v>0</v>
      </c>
      <c r="D27" s="5">
        <v>1</v>
      </c>
      <c r="E27" s="5">
        <v>2</v>
      </c>
      <c r="F27" s="5">
        <v>3</v>
      </c>
      <c r="G27" s="5">
        <v>5</v>
      </c>
      <c r="H27" s="5">
        <v>10</v>
      </c>
      <c r="I27" s="292" t="s">
        <v>3</v>
      </c>
      <c r="J27" s="292"/>
    </row>
    <row r="28" spans="1:13" ht="43.5" x14ac:dyDescent="0.35">
      <c r="A28" s="58" t="s">
        <v>17</v>
      </c>
      <c r="B28" s="5" t="s">
        <v>20</v>
      </c>
      <c r="C28" s="52"/>
      <c r="D28" s="52"/>
      <c r="E28" s="52"/>
      <c r="F28" s="52"/>
      <c r="G28" s="52"/>
      <c r="H28" s="52"/>
      <c r="I28" s="40"/>
      <c r="J28" s="41"/>
    </row>
    <row r="29" spans="1:13" ht="87" x14ac:dyDescent="0.35">
      <c r="A29" s="58" t="s">
        <v>18</v>
      </c>
      <c r="B29" s="5" t="s">
        <v>21</v>
      </c>
      <c r="C29" s="53"/>
      <c r="D29" s="53"/>
      <c r="E29" s="53"/>
      <c r="F29" s="53"/>
      <c r="G29" s="53"/>
      <c r="H29" s="53"/>
      <c r="I29" s="42"/>
      <c r="J29" s="43"/>
    </row>
    <row r="30" spans="1:13" ht="87" x14ac:dyDescent="0.35">
      <c r="A30" s="58" t="s">
        <v>19</v>
      </c>
      <c r="B30" s="7" t="s">
        <v>22</v>
      </c>
      <c r="C30" s="54"/>
      <c r="D30" s="54"/>
      <c r="E30" s="54"/>
      <c r="F30" s="54"/>
      <c r="G30" s="54"/>
      <c r="H30" s="54"/>
      <c r="I30" s="44"/>
      <c r="J30" s="45"/>
    </row>
    <row r="31" spans="1:13" ht="29" x14ac:dyDescent="0.35">
      <c r="A31" s="8"/>
      <c r="B31" s="5" t="s">
        <v>23</v>
      </c>
      <c r="C31" s="58"/>
      <c r="D31" s="58"/>
      <c r="E31" s="58"/>
      <c r="F31" s="58"/>
      <c r="G31" s="58"/>
      <c r="H31" s="58"/>
      <c r="I31" s="290"/>
      <c r="J31" s="290"/>
    </row>
    <row r="32" spans="1:13" ht="43.5" x14ac:dyDescent="0.35">
      <c r="A32" s="290" t="s">
        <v>24</v>
      </c>
      <c r="B32" s="5" t="s">
        <v>20</v>
      </c>
      <c r="C32" s="300"/>
      <c r="D32" s="301"/>
      <c r="E32" s="301"/>
      <c r="F32" s="301"/>
      <c r="G32" s="301"/>
      <c r="H32" s="301"/>
      <c r="I32" s="301"/>
      <c r="J32" s="302"/>
    </row>
    <row r="33" spans="1:10" ht="87" x14ac:dyDescent="0.35">
      <c r="A33" s="290"/>
      <c r="B33" s="5" t="s">
        <v>21</v>
      </c>
      <c r="C33" s="395"/>
      <c r="D33" s="396"/>
      <c r="E33" s="396"/>
      <c r="F33" s="396"/>
      <c r="G33" s="396"/>
      <c r="H33" s="396"/>
      <c r="I33" s="396"/>
      <c r="J33" s="397"/>
    </row>
    <row r="34" spans="1:10" ht="87" x14ac:dyDescent="0.35">
      <c r="A34" s="290"/>
      <c r="B34" s="7" t="s">
        <v>25</v>
      </c>
      <c r="C34" s="303"/>
      <c r="D34" s="304"/>
      <c r="E34" s="304"/>
      <c r="F34" s="304"/>
      <c r="G34" s="304"/>
      <c r="H34" s="304"/>
      <c r="I34" s="304"/>
      <c r="J34" s="305"/>
    </row>
    <row r="35" spans="1:10" ht="29" x14ac:dyDescent="0.35">
      <c r="A35" s="290"/>
      <c r="B35" s="5" t="s">
        <v>23</v>
      </c>
      <c r="C35" s="58"/>
      <c r="D35" s="58"/>
      <c r="E35" s="58"/>
      <c r="F35" s="58"/>
      <c r="G35" s="58"/>
      <c r="H35" s="58"/>
      <c r="I35" s="290"/>
      <c r="J35" s="290"/>
    </row>
    <row r="36" spans="1:10" ht="87" x14ac:dyDescent="0.35">
      <c r="A36" s="290" t="s">
        <v>26</v>
      </c>
      <c r="B36" s="5" t="s">
        <v>22</v>
      </c>
      <c r="C36" s="294"/>
      <c r="D36" s="295"/>
      <c r="E36" s="295"/>
      <c r="F36" s="295"/>
      <c r="G36" s="295"/>
      <c r="H36" s="295"/>
      <c r="I36" s="295"/>
      <c r="J36" s="296"/>
    </row>
    <row r="37" spans="1:10" ht="29" x14ac:dyDescent="0.35">
      <c r="A37" s="290"/>
      <c r="B37" s="5" t="s">
        <v>23</v>
      </c>
      <c r="C37" s="58"/>
      <c r="D37" s="58"/>
      <c r="E37" s="58"/>
      <c r="F37" s="58"/>
      <c r="G37" s="58"/>
      <c r="H37" s="58"/>
      <c r="I37" s="290"/>
      <c r="J37" s="290"/>
    </row>
    <row r="38" spans="1:10" ht="43.5" x14ac:dyDescent="0.35">
      <c r="A38" s="58" t="s">
        <v>13</v>
      </c>
      <c r="B38" s="294"/>
      <c r="C38" s="295"/>
      <c r="D38" s="295"/>
      <c r="E38" s="295"/>
      <c r="F38" s="295"/>
      <c r="G38" s="295"/>
      <c r="H38" s="295"/>
      <c r="I38" s="295"/>
      <c r="J38" s="296"/>
    </row>
  </sheetData>
  <mergeCells count="17">
    <mergeCell ref="A25:J25"/>
    <mergeCell ref="A1:M1"/>
    <mergeCell ref="A2:A3"/>
    <mergeCell ref="B2:M2"/>
    <mergeCell ref="B21:M21"/>
    <mergeCell ref="B22:M22"/>
    <mergeCell ref="A36:A37"/>
    <mergeCell ref="C36:J36"/>
    <mergeCell ref="I37:J37"/>
    <mergeCell ref="B38:J38"/>
    <mergeCell ref="A26:J26"/>
    <mergeCell ref="A27:B27"/>
    <mergeCell ref="I27:J27"/>
    <mergeCell ref="I31:J31"/>
    <mergeCell ref="A32:A35"/>
    <mergeCell ref="C32:J34"/>
    <mergeCell ref="I35:J35"/>
  </mergeCells>
  <pageMargins left="0.7" right="0.7" top="0.75" bottom="0.75" header="0.3" footer="0.3"/>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topLeftCell="A4" workbookViewId="0">
      <selection activeCell="B22" sqref="B22:M22"/>
    </sheetView>
  </sheetViews>
  <sheetFormatPr defaultRowHeight="14.5" x14ac:dyDescent="0.35"/>
  <cols>
    <col min="1" max="1" width="25.7265625" customWidth="1"/>
    <col min="2" max="3" width="9.1796875" customWidth="1"/>
    <col min="6" max="12" width="10.7265625" bestFit="1" customWidth="1"/>
    <col min="13" max="13" width="19.7265625" customWidth="1"/>
  </cols>
  <sheetData>
    <row r="1" spans="1:16" x14ac:dyDescent="0.35">
      <c r="A1" s="289" t="s">
        <v>0</v>
      </c>
      <c r="B1" s="289"/>
      <c r="C1" s="289"/>
      <c r="D1" s="289"/>
      <c r="E1" s="289"/>
      <c r="F1" s="289"/>
      <c r="G1" s="289"/>
      <c r="H1" s="289"/>
      <c r="I1" s="289"/>
      <c r="J1" s="289"/>
      <c r="K1" s="289"/>
      <c r="L1" s="289"/>
      <c r="M1" s="289"/>
    </row>
    <row r="2" spans="1:16" x14ac:dyDescent="0.35">
      <c r="A2" s="290" t="s">
        <v>1</v>
      </c>
      <c r="B2" s="291" t="s">
        <v>2</v>
      </c>
      <c r="C2" s="291"/>
      <c r="D2" s="291"/>
      <c r="E2" s="291"/>
      <c r="F2" s="291"/>
      <c r="G2" s="291"/>
      <c r="H2" s="291"/>
      <c r="I2" s="291"/>
      <c r="J2" s="291"/>
      <c r="K2" s="291"/>
      <c r="L2" s="291"/>
      <c r="M2" s="291"/>
    </row>
    <row r="3" spans="1:16" x14ac:dyDescent="0.35">
      <c r="A3" s="290"/>
      <c r="B3" s="1">
        <v>0</v>
      </c>
      <c r="C3" s="1">
        <v>1</v>
      </c>
      <c r="D3" s="1">
        <v>2</v>
      </c>
      <c r="E3" s="1">
        <v>3</v>
      </c>
      <c r="F3" s="1">
        <v>4</v>
      </c>
      <c r="G3" s="1">
        <v>5</v>
      </c>
      <c r="H3" s="1">
        <v>6</v>
      </c>
      <c r="I3" s="1">
        <v>7</v>
      </c>
      <c r="J3" s="1">
        <v>8</v>
      </c>
      <c r="K3" s="1">
        <v>9</v>
      </c>
      <c r="L3" s="1">
        <v>10</v>
      </c>
      <c r="M3" s="2" t="s">
        <v>3</v>
      </c>
    </row>
    <row r="4" spans="1:16" ht="31.5" customHeight="1" x14ac:dyDescent="0.35">
      <c r="A4" s="3" t="s">
        <v>4</v>
      </c>
      <c r="B4" s="59">
        <v>0</v>
      </c>
      <c r="C4" s="59">
        <v>0</v>
      </c>
      <c r="D4" s="59">
        <v>0</v>
      </c>
      <c r="E4" s="59">
        <v>0</v>
      </c>
      <c r="F4" s="59">
        <v>0</v>
      </c>
      <c r="G4" s="59">
        <v>0</v>
      </c>
      <c r="H4" s="59">
        <v>0</v>
      </c>
      <c r="I4" s="59">
        <v>0</v>
      </c>
      <c r="J4" s="59">
        <v>0</v>
      </c>
      <c r="K4" s="59">
        <v>0</v>
      </c>
      <c r="L4" s="59">
        <v>0</v>
      </c>
      <c r="M4" s="59">
        <f t="shared" ref="M4:M7" si="0">SUM(B4:L4)</f>
        <v>0</v>
      </c>
    </row>
    <row r="5" spans="1:16" ht="23.25" customHeight="1" x14ac:dyDescent="0.35">
      <c r="A5" s="5" t="s">
        <v>5</v>
      </c>
      <c r="B5" s="59">
        <v>0</v>
      </c>
      <c r="C5" s="59">
        <v>0</v>
      </c>
      <c r="D5" s="59">
        <v>0</v>
      </c>
      <c r="E5" s="59">
        <v>0</v>
      </c>
      <c r="F5" s="59">
        <v>0</v>
      </c>
      <c r="G5" s="59">
        <v>0</v>
      </c>
      <c r="H5" s="59">
        <v>0</v>
      </c>
      <c r="I5" s="59">
        <v>0</v>
      </c>
      <c r="J5" s="59">
        <v>0</v>
      </c>
      <c r="K5" s="59">
        <v>0</v>
      </c>
      <c r="L5" s="59">
        <v>0</v>
      </c>
      <c r="M5" s="59">
        <f t="shared" si="0"/>
        <v>0</v>
      </c>
    </row>
    <row r="6" spans="1:16" x14ac:dyDescent="0.35">
      <c r="A6" s="5" t="s">
        <v>6</v>
      </c>
      <c r="B6" s="59">
        <v>0</v>
      </c>
      <c r="C6" s="59">
        <v>0</v>
      </c>
      <c r="D6" s="59">
        <v>0</v>
      </c>
      <c r="E6" s="59">
        <v>0</v>
      </c>
      <c r="F6" s="59">
        <v>0</v>
      </c>
      <c r="G6" s="59">
        <v>0</v>
      </c>
      <c r="H6" s="59">
        <v>0</v>
      </c>
      <c r="I6" s="59">
        <v>0</v>
      </c>
      <c r="J6" s="59">
        <v>0</v>
      </c>
      <c r="K6" s="59">
        <v>0</v>
      </c>
      <c r="L6" s="59">
        <v>0</v>
      </c>
      <c r="M6" s="59">
        <f t="shared" si="0"/>
        <v>0</v>
      </c>
    </row>
    <row r="7" spans="1:16" ht="51" customHeight="1" x14ac:dyDescent="0.35">
      <c r="A7" s="5" t="s">
        <v>7</v>
      </c>
      <c r="B7" s="59">
        <v>0</v>
      </c>
      <c r="C7" s="59">
        <v>0</v>
      </c>
      <c r="D7" s="59">
        <v>0</v>
      </c>
      <c r="E7" s="59">
        <v>0</v>
      </c>
      <c r="F7" s="59">
        <v>0</v>
      </c>
      <c r="G7" s="59">
        <v>0</v>
      </c>
      <c r="H7" s="59">
        <v>0</v>
      </c>
      <c r="I7" s="59">
        <v>0</v>
      </c>
      <c r="J7" s="59">
        <v>0</v>
      </c>
      <c r="K7" s="59">
        <v>0</v>
      </c>
      <c r="L7" s="59">
        <v>0</v>
      </c>
      <c r="M7" s="59">
        <f t="shared" si="0"/>
        <v>0</v>
      </c>
    </row>
    <row r="8" spans="1:16" ht="32.25" customHeight="1" x14ac:dyDescent="0.35">
      <c r="A8" s="3" t="s">
        <v>8</v>
      </c>
      <c r="B8" s="59">
        <f t="shared" ref="B8:L8" si="1">SUM(B9:B11)</f>
        <v>0.15</v>
      </c>
      <c r="C8" s="59">
        <f t="shared" si="1"/>
        <v>1</v>
      </c>
      <c r="D8" s="59">
        <f t="shared" si="1"/>
        <v>1.8</v>
      </c>
      <c r="E8" s="59">
        <f t="shared" si="1"/>
        <v>0.1</v>
      </c>
      <c r="F8" s="59">
        <f t="shared" si="1"/>
        <v>0.1</v>
      </c>
      <c r="G8" s="59">
        <f t="shared" si="1"/>
        <v>0.1</v>
      </c>
      <c r="H8" s="59">
        <f t="shared" si="1"/>
        <v>0.1</v>
      </c>
      <c r="I8" s="59">
        <f t="shared" si="1"/>
        <v>0.1</v>
      </c>
      <c r="J8" s="59">
        <f t="shared" si="1"/>
        <v>0.1</v>
      </c>
      <c r="K8" s="59">
        <f t="shared" si="1"/>
        <v>0.1</v>
      </c>
      <c r="L8" s="59">
        <f t="shared" si="1"/>
        <v>0.1</v>
      </c>
      <c r="M8" s="59">
        <f>SUM(B8:L8)</f>
        <v>3.7500000000000009</v>
      </c>
      <c r="P8" s="23"/>
    </row>
    <row r="9" spans="1:16" ht="18" customHeight="1" x14ac:dyDescent="0.35">
      <c r="A9" s="5" t="s">
        <v>5</v>
      </c>
      <c r="B9" s="61">
        <v>0.15</v>
      </c>
      <c r="C9" s="61">
        <v>1</v>
      </c>
      <c r="D9" s="61">
        <v>1.8</v>
      </c>
      <c r="E9" s="61">
        <v>0.1</v>
      </c>
      <c r="F9" s="61">
        <v>0.1</v>
      </c>
      <c r="G9" s="61">
        <v>0.1</v>
      </c>
      <c r="H9" s="61">
        <v>0.1</v>
      </c>
      <c r="I9" s="61">
        <v>0.1</v>
      </c>
      <c r="J9" s="61">
        <v>0.1</v>
      </c>
      <c r="K9" s="61">
        <v>0.1</v>
      </c>
      <c r="L9" s="61">
        <v>0.1</v>
      </c>
      <c r="M9" s="59">
        <f t="shared" ref="M9:M20" si="2">SUM(B9:L9)</f>
        <v>3.7500000000000009</v>
      </c>
    </row>
    <row r="10" spans="1:16" x14ac:dyDescent="0.35">
      <c r="A10" s="5" t="s">
        <v>6</v>
      </c>
      <c r="B10" s="58">
        <v>0</v>
      </c>
      <c r="C10" s="59">
        <v>0</v>
      </c>
      <c r="D10" s="59">
        <v>0</v>
      </c>
      <c r="E10" s="59">
        <v>0</v>
      </c>
      <c r="F10" s="59">
        <v>0</v>
      </c>
      <c r="G10" s="59">
        <v>0</v>
      </c>
      <c r="H10" s="59">
        <v>0</v>
      </c>
      <c r="I10" s="59">
        <v>0</v>
      </c>
      <c r="J10" s="59">
        <v>0</v>
      </c>
      <c r="K10" s="59">
        <v>0</v>
      </c>
      <c r="L10" s="59">
        <v>0</v>
      </c>
      <c r="M10" s="59">
        <f t="shared" si="2"/>
        <v>0</v>
      </c>
    </row>
    <row r="11" spans="1:16" ht="42" customHeight="1" x14ac:dyDescent="0.35">
      <c r="A11" s="5" t="s">
        <v>7</v>
      </c>
      <c r="B11" s="58">
        <v>0</v>
      </c>
      <c r="C11" s="59">
        <v>0</v>
      </c>
      <c r="D11" s="59">
        <v>0</v>
      </c>
      <c r="E11" s="59">
        <v>0</v>
      </c>
      <c r="F11" s="59">
        <v>0</v>
      </c>
      <c r="G11" s="59">
        <v>0</v>
      </c>
      <c r="H11" s="59">
        <v>0</v>
      </c>
      <c r="I11" s="59">
        <v>0</v>
      </c>
      <c r="J11" s="59">
        <v>0</v>
      </c>
      <c r="K11" s="59">
        <v>0</v>
      </c>
      <c r="L11" s="59">
        <v>0</v>
      </c>
      <c r="M11" s="59">
        <f t="shared" si="2"/>
        <v>0</v>
      </c>
    </row>
    <row r="12" spans="1:16" x14ac:dyDescent="0.35">
      <c r="A12" s="3" t="s">
        <v>11</v>
      </c>
      <c r="B12" s="59">
        <f>SUM(B13:B15)</f>
        <v>-0.15</v>
      </c>
      <c r="C12" s="59">
        <f t="shared" ref="C12:L12" si="3">SUM(C13:C15)</f>
        <v>-1</v>
      </c>
      <c r="D12" s="59">
        <f t="shared" si="3"/>
        <v>-1.8</v>
      </c>
      <c r="E12" s="59">
        <f t="shared" si="3"/>
        <v>-0.1</v>
      </c>
      <c r="F12" s="59">
        <f t="shared" si="3"/>
        <v>-0.1</v>
      </c>
      <c r="G12" s="59">
        <f t="shared" si="3"/>
        <v>-0.1</v>
      </c>
      <c r="H12" s="59">
        <f t="shared" si="3"/>
        <v>-0.1</v>
      </c>
      <c r="I12" s="59">
        <f t="shared" si="3"/>
        <v>-0.1</v>
      </c>
      <c r="J12" s="59">
        <f t="shared" si="3"/>
        <v>-0.1</v>
      </c>
      <c r="K12" s="59">
        <f t="shared" si="3"/>
        <v>-0.1</v>
      </c>
      <c r="L12" s="59">
        <f t="shared" si="3"/>
        <v>-0.1</v>
      </c>
      <c r="M12" s="59">
        <f t="shared" si="2"/>
        <v>-3.7500000000000009</v>
      </c>
      <c r="P12" s="23"/>
    </row>
    <row r="13" spans="1:16" ht="15.5" x14ac:dyDescent="0.35">
      <c r="A13" s="5" t="s">
        <v>5</v>
      </c>
      <c r="B13" s="61">
        <v>-0.15</v>
      </c>
      <c r="C13" s="61">
        <v>-1</v>
      </c>
      <c r="D13" s="61">
        <v>-1.8</v>
      </c>
      <c r="E13" s="61">
        <v>-0.1</v>
      </c>
      <c r="F13" s="61">
        <v>-0.1</v>
      </c>
      <c r="G13" s="61">
        <v>-0.1</v>
      </c>
      <c r="H13" s="61">
        <v>-0.1</v>
      </c>
      <c r="I13" s="61">
        <v>-0.1</v>
      </c>
      <c r="J13" s="61">
        <v>-0.1</v>
      </c>
      <c r="K13" s="61">
        <v>-0.1</v>
      </c>
      <c r="L13" s="61">
        <v>-0.1</v>
      </c>
      <c r="M13" s="59">
        <f t="shared" si="2"/>
        <v>-3.7500000000000009</v>
      </c>
      <c r="P13" s="23"/>
    </row>
    <row r="14" spans="1:16" x14ac:dyDescent="0.35">
      <c r="A14" s="5" t="s">
        <v>6</v>
      </c>
      <c r="B14" s="59">
        <v>0</v>
      </c>
      <c r="C14" s="59">
        <v>0</v>
      </c>
      <c r="D14" s="59">
        <v>0</v>
      </c>
      <c r="E14" s="59">
        <v>0</v>
      </c>
      <c r="F14" s="59">
        <v>0</v>
      </c>
      <c r="G14" s="59">
        <v>0</v>
      </c>
      <c r="H14" s="59">
        <v>0</v>
      </c>
      <c r="I14" s="59">
        <v>0</v>
      </c>
      <c r="J14" s="59">
        <v>0</v>
      </c>
      <c r="K14" s="59">
        <v>0</v>
      </c>
      <c r="L14" s="59">
        <v>0</v>
      </c>
      <c r="M14" s="59">
        <f t="shared" si="2"/>
        <v>0</v>
      </c>
    </row>
    <row r="15" spans="1:16" ht="57.75" customHeight="1" x14ac:dyDescent="0.35">
      <c r="A15" s="5" t="s">
        <v>7</v>
      </c>
      <c r="B15" s="59">
        <v>0</v>
      </c>
      <c r="C15" s="59">
        <v>0</v>
      </c>
      <c r="D15" s="59">
        <v>0</v>
      </c>
      <c r="E15" s="59">
        <v>0</v>
      </c>
      <c r="F15" s="59">
        <v>0</v>
      </c>
      <c r="G15" s="59">
        <v>0</v>
      </c>
      <c r="H15" s="59">
        <v>0</v>
      </c>
      <c r="I15" s="59">
        <v>0</v>
      </c>
      <c r="J15" s="59">
        <v>0</v>
      </c>
      <c r="K15" s="59">
        <v>0</v>
      </c>
      <c r="L15" s="59">
        <v>0</v>
      </c>
      <c r="M15" s="59">
        <f t="shared" si="2"/>
        <v>0</v>
      </c>
    </row>
    <row r="16" spans="1:16" ht="43.5" x14ac:dyDescent="0.35">
      <c r="A16" s="3" t="s">
        <v>9</v>
      </c>
      <c r="B16" s="59">
        <v>0</v>
      </c>
      <c r="C16" s="59">
        <v>0</v>
      </c>
      <c r="D16" s="59">
        <v>0</v>
      </c>
      <c r="E16" s="59">
        <v>0</v>
      </c>
      <c r="F16" s="59">
        <v>0</v>
      </c>
      <c r="G16" s="59">
        <v>0</v>
      </c>
      <c r="H16" s="59">
        <v>0</v>
      </c>
      <c r="I16" s="59">
        <v>0</v>
      </c>
      <c r="J16" s="59">
        <v>0</v>
      </c>
      <c r="K16" s="59">
        <v>0</v>
      </c>
      <c r="L16" s="59">
        <v>0</v>
      </c>
      <c r="M16" s="59">
        <f t="shared" si="2"/>
        <v>0</v>
      </c>
    </row>
    <row r="17" spans="1:13" ht="29" x14ac:dyDescent="0.35">
      <c r="A17" s="3" t="s">
        <v>10</v>
      </c>
      <c r="B17" s="59">
        <f>SUM(B18:B20)</f>
        <v>0</v>
      </c>
      <c r="C17" s="59">
        <f t="shared" ref="C17:L17" si="4">SUM(C18:C20)</f>
        <v>0</v>
      </c>
      <c r="D17" s="59">
        <f t="shared" si="4"/>
        <v>0</v>
      </c>
      <c r="E17" s="59">
        <f t="shared" si="4"/>
        <v>0</v>
      </c>
      <c r="F17" s="59">
        <f t="shared" si="4"/>
        <v>0</v>
      </c>
      <c r="G17" s="59">
        <f t="shared" si="4"/>
        <v>0</v>
      </c>
      <c r="H17" s="59">
        <f t="shared" si="4"/>
        <v>0</v>
      </c>
      <c r="I17" s="59">
        <f t="shared" si="4"/>
        <v>0</v>
      </c>
      <c r="J17" s="59">
        <f t="shared" si="4"/>
        <v>0</v>
      </c>
      <c r="K17" s="59">
        <f t="shared" si="4"/>
        <v>0</v>
      </c>
      <c r="L17" s="59">
        <f t="shared" si="4"/>
        <v>0</v>
      </c>
      <c r="M17" s="59">
        <f t="shared" si="2"/>
        <v>0</v>
      </c>
    </row>
    <row r="18" spans="1:13" x14ac:dyDescent="0.35">
      <c r="A18" s="5" t="s">
        <v>5</v>
      </c>
      <c r="B18" s="59">
        <v>0</v>
      </c>
      <c r="C18" s="59">
        <v>0</v>
      </c>
      <c r="D18" s="59">
        <v>0</v>
      </c>
      <c r="E18" s="59">
        <v>0</v>
      </c>
      <c r="F18" s="59">
        <v>0</v>
      </c>
      <c r="G18" s="59">
        <v>0</v>
      </c>
      <c r="H18" s="59">
        <v>0</v>
      </c>
      <c r="I18" s="59">
        <v>0</v>
      </c>
      <c r="J18" s="59">
        <v>0</v>
      </c>
      <c r="K18" s="59">
        <v>0</v>
      </c>
      <c r="L18" s="59">
        <v>0</v>
      </c>
      <c r="M18" s="59">
        <f t="shared" si="2"/>
        <v>0</v>
      </c>
    </row>
    <row r="19" spans="1:13" x14ac:dyDescent="0.35">
      <c r="A19" s="5" t="s">
        <v>6</v>
      </c>
      <c r="B19" s="59">
        <v>0</v>
      </c>
      <c r="C19" s="59">
        <v>0</v>
      </c>
      <c r="D19" s="59">
        <v>0</v>
      </c>
      <c r="E19" s="59">
        <v>0</v>
      </c>
      <c r="F19" s="59">
        <v>0</v>
      </c>
      <c r="G19" s="59">
        <v>0</v>
      </c>
      <c r="H19" s="59">
        <v>0</v>
      </c>
      <c r="I19" s="59">
        <v>0</v>
      </c>
      <c r="J19" s="59">
        <v>0</v>
      </c>
      <c r="K19" s="59">
        <v>0</v>
      </c>
      <c r="L19" s="59">
        <v>0</v>
      </c>
      <c r="M19" s="59">
        <f t="shared" si="2"/>
        <v>0</v>
      </c>
    </row>
    <row r="20" spans="1:13" ht="29" x14ac:dyDescent="0.35">
      <c r="A20" s="5" t="s">
        <v>7</v>
      </c>
      <c r="B20" s="59">
        <v>0</v>
      </c>
      <c r="C20" s="59">
        <v>0</v>
      </c>
      <c r="D20" s="59">
        <v>0</v>
      </c>
      <c r="E20" s="59">
        <v>0</v>
      </c>
      <c r="F20" s="59">
        <v>0</v>
      </c>
      <c r="G20" s="59">
        <v>0</v>
      </c>
      <c r="H20" s="59">
        <v>0</v>
      </c>
      <c r="I20" s="59">
        <v>0</v>
      </c>
      <c r="J20" s="59">
        <v>0</v>
      </c>
      <c r="K20" s="59">
        <v>0</v>
      </c>
      <c r="L20" s="59">
        <v>0</v>
      </c>
      <c r="M20" s="59">
        <f t="shared" si="2"/>
        <v>0</v>
      </c>
    </row>
    <row r="21" spans="1:13" ht="39" customHeight="1" x14ac:dyDescent="0.35">
      <c r="A21" s="5" t="s">
        <v>12</v>
      </c>
      <c r="B21" s="290" t="s">
        <v>228</v>
      </c>
      <c r="C21" s="290"/>
      <c r="D21" s="290"/>
      <c r="E21" s="290"/>
      <c r="F21" s="290"/>
      <c r="G21" s="290"/>
      <c r="H21" s="290"/>
      <c r="I21" s="290"/>
      <c r="J21" s="290"/>
      <c r="K21" s="290"/>
      <c r="L21" s="290"/>
      <c r="M21" s="290"/>
    </row>
    <row r="22" spans="1:13" ht="90" customHeight="1" x14ac:dyDescent="0.35">
      <c r="A22" s="5" t="s">
        <v>13</v>
      </c>
      <c r="B22" s="290"/>
      <c r="C22" s="290"/>
      <c r="D22" s="290"/>
      <c r="E22" s="290"/>
      <c r="F22" s="290"/>
      <c r="G22" s="290"/>
      <c r="H22" s="290"/>
      <c r="I22" s="290"/>
      <c r="J22" s="290"/>
      <c r="K22" s="290"/>
      <c r="L22" s="290"/>
      <c r="M22" s="290"/>
    </row>
    <row r="25" spans="1:13" x14ac:dyDescent="0.35">
      <c r="A25" s="289" t="s">
        <v>14</v>
      </c>
      <c r="B25" s="289"/>
      <c r="C25" s="289"/>
      <c r="D25" s="289"/>
      <c r="E25" s="289"/>
      <c r="F25" s="289"/>
      <c r="G25" s="289"/>
      <c r="H25" s="289"/>
      <c r="I25" s="289"/>
      <c r="J25" s="289"/>
    </row>
    <row r="26" spans="1:13" x14ac:dyDescent="0.35">
      <c r="A26" s="291" t="s">
        <v>15</v>
      </c>
      <c r="B26" s="291"/>
      <c r="C26" s="291"/>
      <c r="D26" s="291"/>
      <c r="E26" s="291"/>
      <c r="F26" s="291"/>
      <c r="G26" s="291"/>
      <c r="H26" s="291"/>
      <c r="I26" s="291"/>
      <c r="J26" s="291"/>
    </row>
    <row r="27" spans="1:13" x14ac:dyDescent="0.35">
      <c r="A27" s="290" t="s">
        <v>16</v>
      </c>
      <c r="B27" s="290"/>
      <c r="C27" s="6">
        <v>0</v>
      </c>
      <c r="D27" s="5">
        <v>1</v>
      </c>
      <c r="E27" s="5">
        <v>2</v>
      </c>
      <c r="F27" s="5">
        <v>3</v>
      </c>
      <c r="G27" s="5">
        <v>5</v>
      </c>
      <c r="H27" s="5">
        <v>10</v>
      </c>
      <c r="I27" s="292" t="s">
        <v>3</v>
      </c>
      <c r="J27" s="292"/>
    </row>
    <row r="28" spans="1:13" ht="43.5" x14ac:dyDescent="0.35">
      <c r="A28" s="58" t="s">
        <v>17</v>
      </c>
      <c r="B28" s="5" t="s">
        <v>20</v>
      </c>
      <c r="C28" s="52"/>
      <c r="D28" s="52"/>
      <c r="E28" s="52"/>
      <c r="F28" s="52"/>
      <c r="G28" s="52"/>
      <c r="H28" s="52"/>
      <c r="I28" s="40"/>
      <c r="J28" s="41"/>
    </row>
    <row r="29" spans="1:13" ht="87" x14ac:dyDescent="0.35">
      <c r="A29" s="58" t="s">
        <v>18</v>
      </c>
      <c r="B29" s="5" t="s">
        <v>21</v>
      </c>
      <c r="C29" s="53"/>
      <c r="D29" s="53"/>
      <c r="E29" s="53"/>
      <c r="F29" s="53"/>
      <c r="G29" s="53"/>
      <c r="H29" s="53"/>
      <c r="I29" s="42"/>
      <c r="J29" s="43"/>
    </row>
    <row r="30" spans="1:13" ht="87" x14ac:dyDescent="0.35">
      <c r="A30" s="58" t="s">
        <v>19</v>
      </c>
      <c r="B30" s="7" t="s">
        <v>22</v>
      </c>
      <c r="C30" s="54"/>
      <c r="D30" s="54"/>
      <c r="E30" s="54"/>
      <c r="F30" s="54"/>
      <c r="G30" s="54"/>
      <c r="H30" s="54"/>
      <c r="I30" s="44"/>
      <c r="J30" s="45"/>
    </row>
    <row r="31" spans="1:13" ht="29" x14ac:dyDescent="0.35">
      <c r="A31" s="8"/>
      <c r="B31" s="5" t="s">
        <v>23</v>
      </c>
      <c r="C31" s="58"/>
      <c r="D31" s="58"/>
      <c r="E31" s="58"/>
      <c r="F31" s="58"/>
      <c r="G31" s="58"/>
      <c r="H31" s="58"/>
      <c r="I31" s="290"/>
      <c r="J31" s="290"/>
    </row>
    <row r="32" spans="1:13" ht="43.5" x14ac:dyDescent="0.35">
      <c r="A32" s="290" t="s">
        <v>24</v>
      </c>
      <c r="B32" s="5" t="s">
        <v>20</v>
      </c>
      <c r="C32" s="300"/>
      <c r="D32" s="301"/>
      <c r="E32" s="301"/>
      <c r="F32" s="301"/>
      <c r="G32" s="301"/>
      <c r="H32" s="301"/>
      <c r="I32" s="301"/>
      <c r="J32" s="302"/>
    </row>
    <row r="33" spans="1:10" ht="87" x14ac:dyDescent="0.35">
      <c r="A33" s="290"/>
      <c r="B33" s="5" t="s">
        <v>21</v>
      </c>
      <c r="C33" s="395"/>
      <c r="D33" s="396"/>
      <c r="E33" s="396"/>
      <c r="F33" s="396"/>
      <c r="G33" s="396"/>
      <c r="H33" s="396"/>
      <c r="I33" s="396"/>
      <c r="J33" s="397"/>
    </row>
    <row r="34" spans="1:10" ht="87" x14ac:dyDescent="0.35">
      <c r="A34" s="290"/>
      <c r="B34" s="7" t="s">
        <v>25</v>
      </c>
      <c r="C34" s="303"/>
      <c r="D34" s="304"/>
      <c r="E34" s="304"/>
      <c r="F34" s="304"/>
      <c r="G34" s="304"/>
      <c r="H34" s="304"/>
      <c r="I34" s="304"/>
      <c r="J34" s="305"/>
    </row>
    <row r="35" spans="1:10" ht="29" x14ac:dyDescent="0.35">
      <c r="A35" s="290"/>
      <c r="B35" s="5" t="s">
        <v>23</v>
      </c>
      <c r="C35" s="58"/>
      <c r="D35" s="58"/>
      <c r="E35" s="58"/>
      <c r="F35" s="58"/>
      <c r="G35" s="58"/>
      <c r="H35" s="58"/>
      <c r="I35" s="290"/>
      <c r="J35" s="290"/>
    </row>
    <row r="36" spans="1:10" ht="87" x14ac:dyDescent="0.35">
      <c r="A36" s="290" t="s">
        <v>26</v>
      </c>
      <c r="B36" s="5" t="s">
        <v>22</v>
      </c>
      <c r="C36" s="294"/>
      <c r="D36" s="295"/>
      <c r="E36" s="295"/>
      <c r="F36" s="295"/>
      <c r="G36" s="295"/>
      <c r="H36" s="295"/>
      <c r="I36" s="295"/>
      <c r="J36" s="296"/>
    </row>
    <row r="37" spans="1:10" ht="29" x14ac:dyDescent="0.35">
      <c r="A37" s="290"/>
      <c r="B37" s="5" t="s">
        <v>23</v>
      </c>
      <c r="C37" s="58"/>
      <c r="D37" s="58"/>
      <c r="E37" s="58"/>
      <c r="F37" s="58"/>
      <c r="G37" s="58"/>
      <c r="H37" s="58"/>
      <c r="I37" s="290"/>
      <c r="J37" s="290"/>
    </row>
    <row r="38" spans="1:10" ht="43.5" x14ac:dyDescent="0.35">
      <c r="A38" s="58" t="s">
        <v>13</v>
      </c>
      <c r="B38" s="294"/>
      <c r="C38" s="295"/>
      <c r="D38" s="295"/>
      <c r="E38" s="295"/>
      <c r="F38" s="295"/>
      <c r="G38" s="295"/>
      <c r="H38" s="295"/>
      <c r="I38" s="295"/>
      <c r="J38" s="296"/>
    </row>
  </sheetData>
  <mergeCells count="17">
    <mergeCell ref="A25:J25"/>
    <mergeCell ref="A1:M1"/>
    <mergeCell ref="A2:A3"/>
    <mergeCell ref="B2:M2"/>
    <mergeCell ref="B21:M21"/>
    <mergeCell ref="B22:M22"/>
    <mergeCell ref="A36:A37"/>
    <mergeCell ref="C36:J36"/>
    <mergeCell ref="I37:J37"/>
    <mergeCell ref="B38:J38"/>
    <mergeCell ref="A26:J26"/>
    <mergeCell ref="A27:B27"/>
    <mergeCell ref="I27:J27"/>
    <mergeCell ref="I31:J31"/>
    <mergeCell ref="A32:A35"/>
    <mergeCell ref="C32:J34"/>
    <mergeCell ref="I35:J35"/>
  </mergeCells>
  <pageMargins left="0.7" right="0.7" top="0.75" bottom="0.75" header="0.3" footer="0.3"/>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workbookViewId="0">
      <selection activeCell="B22" sqref="B22:M22"/>
    </sheetView>
  </sheetViews>
  <sheetFormatPr defaultRowHeight="14.5" x14ac:dyDescent="0.35"/>
  <cols>
    <col min="1" max="1" width="25.7265625" customWidth="1"/>
    <col min="2" max="3" width="9.1796875" customWidth="1"/>
    <col min="13" max="13" width="19.7265625" customWidth="1"/>
  </cols>
  <sheetData>
    <row r="1" spans="1:16" x14ac:dyDescent="0.35">
      <c r="A1" s="289" t="s">
        <v>0</v>
      </c>
      <c r="B1" s="289"/>
      <c r="C1" s="289"/>
      <c r="D1" s="289"/>
      <c r="E1" s="289"/>
      <c r="F1" s="289"/>
      <c r="G1" s="289"/>
      <c r="H1" s="289"/>
      <c r="I1" s="289"/>
      <c r="J1" s="289"/>
      <c r="K1" s="289"/>
      <c r="L1" s="289"/>
      <c r="M1" s="289"/>
    </row>
    <row r="2" spans="1:16" x14ac:dyDescent="0.35">
      <c r="A2" s="290" t="s">
        <v>1</v>
      </c>
      <c r="B2" s="291" t="s">
        <v>2</v>
      </c>
      <c r="C2" s="291"/>
      <c r="D2" s="291"/>
      <c r="E2" s="291"/>
      <c r="F2" s="291"/>
      <c r="G2" s="291"/>
      <c r="H2" s="291"/>
      <c r="I2" s="291"/>
      <c r="J2" s="291"/>
      <c r="K2" s="291"/>
      <c r="L2" s="291"/>
      <c r="M2" s="291"/>
    </row>
    <row r="3" spans="1:16" x14ac:dyDescent="0.35">
      <c r="A3" s="290"/>
      <c r="B3" s="1">
        <v>0</v>
      </c>
      <c r="C3" s="1">
        <v>1</v>
      </c>
      <c r="D3" s="1">
        <v>2</v>
      </c>
      <c r="E3" s="1">
        <v>3</v>
      </c>
      <c r="F3" s="1">
        <v>4</v>
      </c>
      <c r="G3" s="1">
        <v>5</v>
      </c>
      <c r="H3" s="1">
        <v>6</v>
      </c>
      <c r="I3" s="1">
        <v>7</v>
      </c>
      <c r="J3" s="1">
        <v>8</v>
      </c>
      <c r="K3" s="1">
        <v>9</v>
      </c>
      <c r="L3" s="1">
        <v>10</v>
      </c>
      <c r="M3" s="2" t="s">
        <v>3</v>
      </c>
    </row>
    <row r="4" spans="1:16" ht="31.5" customHeight="1" x14ac:dyDescent="0.35">
      <c r="A4" s="3" t="s">
        <v>4</v>
      </c>
      <c r="B4" s="59">
        <v>0</v>
      </c>
      <c r="C4" s="59">
        <v>0</v>
      </c>
      <c r="D4" s="59">
        <v>0</v>
      </c>
      <c r="E4" s="59">
        <v>0</v>
      </c>
      <c r="F4" s="59">
        <v>0</v>
      </c>
      <c r="G4" s="59">
        <v>0</v>
      </c>
      <c r="H4" s="59">
        <v>0</v>
      </c>
      <c r="I4" s="59">
        <v>0</v>
      </c>
      <c r="J4" s="59">
        <v>0</v>
      </c>
      <c r="K4" s="59">
        <v>0</v>
      </c>
      <c r="L4" s="59">
        <v>0</v>
      </c>
      <c r="M4" s="59">
        <f t="shared" ref="M4:M7" si="0">SUM(B4:L4)</f>
        <v>0</v>
      </c>
    </row>
    <row r="5" spans="1:16" ht="23.25" customHeight="1" x14ac:dyDescent="0.35">
      <c r="A5" s="5" t="s">
        <v>5</v>
      </c>
      <c r="B5" s="59">
        <v>0</v>
      </c>
      <c r="C5" s="59">
        <v>0</v>
      </c>
      <c r="D5" s="59">
        <v>0</v>
      </c>
      <c r="E5" s="59">
        <v>0</v>
      </c>
      <c r="F5" s="59">
        <v>0</v>
      </c>
      <c r="G5" s="59">
        <v>0</v>
      </c>
      <c r="H5" s="59">
        <v>0</v>
      </c>
      <c r="I5" s="59">
        <v>0</v>
      </c>
      <c r="J5" s="59">
        <v>0</v>
      </c>
      <c r="K5" s="59">
        <v>0</v>
      </c>
      <c r="L5" s="59">
        <v>0</v>
      </c>
      <c r="M5" s="59">
        <f t="shared" si="0"/>
        <v>0</v>
      </c>
    </row>
    <row r="6" spans="1:16" x14ac:dyDescent="0.35">
      <c r="A6" s="5" t="s">
        <v>6</v>
      </c>
      <c r="B6" s="59">
        <v>0</v>
      </c>
      <c r="C6" s="59">
        <v>0</v>
      </c>
      <c r="D6" s="59">
        <v>0</v>
      </c>
      <c r="E6" s="59">
        <v>0</v>
      </c>
      <c r="F6" s="59">
        <v>0</v>
      </c>
      <c r="G6" s="59">
        <v>0</v>
      </c>
      <c r="H6" s="59">
        <v>0</v>
      </c>
      <c r="I6" s="59">
        <v>0</v>
      </c>
      <c r="J6" s="59">
        <v>0</v>
      </c>
      <c r="K6" s="59">
        <v>0</v>
      </c>
      <c r="L6" s="59">
        <v>0</v>
      </c>
      <c r="M6" s="59">
        <f t="shared" si="0"/>
        <v>0</v>
      </c>
    </row>
    <row r="7" spans="1:16" ht="51" customHeight="1" x14ac:dyDescent="0.35">
      <c r="A7" s="5" t="s">
        <v>7</v>
      </c>
      <c r="B7" s="59">
        <v>0</v>
      </c>
      <c r="C7" s="59">
        <v>0</v>
      </c>
      <c r="D7" s="59">
        <v>0</v>
      </c>
      <c r="E7" s="59">
        <v>0</v>
      </c>
      <c r="F7" s="59">
        <v>0</v>
      </c>
      <c r="G7" s="59">
        <v>0</v>
      </c>
      <c r="H7" s="59">
        <v>0</v>
      </c>
      <c r="I7" s="59">
        <v>0</v>
      </c>
      <c r="J7" s="59">
        <v>0</v>
      </c>
      <c r="K7" s="59">
        <v>0</v>
      </c>
      <c r="L7" s="59">
        <v>0</v>
      </c>
      <c r="M7" s="59">
        <f t="shared" si="0"/>
        <v>0</v>
      </c>
    </row>
    <row r="8" spans="1:16" ht="32.25" customHeight="1" x14ac:dyDescent="0.35">
      <c r="A8" s="3" t="s">
        <v>8</v>
      </c>
      <c r="B8" s="59">
        <f t="shared" ref="B8:L8" si="1">SUM(B9:B11)</f>
        <v>1.83</v>
      </c>
      <c r="C8" s="59">
        <f t="shared" si="1"/>
        <v>1.83</v>
      </c>
      <c r="D8" s="59">
        <f t="shared" si="1"/>
        <v>2.3820000000000001</v>
      </c>
      <c r="E8" s="59">
        <f t="shared" si="1"/>
        <v>1.83</v>
      </c>
      <c r="F8" s="59">
        <f t="shared" si="1"/>
        <v>1.83</v>
      </c>
      <c r="G8" s="59">
        <f t="shared" si="1"/>
        <v>1.83</v>
      </c>
      <c r="H8" s="59">
        <f t="shared" si="1"/>
        <v>2.3820000000000001</v>
      </c>
      <c r="I8" s="59">
        <f t="shared" si="1"/>
        <v>1.83</v>
      </c>
      <c r="J8" s="59">
        <f t="shared" si="1"/>
        <v>1.83</v>
      </c>
      <c r="K8" s="59">
        <f t="shared" si="1"/>
        <v>1.83</v>
      </c>
      <c r="L8" s="59">
        <f t="shared" si="1"/>
        <v>2.3820000000000001</v>
      </c>
      <c r="M8" s="59">
        <f>SUM(B8:L8)</f>
        <v>21.785999999999998</v>
      </c>
      <c r="P8" s="23"/>
    </row>
    <row r="9" spans="1:16" ht="18" customHeight="1" x14ac:dyDescent="0.35">
      <c r="A9" s="5" t="s">
        <v>5</v>
      </c>
      <c r="B9" s="62">
        <v>1.83</v>
      </c>
      <c r="C9" s="62">
        <v>1.83</v>
      </c>
      <c r="D9" s="62">
        <v>2.3820000000000001</v>
      </c>
      <c r="E9" s="62">
        <v>1.83</v>
      </c>
      <c r="F9" s="62">
        <v>1.83</v>
      </c>
      <c r="G9" s="62">
        <v>1.83</v>
      </c>
      <c r="H9" s="62">
        <v>2.3820000000000001</v>
      </c>
      <c r="I9" s="62">
        <v>1.83</v>
      </c>
      <c r="J9" s="62">
        <v>1.83</v>
      </c>
      <c r="K9" s="62">
        <v>1.83</v>
      </c>
      <c r="L9" s="62">
        <v>2.3820000000000001</v>
      </c>
      <c r="M9" s="59">
        <f t="shared" ref="M9:M20" si="2">SUM(B9:L9)</f>
        <v>21.785999999999998</v>
      </c>
    </row>
    <row r="10" spans="1:16" x14ac:dyDescent="0.35">
      <c r="A10" s="5" t="s">
        <v>6</v>
      </c>
      <c r="B10" s="58">
        <v>0</v>
      </c>
      <c r="C10" s="59">
        <v>0</v>
      </c>
      <c r="D10" s="59">
        <v>0</v>
      </c>
      <c r="E10" s="59">
        <v>0</v>
      </c>
      <c r="F10" s="59">
        <v>0</v>
      </c>
      <c r="G10" s="59">
        <v>0</v>
      </c>
      <c r="H10" s="59">
        <v>0</v>
      </c>
      <c r="I10" s="59">
        <v>0</v>
      </c>
      <c r="J10" s="59">
        <v>0</v>
      </c>
      <c r="K10" s="59">
        <v>0</v>
      </c>
      <c r="L10" s="59">
        <v>0</v>
      </c>
      <c r="M10" s="59">
        <f t="shared" si="2"/>
        <v>0</v>
      </c>
    </row>
    <row r="11" spans="1:16" ht="42" customHeight="1" x14ac:dyDescent="0.35">
      <c r="A11" s="5" t="s">
        <v>7</v>
      </c>
      <c r="B11" s="58">
        <v>0</v>
      </c>
      <c r="C11" s="59">
        <v>0</v>
      </c>
      <c r="D11" s="59">
        <v>0</v>
      </c>
      <c r="E11" s="59">
        <v>0</v>
      </c>
      <c r="F11" s="59">
        <v>0</v>
      </c>
      <c r="G11" s="59">
        <v>0</v>
      </c>
      <c r="H11" s="59">
        <v>0</v>
      </c>
      <c r="I11" s="59">
        <v>0</v>
      </c>
      <c r="J11" s="59">
        <v>0</v>
      </c>
      <c r="K11" s="59">
        <v>0</v>
      </c>
      <c r="L11" s="59">
        <v>0</v>
      </c>
      <c r="M11" s="59">
        <f t="shared" si="2"/>
        <v>0</v>
      </c>
    </row>
    <row r="12" spans="1:16" x14ac:dyDescent="0.35">
      <c r="A12" s="3" t="s">
        <v>11</v>
      </c>
      <c r="B12" s="59">
        <f>SUM(B13:B15)</f>
        <v>-1.83</v>
      </c>
      <c r="C12" s="59">
        <f t="shared" ref="C12:L12" si="3">SUM(C13:C15)</f>
        <v>-1.83</v>
      </c>
      <c r="D12" s="59">
        <f t="shared" si="3"/>
        <v>-2.3820000000000001</v>
      </c>
      <c r="E12" s="59">
        <f t="shared" si="3"/>
        <v>-1.83</v>
      </c>
      <c r="F12" s="59">
        <f t="shared" si="3"/>
        <v>-1.83</v>
      </c>
      <c r="G12" s="59">
        <f t="shared" si="3"/>
        <v>-1.83</v>
      </c>
      <c r="H12" s="59">
        <f t="shared" si="3"/>
        <v>-2.3820000000000001</v>
      </c>
      <c r="I12" s="59">
        <f t="shared" si="3"/>
        <v>-1.83</v>
      </c>
      <c r="J12" s="59">
        <f t="shared" si="3"/>
        <v>-1.83</v>
      </c>
      <c r="K12" s="59">
        <f t="shared" si="3"/>
        <v>-1.83</v>
      </c>
      <c r="L12" s="59">
        <f t="shared" si="3"/>
        <v>-2.3820000000000001</v>
      </c>
      <c r="M12" s="59">
        <f t="shared" si="2"/>
        <v>-21.785999999999998</v>
      </c>
      <c r="P12" s="23"/>
    </row>
    <row r="13" spans="1:16" ht="15.5" x14ac:dyDescent="0.35">
      <c r="A13" s="5" t="s">
        <v>5</v>
      </c>
      <c r="B13" s="62">
        <v>-1.83</v>
      </c>
      <c r="C13" s="62">
        <v>-1.83</v>
      </c>
      <c r="D13" s="62">
        <v>-2.3820000000000001</v>
      </c>
      <c r="E13" s="62">
        <v>-1.83</v>
      </c>
      <c r="F13" s="62">
        <v>-1.83</v>
      </c>
      <c r="G13" s="62">
        <v>-1.83</v>
      </c>
      <c r="H13" s="62">
        <v>-2.3820000000000001</v>
      </c>
      <c r="I13" s="62">
        <v>-1.83</v>
      </c>
      <c r="J13" s="62">
        <v>-1.83</v>
      </c>
      <c r="K13" s="62">
        <v>-1.83</v>
      </c>
      <c r="L13" s="62">
        <v>-2.3820000000000001</v>
      </c>
      <c r="M13" s="59">
        <f t="shared" si="2"/>
        <v>-21.785999999999998</v>
      </c>
      <c r="P13" s="23"/>
    </row>
    <row r="14" spans="1:16" x14ac:dyDescent="0.35">
      <c r="A14" s="5" t="s">
        <v>6</v>
      </c>
      <c r="B14" s="59">
        <v>0</v>
      </c>
      <c r="C14" s="59">
        <v>0</v>
      </c>
      <c r="D14" s="59">
        <v>0</v>
      </c>
      <c r="E14" s="59">
        <v>0</v>
      </c>
      <c r="F14" s="59">
        <v>0</v>
      </c>
      <c r="G14" s="59">
        <v>0</v>
      </c>
      <c r="H14" s="59">
        <v>0</v>
      </c>
      <c r="I14" s="59">
        <v>0</v>
      </c>
      <c r="J14" s="59">
        <v>0</v>
      </c>
      <c r="K14" s="59">
        <v>0</v>
      </c>
      <c r="L14" s="59">
        <v>0</v>
      </c>
      <c r="M14" s="59">
        <f t="shared" si="2"/>
        <v>0</v>
      </c>
    </row>
    <row r="15" spans="1:16" ht="57.75" customHeight="1" x14ac:dyDescent="0.35">
      <c r="A15" s="5" t="s">
        <v>7</v>
      </c>
      <c r="B15" s="59">
        <v>0</v>
      </c>
      <c r="C15" s="59">
        <v>0</v>
      </c>
      <c r="D15" s="59">
        <v>0</v>
      </c>
      <c r="E15" s="59">
        <v>0</v>
      </c>
      <c r="F15" s="59">
        <v>0</v>
      </c>
      <c r="G15" s="59">
        <v>0</v>
      </c>
      <c r="H15" s="59">
        <v>0</v>
      </c>
      <c r="I15" s="59">
        <v>0</v>
      </c>
      <c r="J15" s="59">
        <v>0</v>
      </c>
      <c r="K15" s="59">
        <v>0</v>
      </c>
      <c r="L15" s="59">
        <v>0</v>
      </c>
      <c r="M15" s="59">
        <f t="shared" si="2"/>
        <v>0</v>
      </c>
    </row>
    <row r="16" spans="1:16" ht="43.5" x14ac:dyDescent="0.35">
      <c r="A16" s="3" t="s">
        <v>9</v>
      </c>
      <c r="B16" s="59">
        <v>0</v>
      </c>
      <c r="C16" s="59">
        <v>0</v>
      </c>
      <c r="D16" s="59">
        <v>0</v>
      </c>
      <c r="E16" s="59">
        <v>0</v>
      </c>
      <c r="F16" s="59">
        <v>0</v>
      </c>
      <c r="G16" s="59">
        <v>0</v>
      </c>
      <c r="H16" s="59">
        <v>0</v>
      </c>
      <c r="I16" s="59">
        <v>0</v>
      </c>
      <c r="J16" s="59">
        <v>0</v>
      </c>
      <c r="K16" s="59">
        <v>0</v>
      </c>
      <c r="L16" s="59">
        <v>0</v>
      </c>
      <c r="M16" s="59">
        <f t="shared" si="2"/>
        <v>0</v>
      </c>
    </row>
    <row r="17" spans="1:13" ht="29" x14ac:dyDescent="0.35">
      <c r="A17" s="3" t="s">
        <v>10</v>
      </c>
      <c r="B17" s="59">
        <f>SUM(B18:B20)</f>
        <v>0</v>
      </c>
      <c r="C17" s="59">
        <f t="shared" ref="C17:L17" si="4">SUM(C18:C20)</f>
        <v>0</v>
      </c>
      <c r="D17" s="59">
        <f t="shared" si="4"/>
        <v>0</v>
      </c>
      <c r="E17" s="59">
        <f t="shared" si="4"/>
        <v>0</v>
      </c>
      <c r="F17" s="59">
        <f t="shared" si="4"/>
        <v>0</v>
      </c>
      <c r="G17" s="59">
        <f t="shared" si="4"/>
        <v>0</v>
      </c>
      <c r="H17" s="59">
        <f t="shared" si="4"/>
        <v>0</v>
      </c>
      <c r="I17" s="59">
        <f t="shared" si="4"/>
        <v>0</v>
      </c>
      <c r="J17" s="59">
        <f t="shared" si="4"/>
        <v>0</v>
      </c>
      <c r="K17" s="59">
        <f t="shared" si="4"/>
        <v>0</v>
      </c>
      <c r="L17" s="59">
        <f t="shared" si="4"/>
        <v>0</v>
      </c>
      <c r="M17" s="59">
        <f t="shared" si="2"/>
        <v>0</v>
      </c>
    </row>
    <row r="18" spans="1:13" x14ac:dyDescent="0.35">
      <c r="A18" s="5" t="s">
        <v>5</v>
      </c>
      <c r="B18" s="59">
        <v>0</v>
      </c>
      <c r="C18" s="59">
        <v>0</v>
      </c>
      <c r="D18" s="59">
        <v>0</v>
      </c>
      <c r="E18" s="59">
        <v>0</v>
      </c>
      <c r="F18" s="59">
        <v>0</v>
      </c>
      <c r="G18" s="59">
        <v>0</v>
      </c>
      <c r="H18" s="59">
        <v>0</v>
      </c>
      <c r="I18" s="59">
        <v>0</v>
      </c>
      <c r="J18" s="59">
        <v>0</v>
      </c>
      <c r="K18" s="59">
        <v>0</v>
      </c>
      <c r="L18" s="59">
        <v>0</v>
      </c>
      <c r="M18" s="59">
        <f t="shared" si="2"/>
        <v>0</v>
      </c>
    </row>
    <row r="19" spans="1:13" x14ac:dyDescent="0.35">
      <c r="A19" s="5" t="s">
        <v>6</v>
      </c>
      <c r="B19" s="59">
        <v>0</v>
      </c>
      <c r="C19" s="59">
        <v>0</v>
      </c>
      <c r="D19" s="59">
        <v>0</v>
      </c>
      <c r="E19" s="59">
        <v>0</v>
      </c>
      <c r="F19" s="59">
        <v>0</v>
      </c>
      <c r="G19" s="59">
        <v>0</v>
      </c>
      <c r="H19" s="59">
        <v>0</v>
      </c>
      <c r="I19" s="59">
        <v>0</v>
      </c>
      <c r="J19" s="59">
        <v>0</v>
      </c>
      <c r="K19" s="59">
        <v>0</v>
      </c>
      <c r="L19" s="59">
        <v>0</v>
      </c>
      <c r="M19" s="59">
        <f t="shared" si="2"/>
        <v>0</v>
      </c>
    </row>
    <row r="20" spans="1:13" ht="29" x14ac:dyDescent="0.35">
      <c r="A20" s="5" t="s">
        <v>7</v>
      </c>
      <c r="B20" s="59">
        <v>0</v>
      </c>
      <c r="C20" s="59">
        <v>0</v>
      </c>
      <c r="D20" s="59">
        <v>0</v>
      </c>
      <c r="E20" s="59">
        <v>0</v>
      </c>
      <c r="F20" s="59">
        <v>0</v>
      </c>
      <c r="G20" s="59">
        <v>0</v>
      </c>
      <c r="H20" s="59">
        <v>0</v>
      </c>
      <c r="I20" s="59">
        <v>0</v>
      </c>
      <c r="J20" s="59">
        <v>0</v>
      </c>
      <c r="K20" s="59">
        <v>0</v>
      </c>
      <c r="L20" s="59">
        <v>0</v>
      </c>
      <c r="M20" s="59">
        <f t="shared" si="2"/>
        <v>0</v>
      </c>
    </row>
    <row r="21" spans="1:13" ht="39" customHeight="1" x14ac:dyDescent="0.35">
      <c r="A21" s="5" t="s">
        <v>12</v>
      </c>
      <c r="B21" s="290" t="s">
        <v>228</v>
      </c>
      <c r="C21" s="290"/>
      <c r="D21" s="290"/>
      <c r="E21" s="290"/>
      <c r="F21" s="290"/>
      <c r="G21" s="290"/>
      <c r="H21" s="290"/>
      <c r="I21" s="290"/>
      <c r="J21" s="290"/>
      <c r="K21" s="290"/>
      <c r="L21" s="290"/>
      <c r="M21" s="290"/>
    </row>
    <row r="22" spans="1:13" ht="90" customHeight="1" x14ac:dyDescent="0.35">
      <c r="A22" s="5" t="s">
        <v>13</v>
      </c>
      <c r="B22" s="290"/>
      <c r="C22" s="290"/>
      <c r="D22" s="290"/>
      <c r="E22" s="290"/>
      <c r="F22" s="290"/>
      <c r="G22" s="290"/>
      <c r="H22" s="290"/>
      <c r="I22" s="290"/>
      <c r="J22" s="290"/>
      <c r="K22" s="290"/>
      <c r="L22" s="290"/>
      <c r="M22" s="290"/>
    </row>
    <row r="25" spans="1:13" x14ac:dyDescent="0.35">
      <c r="A25" s="289" t="s">
        <v>14</v>
      </c>
      <c r="B25" s="289"/>
      <c r="C25" s="289"/>
      <c r="D25" s="289"/>
      <c r="E25" s="289"/>
      <c r="F25" s="289"/>
      <c r="G25" s="289"/>
      <c r="H25" s="289"/>
      <c r="I25" s="289"/>
      <c r="J25" s="289"/>
    </row>
    <row r="26" spans="1:13" x14ac:dyDescent="0.35">
      <c r="A26" s="291" t="s">
        <v>15</v>
      </c>
      <c r="B26" s="291"/>
      <c r="C26" s="291"/>
      <c r="D26" s="291"/>
      <c r="E26" s="291"/>
      <c r="F26" s="291"/>
      <c r="G26" s="291"/>
      <c r="H26" s="291"/>
      <c r="I26" s="291"/>
      <c r="J26" s="291"/>
    </row>
    <row r="27" spans="1:13" x14ac:dyDescent="0.35">
      <c r="A27" s="290" t="s">
        <v>16</v>
      </c>
      <c r="B27" s="290"/>
      <c r="C27" s="6">
        <v>0</v>
      </c>
      <c r="D27" s="5">
        <v>1</v>
      </c>
      <c r="E27" s="5">
        <v>2</v>
      </c>
      <c r="F27" s="5">
        <v>3</v>
      </c>
      <c r="G27" s="5">
        <v>5</v>
      </c>
      <c r="H27" s="5">
        <v>10</v>
      </c>
      <c r="I27" s="292" t="s">
        <v>3</v>
      </c>
      <c r="J27" s="292"/>
    </row>
    <row r="28" spans="1:13" ht="43.5" x14ac:dyDescent="0.35">
      <c r="A28" s="58" t="s">
        <v>17</v>
      </c>
      <c r="B28" s="5" t="s">
        <v>20</v>
      </c>
      <c r="C28" s="52"/>
      <c r="D28" s="52"/>
      <c r="E28" s="52"/>
      <c r="F28" s="52"/>
      <c r="G28" s="52"/>
      <c r="H28" s="52"/>
      <c r="I28" s="40"/>
      <c r="J28" s="41"/>
    </row>
    <row r="29" spans="1:13" ht="87" x14ac:dyDescent="0.35">
      <c r="A29" s="58" t="s">
        <v>18</v>
      </c>
      <c r="B29" s="5" t="s">
        <v>21</v>
      </c>
      <c r="C29" s="53"/>
      <c r="D29" s="53"/>
      <c r="E29" s="53"/>
      <c r="F29" s="53"/>
      <c r="G29" s="53"/>
      <c r="H29" s="53"/>
      <c r="I29" s="42"/>
      <c r="J29" s="43"/>
    </row>
    <row r="30" spans="1:13" ht="87" x14ac:dyDescent="0.35">
      <c r="A30" s="58" t="s">
        <v>19</v>
      </c>
      <c r="B30" s="7" t="s">
        <v>22</v>
      </c>
      <c r="C30" s="54"/>
      <c r="D30" s="54"/>
      <c r="E30" s="54"/>
      <c r="F30" s="54"/>
      <c r="G30" s="54"/>
      <c r="H30" s="54"/>
      <c r="I30" s="44"/>
      <c r="J30" s="45"/>
    </row>
    <row r="31" spans="1:13" ht="29" x14ac:dyDescent="0.35">
      <c r="A31" s="8"/>
      <c r="B31" s="5" t="s">
        <v>23</v>
      </c>
      <c r="C31" s="58"/>
      <c r="D31" s="58"/>
      <c r="E31" s="58"/>
      <c r="F31" s="58"/>
      <c r="G31" s="58"/>
      <c r="H31" s="58"/>
      <c r="I31" s="290"/>
      <c r="J31" s="290"/>
    </row>
    <row r="32" spans="1:13" ht="43.5" x14ac:dyDescent="0.35">
      <c r="A32" s="290" t="s">
        <v>24</v>
      </c>
      <c r="B32" s="5" t="s">
        <v>20</v>
      </c>
      <c r="C32" s="300"/>
      <c r="D32" s="301"/>
      <c r="E32" s="301"/>
      <c r="F32" s="301"/>
      <c r="G32" s="301"/>
      <c r="H32" s="301"/>
      <c r="I32" s="301"/>
      <c r="J32" s="302"/>
    </row>
    <row r="33" spans="1:10" ht="87" x14ac:dyDescent="0.35">
      <c r="A33" s="290"/>
      <c r="B33" s="5" t="s">
        <v>21</v>
      </c>
      <c r="C33" s="395"/>
      <c r="D33" s="396"/>
      <c r="E33" s="396"/>
      <c r="F33" s="396"/>
      <c r="G33" s="396"/>
      <c r="H33" s="396"/>
      <c r="I33" s="396"/>
      <c r="J33" s="397"/>
    </row>
    <row r="34" spans="1:10" ht="87" x14ac:dyDescent="0.35">
      <c r="A34" s="290"/>
      <c r="B34" s="7" t="s">
        <v>25</v>
      </c>
      <c r="C34" s="303"/>
      <c r="D34" s="304"/>
      <c r="E34" s="304"/>
      <c r="F34" s="304"/>
      <c r="G34" s="304"/>
      <c r="H34" s="304"/>
      <c r="I34" s="304"/>
      <c r="J34" s="305"/>
    </row>
    <row r="35" spans="1:10" ht="29" x14ac:dyDescent="0.35">
      <c r="A35" s="290"/>
      <c r="B35" s="5" t="s">
        <v>23</v>
      </c>
      <c r="C35" s="58"/>
      <c r="D35" s="58"/>
      <c r="E35" s="58"/>
      <c r="F35" s="58"/>
      <c r="G35" s="58"/>
      <c r="H35" s="58"/>
      <c r="I35" s="290"/>
      <c r="J35" s="290"/>
    </row>
    <row r="36" spans="1:10" ht="87" x14ac:dyDescent="0.35">
      <c r="A36" s="290" t="s">
        <v>26</v>
      </c>
      <c r="B36" s="5" t="s">
        <v>22</v>
      </c>
      <c r="C36" s="294"/>
      <c r="D36" s="295"/>
      <c r="E36" s="295"/>
      <c r="F36" s="295"/>
      <c r="G36" s="295"/>
      <c r="H36" s="295"/>
      <c r="I36" s="295"/>
      <c r="J36" s="296"/>
    </row>
    <row r="37" spans="1:10" ht="29" x14ac:dyDescent="0.35">
      <c r="A37" s="290"/>
      <c r="B37" s="5" t="s">
        <v>23</v>
      </c>
      <c r="C37" s="58"/>
      <c r="D37" s="58"/>
      <c r="E37" s="58"/>
      <c r="F37" s="58"/>
      <c r="G37" s="58"/>
      <c r="H37" s="58"/>
      <c r="I37" s="290"/>
      <c r="J37" s="290"/>
    </row>
    <row r="38" spans="1:10" ht="43.5" x14ac:dyDescent="0.35">
      <c r="A38" s="58" t="s">
        <v>13</v>
      </c>
      <c r="B38" s="294"/>
      <c r="C38" s="295"/>
      <c r="D38" s="295"/>
      <c r="E38" s="295"/>
      <c r="F38" s="295"/>
      <c r="G38" s="295"/>
      <c r="H38" s="295"/>
      <c r="I38" s="295"/>
      <c r="J38" s="296"/>
    </row>
  </sheetData>
  <mergeCells count="17">
    <mergeCell ref="A25:J25"/>
    <mergeCell ref="A1:M1"/>
    <mergeCell ref="A2:A3"/>
    <mergeCell ref="B2:M2"/>
    <mergeCell ref="B21:M21"/>
    <mergeCell ref="B22:M22"/>
    <mergeCell ref="A36:A37"/>
    <mergeCell ref="C36:J36"/>
    <mergeCell ref="I37:J37"/>
    <mergeCell ref="B38:J38"/>
    <mergeCell ref="A26:J26"/>
    <mergeCell ref="A27:B27"/>
    <mergeCell ref="I27:J27"/>
    <mergeCell ref="I31:J31"/>
    <mergeCell ref="A32:A35"/>
    <mergeCell ref="C32:J34"/>
    <mergeCell ref="I35:J35"/>
  </mergeCells>
  <pageMargins left="0.7" right="0.7" top="0.75" bottom="0.75" header="0.3" footer="0.3"/>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workbookViewId="0">
      <selection activeCell="B22" sqref="B22:M22"/>
    </sheetView>
  </sheetViews>
  <sheetFormatPr defaultRowHeight="14.5" x14ac:dyDescent="0.35"/>
  <cols>
    <col min="1" max="1" width="25.7265625" customWidth="1"/>
    <col min="2" max="3" width="9.1796875" customWidth="1"/>
    <col min="13" max="13" width="19.7265625" customWidth="1"/>
  </cols>
  <sheetData>
    <row r="1" spans="1:16" x14ac:dyDescent="0.35">
      <c r="A1" s="289" t="s">
        <v>0</v>
      </c>
      <c r="B1" s="289"/>
      <c r="C1" s="289"/>
      <c r="D1" s="289"/>
      <c r="E1" s="289"/>
      <c r="F1" s="289"/>
      <c r="G1" s="289"/>
      <c r="H1" s="289"/>
      <c r="I1" s="289"/>
      <c r="J1" s="289"/>
      <c r="K1" s="289"/>
      <c r="L1" s="289"/>
      <c r="M1" s="289"/>
    </row>
    <row r="2" spans="1:16" x14ac:dyDescent="0.35">
      <c r="A2" s="290" t="s">
        <v>1</v>
      </c>
      <c r="B2" s="291" t="s">
        <v>2</v>
      </c>
      <c r="C2" s="291"/>
      <c r="D2" s="291"/>
      <c r="E2" s="291"/>
      <c r="F2" s="291"/>
      <c r="G2" s="291"/>
      <c r="H2" s="291"/>
      <c r="I2" s="291"/>
      <c r="J2" s="291"/>
      <c r="K2" s="291"/>
      <c r="L2" s="291"/>
      <c r="M2" s="291"/>
    </row>
    <row r="3" spans="1:16" x14ac:dyDescent="0.35">
      <c r="A3" s="290"/>
      <c r="B3" s="1">
        <v>0</v>
      </c>
      <c r="C3" s="1">
        <v>1</v>
      </c>
      <c r="D3" s="1">
        <v>2</v>
      </c>
      <c r="E3" s="1">
        <v>3</v>
      </c>
      <c r="F3" s="1">
        <v>4</v>
      </c>
      <c r="G3" s="1">
        <v>5</v>
      </c>
      <c r="H3" s="1">
        <v>6</v>
      </c>
      <c r="I3" s="1">
        <v>7</v>
      </c>
      <c r="J3" s="1">
        <v>8</v>
      </c>
      <c r="K3" s="1">
        <v>9</v>
      </c>
      <c r="L3" s="1">
        <v>10</v>
      </c>
      <c r="M3" s="2" t="s">
        <v>3</v>
      </c>
    </row>
    <row r="4" spans="1:16" ht="31.5" customHeight="1" x14ac:dyDescent="0.35">
      <c r="A4" s="3" t="s">
        <v>4</v>
      </c>
      <c r="B4" s="59">
        <v>0</v>
      </c>
      <c r="C4" s="59">
        <v>0</v>
      </c>
      <c r="D4" s="59">
        <v>0</v>
      </c>
      <c r="E4" s="59">
        <v>0</v>
      </c>
      <c r="F4" s="59">
        <v>0</v>
      </c>
      <c r="G4" s="59">
        <v>0</v>
      </c>
      <c r="H4" s="59">
        <v>0</v>
      </c>
      <c r="I4" s="59">
        <v>0</v>
      </c>
      <c r="J4" s="59">
        <v>0</v>
      </c>
      <c r="K4" s="59">
        <v>0</v>
      </c>
      <c r="L4" s="59">
        <v>0</v>
      </c>
      <c r="M4" s="59">
        <f t="shared" ref="M4:M7" si="0">SUM(B4:L4)</f>
        <v>0</v>
      </c>
    </row>
    <row r="5" spans="1:16" ht="23.25" customHeight="1" x14ac:dyDescent="0.35">
      <c r="A5" s="5" t="s">
        <v>5</v>
      </c>
      <c r="B5" s="59">
        <v>0</v>
      </c>
      <c r="C5" s="59">
        <v>0</v>
      </c>
      <c r="D5" s="59">
        <v>0</v>
      </c>
      <c r="E5" s="59">
        <v>0</v>
      </c>
      <c r="F5" s="59">
        <v>0</v>
      </c>
      <c r="G5" s="59">
        <v>0</v>
      </c>
      <c r="H5" s="59">
        <v>0</v>
      </c>
      <c r="I5" s="59">
        <v>0</v>
      </c>
      <c r="J5" s="59">
        <v>0</v>
      </c>
      <c r="K5" s="59">
        <v>0</v>
      </c>
      <c r="L5" s="59">
        <v>0</v>
      </c>
      <c r="M5" s="59">
        <f t="shared" si="0"/>
        <v>0</v>
      </c>
    </row>
    <row r="6" spans="1:16" x14ac:dyDescent="0.35">
      <c r="A6" s="5" t="s">
        <v>6</v>
      </c>
      <c r="B6" s="59">
        <v>0</v>
      </c>
      <c r="C6" s="59">
        <v>0</v>
      </c>
      <c r="D6" s="59">
        <v>0</v>
      </c>
      <c r="E6" s="59">
        <v>0</v>
      </c>
      <c r="F6" s="59">
        <v>0</v>
      </c>
      <c r="G6" s="59">
        <v>0</v>
      </c>
      <c r="H6" s="59">
        <v>0</v>
      </c>
      <c r="I6" s="59">
        <v>0</v>
      </c>
      <c r="J6" s="59">
        <v>0</v>
      </c>
      <c r="K6" s="59">
        <v>0</v>
      </c>
      <c r="L6" s="59">
        <v>0</v>
      </c>
      <c r="M6" s="59">
        <f t="shared" si="0"/>
        <v>0</v>
      </c>
    </row>
    <row r="7" spans="1:16" ht="51" customHeight="1" x14ac:dyDescent="0.35">
      <c r="A7" s="5" t="s">
        <v>7</v>
      </c>
      <c r="B7" s="59">
        <v>0</v>
      </c>
      <c r="C7" s="59">
        <v>0</v>
      </c>
      <c r="D7" s="59">
        <v>0</v>
      </c>
      <c r="E7" s="59">
        <v>0</v>
      </c>
      <c r="F7" s="59">
        <v>0</v>
      </c>
      <c r="G7" s="59">
        <v>0</v>
      </c>
      <c r="H7" s="59">
        <v>0</v>
      </c>
      <c r="I7" s="59">
        <v>0</v>
      </c>
      <c r="J7" s="59">
        <v>0</v>
      </c>
      <c r="K7" s="59">
        <v>0</v>
      </c>
      <c r="L7" s="59">
        <v>0</v>
      </c>
      <c r="M7" s="59">
        <f t="shared" si="0"/>
        <v>0</v>
      </c>
    </row>
    <row r="8" spans="1:16" ht="32.25" customHeight="1" x14ac:dyDescent="0.35">
      <c r="A8" s="3" t="s">
        <v>8</v>
      </c>
      <c r="B8" s="59">
        <f t="shared" ref="B8:L8" si="1">SUM(B9:B11)</f>
        <v>1.635</v>
      </c>
      <c r="C8" s="59">
        <f t="shared" si="1"/>
        <v>1.635</v>
      </c>
      <c r="D8" s="59">
        <f t="shared" si="1"/>
        <v>1.635</v>
      </c>
      <c r="E8" s="59">
        <f t="shared" si="1"/>
        <v>1.635</v>
      </c>
      <c r="F8" s="59">
        <f t="shared" si="1"/>
        <v>1.635</v>
      </c>
      <c r="G8" s="59">
        <f t="shared" si="1"/>
        <v>1.635</v>
      </c>
      <c r="H8" s="59">
        <f t="shared" si="1"/>
        <v>1.635</v>
      </c>
      <c r="I8" s="59">
        <f t="shared" si="1"/>
        <v>1.635</v>
      </c>
      <c r="J8" s="59">
        <f t="shared" si="1"/>
        <v>1.635</v>
      </c>
      <c r="K8" s="59">
        <f t="shared" si="1"/>
        <v>1.635</v>
      </c>
      <c r="L8" s="59">
        <f t="shared" si="1"/>
        <v>1.635</v>
      </c>
      <c r="M8" s="59">
        <f>SUM(B8:L8)</f>
        <v>17.985000000000003</v>
      </c>
      <c r="P8" s="23"/>
    </row>
    <row r="9" spans="1:16" ht="18" customHeight="1" x14ac:dyDescent="0.35">
      <c r="A9" s="5" t="s">
        <v>5</v>
      </c>
      <c r="B9" s="60">
        <v>1.635</v>
      </c>
      <c r="C9" s="60">
        <v>1.635</v>
      </c>
      <c r="D9" s="60">
        <v>1.635</v>
      </c>
      <c r="E9" s="60">
        <v>1.635</v>
      </c>
      <c r="F9" s="60">
        <v>1.635</v>
      </c>
      <c r="G9" s="60">
        <v>1.635</v>
      </c>
      <c r="H9" s="60">
        <v>1.635</v>
      </c>
      <c r="I9" s="60">
        <v>1.635</v>
      </c>
      <c r="J9" s="60">
        <v>1.635</v>
      </c>
      <c r="K9" s="60">
        <v>1.635</v>
      </c>
      <c r="L9" s="60">
        <v>1.635</v>
      </c>
      <c r="M9" s="59">
        <f t="shared" ref="M9:M20" si="2">SUM(B9:L9)</f>
        <v>17.985000000000003</v>
      </c>
    </row>
    <row r="10" spans="1:16" x14ac:dyDescent="0.35">
      <c r="A10" s="5" t="s">
        <v>6</v>
      </c>
      <c r="B10" s="58">
        <v>0</v>
      </c>
      <c r="C10" s="59">
        <v>0</v>
      </c>
      <c r="D10" s="59">
        <v>0</v>
      </c>
      <c r="E10" s="59">
        <v>0</v>
      </c>
      <c r="F10" s="59">
        <v>0</v>
      </c>
      <c r="G10" s="59">
        <v>0</v>
      </c>
      <c r="H10" s="59">
        <v>0</v>
      </c>
      <c r="I10" s="59">
        <v>0</v>
      </c>
      <c r="J10" s="59">
        <v>0</v>
      </c>
      <c r="K10" s="59">
        <v>0</v>
      </c>
      <c r="L10" s="59">
        <v>0</v>
      </c>
      <c r="M10" s="59">
        <f t="shared" si="2"/>
        <v>0</v>
      </c>
    </row>
    <row r="11" spans="1:16" ht="42" customHeight="1" x14ac:dyDescent="0.35">
      <c r="A11" s="5" t="s">
        <v>7</v>
      </c>
      <c r="B11" s="58">
        <v>0</v>
      </c>
      <c r="C11" s="59">
        <v>0</v>
      </c>
      <c r="D11" s="59">
        <v>0</v>
      </c>
      <c r="E11" s="59">
        <v>0</v>
      </c>
      <c r="F11" s="59">
        <v>0</v>
      </c>
      <c r="G11" s="59">
        <v>0</v>
      </c>
      <c r="H11" s="59">
        <v>0</v>
      </c>
      <c r="I11" s="59">
        <v>0</v>
      </c>
      <c r="J11" s="59">
        <v>0</v>
      </c>
      <c r="K11" s="59">
        <v>0</v>
      </c>
      <c r="L11" s="59">
        <v>0</v>
      </c>
      <c r="M11" s="59">
        <f t="shared" si="2"/>
        <v>0</v>
      </c>
    </row>
    <row r="12" spans="1:16" x14ac:dyDescent="0.35">
      <c r="A12" s="3" t="s">
        <v>11</v>
      </c>
      <c r="B12" s="59">
        <f>SUM(B13:B15)</f>
        <v>-1.635</v>
      </c>
      <c r="C12" s="59">
        <f t="shared" ref="C12:L12" si="3">SUM(C13:C15)</f>
        <v>-1.635</v>
      </c>
      <c r="D12" s="59">
        <f t="shared" si="3"/>
        <v>-1.635</v>
      </c>
      <c r="E12" s="59">
        <f t="shared" si="3"/>
        <v>-1.635</v>
      </c>
      <c r="F12" s="59">
        <f t="shared" si="3"/>
        <v>-1.635</v>
      </c>
      <c r="G12" s="59">
        <f t="shared" si="3"/>
        <v>-1.635</v>
      </c>
      <c r="H12" s="59">
        <f t="shared" si="3"/>
        <v>-1.635</v>
      </c>
      <c r="I12" s="59">
        <f t="shared" si="3"/>
        <v>-1.635</v>
      </c>
      <c r="J12" s="59">
        <f t="shared" si="3"/>
        <v>-1.635</v>
      </c>
      <c r="K12" s="59">
        <f t="shared" si="3"/>
        <v>-1.635</v>
      </c>
      <c r="L12" s="59">
        <f t="shared" si="3"/>
        <v>-1.635</v>
      </c>
      <c r="M12" s="59">
        <f t="shared" si="2"/>
        <v>-17.985000000000003</v>
      </c>
      <c r="P12" s="23"/>
    </row>
    <row r="13" spans="1:16" ht="15.5" x14ac:dyDescent="0.35">
      <c r="A13" s="5" t="s">
        <v>5</v>
      </c>
      <c r="B13" s="60">
        <v>-1.635</v>
      </c>
      <c r="C13" s="60">
        <v>-1.635</v>
      </c>
      <c r="D13" s="60">
        <v>-1.635</v>
      </c>
      <c r="E13" s="60">
        <v>-1.635</v>
      </c>
      <c r="F13" s="60">
        <v>-1.635</v>
      </c>
      <c r="G13" s="60">
        <v>-1.635</v>
      </c>
      <c r="H13" s="60">
        <v>-1.635</v>
      </c>
      <c r="I13" s="60">
        <v>-1.635</v>
      </c>
      <c r="J13" s="60">
        <v>-1.635</v>
      </c>
      <c r="K13" s="60">
        <v>-1.635</v>
      </c>
      <c r="L13" s="60">
        <v>-1.635</v>
      </c>
      <c r="M13" s="59">
        <f t="shared" si="2"/>
        <v>-17.985000000000003</v>
      </c>
      <c r="P13" s="23"/>
    </row>
    <row r="14" spans="1:16" x14ac:dyDescent="0.35">
      <c r="A14" s="5" t="s">
        <v>6</v>
      </c>
      <c r="B14" s="59">
        <v>0</v>
      </c>
      <c r="C14" s="59">
        <v>0</v>
      </c>
      <c r="D14" s="59">
        <v>0</v>
      </c>
      <c r="E14" s="59">
        <v>0</v>
      </c>
      <c r="F14" s="59">
        <v>0</v>
      </c>
      <c r="G14" s="59">
        <v>0</v>
      </c>
      <c r="H14" s="59">
        <v>0</v>
      </c>
      <c r="I14" s="59">
        <v>0</v>
      </c>
      <c r="J14" s="59">
        <v>0</v>
      </c>
      <c r="K14" s="59">
        <v>0</v>
      </c>
      <c r="L14" s="59">
        <v>0</v>
      </c>
      <c r="M14" s="59">
        <f t="shared" si="2"/>
        <v>0</v>
      </c>
    </row>
    <row r="15" spans="1:16" ht="57.75" customHeight="1" x14ac:dyDescent="0.35">
      <c r="A15" s="5" t="s">
        <v>7</v>
      </c>
      <c r="B15" s="59">
        <v>0</v>
      </c>
      <c r="C15" s="59">
        <v>0</v>
      </c>
      <c r="D15" s="59">
        <v>0</v>
      </c>
      <c r="E15" s="59">
        <v>0</v>
      </c>
      <c r="F15" s="59">
        <v>0</v>
      </c>
      <c r="G15" s="59">
        <v>0</v>
      </c>
      <c r="H15" s="59">
        <v>0</v>
      </c>
      <c r="I15" s="59">
        <v>0</v>
      </c>
      <c r="J15" s="59">
        <v>0</v>
      </c>
      <c r="K15" s="59">
        <v>0</v>
      </c>
      <c r="L15" s="59">
        <v>0</v>
      </c>
      <c r="M15" s="59">
        <f t="shared" si="2"/>
        <v>0</v>
      </c>
    </row>
    <row r="16" spans="1:16" ht="43.5" x14ac:dyDescent="0.35">
      <c r="A16" s="3" t="s">
        <v>9</v>
      </c>
      <c r="B16" s="59">
        <v>0</v>
      </c>
      <c r="C16" s="59">
        <v>0</v>
      </c>
      <c r="D16" s="59">
        <v>0</v>
      </c>
      <c r="E16" s="59">
        <v>0</v>
      </c>
      <c r="F16" s="59">
        <v>0</v>
      </c>
      <c r="G16" s="59">
        <v>0</v>
      </c>
      <c r="H16" s="59">
        <v>0</v>
      </c>
      <c r="I16" s="59">
        <v>0</v>
      </c>
      <c r="J16" s="59">
        <v>0</v>
      </c>
      <c r="K16" s="59">
        <v>0</v>
      </c>
      <c r="L16" s="59">
        <v>0</v>
      </c>
      <c r="M16" s="59">
        <f t="shared" si="2"/>
        <v>0</v>
      </c>
    </row>
    <row r="17" spans="1:13" ht="29" x14ac:dyDescent="0.35">
      <c r="A17" s="3" t="s">
        <v>10</v>
      </c>
      <c r="B17" s="59">
        <f>SUM(B18:B20)</f>
        <v>0</v>
      </c>
      <c r="C17" s="59">
        <f t="shared" ref="C17:L17" si="4">SUM(C18:C20)</f>
        <v>0</v>
      </c>
      <c r="D17" s="59">
        <f t="shared" si="4"/>
        <v>0</v>
      </c>
      <c r="E17" s="59">
        <f t="shared" si="4"/>
        <v>0</v>
      </c>
      <c r="F17" s="59">
        <f t="shared" si="4"/>
        <v>0</v>
      </c>
      <c r="G17" s="59">
        <f t="shared" si="4"/>
        <v>0</v>
      </c>
      <c r="H17" s="59">
        <f t="shared" si="4"/>
        <v>0</v>
      </c>
      <c r="I17" s="59">
        <f t="shared" si="4"/>
        <v>0</v>
      </c>
      <c r="J17" s="59">
        <f t="shared" si="4"/>
        <v>0</v>
      </c>
      <c r="K17" s="59">
        <f t="shared" si="4"/>
        <v>0</v>
      </c>
      <c r="L17" s="59">
        <f t="shared" si="4"/>
        <v>0</v>
      </c>
      <c r="M17" s="59">
        <f t="shared" si="2"/>
        <v>0</v>
      </c>
    </row>
    <row r="18" spans="1:13" x14ac:dyDescent="0.35">
      <c r="A18" s="5" t="s">
        <v>5</v>
      </c>
      <c r="B18" s="59">
        <v>0</v>
      </c>
      <c r="C18" s="59">
        <v>0</v>
      </c>
      <c r="D18" s="59">
        <v>0</v>
      </c>
      <c r="E18" s="59">
        <v>0</v>
      </c>
      <c r="F18" s="59">
        <v>0</v>
      </c>
      <c r="G18" s="59">
        <v>0</v>
      </c>
      <c r="H18" s="59">
        <v>0</v>
      </c>
      <c r="I18" s="59">
        <v>0</v>
      </c>
      <c r="J18" s="59">
        <v>0</v>
      </c>
      <c r="K18" s="59">
        <v>0</v>
      </c>
      <c r="L18" s="59">
        <v>0</v>
      </c>
      <c r="M18" s="59">
        <f t="shared" si="2"/>
        <v>0</v>
      </c>
    </row>
    <row r="19" spans="1:13" x14ac:dyDescent="0.35">
      <c r="A19" s="5" t="s">
        <v>6</v>
      </c>
      <c r="B19" s="59">
        <v>0</v>
      </c>
      <c r="C19" s="59">
        <v>0</v>
      </c>
      <c r="D19" s="59">
        <v>0</v>
      </c>
      <c r="E19" s="59">
        <v>0</v>
      </c>
      <c r="F19" s="59">
        <v>0</v>
      </c>
      <c r="G19" s="59">
        <v>0</v>
      </c>
      <c r="H19" s="59">
        <v>0</v>
      </c>
      <c r="I19" s="59">
        <v>0</v>
      </c>
      <c r="J19" s="59">
        <v>0</v>
      </c>
      <c r="K19" s="59">
        <v>0</v>
      </c>
      <c r="L19" s="59">
        <v>0</v>
      </c>
      <c r="M19" s="59">
        <f t="shared" si="2"/>
        <v>0</v>
      </c>
    </row>
    <row r="20" spans="1:13" ht="29" x14ac:dyDescent="0.35">
      <c r="A20" s="5" t="s">
        <v>7</v>
      </c>
      <c r="B20" s="59">
        <v>0</v>
      </c>
      <c r="C20" s="59">
        <v>0</v>
      </c>
      <c r="D20" s="59">
        <v>0</v>
      </c>
      <c r="E20" s="59">
        <v>0</v>
      </c>
      <c r="F20" s="59">
        <v>0</v>
      </c>
      <c r="G20" s="59">
        <v>0</v>
      </c>
      <c r="H20" s="59">
        <v>0</v>
      </c>
      <c r="I20" s="59">
        <v>0</v>
      </c>
      <c r="J20" s="59">
        <v>0</v>
      </c>
      <c r="K20" s="59">
        <v>0</v>
      </c>
      <c r="L20" s="59">
        <v>0</v>
      </c>
      <c r="M20" s="59">
        <f t="shared" si="2"/>
        <v>0</v>
      </c>
    </row>
    <row r="21" spans="1:13" ht="39" customHeight="1" x14ac:dyDescent="0.35">
      <c r="A21" s="5" t="s">
        <v>12</v>
      </c>
      <c r="B21" s="290" t="s">
        <v>228</v>
      </c>
      <c r="C21" s="290"/>
      <c r="D21" s="290"/>
      <c r="E21" s="290"/>
      <c r="F21" s="290"/>
      <c r="G21" s="290"/>
      <c r="H21" s="290"/>
      <c r="I21" s="290"/>
      <c r="J21" s="290"/>
      <c r="K21" s="290"/>
      <c r="L21" s="290"/>
      <c r="M21" s="290"/>
    </row>
    <row r="22" spans="1:13" ht="90" customHeight="1" x14ac:dyDescent="0.35">
      <c r="A22" s="5" t="s">
        <v>13</v>
      </c>
      <c r="B22" s="290"/>
      <c r="C22" s="290"/>
      <c r="D22" s="290"/>
      <c r="E22" s="290"/>
      <c r="F22" s="290"/>
      <c r="G22" s="290"/>
      <c r="H22" s="290"/>
      <c r="I22" s="290"/>
      <c r="J22" s="290"/>
      <c r="K22" s="290"/>
      <c r="L22" s="290"/>
      <c r="M22" s="290"/>
    </row>
    <row r="25" spans="1:13" x14ac:dyDescent="0.35">
      <c r="A25" s="289" t="s">
        <v>14</v>
      </c>
      <c r="B25" s="289"/>
      <c r="C25" s="289"/>
      <c r="D25" s="289"/>
      <c r="E25" s="289"/>
      <c r="F25" s="289"/>
      <c r="G25" s="289"/>
      <c r="H25" s="289"/>
      <c r="I25" s="289"/>
      <c r="J25" s="289"/>
    </row>
    <row r="26" spans="1:13" x14ac:dyDescent="0.35">
      <c r="A26" s="291" t="s">
        <v>15</v>
      </c>
      <c r="B26" s="291"/>
      <c r="C26" s="291"/>
      <c r="D26" s="291"/>
      <c r="E26" s="291"/>
      <c r="F26" s="291"/>
      <c r="G26" s="291"/>
      <c r="H26" s="291"/>
      <c r="I26" s="291"/>
      <c r="J26" s="291"/>
    </row>
    <row r="27" spans="1:13" x14ac:dyDescent="0.35">
      <c r="A27" s="290" t="s">
        <v>16</v>
      </c>
      <c r="B27" s="290"/>
      <c r="C27" s="6">
        <v>0</v>
      </c>
      <c r="D27" s="5">
        <v>1</v>
      </c>
      <c r="E27" s="5">
        <v>2</v>
      </c>
      <c r="F27" s="5">
        <v>3</v>
      </c>
      <c r="G27" s="5">
        <v>5</v>
      </c>
      <c r="H27" s="5">
        <v>10</v>
      </c>
      <c r="I27" s="292" t="s">
        <v>3</v>
      </c>
      <c r="J27" s="292"/>
    </row>
    <row r="28" spans="1:13" ht="43.5" x14ac:dyDescent="0.35">
      <c r="A28" s="58" t="s">
        <v>17</v>
      </c>
      <c r="B28" s="5" t="s">
        <v>20</v>
      </c>
      <c r="C28" s="52"/>
      <c r="D28" s="52"/>
      <c r="E28" s="52"/>
      <c r="F28" s="52"/>
      <c r="G28" s="52"/>
      <c r="H28" s="52"/>
      <c r="I28" s="40"/>
      <c r="J28" s="41"/>
    </row>
    <row r="29" spans="1:13" ht="87" x14ac:dyDescent="0.35">
      <c r="A29" s="58" t="s">
        <v>18</v>
      </c>
      <c r="B29" s="5" t="s">
        <v>21</v>
      </c>
      <c r="C29" s="53"/>
      <c r="D29" s="53"/>
      <c r="E29" s="53"/>
      <c r="F29" s="53"/>
      <c r="G29" s="53"/>
      <c r="H29" s="53"/>
      <c r="I29" s="42"/>
      <c r="J29" s="43"/>
    </row>
    <row r="30" spans="1:13" ht="87" x14ac:dyDescent="0.35">
      <c r="A30" s="58" t="s">
        <v>19</v>
      </c>
      <c r="B30" s="7" t="s">
        <v>22</v>
      </c>
      <c r="C30" s="54"/>
      <c r="D30" s="54"/>
      <c r="E30" s="54"/>
      <c r="F30" s="54"/>
      <c r="G30" s="54"/>
      <c r="H30" s="54"/>
      <c r="I30" s="44"/>
      <c r="J30" s="45"/>
    </row>
    <row r="31" spans="1:13" ht="29" x14ac:dyDescent="0.35">
      <c r="A31" s="8"/>
      <c r="B31" s="5" t="s">
        <v>23</v>
      </c>
      <c r="C31" s="58"/>
      <c r="D31" s="58"/>
      <c r="E31" s="58"/>
      <c r="F31" s="58"/>
      <c r="G31" s="58"/>
      <c r="H31" s="58"/>
      <c r="I31" s="290"/>
      <c r="J31" s="290"/>
    </row>
    <row r="32" spans="1:13" ht="43.5" x14ac:dyDescent="0.35">
      <c r="A32" s="290" t="s">
        <v>24</v>
      </c>
      <c r="B32" s="5" t="s">
        <v>20</v>
      </c>
      <c r="C32" s="300"/>
      <c r="D32" s="301"/>
      <c r="E32" s="301"/>
      <c r="F32" s="301"/>
      <c r="G32" s="301"/>
      <c r="H32" s="301"/>
      <c r="I32" s="301"/>
      <c r="J32" s="302"/>
    </row>
    <row r="33" spans="1:10" ht="87" x14ac:dyDescent="0.35">
      <c r="A33" s="290"/>
      <c r="B33" s="5" t="s">
        <v>21</v>
      </c>
      <c r="C33" s="395"/>
      <c r="D33" s="396"/>
      <c r="E33" s="396"/>
      <c r="F33" s="396"/>
      <c r="G33" s="396"/>
      <c r="H33" s="396"/>
      <c r="I33" s="396"/>
      <c r="J33" s="397"/>
    </row>
    <row r="34" spans="1:10" ht="87" x14ac:dyDescent="0.35">
      <c r="A34" s="290"/>
      <c r="B34" s="7" t="s">
        <v>25</v>
      </c>
      <c r="C34" s="303"/>
      <c r="D34" s="304"/>
      <c r="E34" s="304"/>
      <c r="F34" s="304"/>
      <c r="G34" s="304"/>
      <c r="H34" s="304"/>
      <c r="I34" s="304"/>
      <c r="J34" s="305"/>
    </row>
    <row r="35" spans="1:10" ht="29" x14ac:dyDescent="0.35">
      <c r="A35" s="290"/>
      <c r="B35" s="5" t="s">
        <v>23</v>
      </c>
      <c r="C35" s="58"/>
      <c r="D35" s="58"/>
      <c r="E35" s="58"/>
      <c r="F35" s="58"/>
      <c r="G35" s="58"/>
      <c r="H35" s="58"/>
      <c r="I35" s="290"/>
      <c r="J35" s="290"/>
    </row>
    <row r="36" spans="1:10" ht="87" x14ac:dyDescent="0.35">
      <c r="A36" s="290" t="s">
        <v>26</v>
      </c>
      <c r="B36" s="5" t="s">
        <v>22</v>
      </c>
      <c r="C36" s="294"/>
      <c r="D36" s="295"/>
      <c r="E36" s="295"/>
      <c r="F36" s="295"/>
      <c r="G36" s="295"/>
      <c r="H36" s="295"/>
      <c r="I36" s="295"/>
      <c r="J36" s="296"/>
    </row>
    <row r="37" spans="1:10" ht="29" x14ac:dyDescent="0.35">
      <c r="A37" s="290"/>
      <c r="B37" s="5" t="s">
        <v>23</v>
      </c>
      <c r="C37" s="58"/>
      <c r="D37" s="58"/>
      <c r="E37" s="58"/>
      <c r="F37" s="58"/>
      <c r="G37" s="58"/>
      <c r="H37" s="58"/>
      <c r="I37" s="290"/>
      <c r="J37" s="290"/>
    </row>
    <row r="38" spans="1:10" ht="43.5" x14ac:dyDescent="0.35">
      <c r="A38" s="58" t="s">
        <v>13</v>
      </c>
      <c r="B38" s="294"/>
      <c r="C38" s="295"/>
      <c r="D38" s="295"/>
      <c r="E38" s="295"/>
      <c r="F38" s="295"/>
      <c r="G38" s="295"/>
      <c r="H38" s="295"/>
      <c r="I38" s="295"/>
      <c r="J38" s="296"/>
    </row>
  </sheetData>
  <mergeCells count="17">
    <mergeCell ref="A25:J25"/>
    <mergeCell ref="A1:M1"/>
    <mergeCell ref="A2:A3"/>
    <mergeCell ref="B2:M2"/>
    <mergeCell ref="B21:M21"/>
    <mergeCell ref="B22:M22"/>
    <mergeCell ref="A36:A37"/>
    <mergeCell ref="C36:J36"/>
    <mergeCell ref="I37:J37"/>
    <mergeCell ref="B38:J38"/>
    <mergeCell ref="A26:J26"/>
    <mergeCell ref="A27:B27"/>
    <mergeCell ref="I27:J27"/>
    <mergeCell ref="I31:J31"/>
    <mergeCell ref="A32:A35"/>
    <mergeCell ref="C32:J34"/>
    <mergeCell ref="I35:J35"/>
  </mergeCells>
  <pageMargins left="0.7" right="0.7" top="0.75" bottom="0.75" header="0.3" footer="0.3"/>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38"/>
  <sheetViews>
    <sheetView topLeftCell="A4" workbookViewId="0">
      <selection activeCell="D15" sqref="D15"/>
    </sheetView>
  </sheetViews>
  <sheetFormatPr defaultRowHeight="14.5" x14ac:dyDescent="0.35"/>
  <cols>
    <col min="1" max="1" width="33.7265625" customWidth="1"/>
  </cols>
  <sheetData>
    <row r="1" spans="1:16" x14ac:dyDescent="0.35">
      <c r="A1" s="289"/>
      <c r="B1" s="289"/>
      <c r="C1" s="289"/>
      <c r="D1" s="289"/>
      <c r="E1" s="289"/>
      <c r="F1" s="289"/>
      <c r="G1" s="289"/>
      <c r="H1" s="289"/>
      <c r="I1" s="289"/>
      <c r="J1" s="289"/>
      <c r="K1" s="289"/>
      <c r="L1" s="289"/>
      <c r="M1" s="289"/>
    </row>
    <row r="2" spans="1:16" x14ac:dyDescent="0.35">
      <c r="A2" s="290" t="s">
        <v>1</v>
      </c>
      <c r="B2" s="291" t="s">
        <v>2</v>
      </c>
      <c r="C2" s="291"/>
      <c r="D2" s="291"/>
      <c r="E2" s="291"/>
      <c r="F2" s="291"/>
      <c r="G2" s="291"/>
      <c r="H2" s="291"/>
      <c r="I2" s="291"/>
      <c r="J2" s="291"/>
      <c r="K2" s="291"/>
      <c r="L2" s="291"/>
      <c r="M2" s="291"/>
    </row>
    <row r="3" spans="1:16" ht="29" x14ac:dyDescent="0.35">
      <c r="A3" s="290"/>
      <c r="B3" s="1">
        <v>0</v>
      </c>
      <c r="C3" s="1">
        <v>1</v>
      </c>
      <c r="D3" s="1">
        <v>2</v>
      </c>
      <c r="E3" s="1">
        <v>3</v>
      </c>
      <c r="F3" s="1">
        <v>4</v>
      </c>
      <c r="G3" s="1">
        <v>5</v>
      </c>
      <c r="H3" s="1">
        <v>6</v>
      </c>
      <c r="I3" s="1">
        <v>7</v>
      </c>
      <c r="J3" s="1">
        <v>8</v>
      </c>
      <c r="K3" s="1">
        <v>9</v>
      </c>
      <c r="L3" s="1">
        <v>10</v>
      </c>
      <c r="M3" s="2" t="s">
        <v>3</v>
      </c>
    </row>
    <row r="4" spans="1:16" x14ac:dyDescent="0.35">
      <c r="A4" s="3" t="s">
        <v>4</v>
      </c>
      <c r="B4" s="172">
        <f>SUM(B5:B7)</f>
        <v>0</v>
      </c>
      <c r="C4" s="172">
        <f t="shared" ref="C4:L4" si="0">SUM(C5:C7)</f>
        <v>0</v>
      </c>
      <c r="D4" s="172">
        <f t="shared" si="0"/>
        <v>0</v>
      </c>
      <c r="E4" s="172">
        <f t="shared" si="0"/>
        <v>0</v>
      </c>
      <c r="F4" s="172">
        <f t="shared" si="0"/>
        <v>0</v>
      </c>
      <c r="G4" s="172">
        <f t="shared" si="0"/>
        <v>0</v>
      </c>
      <c r="H4" s="172">
        <f t="shared" si="0"/>
        <v>0</v>
      </c>
      <c r="I4" s="172">
        <f t="shared" si="0"/>
        <v>0</v>
      </c>
      <c r="J4" s="172">
        <f t="shared" si="0"/>
        <v>0</v>
      </c>
      <c r="K4" s="172">
        <f t="shared" si="0"/>
        <v>0</v>
      </c>
      <c r="L4" s="172">
        <f t="shared" si="0"/>
        <v>0</v>
      </c>
      <c r="M4" s="172">
        <f>SUM(B4:L4)</f>
        <v>0</v>
      </c>
    </row>
    <row r="5" spans="1:16" x14ac:dyDescent="0.35">
      <c r="A5" s="5" t="s">
        <v>5</v>
      </c>
      <c r="B5" s="172">
        <v>0</v>
      </c>
      <c r="C5" s="172">
        <v>0</v>
      </c>
      <c r="D5" s="172">
        <v>0</v>
      </c>
      <c r="E5" s="172">
        <v>0</v>
      </c>
      <c r="F5" s="172">
        <v>0</v>
      </c>
      <c r="G5" s="172">
        <v>0</v>
      </c>
      <c r="H5" s="172">
        <v>0</v>
      </c>
      <c r="I5" s="172">
        <v>0</v>
      </c>
      <c r="J5" s="172">
        <v>0</v>
      </c>
      <c r="K5" s="172">
        <v>0</v>
      </c>
      <c r="L5" s="172">
        <v>0</v>
      </c>
      <c r="M5" s="172">
        <f t="shared" ref="M5:M20" si="1">SUM(B5:L5)</f>
        <v>0</v>
      </c>
    </row>
    <row r="6" spans="1:16" x14ac:dyDescent="0.35">
      <c r="A6" s="5" t="s">
        <v>6</v>
      </c>
      <c r="B6" s="172">
        <v>0</v>
      </c>
      <c r="C6" s="172">
        <v>0</v>
      </c>
      <c r="D6" s="172">
        <v>0</v>
      </c>
      <c r="E6" s="172">
        <v>0</v>
      </c>
      <c r="F6" s="172">
        <v>0</v>
      </c>
      <c r="G6" s="172">
        <v>0</v>
      </c>
      <c r="H6" s="172">
        <v>0</v>
      </c>
      <c r="I6" s="172">
        <v>0</v>
      </c>
      <c r="J6" s="172">
        <v>0</v>
      </c>
      <c r="K6" s="172">
        <v>0</v>
      </c>
      <c r="L6" s="172">
        <v>0</v>
      </c>
      <c r="M6" s="172">
        <f t="shared" si="1"/>
        <v>0</v>
      </c>
    </row>
    <row r="7" spans="1:16" x14ac:dyDescent="0.35">
      <c r="A7" s="5" t="s">
        <v>7</v>
      </c>
      <c r="B7" s="172">
        <v>0</v>
      </c>
      <c r="C7" s="172">
        <v>0</v>
      </c>
      <c r="D7" s="172">
        <v>0</v>
      </c>
      <c r="E7" s="172">
        <v>0</v>
      </c>
      <c r="F7" s="172">
        <v>0</v>
      </c>
      <c r="G7" s="172">
        <v>0</v>
      </c>
      <c r="H7" s="172">
        <v>0</v>
      </c>
      <c r="I7" s="172">
        <v>0</v>
      </c>
      <c r="J7" s="172">
        <v>0</v>
      </c>
      <c r="K7" s="172">
        <v>0</v>
      </c>
      <c r="L7" s="172">
        <v>0</v>
      </c>
      <c r="M7" s="172">
        <f t="shared" si="1"/>
        <v>0</v>
      </c>
    </row>
    <row r="8" spans="1:16" x14ac:dyDescent="0.35">
      <c r="A8" s="3" t="s">
        <v>8</v>
      </c>
      <c r="B8" s="172">
        <f>SUM(B9:B11)</f>
        <v>0.15132599999999999</v>
      </c>
      <c r="C8" s="172">
        <f t="shared" ref="C8:L8" si="2">SUM(C9:C11)</f>
        <v>0</v>
      </c>
      <c r="D8" s="172">
        <f t="shared" si="2"/>
        <v>0</v>
      </c>
      <c r="E8" s="172">
        <f t="shared" si="2"/>
        <v>0</v>
      </c>
      <c r="F8" s="172">
        <f t="shared" si="2"/>
        <v>0</v>
      </c>
      <c r="G8" s="172">
        <f t="shared" si="2"/>
        <v>0</v>
      </c>
      <c r="H8" s="172">
        <f t="shared" si="2"/>
        <v>0</v>
      </c>
      <c r="I8" s="172">
        <f t="shared" si="2"/>
        <v>0</v>
      </c>
      <c r="J8" s="172">
        <f t="shared" si="2"/>
        <v>0</v>
      </c>
      <c r="K8" s="172">
        <f t="shared" si="2"/>
        <v>0</v>
      </c>
      <c r="L8" s="172">
        <f t="shared" si="2"/>
        <v>0</v>
      </c>
      <c r="M8" s="172">
        <f t="shared" si="1"/>
        <v>0.15132599999999999</v>
      </c>
    </row>
    <row r="9" spans="1:16" x14ac:dyDescent="0.35">
      <c r="A9" s="5" t="s">
        <v>5</v>
      </c>
      <c r="B9" s="172">
        <v>0.15132599999999999</v>
      </c>
      <c r="C9" s="172">
        <v>0</v>
      </c>
      <c r="D9" s="172">
        <v>0</v>
      </c>
      <c r="E9" s="172">
        <v>0</v>
      </c>
      <c r="F9" s="172">
        <v>0</v>
      </c>
      <c r="G9" s="172">
        <v>0</v>
      </c>
      <c r="H9" s="172">
        <v>0</v>
      </c>
      <c r="I9" s="172">
        <v>0</v>
      </c>
      <c r="J9" s="172">
        <v>0</v>
      </c>
      <c r="K9" s="172">
        <v>0</v>
      </c>
      <c r="L9" s="172">
        <v>0</v>
      </c>
      <c r="M9" s="172">
        <f t="shared" si="1"/>
        <v>0.15132599999999999</v>
      </c>
    </row>
    <row r="10" spans="1:16" x14ac:dyDescent="0.35">
      <c r="A10" s="5" t="s">
        <v>6</v>
      </c>
      <c r="B10" s="172">
        <v>0</v>
      </c>
      <c r="C10" s="172">
        <v>0</v>
      </c>
      <c r="D10" s="172">
        <v>0</v>
      </c>
      <c r="E10" s="172">
        <v>0</v>
      </c>
      <c r="F10" s="172">
        <v>0</v>
      </c>
      <c r="G10" s="172">
        <v>0</v>
      </c>
      <c r="H10" s="172">
        <v>0</v>
      </c>
      <c r="I10" s="172">
        <v>0</v>
      </c>
      <c r="J10" s="172">
        <v>0</v>
      </c>
      <c r="K10" s="172">
        <v>0</v>
      </c>
      <c r="L10" s="172">
        <v>0</v>
      </c>
      <c r="M10" s="172">
        <f t="shared" si="1"/>
        <v>0</v>
      </c>
    </row>
    <row r="11" spans="1:16" x14ac:dyDescent="0.35">
      <c r="A11" s="5" t="s">
        <v>7</v>
      </c>
      <c r="B11" s="172">
        <v>0</v>
      </c>
      <c r="C11" s="172">
        <v>0</v>
      </c>
      <c r="D11" s="172">
        <v>0</v>
      </c>
      <c r="E11" s="172">
        <v>0</v>
      </c>
      <c r="F11" s="172">
        <v>0</v>
      </c>
      <c r="G11" s="172">
        <v>0</v>
      </c>
      <c r="H11" s="172">
        <v>0</v>
      </c>
      <c r="I11" s="172">
        <v>0</v>
      </c>
      <c r="J11" s="172">
        <v>0</v>
      </c>
      <c r="K11" s="172">
        <v>0</v>
      </c>
      <c r="L11" s="172">
        <v>0</v>
      </c>
      <c r="M11" s="172">
        <f t="shared" si="1"/>
        <v>0</v>
      </c>
    </row>
    <row r="12" spans="1:16" x14ac:dyDescent="0.35">
      <c r="A12" s="3" t="s">
        <v>11</v>
      </c>
      <c r="B12" s="172">
        <f>SUM(B13:B15)</f>
        <v>-0.15123600000000001</v>
      </c>
      <c r="C12" s="172">
        <f t="shared" ref="C12:L12" si="3">SUM(C13:C15)</f>
        <v>0</v>
      </c>
      <c r="D12" s="172">
        <f t="shared" si="3"/>
        <v>0</v>
      </c>
      <c r="E12" s="172">
        <f t="shared" si="3"/>
        <v>0</v>
      </c>
      <c r="F12" s="172">
        <f t="shared" si="3"/>
        <v>0</v>
      </c>
      <c r="G12" s="172">
        <f t="shared" si="3"/>
        <v>0</v>
      </c>
      <c r="H12" s="172">
        <f t="shared" si="3"/>
        <v>0</v>
      </c>
      <c r="I12" s="172">
        <f t="shared" si="3"/>
        <v>0</v>
      </c>
      <c r="J12" s="172">
        <f t="shared" si="3"/>
        <v>0</v>
      </c>
      <c r="K12" s="172">
        <f t="shared" si="3"/>
        <v>0</v>
      </c>
      <c r="L12" s="172">
        <f t="shared" si="3"/>
        <v>0</v>
      </c>
      <c r="M12" s="172">
        <f t="shared" si="1"/>
        <v>-0.15123600000000001</v>
      </c>
    </row>
    <row r="13" spans="1:16" ht="15" thickBot="1" x14ac:dyDescent="0.4">
      <c r="A13" s="5" t="s">
        <v>5</v>
      </c>
      <c r="B13" s="172">
        <v>-0.15123600000000001</v>
      </c>
      <c r="C13" s="172">
        <v>0</v>
      </c>
      <c r="D13" s="172">
        <v>0</v>
      </c>
      <c r="E13" s="172">
        <v>0</v>
      </c>
      <c r="F13" s="172">
        <v>0</v>
      </c>
      <c r="G13" s="172">
        <v>0</v>
      </c>
      <c r="H13" s="172">
        <v>0</v>
      </c>
      <c r="I13" s="172">
        <v>0</v>
      </c>
      <c r="J13" s="172">
        <v>0</v>
      </c>
      <c r="K13" s="172">
        <v>0</v>
      </c>
      <c r="L13" s="172">
        <v>0</v>
      </c>
      <c r="M13" s="172">
        <f t="shared" si="1"/>
        <v>-0.15123600000000001</v>
      </c>
    </row>
    <row r="14" spans="1:16" ht="15" thickBot="1" x14ac:dyDescent="0.4">
      <c r="A14" s="5" t="s">
        <v>6</v>
      </c>
      <c r="B14" s="172">
        <v>0</v>
      </c>
      <c r="C14" s="172">
        <v>0</v>
      </c>
      <c r="D14" s="172">
        <v>0</v>
      </c>
      <c r="E14" s="172">
        <v>0</v>
      </c>
      <c r="F14" s="172">
        <v>0</v>
      </c>
      <c r="G14" s="172">
        <v>0</v>
      </c>
      <c r="H14" s="172">
        <v>0</v>
      </c>
      <c r="I14" s="172">
        <v>0</v>
      </c>
      <c r="J14" s="172">
        <v>0</v>
      </c>
      <c r="K14" s="172">
        <v>0</v>
      </c>
      <c r="L14" s="172">
        <v>0</v>
      </c>
      <c r="M14" s="172">
        <f t="shared" si="1"/>
        <v>0</v>
      </c>
      <c r="O14" s="67"/>
      <c r="P14" s="74"/>
    </row>
    <row r="15" spans="1:16" ht="15" thickBot="1" x14ac:dyDescent="0.4">
      <c r="A15" s="5" t="s">
        <v>7</v>
      </c>
      <c r="B15" s="172">
        <v>0</v>
      </c>
      <c r="C15" s="172">
        <v>0</v>
      </c>
      <c r="D15" s="172">
        <v>0</v>
      </c>
      <c r="E15" s="172">
        <v>0</v>
      </c>
      <c r="F15" s="172">
        <v>0</v>
      </c>
      <c r="G15" s="172">
        <v>0</v>
      </c>
      <c r="H15" s="172">
        <v>0</v>
      </c>
      <c r="I15" s="172">
        <v>0</v>
      </c>
      <c r="J15" s="172">
        <v>0</v>
      </c>
      <c r="K15" s="172">
        <v>0</v>
      </c>
      <c r="L15" s="172">
        <v>0</v>
      </c>
      <c r="M15" s="172">
        <f t="shared" si="1"/>
        <v>0</v>
      </c>
      <c r="O15" s="67"/>
      <c r="P15" s="74"/>
    </row>
    <row r="16" spans="1:16" ht="29" x14ac:dyDescent="0.35">
      <c r="A16" s="3" t="s">
        <v>9</v>
      </c>
      <c r="B16" s="172">
        <v>0</v>
      </c>
      <c r="C16" s="172">
        <v>0</v>
      </c>
      <c r="D16" s="172">
        <v>0</v>
      </c>
      <c r="E16" s="172">
        <v>0</v>
      </c>
      <c r="F16" s="172">
        <v>0</v>
      </c>
      <c r="G16" s="172">
        <v>0</v>
      </c>
      <c r="H16" s="172">
        <v>0</v>
      </c>
      <c r="I16" s="172">
        <v>0</v>
      </c>
      <c r="J16" s="172">
        <v>0</v>
      </c>
      <c r="K16" s="172">
        <v>0</v>
      </c>
      <c r="L16" s="172">
        <v>0</v>
      </c>
      <c r="M16" s="172">
        <f t="shared" si="1"/>
        <v>0</v>
      </c>
    </row>
    <row r="17" spans="1:13" x14ac:dyDescent="0.35">
      <c r="A17" s="3" t="s">
        <v>10</v>
      </c>
      <c r="B17" s="172">
        <f>SUM(B18:B20)</f>
        <v>0</v>
      </c>
      <c r="C17" s="172">
        <v>0</v>
      </c>
      <c r="D17" s="172">
        <v>0</v>
      </c>
      <c r="E17" s="172">
        <v>0</v>
      </c>
      <c r="F17" s="172">
        <v>0</v>
      </c>
      <c r="G17" s="172">
        <v>0</v>
      </c>
      <c r="H17" s="172">
        <v>0</v>
      </c>
      <c r="I17" s="172">
        <v>0</v>
      </c>
      <c r="J17" s="172">
        <v>0</v>
      </c>
      <c r="K17" s="172">
        <v>0</v>
      </c>
      <c r="L17" s="172">
        <v>0</v>
      </c>
      <c r="M17" s="172">
        <f t="shared" si="1"/>
        <v>0</v>
      </c>
    </row>
    <row r="18" spans="1:13" x14ac:dyDescent="0.35">
      <c r="A18" s="5" t="s">
        <v>5</v>
      </c>
      <c r="B18" s="172">
        <v>0</v>
      </c>
      <c r="C18" s="172">
        <v>0</v>
      </c>
      <c r="D18" s="172">
        <v>0</v>
      </c>
      <c r="E18" s="172">
        <v>0</v>
      </c>
      <c r="F18" s="172">
        <v>0</v>
      </c>
      <c r="G18" s="172">
        <v>0</v>
      </c>
      <c r="H18" s="172">
        <v>0</v>
      </c>
      <c r="I18" s="172">
        <v>0</v>
      </c>
      <c r="J18" s="172">
        <v>0</v>
      </c>
      <c r="K18" s="172">
        <v>0</v>
      </c>
      <c r="L18" s="172">
        <v>0</v>
      </c>
      <c r="M18" s="172">
        <f t="shared" si="1"/>
        <v>0</v>
      </c>
    </row>
    <row r="19" spans="1:13" x14ac:dyDescent="0.35">
      <c r="A19" s="5" t="s">
        <v>6</v>
      </c>
      <c r="B19" s="172">
        <v>0</v>
      </c>
      <c r="C19" s="172">
        <v>0</v>
      </c>
      <c r="D19" s="172">
        <v>0</v>
      </c>
      <c r="E19" s="172">
        <v>0</v>
      </c>
      <c r="F19" s="172">
        <v>0</v>
      </c>
      <c r="G19" s="172">
        <v>0</v>
      </c>
      <c r="H19" s="172">
        <v>0</v>
      </c>
      <c r="I19" s="172">
        <v>0</v>
      </c>
      <c r="J19" s="172">
        <v>0</v>
      </c>
      <c r="K19" s="172">
        <v>0</v>
      </c>
      <c r="L19" s="172">
        <v>0</v>
      </c>
      <c r="M19" s="172">
        <f t="shared" si="1"/>
        <v>0</v>
      </c>
    </row>
    <row r="20" spans="1:13" x14ac:dyDescent="0.35">
      <c r="A20" s="5" t="s">
        <v>7</v>
      </c>
      <c r="B20" s="172">
        <v>0</v>
      </c>
      <c r="C20" s="172">
        <v>0</v>
      </c>
      <c r="D20" s="172">
        <v>0</v>
      </c>
      <c r="E20" s="172">
        <v>0</v>
      </c>
      <c r="F20" s="172">
        <v>0</v>
      </c>
      <c r="G20" s="172">
        <v>0</v>
      </c>
      <c r="H20" s="172">
        <v>0</v>
      </c>
      <c r="I20" s="172">
        <v>0</v>
      </c>
      <c r="J20" s="172">
        <v>0</v>
      </c>
      <c r="K20" s="172">
        <v>0</v>
      </c>
      <c r="L20" s="172">
        <v>0</v>
      </c>
      <c r="M20" s="172">
        <f t="shared" si="1"/>
        <v>0</v>
      </c>
    </row>
    <row r="21" spans="1:13" x14ac:dyDescent="0.35">
      <c r="A21" s="5" t="s">
        <v>12</v>
      </c>
      <c r="B21" s="290" t="s">
        <v>635</v>
      </c>
      <c r="C21" s="290"/>
      <c r="D21" s="290"/>
      <c r="E21" s="290"/>
      <c r="F21" s="290"/>
      <c r="G21" s="290"/>
      <c r="H21" s="290"/>
      <c r="I21" s="290"/>
      <c r="J21" s="290"/>
      <c r="K21" s="290"/>
      <c r="L21" s="290"/>
      <c r="M21" s="290"/>
    </row>
    <row r="22" spans="1:13" ht="43.5" x14ac:dyDescent="0.35">
      <c r="A22" s="5" t="s">
        <v>13</v>
      </c>
      <c r="B22" s="290" t="s">
        <v>634</v>
      </c>
      <c r="C22" s="290"/>
      <c r="D22" s="290"/>
      <c r="E22" s="290"/>
      <c r="F22" s="290"/>
      <c r="G22" s="290"/>
      <c r="H22" s="290"/>
      <c r="I22" s="290"/>
      <c r="J22" s="290"/>
      <c r="K22" s="290"/>
      <c r="L22" s="290"/>
      <c r="M22" s="290"/>
    </row>
    <row r="25" spans="1:13" x14ac:dyDescent="0.35">
      <c r="A25" s="289" t="s">
        <v>14</v>
      </c>
      <c r="B25" s="289"/>
      <c r="C25" s="289"/>
      <c r="D25" s="289"/>
      <c r="E25" s="289"/>
      <c r="F25" s="289"/>
      <c r="G25" s="289"/>
      <c r="H25" s="289"/>
      <c r="I25" s="289"/>
      <c r="J25" s="289"/>
    </row>
    <row r="26" spans="1:13" x14ac:dyDescent="0.35">
      <c r="A26" s="291" t="s">
        <v>15</v>
      </c>
      <c r="B26" s="291"/>
      <c r="C26" s="291"/>
      <c r="D26" s="291"/>
      <c r="E26" s="291"/>
      <c r="F26" s="291"/>
      <c r="G26" s="291"/>
      <c r="H26" s="291"/>
      <c r="I26" s="291"/>
      <c r="J26" s="291"/>
    </row>
    <row r="27" spans="1:13" x14ac:dyDescent="0.35">
      <c r="A27" s="290" t="s">
        <v>16</v>
      </c>
      <c r="B27" s="290"/>
      <c r="C27" s="6">
        <v>0</v>
      </c>
      <c r="D27" s="5">
        <v>1</v>
      </c>
      <c r="E27" s="5">
        <v>2</v>
      </c>
      <c r="F27" s="5">
        <v>3</v>
      </c>
      <c r="G27" s="5">
        <v>5</v>
      </c>
      <c r="H27" s="5">
        <v>10</v>
      </c>
      <c r="I27" s="292" t="s">
        <v>3</v>
      </c>
      <c r="J27" s="292"/>
    </row>
    <row r="28" spans="1:13" ht="43.5" x14ac:dyDescent="0.35">
      <c r="A28" s="171" t="s">
        <v>17</v>
      </c>
      <c r="B28" s="5" t="s">
        <v>20</v>
      </c>
      <c r="C28" s="171"/>
      <c r="D28" s="171"/>
      <c r="E28" s="171"/>
      <c r="F28" s="171"/>
      <c r="G28" s="171"/>
      <c r="H28" s="171"/>
      <c r="I28" s="290"/>
      <c r="J28" s="290"/>
    </row>
    <row r="29" spans="1:13" ht="87" x14ac:dyDescent="0.35">
      <c r="A29" s="171" t="s">
        <v>18</v>
      </c>
      <c r="B29" s="5" t="s">
        <v>21</v>
      </c>
      <c r="C29" s="171"/>
      <c r="D29" s="171"/>
      <c r="E29" s="171"/>
      <c r="F29" s="171"/>
      <c r="G29" s="171"/>
      <c r="H29" s="171"/>
      <c r="I29" s="294"/>
      <c r="J29" s="296"/>
    </row>
    <row r="30" spans="1:13" ht="87" x14ac:dyDescent="0.35">
      <c r="A30" s="171" t="s">
        <v>19</v>
      </c>
      <c r="B30" s="7" t="s">
        <v>22</v>
      </c>
      <c r="C30" s="171"/>
      <c r="D30" s="171"/>
      <c r="E30" s="171"/>
      <c r="F30" s="171"/>
      <c r="G30" s="171"/>
      <c r="H30" s="171"/>
      <c r="I30" s="290"/>
      <c r="J30" s="290"/>
    </row>
    <row r="31" spans="1:13" ht="29" x14ac:dyDescent="0.35">
      <c r="A31" s="8"/>
      <c r="B31" s="5" t="s">
        <v>23</v>
      </c>
      <c r="C31" s="171"/>
      <c r="D31" s="171"/>
      <c r="E31" s="171"/>
      <c r="F31" s="171"/>
      <c r="G31" s="171"/>
      <c r="H31" s="171"/>
      <c r="I31" s="290"/>
      <c r="J31" s="290"/>
    </row>
    <row r="32" spans="1:13" ht="43.5" x14ac:dyDescent="0.35">
      <c r="A32" s="290" t="s">
        <v>24</v>
      </c>
      <c r="B32" s="5" t="s">
        <v>20</v>
      </c>
      <c r="C32" s="290"/>
      <c r="D32" s="290"/>
      <c r="E32" s="290"/>
      <c r="F32" s="290"/>
      <c r="G32" s="290"/>
      <c r="H32" s="290"/>
      <c r="I32" s="290"/>
      <c r="J32" s="290"/>
    </row>
    <row r="33" spans="1:10" ht="87" x14ac:dyDescent="0.35">
      <c r="A33" s="290"/>
      <c r="B33" s="5" t="s">
        <v>21</v>
      </c>
      <c r="C33" s="290"/>
      <c r="D33" s="290"/>
      <c r="E33" s="290"/>
      <c r="F33" s="290"/>
      <c r="G33" s="290"/>
      <c r="H33" s="290"/>
      <c r="I33" s="290"/>
      <c r="J33" s="290"/>
    </row>
    <row r="34" spans="1:10" ht="87" x14ac:dyDescent="0.35">
      <c r="A34" s="290"/>
      <c r="B34" s="7" t="s">
        <v>25</v>
      </c>
      <c r="C34" s="290"/>
      <c r="D34" s="290"/>
      <c r="E34" s="290"/>
      <c r="F34" s="290"/>
      <c r="G34" s="290"/>
      <c r="H34" s="290"/>
      <c r="I34" s="290"/>
      <c r="J34" s="290"/>
    </row>
    <row r="35" spans="1:10" ht="29" x14ac:dyDescent="0.35">
      <c r="A35" s="290"/>
      <c r="B35" s="5" t="s">
        <v>23</v>
      </c>
      <c r="C35" s="171"/>
      <c r="D35" s="171"/>
      <c r="E35" s="171"/>
      <c r="F35" s="171"/>
      <c r="G35" s="171"/>
      <c r="H35" s="171"/>
      <c r="I35" s="290"/>
      <c r="J35" s="290"/>
    </row>
    <row r="36" spans="1:10" ht="87" x14ac:dyDescent="0.35">
      <c r="A36" s="290" t="s">
        <v>26</v>
      </c>
      <c r="B36" s="5" t="s">
        <v>22</v>
      </c>
      <c r="C36" s="294"/>
      <c r="D36" s="295"/>
      <c r="E36" s="295"/>
      <c r="F36" s="295"/>
      <c r="G36" s="295"/>
      <c r="H36" s="295"/>
      <c r="I36" s="295"/>
      <c r="J36" s="296"/>
    </row>
    <row r="37" spans="1:10" ht="29" x14ac:dyDescent="0.35">
      <c r="A37" s="290"/>
      <c r="B37" s="5" t="s">
        <v>23</v>
      </c>
      <c r="C37" s="171"/>
      <c r="D37" s="171"/>
      <c r="E37" s="171"/>
      <c r="F37" s="171"/>
      <c r="G37" s="171"/>
      <c r="H37" s="171"/>
      <c r="I37" s="290"/>
      <c r="J37" s="290"/>
    </row>
    <row r="38" spans="1:10" ht="43.5" x14ac:dyDescent="0.35">
      <c r="A38" s="171" t="s">
        <v>13</v>
      </c>
      <c r="B38" s="294"/>
      <c r="C38" s="295"/>
      <c r="D38" s="295"/>
      <c r="E38" s="295"/>
      <c r="F38" s="295"/>
      <c r="G38" s="295"/>
      <c r="H38" s="295"/>
      <c r="I38" s="295"/>
      <c r="J38" s="296"/>
    </row>
  </sheetData>
  <mergeCells count="22">
    <mergeCell ref="I30:J30"/>
    <mergeCell ref="A1:M1"/>
    <mergeCell ref="A2:A3"/>
    <mergeCell ref="B2:M2"/>
    <mergeCell ref="B21:M21"/>
    <mergeCell ref="B22:M22"/>
    <mergeCell ref="A25:J25"/>
    <mergeCell ref="A26:J26"/>
    <mergeCell ref="A27:B27"/>
    <mergeCell ref="I27:J27"/>
    <mergeCell ref="I28:J28"/>
    <mergeCell ref="I29:J29"/>
    <mergeCell ref="A36:A37"/>
    <mergeCell ref="C36:J36"/>
    <mergeCell ref="I37:J37"/>
    <mergeCell ref="B38:J38"/>
    <mergeCell ref="I31:J31"/>
    <mergeCell ref="A32:A35"/>
    <mergeCell ref="C32:J32"/>
    <mergeCell ref="C33:J33"/>
    <mergeCell ref="C34:J34"/>
    <mergeCell ref="I35:J35"/>
  </mergeCells>
  <pageMargins left="0.7" right="0.7" top="0.75" bottom="0.75" header="0.3" footer="0.3"/>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38"/>
  <sheetViews>
    <sheetView topLeftCell="A4" workbookViewId="0">
      <selection activeCell="B13" sqref="B13"/>
    </sheetView>
  </sheetViews>
  <sheetFormatPr defaultRowHeight="14.5" x14ac:dyDescent="0.35"/>
  <cols>
    <col min="1" max="1" width="33.7265625" customWidth="1"/>
  </cols>
  <sheetData>
    <row r="1" spans="1:16" x14ac:dyDescent="0.35">
      <c r="A1" s="289"/>
      <c r="B1" s="289"/>
      <c r="C1" s="289"/>
      <c r="D1" s="289"/>
      <c r="E1" s="289"/>
      <c r="F1" s="289"/>
      <c r="G1" s="289"/>
      <c r="H1" s="289"/>
      <c r="I1" s="289"/>
      <c r="J1" s="289"/>
      <c r="K1" s="289"/>
      <c r="L1" s="289"/>
      <c r="M1" s="289"/>
    </row>
    <row r="2" spans="1:16" x14ac:dyDescent="0.35">
      <c r="A2" s="290" t="s">
        <v>1</v>
      </c>
      <c r="B2" s="291" t="s">
        <v>2</v>
      </c>
      <c r="C2" s="291"/>
      <c r="D2" s="291"/>
      <c r="E2" s="291"/>
      <c r="F2" s="291"/>
      <c r="G2" s="291"/>
      <c r="H2" s="291"/>
      <c r="I2" s="291"/>
      <c r="J2" s="291"/>
      <c r="K2" s="291"/>
      <c r="L2" s="291"/>
      <c r="M2" s="291"/>
    </row>
    <row r="3" spans="1:16" ht="29" x14ac:dyDescent="0.35">
      <c r="A3" s="290"/>
      <c r="B3" s="1">
        <v>0</v>
      </c>
      <c r="C3" s="1">
        <v>1</v>
      </c>
      <c r="D3" s="1">
        <v>2</v>
      </c>
      <c r="E3" s="1">
        <v>3</v>
      </c>
      <c r="F3" s="1">
        <v>4</v>
      </c>
      <c r="G3" s="1">
        <v>5</v>
      </c>
      <c r="H3" s="1">
        <v>6</v>
      </c>
      <c r="I3" s="1">
        <v>7</v>
      </c>
      <c r="J3" s="1">
        <v>8</v>
      </c>
      <c r="K3" s="1">
        <v>9</v>
      </c>
      <c r="L3" s="1">
        <v>10</v>
      </c>
      <c r="M3" s="2" t="s">
        <v>3</v>
      </c>
    </row>
    <row r="4" spans="1:16" x14ac:dyDescent="0.35">
      <c r="A4" s="3" t="s">
        <v>4</v>
      </c>
      <c r="B4" s="172">
        <f>SUM(B5:B7)</f>
        <v>0</v>
      </c>
      <c r="C4" s="172">
        <f t="shared" ref="C4:L4" si="0">SUM(C5:C7)</f>
        <v>0</v>
      </c>
      <c r="D4" s="172">
        <f t="shared" si="0"/>
        <v>0</v>
      </c>
      <c r="E4" s="172">
        <f t="shared" si="0"/>
        <v>0</v>
      </c>
      <c r="F4" s="172">
        <f t="shared" si="0"/>
        <v>0</v>
      </c>
      <c r="G4" s="172">
        <f t="shared" si="0"/>
        <v>0</v>
      </c>
      <c r="H4" s="172">
        <f t="shared" si="0"/>
        <v>0</v>
      </c>
      <c r="I4" s="172">
        <f t="shared" si="0"/>
        <v>0</v>
      </c>
      <c r="J4" s="172">
        <f t="shared" si="0"/>
        <v>0</v>
      </c>
      <c r="K4" s="172">
        <f t="shared" si="0"/>
        <v>0</v>
      </c>
      <c r="L4" s="172">
        <f t="shared" si="0"/>
        <v>0</v>
      </c>
      <c r="M4" s="172">
        <f>SUM(B4:L4)</f>
        <v>0</v>
      </c>
    </row>
    <row r="5" spans="1:16" x14ac:dyDescent="0.35">
      <c r="A5" s="5" t="s">
        <v>5</v>
      </c>
      <c r="B5" s="172">
        <v>0</v>
      </c>
      <c r="C5" s="172">
        <v>0</v>
      </c>
      <c r="D5" s="172">
        <v>0</v>
      </c>
      <c r="E5" s="172">
        <v>0</v>
      </c>
      <c r="F5" s="172">
        <v>0</v>
      </c>
      <c r="G5" s="172">
        <v>0</v>
      </c>
      <c r="H5" s="172">
        <v>0</v>
      </c>
      <c r="I5" s="172">
        <v>0</v>
      </c>
      <c r="J5" s="172">
        <v>0</v>
      </c>
      <c r="K5" s="172">
        <v>0</v>
      </c>
      <c r="L5" s="172">
        <v>0</v>
      </c>
      <c r="M5" s="172">
        <f t="shared" ref="M5:M20" si="1">SUM(B5:L5)</f>
        <v>0</v>
      </c>
    </row>
    <row r="6" spans="1:16" x14ac:dyDescent="0.35">
      <c r="A6" s="5" t="s">
        <v>6</v>
      </c>
      <c r="B6" s="172">
        <v>0</v>
      </c>
      <c r="C6" s="172">
        <v>0</v>
      </c>
      <c r="D6" s="172">
        <v>0</v>
      </c>
      <c r="E6" s="172">
        <v>0</v>
      </c>
      <c r="F6" s="172">
        <v>0</v>
      </c>
      <c r="G6" s="172">
        <v>0</v>
      </c>
      <c r="H6" s="172">
        <v>0</v>
      </c>
      <c r="I6" s="172">
        <v>0</v>
      </c>
      <c r="J6" s="172">
        <v>0</v>
      </c>
      <c r="K6" s="172">
        <v>0</v>
      </c>
      <c r="L6" s="172">
        <v>0</v>
      </c>
      <c r="M6" s="172">
        <f t="shared" si="1"/>
        <v>0</v>
      </c>
    </row>
    <row r="7" spans="1:16" x14ac:dyDescent="0.35">
      <c r="A7" s="5" t="s">
        <v>7</v>
      </c>
      <c r="B7" s="172">
        <v>0</v>
      </c>
      <c r="C7" s="172">
        <v>0</v>
      </c>
      <c r="D7" s="172">
        <v>0</v>
      </c>
      <c r="E7" s="172">
        <v>0</v>
      </c>
      <c r="F7" s="172">
        <v>0</v>
      </c>
      <c r="G7" s="172">
        <v>0</v>
      </c>
      <c r="H7" s="172">
        <v>0</v>
      </c>
      <c r="I7" s="172">
        <v>0</v>
      </c>
      <c r="J7" s="172">
        <v>0</v>
      </c>
      <c r="K7" s="172">
        <v>0</v>
      </c>
      <c r="L7" s="172">
        <v>0</v>
      </c>
      <c r="M7" s="172">
        <f t="shared" si="1"/>
        <v>0</v>
      </c>
    </row>
    <row r="8" spans="1:16" x14ac:dyDescent="0.35">
      <c r="A8" s="3" t="s">
        <v>8</v>
      </c>
      <c r="B8" s="172">
        <f>SUM(B9:B11)</f>
        <v>2.1954000000000001E-2</v>
      </c>
      <c r="C8" s="172">
        <f t="shared" ref="C8:L8" si="2">SUM(C9:C11)</f>
        <v>0</v>
      </c>
      <c r="D8" s="172">
        <f t="shared" si="2"/>
        <v>0</v>
      </c>
      <c r="E8" s="172">
        <f t="shared" si="2"/>
        <v>0</v>
      </c>
      <c r="F8" s="172">
        <f t="shared" si="2"/>
        <v>0</v>
      </c>
      <c r="G8" s="172">
        <f t="shared" si="2"/>
        <v>0</v>
      </c>
      <c r="H8" s="172">
        <f t="shared" si="2"/>
        <v>0</v>
      </c>
      <c r="I8" s="172">
        <f t="shared" si="2"/>
        <v>0</v>
      </c>
      <c r="J8" s="172">
        <f t="shared" si="2"/>
        <v>0</v>
      </c>
      <c r="K8" s="172">
        <f t="shared" si="2"/>
        <v>0</v>
      </c>
      <c r="L8" s="172">
        <f t="shared" si="2"/>
        <v>0</v>
      </c>
      <c r="M8" s="172">
        <f t="shared" si="1"/>
        <v>2.1954000000000001E-2</v>
      </c>
    </row>
    <row r="9" spans="1:16" x14ac:dyDescent="0.35">
      <c r="A9" s="5" t="s">
        <v>5</v>
      </c>
      <c r="B9" s="172">
        <v>2.1954000000000001E-2</v>
      </c>
      <c r="C9" s="172">
        <v>0</v>
      </c>
      <c r="D9" s="172">
        <v>0</v>
      </c>
      <c r="E9" s="172">
        <v>0</v>
      </c>
      <c r="F9" s="172">
        <v>0</v>
      </c>
      <c r="G9" s="172">
        <v>0</v>
      </c>
      <c r="H9" s="172">
        <v>0</v>
      </c>
      <c r="I9" s="172">
        <v>0</v>
      </c>
      <c r="J9" s="172">
        <v>0</v>
      </c>
      <c r="K9" s="172">
        <v>0</v>
      </c>
      <c r="L9" s="172">
        <v>0</v>
      </c>
      <c r="M9" s="172">
        <f t="shared" si="1"/>
        <v>2.1954000000000001E-2</v>
      </c>
    </row>
    <row r="10" spans="1:16" x14ac:dyDescent="0.35">
      <c r="A10" s="5" t="s">
        <v>6</v>
      </c>
      <c r="B10" s="172">
        <v>0</v>
      </c>
      <c r="C10" s="172">
        <v>0</v>
      </c>
      <c r="D10" s="172">
        <v>0</v>
      </c>
      <c r="E10" s="172">
        <v>0</v>
      </c>
      <c r="F10" s="172">
        <v>0</v>
      </c>
      <c r="G10" s="172">
        <v>0</v>
      </c>
      <c r="H10" s="172">
        <v>0</v>
      </c>
      <c r="I10" s="172">
        <v>0</v>
      </c>
      <c r="J10" s="172">
        <v>0</v>
      </c>
      <c r="K10" s="172">
        <v>0</v>
      </c>
      <c r="L10" s="172">
        <v>0</v>
      </c>
      <c r="M10" s="172">
        <f t="shared" si="1"/>
        <v>0</v>
      </c>
    </row>
    <row r="11" spans="1:16" x14ac:dyDescent="0.35">
      <c r="A11" s="5" t="s">
        <v>7</v>
      </c>
      <c r="B11" s="172">
        <v>0</v>
      </c>
      <c r="C11" s="172">
        <v>0</v>
      </c>
      <c r="D11" s="172">
        <v>0</v>
      </c>
      <c r="E11" s="172">
        <v>0</v>
      </c>
      <c r="F11" s="172">
        <v>0</v>
      </c>
      <c r="G11" s="172">
        <v>0</v>
      </c>
      <c r="H11" s="172">
        <v>0</v>
      </c>
      <c r="I11" s="172">
        <v>0</v>
      </c>
      <c r="J11" s="172">
        <v>0</v>
      </c>
      <c r="K11" s="172">
        <v>0</v>
      </c>
      <c r="L11" s="172">
        <v>0</v>
      </c>
      <c r="M11" s="172">
        <f t="shared" si="1"/>
        <v>0</v>
      </c>
    </row>
    <row r="12" spans="1:16" x14ac:dyDescent="0.35">
      <c r="A12" s="3" t="s">
        <v>11</v>
      </c>
      <c r="B12" s="172">
        <f>SUM(B13:B15)</f>
        <v>-2.1954000000000001E-2</v>
      </c>
      <c r="C12" s="172">
        <f t="shared" ref="C12:L12" si="3">SUM(C13:C15)</f>
        <v>0</v>
      </c>
      <c r="D12" s="172">
        <f t="shared" si="3"/>
        <v>0</v>
      </c>
      <c r="E12" s="172">
        <f t="shared" si="3"/>
        <v>0</v>
      </c>
      <c r="F12" s="172">
        <f t="shared" si="3"/>
        <v>0</v>
      </c>
      <c r="G12" s="172">
        <f t="shared" si="3"/>
        <v>0</v>
      </c>
      <c r="H12" s="172">
        <f t="shared" si="3"/>
        <v>0</v>
      </c>
      <c r="I12" s="172">
        <f t="shared" si="3"/>
        <v>0</v>
      </c>
      <c r="J12" s="172">
        <f t="shared" si="3"/>
        <v>0</v>
      </c>
      <c r="K12" s="172">
        <f t="shared" si="3"/>
        <v>0</v>
      </c>
      <c r="L12" s="172">
        <f t="shared" si="3"/>
        <v>0</v>
      </c>
      <c r="M12" s="172">
        <f t="shared" si="1"/>
        <v>-2.1954000000000001E-2</v>
      </c>
    </row>
    <row r="13" spans="1:16" ht="15" thickBot="1" x14ac:dyDescent="0.4">
      <c r="A13" s="5" t="s">
        <v>5</v>
      </c>
      <c r="B13" s="172">
        <v>-2.1954000000000001E-2</v>
      </c>
      <c r="C13" s="172">
        <v>0</v>
      </c>
      <c r="D13" s="172">
        <v>0</v>
      </c>
      <c r="E13" s="172">
        <v>0</v>
      </c>
      <c r="F13" s="172">
        <v>0</v>
      </c>
      <c r="G13" s="172">
        <v>0</v>
      </c>
      <c r="H13" s="172">
        <v>0</v>
      </c>
      <c r="I13" s="172">
        <v>0</v>
      </c>
      <c r="J13" s="172">
        <v>0</v>
      </c>
      <c r="K13" s="172">
        <v>0</v>
      </c>
      <c r="L13" s="172">
        <v>0</v>
      </c>
      <c r="M13" s="172">
        <f t="shared" si="1"/>
        <v>-2.1954000000000001E-2</v>
      </c>
    </row>
    <row r="14" spans="1:16" ht="15" thickBot="1" x14ac:dyDescent="0.4">
      <c r="A14" s="5" t="s">
        <v>6</v>
      </c>
      <c r="B14" s="172">
        <v>0</v>
      </c>
      <c r="C14" s="172">
        <v>0</v>
      </c>
      <c r="D14" s="172">
        <v>0</v>
      </c>
      <c r="E14" s="172">
        <v>0</v>
      </c>
      <c r="F14" s="172">
        <v>0</v>
      </c>
      <c r="G14" s="172">
        <v>0</v>
      </c>
      <c r="H14" s="172">
        <v>0</v>
      </c>
      <c r="I14" s="172">
        <v>0</v>
      </c>
      <c r="J14" s="172">
        <v>0</v>
      </c>
      <c r="K14" s="172">
        <v>0</v>
      </c>
      <c r="L14" s="172">
        <v>0</v>
      </c>
      <c r="M14" s="172">
        <f t="shared" si="1"/>
        <v>0</v>
      </c>
      <c r="O14" s="67"/>
      <c r="P14" s="74"/>
    </row>
    <row r="15" spans="1:16" ht="15" thickBot="1" x14ac:dyDescent="0.4">
      <c r="A15" s="5" t="s">
        <v>7</v>
      </c>
      <c r="B15" s="172">
        <v>0</v>
      </c>
      <c r="C15" s="172">
        <v>0</v>
      </c>
      <c r="D15" s="172">
        <v>0</v>
      </c>
      <c r="E15" s="172">
        <v>0</v>
      </c>
      <c r="F15" s="172">
        <v>0</v>
      </c>
      <c r="G15" s="172">
        <v>0</v>
      </c>
      <c r="H15" s="172">
        <v>0</v>
      </c>
      <c r="I15" s="172">
        <v>0</v>
      </c>
      <c r="J15" s="172">
        <v>0</v>
      </c>
      <c r="K15" s="172">
        <v>0</v>
      </c>
      <c r="L15" s="172">
        <v>0</v>
      </c>
      <c r="M15" s="172">
        <f t="shared" si="1"/>
        <v>0</v>
      </c>
      <c r="O15" s="67"/>
      <c r="P15" s="74"/>
    </row>
    <row r="16" spans="1:16" ht="29" x14ac:dyDescent="0.35">
      <c r="A16" s="3" t="s">
        <v>9</v>
      </c>
      <c r="B16" s="172">
        <v>0</v>
      </c>
      <c r="C16" s="172">
        <v>0</v>
      </c>
      <c r="D16" s="172">
        <v>0</v>
      </c>
      <c r="E16" s="172">
        <v>0</v>
      </c>
      <c r="F16" s="172">
        <v>0</v>
      </c>
      <c r="G16" s="172">
        <v>0</v>
      </c>
      <c r="H16" s="172">
        <v>0</v>
      </c>
      <c r="I16" s="172">
        <v>0</v>
      </c>
      <c r="J16" s="172">
        <v>0</v>
      </c>
      <c r="K16" s="172">
        <v>0</v>
      </c>
      <c r="L16" s="172">
        <v>0</v>
      </c>
      <c r="M16" s="172">
        <f t="shared" si="1"/>
        <v>0</v>
      </c>
    </row>
    <row r="17" spans="1:13" x14ac:dyDescent="0.35">
      <c r="A17" s="3" t="s">
        <v>10</v>
      </c>
      <c r="B17" s="172">
        <f>SUM(B18:B20)</f>
        <v>0</v>
      </c>
      <c r="C17" s="172">
        <v>0</v>
      </c>
      <c r="D17" s="172">
        <v>0</v>
      </c>
      <c r="E17" s="172">
        <v>0</v>
      </c>
      <c r="F17" s="172">
        <v>0</v>
      </c>
      <c r="G17" s="172">
        <v>0</v>
      </c>
      <c r="H17" s="172">
        <v>0</v>
      </c>
      <c r="I17" s="172">
        <v>0</v>
      </c>
      <c r="J17" s="172">
        <v>0</v>
      </c>
      <c r="K17" s="172">
        <v>0</v>
      </c>
      <c r="L17" s="172">
        <v>0</v>
      </c>
      <c r="M17" s="172">
        <f t="shared" si="1"/>
        <v>0</v>
      </c>
    </row>
    <row r="18" spans="1:13" x14ac:dyDescent="0.35">
      <c r="A18" s="5" t="s">
        <v>5</v>
      </c>
      <c r="B18" s="172">
        <v>0</v>
      </c>
      <c r="C18" s="172">
        <v>0</v>
      </c>
      <c r="D18" s="172">
        <v>0</v>
      </c>
      <c r="E18" s="172">
        <v>0</v>
      </c>
      <c r="F18" s="172">
        <v>0</v>
      </c>
      <c r="G18" s="172">
        <v>0</v>
      </c>
      <c r="H18" s="172">
        <v>0</v>
      </c>
      <c r="I18" s="172">
        <v>0</v>
      </c>
      <c r="J18" s="172">
        <v>0</v>
      </c>
      <c r="K18" s="172">
        <v>0</v>
      </c>
      <c r="L18" s="172">
        <v>0</v>
      </c>
      <c r="M18" s="172">
        <f t="shared" si="1"/>
        <v>0</v>
      </c>
    </row>
    <row r="19" spans="1:13" x14ac:dyDescent="0.35">
      <c r="A19" s="5" t="s">
        <v>6</v>
      </c>
      <c r="B19" s="172">
        <v>0</v>
      </c>
      <c r="C19" s="172">
        <v>0</v>
      </c>
      <c r="D19" s="172">
        <v>0</v>
      </c>
      <c r="E19" s="172">
        <v>0</v>
      </c>
      <c r="F19" s="172">
        <v>0</v>
      </c>
      <c r="G19" s="172">
        <v>0</v>
      </c>
      <c r="H19" s="172">
        <v>0</v>
      </c>
      <c r="I19" s="172">
        <v>0</v>
      </c>
      <c r="J19" s="172">
        <v>0</v>
      </c>
      <c r="K19" s="172">
        <v>0</v>
      </c>
      <c r="L19" s="172">
        <v>0</v>
      </c>
      <c r="M19" s="172">
        <f t="shared" si="1"/>
        <v>0</v>
      </c>
    </row>
    <row r="20" spans="1:13" x14ac:dyDescent="0.35">
      <c r="A20" s="5" t="s">
        <v>7</v>
      </c>
      <c r="B20" s="172">
        <v>0</v>
      </c>
      <c r="C20" s="172">
        <v>0</v>
      </c>
      <c r="D20" s="172">
        <v>0</v>
      </c>
      <c r="E20" s="172">
        <v>0</v>
      </c>
      <c r="F20" s="172">
        <v>0</v>
      </c>
      <c r="G20" s="172">
        <v>0</v>
      </c>
      <c r="H20" s="172">
        <v>0</v>
      </c>
      <c r="I20" s="172">
        <v>0</v>
      </c>
      <c r="J20" s="172">
        <v>0</v>
      </c>
      <c r="K20" s="172">
        <v>0</v>
      </c>
      <c r="L20" s="172">
        <v>0</v>
      </c>
      <c r="M20" s="172">
        <f t="shared" si="1"/>
        <v>0</v>
      </c>
    </row>
    <row r="21" spans="1:13" x14ac:dyDescent="0.35">
      <c r="A21" s="5" t="s">
        <v>12</v>
      </c>
      <c r="B21" s="290" t="s">
        <v>635</v>
      </c>
      <c r="C21" s="290"/>
      <c r="D21" s="290"/>
      <c r="E21" s="290"/>
      <c r="F21" s="290"/>
      <c r="G21" s="290"/>
      <c r="H21" s="290"/>
      <c r="I21" s="290"/>
      <c r="J21" s="290"/>
      <c r="K21" s="290"/>
      <c r="L21" s="290"/>
      <c r="M21" s="290"/>
    </row>
    <row r="22" spans="1:13" ht="43.5" x14ac:dyDescent="0.35">
      <c r="A22" s="5" t="s">
        <v>13</v>
      </c>
      <c r="B22" s="290" t="s">
        <v>636</v>
      </c>
      <c r="C22" s="290"/>
      <c r="D22" s="290"/>
      <c r="E22" s="290"/>
      <c r="F22" s="290"/>
      <c r="G22" s="290"/>
      <c r="H22" s="290"/>
      <c r="I22" s="290"/>
      <c r="J22" s="290"/>
      <c r="K22" s="290"/>
      <c r="L22" s="290"/>
      <c r="M22" s="290"/>
    </row>
    <row r="25" spans="1:13" x14ac:dyDescent="0.35">
      <c r="A25" s="289" t="s">
        <v>14</v>
      </c>
      <c r="B25" s="289"/>
      <c r="C25" s="289"/>
      <c r="D25" s="289"/>
      <c r="E25" s="289"/>
      <c r="F25" s="289"/>
      <c r="G25" s="289"/>
      <c r="H25" s="289"/>
      <c r="I25" s="289"/>
      <c r="J25" s="289"/>
    </row>
    <row r="26" spans="1:13" x14ac:dyDescent="0.35">
      <c r="A26" s="291" t="s">
        <v>15</v>
      </c>
      <c r="B26" s="291"/>
      <c r="C26" s="291"/>
      <c r="D26" s="291"/>
      <c r="E26" s="291"/>
      <c r="F26" s="291"/>
      <c r="G26" s="291"/>
      <c r="H26" s="291"/>
      <c r="I26" s="291"/>
      <c r="J26" s="291"/>
    </row>
    <row r="27" spans="1:13" x14ac:dyDescent="0.35">
      <c r="A27" s="290" t="s">
        <v>16</v>
      </c>
      <c r="B27" s="290"/>
      <c r="C27" s="6">
        <v>0</v>
      </c>
      <c r="D27" s="5">
        <v>1</v>
      </c>
      <c r="E27" s="5">
        <v>2</v>
      </c>
      <c r="F27" s="5">
        <v>3</v>
      </c>
      <c r="G27" s="5">
        <v>5</v>
      </c>
      <c r="H27" s="5">
        <v>10</v>
      </c>
      <c r="I27" s="292" t="s">
        <v>3</v>
      </c>
      <c r="J27" s="292"/>
    </row>
    <row r="28" spans="1:13" ht="43.5" x14ac:dyDescent="0.35">
      <c r="A28" s="171" t="s">
        <v>17</v>
      </c>
      <c r="B28" s="5" t="s">
        <v>20</v>
      </c>
      <c r="C28" s="171"/>
      <c r="D28" s="171"/>
      <c r="E28" s="171"/>
      <c r="F28" s="171"/>
      <c r="G28" s="171"/>
      <c r="H28" s="171"/>
      <c r="I28" s="290"/>
      <c r="J28" s="290"/>
    </row>
    <row r="29" spans="1:13" ht="87" x14ac:dyDescent="0.35">
      <c r="A29" s="171" t="s">
        <v>18</v>
      </c>
      <c r="B29" s="5" t="s">
        <v>21</v>
      </c>
      <c r="C29" s="171"/>
      <c r="D29" s="171"/>
      <c r="E29" s="171"/>
      <c r="F29" s="171"/>
      <c r="G29" s="171"/>
      <c r="H29" s="171"/>
      <c r="I29" s="294"/>
      <c r="J29" s="296"/>
    </row>
    <row r="30" spans="1:13" ht="87" x14ac:dyDescent="0.35">
      <c r="A30" s="171" t="s">
        <v>19</v>
      </c>
      <c r="B30" s="7" t="s">
        <v>22</v>
      </c>
      <c r="C30" s="171"/>
      <c r="D30" s="171"/>
      <c r="E30" s="171"/>
      <c r="F30" s="171"/>
      <c r="G30" s="171"/>
      <c r="H30" s="171"/>
      <c r="I30" s="290"/>
      <c r="J30" s="290"/>
    </row>
    <row r="31" spans="1:13" ht="29" x14ac:dyDescent="0.35">
      <c r="A31" s="8"/>
      <c r="B31" s="5" t="s">
        <v>23</v>
      </c>
      <c r="C31" s="171"/>
      <c r="D31" s="171"/>
      <c r="E31" s="171"/>
      <c r="F31" s="171"/>
      <c r="G31" s="171"/>
      <c r="H31" s="171"/>
      <c r="I31" s="290"/>
      <c r="J31" s="290"/>
    </row>
    <row r="32" spans="1:13" ht="43.5" x14ac:dyDescent="0.35">
      <c r="A32" s="290" t="s">
        <v>24</v>
      </c>
      <c r="B32" s="5" t="s">
        <v>20</v>
      </c>
      <c r="C32" s="290"/>
      <c r="D32" s="290"/>
      <c r="E32" s="290"/>
      <c r="F32" s="290"/>
      <c r="G32" s="290"/>
      <c r="H32" s="290"/>
      <c r="I32" s="290"/>
      <c r="J32" s="290"/>
    </row>
    <row r="33" spans="1:10" ht="87" x14ac:dyDescent="0.35">
      <c r="A33" s="290"/>
      <c r="B33" s="5" t="s">
        <v>21</v>
      </c>
      <c r="C33" s="290"/>
      <c r="D33" s="290"/>
      <c r="E33" s="290"/>
      <c r="F33" s="290"/>
      <c r="G33" s="290"/>
      <c r="H33" s="290"/>
      <c r="I33" s="290"/>
      <c r="J33" s="290"/>
    </row>
    <row r="34" spans="1:10" ht="87" x14ac:dyDescent="0.35">
      <c r="A34" s="290"/>
      <c r="B34" s="7" t="s">
        <v>25</v>
      </c>
      <c r="C34" s="290"/>
      <c r="D34" s="290"/>
      <c r="E34" s="290"/>
      <c r="F34" s="290"/>
      <c r="G34" s="290"/>
      <c r="H34" s="290"/>
      <c r="I34" s="290"/>
      <c r="J34" s="290"/>
    </row>
    <row r="35" spans="1:10" ht="29" x14ac:dyDescent="0.35">
      <c r="A35" s="290"/>
      <c r="B35" s="5" t="s">
        <v>23</v>
      </c>
      <c r="C35" s="171"/>
      <c r="D35" s="171"/>
      <c r="E35" s="171"/>
      <c r="F35" s="171"/>
      <c r="G35" s="171"/>
      <c r="H35" s="171"/>
      <c r="I35" s="290"/>
      <c r="J35" s="290"/>
    </row>
    <row r="36" spans="1:10" ht="87" x14ac:dyDescent="0.35">
      <c r="A36" s="290" t="s">
        <v>26</v>
      </c>
      <c r="B36" s="5" t="s">
        <v>22</v>
      </c>
      <c r="C36" s="294"/>
      <c r="D36" s="295"/>
      <c r="E36" s="295"/>
      <c r="F36" s="295"/>
      <c r="G36" s="295"/>
      <c r="H36" s="295"/>
      <c r="I36" s="295"/>
      <c r="J36" s="296"/>
    </row>
    <row r="37" spans="1:10" ht="29" x14ac:dyDescent="0.35">
      <c r="A37" s="290"/>
      <c r="B37" s="5" t="s">
        <v>23</v>
      </c>
      <c r="C37" s="171"/>
      <c r="D37" s="171"/>
      <c r="E37" s="171"/>
      <c r="F37" s="171"/>
      <c r="G37" s="171"/>
      <c r="H37" s="171"/>
      <c r="I37" s="290"/>
      <c r="J37" s="290"/>
    </row>
    <row r="38" spans="1:10" ht="43.5" x14ac:dyDescent="0.35">
      <c r="A38" s="171" t="s">
        <v>13</v>
      </c>
      <c r="B38" s="294"/>
      <c r="C38" s="295"/>
      <c r="D38" s="295"/>
      <c r="E38" s="295"/>
      <c r="F38" s="295"/>
      <c r="G38" s="295"/>
      <c r="H38" s="295"/>
      <c r="I38" s="295"/>
      <c r="J38" s="296"/>
    </row>
  </sheetData>
  <mergeCells count="22">
    <mergeCell ref="I30:J30"/>
    <mergeCell ref="A1:M1"/>
    <mergeCell ref="A2:A3"/>
    <mergeCell ref="B2:M2"/>
    <mergeCell ref="B21:M21"/>
    <mergeCell ref="B22:M22"/>
    <mergeCell ref="A25:J25"/>
    <mergeCell ref="A26:J26"/>
    <mergeCell ref="A27:B27"/>
    <mergeCell ref="I27:J27"/>
    <mergeCell ref="I28:J28"/>
    <mergeCell ref="I29:J29"/>
    <mergeCell ref="A36:A37"/>
    <mergeCell ref="C36:J36"/>
    <mergeCell ref="I37:J37"/>
    <mergeCell ref="B38:J38"/>
    <mergeCell ref="I31:J31"/>
    <mergeCell ref="A32:A35"/>
    <mergeCell ref="C32:J32"/>
    <mergeCell ref="C33:J33"/>
    <mergeCell ref="C34:J34"/>
    <mergeCell ref="I35:J35"/>
  </mergeCells>
  <pageMargins left="0.7" right="0.7" top="0.75" bottom="0.75" header="0.3" footer="0.3"/>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38"/>
  <sheetViews>
    <sheetView topLeftCell="A6" workbookViewId="0">
      <selection activeCell="B14" sqref="B14"/>
    </sheetView>
  </sheetViews>
  <sheetFormatPr defaultRowHeight="14.5" x14ac:dyDescent="0.35"/>
  <cols>
    <col min="1" max="1" width="33.7265625" customWidth="1"/>
  </cols>
  <sheetData>
    <row r="1" spans="1:16" x14ac:dyDescent="0.35">
      <c r="A1" s="289"/>
      <c r="B1" s="289"/>
      <c r="C1" s="289"/>
      <c r="D1" s="289"/>
      <c r="E1" s="289"/>
      <c r="F1" s="289"/>
      <c r="G1" s="289"/>
      <c r="H1" s="289"/>
      <c r="I1" s="289"/>
      <c r="J1" s="289"/>
      <c r="K1" s="289"/>
      <c r="L1" s="289"/>
      <c r="M1" s="289"/>
    </row>
    <row r="2" spans="1:16" x14ac:dyDescent="0.35">
      <c r="A2" s="290" t="s">
        <v>1</v>
      </c>
      <c r="B2" s="291" t="s">
        <v>2</v>
      </c>
      <c r="C2" s="291"/>
      <c r="D2" s="291"/>
      <c r="E2" s="291"/>
      <c r="F2" s="291"/>
      <c r="G2" s="291"/>
      <c r="H2" s="291"/>
      <c r="I2" s="291"/>
      <c r="J2" s="291"/>
      <c r="K2" s="291"/>
      <c r="L2" s="291"/>
      <c r="M2" s="291"/>
    </row>
    <row r="3" spans="1:16" ht="29" x14ac:dyDescent="0.35">
      <c r="A3" s="290"/>
      <c r="B3" s="1">
        <v>0</v>
      </c>
      <c r="C3" s="1">
        <v>1</v>
      </c>
      <c r="D3" s="1">
        <v>2</v>
      </c>
      <c r="E3" s="1">
        <v>3</v>
      </c>
      <c r="F3" s="1">
        <v>4</v>
      </c>
      <c r="G3" s="1">
        <v>5</v>
      </c>
      <c r="H3" s="1">
        <v>6</v>
      </c>
      <c r="I3" s="1">
        <v>7</v>
      </c>
      <c r="J3" s="1">
        <v>8</v>
      </c>
      <c r="K3" s="1">
        <v>9</v>
      </c>
      <c r="L3" s="1">
        <v>10</v>
      </c>
      <c r="M3" s="2" t="s">
        <v>3</v>
      </c>
    </row>
    <row r="4" spans="1:16" x14ac:dyDescent="0.35">
      <c r="A4" s="3" t="s">
        <v>4</v>
      </c>
      <c r="B4" s="172">
        <f>SUM(B5:B7)</f>
        <v>0</v>
      </c>
      <c r="C4" s="172">
        <f t="shared" ref="C4:L4" si="0">SUM(C5:C7)</f>
        <v>0</v>
      </c>
      <c r="D4" s="172">
        <f t="shared" si="0"/>
        <v>0</v>
      </c>
      <c r="E4" s="172">
        <f t="shared" si="0"/>
        <v>0</v>
      </c>
      <c r="F4" s="172">
        <f t="shared" si="0"/>
        <v>0</v>
      </c>
      <c r="G4" s="172">
        <f t="shared" si="0"/>
        <v>0</v>
      </c>
      <c r="H4" s="172">
        <f t="shared" si="0"/>
        <v>0</v>
      </c>
      <c r="I4" s="172">
        <f t="shared" si="0"/>
        <v>0</v>
      </c>
      <c r="J4" s="172">
        <f t="shared" si="0"/>
        <v>0</v>
      </c>
      <c r="K4" s="172">
        <f t="shared" si="0"/>
        <v>0</v>
      </c>
      <c r="L4" s="172">
        <f t="shared" si="0"/>
        <v>0</v>
      </c>
      <c r="M4" s="172">
        <f>SUM(B4:L4)</f>
        <v>0</v>
      </c>
    </row>
    <row r="5" spans="1:16" x14ac:dyDescent="0.35">
      <c r="A5" s="5" t="s">
        <v>5</v>
      </c>
      <c r="B5" s="172">
        <v>0</v>
      </c>
      <c r="C5" s="172">
        <v>0</v>
      </c>
      <c r="D5" s="172">
        <v>0</v>
      </c>
      <c r="E5" s="172">
        <v>0</v>
      </c>
      <c r="F5" s="172">
        <v>0</v>
      </c>
      <c r="G5" s="172">
        <v>0</v>
      </c>
      <c r="H5" s="172">
        <v>0</v>
      </c>
      <c r="I5" s="172">
        <v>0</v>
      </c>
      <c r="J5" s="172">
        <v>0</v>
      </c>
      <c r="K5" s="172">
        <v>0</v>
      </c>
      <c r="L5" s="172">
        <v>0</v>
      </c>
      <c r="M5" s="172">
        <f t="shared" ref="M5:M20" si="1">SUM(B5:L5)</f>
        <v>0</v>
      </c>
    </row>
    <row r="6" spans="1:16" x14ac:dyDescent="0.35">
      <c r="A6" s="5" t="s">
        <v>6</v>
      </c>
      <c r="B6" s="172">
        <v>0</v>
      </c>
      <c r="C6" s="172">
        <v>0</v>
      </c>
      <c r="D6" s="172">
        <v>0</v>
      </c>
      <c r="E6" s="172">
        <v>0</v>
      </c>
      <c r="F6" s="172">
        <v>0</v>
      </c>
      <c r="G6" s="172">
        <v>0</v>
      </c>
      <c r="H6" s="172">
        <v>0</v>
      </c>
      <c r="I6" s="172">
        <v>0</v>
      </c>
      <c r="J6" s="172">
        <v>0</v>
      </c>
      <c r="K6" s="172">
        <v>0</v>
      </c>
      <c r="L6" s="172">
        <v>0</v>
      </c>
      <c r="M6" s="172">
        <f t="shared" si="1"/>
        <v>0</v>
      </c>
    </row>
    <row r="7" spans="1:16" x14ac:dyDescent="0.35">
      <c r="A7" s="5" t="s">
        <v>7</v>
      </c>
      <c r="B7" s="172">
        <v>0</v>
      </c>
      <c r="C7" s="172">
        <v>0</v>
      </c>
      <c r="D7" s="172">
        <v>0</v>
      </c>
      <c r="E7" s="172">
        <v>0</v>
      </c>
      <c r="F7" s="172">
        <v>0</v>
      </c>
      <c r="G7" s="172">
        <v>0</v>
      </c>
      <c r="H7" s="172">
        <v>0</v>
      </c>
      <c r="I7" s="172">
        <v>0</v>
      </c>
      <c r="J7" s="172">
        <v>0</v>
      </c>
      <c r="K7" s="172">
        <v>0</v>
      </c>
      <c r="L7" s="172">
        <v>0</v>
      </c>
      <c r="M7" s="172">
        <f t="shared" si="1"/>
        <v>0</v>
      </c>
    </row>
    <row r="8" spans="1:16" x14ac:dyDescent="0.35">
      <c r="A8" s="3" t="s">
        <v>8</v>
      </c>
      <c r="B8" s="172">
        <f>SUM(B9:B11)</f>
        <v>0.25</v>
      </c>
      <c r="C8" s="172">
        <f t="shared" ref="C8:L8" si="2">SUM(C9:C11)</f>
        <v>0</v>
      </c>
      <c r="D8" s="172">
        <f t="shared" si="2"/>
        <v>0</v>
      </c>
      <c r="E8" s="172">
        <f t="shared" si="2"/>
        <v>0</v>
      </c>
      <c r="F8" s="172">
        <f t="shared" si="2"/>
        <v>0</v>
      </c>
      <c r="G8" s="172">
        <f t="shared" si="2"/>
        <v>0</v>
      </c>
      <c r="H8" s="172">
        <f t="shared" si="2"/>
        <v>0</v>
      </c>
      <c r="I8" s="172">
        <f t="shared" si="2"/>
        <v>0</v>
      </c>
      <c r="J8" s="172">
        <f t="shared" si="2"/>
        <v>0</v>
      </c>
      <c r="K8" s="172">
        <f t="shared" si="2"/>
        <v>0</v>
      </c>
      <c r="L8" s="172">
        <f t="shared" si="2"/>
        <v>0</v>
      </c>
      <c r="M8" s="172">
        <f t="shared" si="1"/>
        <v>0.25</v>
      </c>
    </row>
    <row r="9" spans="1:16" x14ac:dyDescent="0.35">
      <c r="A9" s="5" t="s">
        <v>5</v>
      </c>
      <c r="B9" s="172">
        <v>0.25</v>
      </c>
      <c r="C9" s="172">
        <v>0</v>
      </c>
      <c r="D9" s="172">
        <v>0</v>
      </c>
      <c r="E9" s="172">
        <v>0</v>
      </c>
      <c r="F9" s="172">
        <v>0</v>
      </c>
      <c r="G9" s="172">
        <v>0</v>
      </c>
      <c r="H9" s="172">
        <v>0</v>
      </c>
      <c r="I9" s="172">
        <v>0</v>
      </c>
      <c r="J9" s="172">
        <v>0</v>
      </c>
      <c r="K9" s="172">
        <v>0</v>
      </c>
      <c r="L9" s="172">
        <v>0</v>
      </c>
      <c r="M9" s="172">
        <f t="shared" si="1"/>
        <v>0.25</v>
      </c>
    </row>
    <row r="10" spans="1:16" x14ac:dyDescent="0.35">
      <c r="A10" s="5" t="s">
        <v>6</v>
      </c>
      <c r="B10" s="172">
        <v>0</v>
      </c>
      <c r="C10" s="172">
        <v>0</v>
      </c>
      <c r="D10" s="172">
        <v>0</v>
      </c>
      <c r="E10" s="172">
        <v>0</v>
      </c>
      <c r="F10" s="172">
        <v>0</v>
      </c>
      <c r="G10" s="172">
        <v>0</v>
      </c>
      <c r="H10" s="172">
        <v>0</v>
      </c>
      <c r="I10" s="172">
        <v>0</v>
      </c>
      <c r="J10" s="172">
        <v>0</v>
      </c>
      <c r="K10" s="172">
        <v>0</v>
      </c>
      <c r="L10" s="172">
        <v>0</v>
      </c>
      <c r="M10" s="172">
        <f t="shared" si="1"/>
        <v>0</v>
      </c>
    </row>
    <row r="11" spans="1:16" x14ac:dyDescent="0.35">
      <c r="A11" s="5" t="s">
        <v>7</v>
      </c>
      <c r="B11" s="172">
        <v>0</v>
      </c>
      <c r="C11" s="172">
        <v>0</v>
      </c>
      <c r="D11" s="172">
        <v>0</v>
      </c>
      <c r="E11" s="172">
        <v>0</v>
      </c>
      <c r="F11" s="172">
        <v>0</v>
      </c>
      <c r="G11" s="172">
        <v>0</v>
      </c>
      <c r="H11" s="172">
        <v>0</v>
      </c>
      <c r="I11" s="172">
        <v>0</v>
      </c>
      <c r="J11" s="172">
        <v>0</v>
      </c>
      <c r="K11" s="172">
        <v>0</v>
      </c>
      <c r="L11" s="172">
        <v>0</v>
      </c>
      <c r="M11" s="172">
        <f t="shared" si="1"/>
        <v>0</v>
      </c>
    </row>
    <row r="12" spans="1:16" x14ac:dyDescent="0.35">
      <c r="A12" s="3" t="s">
        <v>11</v>
      </c>
      <c r="B12" s="172">
        <f>SUM(B13:B15)</f>
        <v>-0.25</v>
      </c>
      <c r="C12" s="172">
        <f t="shared" ref="C12:L12" si="3">SUM(C13:C15)</f>
        <v>0</v>
      </c>
      <c r="D12" s="172">
        <f t="shared" si="3"/>
        <v>0</v>
      </c>
      <c r="E12" s="172">
        <f t="shared" si="3"/>
        <v>0</v>
      </c>
      <c r="F12" s="172">
        <f t="shared" si="3"/>
        <v>0</v>
      </c>
      <c r="G12" s="172">
        <f t="shared" si="3"/>
        <v>0</v>
      </c>
      <c r="H12" s="172">
        <f t="shared" si="3"/>
        <v>0</v>
      </c>
      <c r="I12" s="172">
        <f t="shared" si="3"/>
        <v>0</v>
      </c>
      <c r="J12" s="172">
        <f t="shared" si="3"/>
        <v>0</v>
      </c>
      <c r="K12" s="172">
        <f t="shared" si="3"/>
        <v>0</v>
      </c>
      <c r="L12" s="172">
        <f t="shared" si="3"/>
        <v>0</v>
      </c>
      <c r="M12" s="172">
        <f t="shared" si="1"/>
        <v>-0.25</v>
      </c>
    </row>
    <row r="13" spans="1:16" ht="15" thickBot="1" x14ac:dyDescent="0.4">
      <c r="A13" s="5" t="s">
        <v>5</v>
      </c>
      <c r="B13" s="172">
        <v>-0.25</v>
      </c>
      <c r="C13" s="172">
        <v>0</v>
      </c>
      <c r="D13" s="172">
        <v>0</v>
      </c>
      <c r="E13" s="172">
        <v>0</v>
      </c>
      <c r="F13" s="172">
        <v>0</v>
      </c>
      <c r="G13" s="172">
        <v>0</v>
      </c>
      <c r="H13" s="172">
        <v>0</v>
      </c>
      <c r="I13" s="172">
        <v>0</v>
      </c>
      <c r="J13" s="172">
        <v>0</v>
      </c>
      <c r="K13" s="172">
        <v>0</v>
      </c>
      <c r="L13" s="172">
        <v>0</v>
      </c>
      <c r="M13" s="172">
        <f t="shared" si="1"/>
        <v>-0.25</v>
      </c>
    </row>
    <row r="14" spans="1:16" ht="15" thickBot="1" x14ac:dyDescent="0.4">
      <c r="A14" s="5" t="s">
        <v>6</v>
      </c>
      <c r="B14" s="172">
        <v>0</v>
      </c>
      <c r="C14" s="172">
        <v>0</v>
      </c>
      <c r="D14" s="172">
        <v>0</v>
      </c>
      <c r="E14" s="172">
        <v>0</v>
      </c>
      <c r="F14" s="172">
        <v>0</v>
      </c>
      <c r="G14" s="172">
        <v>0</v>
      </c>
      <c r="H14" s="172">
        <v>0</v>
      </c>
      <c r="I14" s="172">
        <v>0</v>
      </c>
      <c r="J14" s="172">
        <v>0</v>
      </c>
      <c r="K14" s="172">
        <v>0</v>
      </c>
      <c r="L14" s="172">
        <v>0</v>
      </c>
      <c r="M14" s="172">
        <f t="shared" si="1"/>
        <v>0</v>
      </c>
      <c r="O14" s="67"/>
      <c r="P14" s="74"/>
    </row>
    <row r="15" spans="1:16" ht="15" thickBot="1" x14ac:dyDescent="0.4">
      <c r="A15" s="5" t="s">
        <v>7</v>
      </c>
      <c r="B15" s="172">
        <v>0</v>
      </c>
      <c r="C15" s="172">
        <v>0</v>
      </c>
      <c r="D15" s="172">
        <v>0</v>
      </c>
      <c r="E15" s="172">
        <v>0</v>
      </c>
      <c r="F15" s="172">
        <v>0</v>
      </c>
      <c r="G15" s="172">
        <v>0</v>
      </c>
      <c r="H15" s="172">
        <v>0</v>
      </c>
      <c r="I15" s="172">
        <v>0</v>
      </c>
      <c r="J15" s="172">
        <v>0</v>
      </c>
      <c r="K15" s="172">
        <v>0</v>
      </c>
      <c r="L15" s="172">
        <v>0</v>
      </c>
      <c r="M15" s="172">
        <f t="shared" si="1"/>
        <v>0</v>
      </c>
      <c r="O15" s="67"/>
      <c r="P15" s="74"/>
    </row>
    <row r="16" spans="1:16" ht="29" x14ac:dyDescent="0.35">
      <c r="A16" s="3" t="s">
        <v>9</v>
      </c>
      <c r="B16" s="172">
        <v>0</v>
      </c>
      <c r="C16" s="172">
        <v>0</v>
      </c>
      <c r="D16" s="172">
        <v>0</v>
      </c>
      <c r="E16" s="172">
        <v>0</v>
      </c>
      <c r="F16" s="172">
        <v>0</v>
      </c>
      <c r="G16" s="172">
        <v>0</v>
      </c>
      <c r="H16" s="172">
        <v>0</v>
      </c>
      <c r="I16" s="172">
        <v>0</v>
      </c>
      <c r="J16" s="172">
        <v>0</v>
      </c>
      <c r="K16" s="172">
        <v>0</v>
      </c>
      <c r="L16" s="172">
        <v>0</v>
      </c>
      <c r="M16" s="172">
        <f t="shared" si="1"/>
        <v>0</v>
      </c>
    </row>
    <row r="17" spans="1:13" x14ac:dyDescent="0.35">
      <c r="A17" s="3" t="s">
        <v>10</v>
      </c>
      <c r="B17" s="172">
        <f>SUM(B18:B20)</f>
        <v>0</v>
      </c>
      <c r="C17" s="172">
        <v>0</v>
      </c>
      <c r="D17" s="172">
        <v>0</v>
      </c>
      <c r="E17" s="172">
        <v>0</v>
      </c>
      <c r="F17" s="172">
        <v>0</v>
      </c>
      <c r="G17" s="172">
        <v>0</v>
      </c>
      <c r="H17" s="172">
        <v>0</v>
      </c>
      <c r="I17" s="172">
        <v>0</v>
      </c>
      <c r="J17" s="172">
        <v>0</v>
      </c>
      <c r="K17" s="172">
        <v>0</v>
      </c>
      <c r="L17" s="172">
        <v>0</v>
      </c>
      <c r="M17" s="172">
        <f t="shared" si="1"/>
        <v>0</v>
      </c>
    </row>
    <row r="18" spans="1:13" x14ac:dyDescent="0.35">
      <c r="A18" s="5" t="s">
        <v>5</v>
      </c>
      <c r="B18" s="172">
        <v>0</v>
      </c>
      <c r="C18" s="172">
        <v>0</v>
      </c>
      <c r="D18" s="172">
        <v>0</v>
      </c>
      <c r="E18" s="172">
        <v>0</v>
      </c>
      <c r="F18" s="172">
        <v>0</v>
      </c>
      <c r="G18" s="172">
        <v>0</v>
      </c>
      <c r="H18" s="172">
        <v>0</v>
      </c>
      <c r="I18" s="172">
        <v>0</v>
      </c>
      <c r="J18" s="172">
        <v>0</v>
      </c>
      <c r="K18" s="172">
        <v>0</v>
      </c>
      <c r="L18" s="172">
        <v>0</v>
      </c>
      <c r="M18" s="172">
        <f t="shared" si="1"/>
        <v>0</v>
      </c>
    </row>
    <row r="19" spans="1:13" x14ac:dyDescent="0.35">
      <c r="A19" s="5" t="s">
        <v>6</v>
      </c>
      <c r="B19" s="172">
        <v>0</v>
      </c>
      <c r="C19" s="172">
        <v>0</v>
      </c>
      <c r="D19" s="172">
        <v>0</v>
      </c>
      <c r="E19" s="172">
        <v>0</v>
      </c>
      <c r="F19" s="172">
        <v>0</v>
      </c>
      <c r="G19" s="172">
        <v>0</v>
      </c>
      <c r="H19" s="172">
        <v>0</v>
      </c>
      <c r="I19" s="172">
        <v>0</v>
      </c>
      <c r="J19" s="172">
        <v>0</v>
      </c>
      <c r="K19" s="172">
        <v>0</v>
      </c>
      <c r="L19" s="172">
        <v>0</v>
      </c>
      <c r="M19" s="172">
        <f t="shared" si="1"/>
        <v>0</v>
      </c>
    </row>
    <row r="20" spans="1:13" x14ac:dyDescent="0.35">
      <c r="A20" s="5" t="s">
        <v>7</v>
      </c>
      <c r="B20" s="172">
        <v>0</v>
      </c>
      <c r="C20" s="172">
        <v>0</v>
      </c>
      <c r="D20" s="172">
        <v>0</v>
      </c>
      <c r="E20" s="172">
        <v>0</v>
      </c>
      <c r="F20" s="172">
        <v>0</v>
      </c>
      <c r="G20" s="172">
        <v>0</v>
      </c>
      <c r="H20" s="172">
        <v>0</v>
      </c>
      <c r="I20" s="172">
        <v>0</v>
      </c>
      <c r="J20" s="172">
        <v>0</v>
      </c>
      <c r="K20" s="172">
        <v>0</v>
      </c>
      <c r="L20" s="172">
        <v>0</v>
      </c>
      <c r="M20" s="172">
        <f t="shared" si="1"/>
        <v>0</v>
      </c>
    </row>
    <row r="21" spans="1:13" x14ac:dyDescent="0.35">
      <c r="A21" s="5" t="s">
        <v>12</v>
      </c>
      <c r="B21" s="290" t="s">
        <v>635</v>
      </c>
      <c r="C21" s="290"/>
      <c r="D21" s="290"/>
      <c r="E21" s="290"/>
      <c r="F21" s="290"/>
      <c r="G21" s="290"/>
      <c r="H21" s="290"/>
      <c r="I21" s="290"/>
      <c r="J21" s="290"/>
      <c r="K21" s="290"/>
      <c r="L21" s="290"/>
      <c r="M21" s="290"/>
    </row>
    <row r="22" spans="1:13" ht="43.5" x14ac:dyDescent="0.35">
      <c r="A22" s="5" t="s">
        <v>13</v>
      </c>
      <c r="B22" s="290" t="s">
        <v>637</v>
      </c>
      <c r="C22" s="290"/>
      <c r="D22" s="290"/>
      <c r="E22" s="290"/>
      <c r="F22" s="290"/>
      <c r="G22" s="290"/>
      <c r="H22" s="290"/>
      <c r="I22" s="290"/>
      <c r="J22" s="290"/>
      <c r="K22" s="290"/>
      <c r="L22" s="290"/>
      <c r="M22" s="290"/>
    </row>
    <row r="25" spans="1:13" x14ac:dyDescent="0.35">
      <c r="A25" s="289" t="s">
        <v>14</v>
      </c>
      <c r="B25" s="289"/>
      <c r="C25" s="289"/>
      <c r="D25" s="289"/>
      <c r="E25" s="289"/>
      <c r="F25" s="289"/>
      <c r="G25" s="289"/>
      <c r="H25" s="289"/>
      <c r="I25" s="289"/>
      <c r="J25" s="289"/>
    </row>
    <row r="26" spans="1:13" x14ac:dyDescent="0.35">
      <c r="A26" s="291" t="s">
        <v>15</v>
      </c>
      <c r="B26" s="291"/>
      <c r="C26" s="291"/>
      <c r="D26" s="291"/>
      <c r="E26" s="291"/>
      <c r="F26" s="291"/>
      <c r="G26" s="291"/>
      <c r="H26" s="291"/>
      <c r="I26" s="291"/>
      <c r="J26" s="291"/>
    </row>
    <row r="27" spans="1:13" x14ac:dyDescent="0.35">
      <c r="A27" s="290" t="s">
        <v>16</v>
      </c>
      <c r="B27" s="290"/>
      <c r="C27" s="6">
        <v>0</v>
      </c>
      <c r="D27" s="5">
        <v>1</v>
      </c>
      <c r="E27" s="5">
        <v>2</v>
      </c>
      <c r="F27" s="5">
        <v>3</v>
      </c>
      <c r="G27" s="5">
        <v>5</v>
      </c>
      <c r="H27" s="5">
        <v>10</v>
      </c>
      <c r="I27" s="292" t="s">
        <v>3</v>
      </c>
      <c r="J27" s="292"/>
    </row>
    <row r="28" spans="1:13" ht="43.5" x14ac:dyDescent="0.35">
      <c r="A28" s="171" t="s">
        <v>17</v>
      </c>
      <c r="B28" s="5" t="s">
        <v>20</v>
      </c>
      <c r="C28" s="171"/>
      <c r="D28" s="171"/>
      <c r="E28" s="171"/>
      <c r="F28" s="171"/>
      <c r="G28" s="171"/>
      <c r="H28" s="171"/>
      <c r="I28" s="290"/>
      <c r="J28" s="290"/>
    </row>
    <row r="29" spans="1:13" ht="87" x14ac:dyDescent="0.35">
      <c r="A29" s="171" t="s">
        <v>18</v>
      </c>
      <c r="B29" s="5" t="s">
        <v>21</v>
      </c>
      <c r="C29" s="171"/>
      <c r="D29" s="171"/>
      <c r="E29" s="171"/>
      <c r="F29" s="171"/>
      <c r="G29" s="171"/>
      <c r="H29" s="171"/>
      <c r="I29" s="294"/>
      <c r="J29" s="296"/>
    </row>
    <row r="30" spans="1:13" ht="87" x14ac:dyDescent="0.35">
      <c r="A30" s="171" t="s">
        <v>19</v>
      </c>
      <c r="B30" s="7" t="s">
        <v>22</v>
      </c>
      <c r="C30" s="171"/>
      <c r="D30" s="171"/>
      <c r="E30" s="171"/>
      <c r="F30" s="171"/>
      <c r="G30" s="171"/>
      <c r="H30" s="171"/>
      <c r="I30" s="290"/>
      <c r="J30" s="290"/>
    </row>
    <row r="31" spans="1:13" ht="29" x14ac:dyDescent="0.35">
      <c r="A31" s="8"/>
      <c r="B31" s="5" t="s">
        <v>23</v>
      </c>
      <c r="C31" s="171"/>
      <c r="D31" s="171"/>
      <c r="E31" s="171"/>
      <c r="F31" s="171"/>
      <c r="G31" s="171"/>
      <c r="H31" s="171"/>
      <c r="I31" s="290"/>
      <c r="J31" s="290"/>
    </row>
    <row r="32" spans="1:13" ht="43.5" x14ac:dyDescent="0.35">
      <c r="A32" s="290" t="s">
        <v>24</v>
      </c>
      <c r="B32" s="5" t="s">
        <v>20</v>
      </c>
      <c r="C32" s="290"/>
      <c r="D32" s="290"/>
      <c r="E32" s="290"/>
      <c r="F32" s="290"/>
      <c r="G32" s="290"/>
      <c r="H32" s="290"/>
      <c r="I32" s="290"/>
      <c r="J32" s="290"/>
    </row>
    <row r="33" spans="1:10" ht="87" x14ac:dyDescent="0.35">
      <c r="A33" s="290"/>
      <c r="B33" s="5" t="s">
        <v>21</v>
      </c>
      <c r="C33" s="290"/>
      <c r="D33" s="290"/>
      <c r="E33" s="290"/>
      <c r="F33" s="290"/>
      <c r="G33" s="290"/>
      <c r="H33" s="290"/>
      <c r="I33" s="290"/>
      <c r="J33" s="290"/>
    </row>
    <row r="34" spans="1:10" ht="87" x14ac:dyDescent="0.35">
      <c r="A34" s="290"/>
      <c r="B34" s="7" t="s">
        <v>25</v>
      </c>
      <c r="C34" s="290"/>
      <c r="D34" s="290"/>
      <c r="E34" s="290"/>
      <c r="F34" s="290"/>
      <c r="G34" s="290"/>
      <c r="H34" s="290"/>
      <c r="I34" s="290"/>
      <c r="J34" s="290"/>
    </row>
    <row r="35" spans="1:10" ht="29" x14ac:dyDescent="0.35">
      <c r="A35" s="290"/>
      <c r="B35" s="5" t="s">
        <v>23</v>
      </c>
      <c r="C35" s="171"/>
      <c r="D35" s="171"/>
      <c r="E35" s="171"/>
      <c r="F35" s="171"/>
      <c r="G35" s="171"/>
      <c r="H35" s="171"/>
      <c r="I35" s="290"/>
      <c r="J35" s="290"/>
    </row>
    <row r="36" spans="1:10" ht="87" x14ac:dyDescent="0.35">
      <c r="A36" s="290" t="s">
        <v>26</v>
      </c>
      <c r="B36" s="5" t="s">
        <v>22</v>
      </c>
      <c r="C36" s="294"/>
      <c r="D36" s="295"/>
      <c r="E36" s="295"/>
      <c r="F36" s="295"/>
      <c r="G36" s="295"/>
      <c r="H36" s="295"/>
      <c r="I36" s="295"/>
      <c r="J36" s="296"/>
    </row>
    <row r="37" spans="1:10" ht="29" x14ac:dyDescent="0.35">
      <c r="A37" s="290"/>
      <c r="B37" s="5" t="s">
        <v>23</v>
      </c>
      <c r="C37" s="171"/>
      <c r="D37" s="171"/>
      <c r="E37" s="171"/>
      <c r="F37" s="171"/>
      <c r="G37" s="171"/>
      <c r="H37" s="171"/>
      <c r="I37" s="290"/>
      <c r="J37" s="290"/>
    </row>
    <row r="38" spans="1:10" ht="43.5" x14ac:dyDescent="0.35">
      <c r="A38" s="171" t="s">
        <v>13</v>
      </c>
      <c r="B38" s="294"/>
      <c r="C38" s="295"/>
      <c r="D38" s="295"/>
      <c r="E38" s="295"/>
      <c r="F38" s="295"/>
      <c r="G38" s="295"/>
      <c r="H38" s="295"/>
      <c r="I38" s="295"/>
      <c r="J38" s="296"/>
    </row>
  </sheetData>
  <mergeCells count="22">
    <mergeCell ref="I30:J30"/>
    <mergeCell ref="A1:M1"/>
    <mergeCell ref="A2:A3"/>
    <mergeCell ref="B2:M2"/>
    <mergeCell ref="B21:M21"/>
    <mergeCell ref="B22:M22"/>
    <mergeCell ref="A25:J25"/>
    <mergeCell ref="A26:J26"/>
    <mergeCell ref="A27:B27"/>
    <mergeCell ref="I27:J27"/>
    <mergeCell ref="I28:J28"/>
    <mergeCell ref="I29:J29"/>
    <mergeCell ref="A36:A37"/>
    <mergeCell ref="C36:J36"/>
    <mergeCell ref="I37:J37"/>
    <mergeCell ref="B38:J38"/>
    <mergeCell ref="I31:J31"/>
    <mergeCell ref="A32:A35"/>
    <mergeCell ref="C32:J32"/>
    <mergeCell ref="C33:J33"/>
    <mergeCell ref="C34:J34"/>
    <mergeCell ref="I35:J35"/>
  </mergeCells>
  <pageMargins left="0.7" right="0.7" top="0.75" bottom="0.75" header="0.3" footer="0.3"/>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7"/>
  <sheetViews>
    <sheetView workbookViewId="0">
      <selection activeCell="M16" sqref="M16"/>
    </sheetView>
  </sheetViews>
  <sheetFormatPr defaultRowHeight="14.5" x14ac:dyDescent="0.35"/>
  <cols>
    <col min="1" max="1" width="33.7265625" customWidth="1"/>
  </cols>
  <sheetData>
    <row r="1" spans="1:20" x14ac:dyDescent="0.35">
      <c r="A1" s="289"/>
      <c r="B1" s="289"/>
      <c r="C1" s="289"/>
      <c r="D1" s="289"/>
      <c r="E1" s="289"/>
      <c r="F1" s="289"/>
      <c r="G1" s="289"/>
      <c r="H1" s="289"/>
      <c r="I1" s="289"/>
      <c r="J1" s="289"/>
      <c r="K1" s="289"/>
      <c r="L1" s="289"/>
      <c r="M1" s="289"/>
    </row>
    <row r="2" spans="1:20" x14ac:dyDescent="0.35">
      <c r="A2" s="290" t="s">
        <v>1</v>
      </c>
      <c r="B2" s="291" t="s">
        <v>2</v>
      </c>
      <c r="C2" s="291"/>
      <c r="D2" s="291"/>
      <c r="E2" s="291"/>
      <c r="F2" s="291"/>
      <c r="G2" s="291"/>
      <c r="H2" s="291"/>
      <c r="I2" s="291"/>
      <c r="J2" s="291"/>
      <c r="K2" s="291"/>
      <c r="L2" s="291"/>
      <c r="M2" s="291"/>
    </row>
    <row r="3" spans="1:20" ht="29" x14ac:dyDescent="0.35">
      <c r="A3" s="290"/>
      <c r="B3" s="1">
        <v>0</v>
      </c>
      <c r="C3" s="1">
        <v>1</v>
      </c>
      <c r="D3" s="1">
        <v>2</v>
      </c>
      <c r="E3" s="1">
        <v>3</v>
      </c>
      <c r="F3" s="1">
        <v>4</v>
      </c>
      <c r="G3" s="1">
        <v>5</v>
      </c>
      <c r="H3" s="1">
        <v>6</v>
      </c>
      <c r="I3" s="1">
        <v>7</v>
      </c>
      <c r="J3" s="1">
        <v>8</v>
      </c>
      <c r="K3" s="1">
        <v>9</v>
      </c>
      <c r="L3" s="1">
        <v>10</v>
      </c>
      <c r="M3" s="2" t="s">
        <v>3</v>
      </c>
    </row>
    <row r="4" spans="1:20" x14ac:dyDescent="0.35">
      <c r="A4" s="3" t="s">
        <v>4</v>
      </c>
      <c r="B4" s="112">
        <f>SUM(B5:B7)</f>
        <v>0</v>
      </c>
      <c r="C4" s="112">
        <f t="shared" ref="C4:L4" si="0">SUM(C5:C7)</f>
        <v>0</v>
      </c>
      <c r="D4" s="112">
        <f t="shared" si="0"/>
        <v>0</v>
      </c>
      <c r="E4" s="112">
        <f t="shared" si="0"/>
        <v>0</v>
      </c>
      <c r="F4" s="112">
        <f t="shared" si="0"/>
        <v>0</v>
      </c>
      <c r="G4" s="112">
        <f t="shared" si="0"/>
        <v>0</v>
      </c>
      <c r="H4" s="112">
        <f t="shared" si="0"/>
        <v>0</v>
      </c>
      <c r="I4" s="112">
        <f t="shared" si="0"/>
        <v>0</v>
      </c>
      <c r="J4" s="112">
        <f t="shared" si="0"/>
        <v>0</v>
      </c>
      <c r="K4" s="112">
        <f t="shared" si="0"/>
        <v>0</v>
      </c>
      <c r="L4" s="112">
        <f t="shared" si="0"/>
        <v>0</v>
      </c>
      <c r="M4" s="112">
        <f>SUM(B4:L4)</f>
        <v>0</v>
      </c>
    </row>
    <row r="5" spans="1:20" x14ac:dyDescent="0.35">
      <c r="A5" s="5" t="s">
        <v>5</v>
      </c>
      <c r="B5" s="112">
        <v>0</v>
      </c>
      <c r="C5" s="112">
        <v>0</v>
      </c>
      <c r="D5" s="112">
        <v>0</v>
      </c>
      <c r="E5" s="112">
        <v>0</v>
      </c>
      <c r="F5" s="112">
        <v>0</v>
      </c>
      <c r="G5" s="112">
        <v>0</v>
      </c>
      <c r="H5" s="112">
        <v>0</v>
      </c>
      <c r="I5" s="112">
        <v>0</v>
      </c>
      <c r="J5" s="112">
        <v>0</v>
      </c>
      <c r="K5" s="112">
        <v>0</v>
      </c>
      <c r="L5" s="112">
        <v>0</v>
      </c>
      <c r="M5" s="112">
        <f t="shared" ref="M5:M20" si="1">SUM(B5:L5)</f>
        <v>0</v>
      </c>
    </row>
    <row r="6" spans="1:20" x14ac:dyDescent="0.35">
      <c r="A6" s="5" t="s">
        <v>6</v>
      </c>
      <c r="B6" s="112">
        <v>0</v>
      </c>
      <c r="C6" s="112">
        <v>0</v>
      </c>
      <c r="D6" s="112">
        <v>0</v>
      </c>
      <c r="E6" s="112">
        <v>0</v>
      </c>
      <c r="F6" s="112">
        <v>0</v>
      </c>
      <c r="G6" s="112">
        <v>0</v>
      </c>
      <c r="H6" s="112">
        <v>0</v>
      </c>
      <c r="I6" s="112">
        <v>0</v>
      </c>
      <c r="J6" s="112">
        <v>0</v>
      </c>
      <c r="K6" s="112">
        <v>0</v>
      </c>
      <c r="L6" s="112">
        <v>0</v>
      </c>
      <c r="M6" s="112">
        <f t="shared" si="1"/>
        <v>0</v>
      </c>
    </row>
    <row r="7" spans="1:20" x14ac:dyDescent="0.35">
      <c r="A7" s="5" t="s">
        <v>7</v>
      </c>
      <c r="B7" s="112">
        <v>0</v>
      </c>
      <c r="C7" s="112">
        <v>0</v>
      </c>
      <c r="D7" s="112">
        <v>0</v>
      </c>
      <c r="E7" s="112">
        <v>0</v>
      </c>
      <c r="F7" s="112">
        <v>0</v>
      </c>
      <c r="G7" s="112">
        <v>0</v>
      </c>
      <c r="H7" s="112">
        <v>0</v>
      </c>
      <c r="I7" s="112">
        <v>0</v>
      </c>
      <c r="J7" s="112">
        <v>0</v>
      </c>
      <c r="K7" s="112">
        <v>0</v>
      </c>
      <c r="L7" s="112">
        <v>0</v>
      </c>
      <c r="M7" s="112">
        <f t="shared" si="1"/>
        <v>0</v>
      </c>
    </row>
    <row r="8" spans="1:20" x14ac:dyDescent="0.35">
      <c r="A8" s="3" t="s">
        <v>8</v>
      </c>
      <c r="B8" s="112">
        <f>SUM(B9:B11)</f>
        <v>0.57999999999999996</v>
      </c>
      <c r="C8" s="112">
        <f t="shared" ref="C8:L8" si="2">SUM(C9:C11)</f>
        <v>1.04</v>
      </c>
      <c r="D8" s="112">
        <f t="shared" si="2"/>
        <v>1.27</v>
      </c>
      <c r="E8" s="112">
        <f t="shared" si="2"/>
        <v>0.71</v>
      </c>
      <c r="F8" s="112">
        <f t="shared" si="2"/>
        <v>0.64</v>
      </c>
      <c r="G8" s="112">
        <f t="shared" si="2"/>
        <v>0.64</v>
      </c>
      <c r="H8" s="112">
        <f t="shared" si="2"/>
        <v>0.64</v>
      </c>
      <c r="I8" s="112">
        <f t="shared" si="2"/>
        <v>0.64</v>
      </c>
      <c r="J8" s="112">
        <f t="shared" si="2"/>
        <v>0.64</v>
      </c>
      <c r="K8" s="112">
        <f t="shared" si="2"/>
        <v>0.64</v>
      </c>
      <c r="L8" s="112">
        <f t="shared" si="2"/>
        <v>0.64</v>
      </c>
      <c r="M8" s="112">
        <f t="shared" si="1"/>
        <v>8.0799999999999983</v>
      </c>
      <c r="T8" s="23"/>
    </row>
    <row r="9" spans="1:20" x14ac:dyDescent="0.35">
      <c r="A9" s="5" t="s">
        <v>5</v>
      </c>
      <c r="B9" s="112">
        <v>0.57999999999999996</v>
      </c>
      <c r="C9" s="112">
        <v>1.04</v>
      </c>
      <c r="D9" s="112">
        <v>1.27</v>
      </c>
      <c r="E9" s="112">
        <v>0.71</v>
      </c>
      <c r="F9" s="112">
        <v>0.64</v>
      </c>
      <c r="G9" s="112">
        <v>0.64</v>
      </c>
      <c r="H9" s="112">
        <v>0.64</v>
      </c>
      <c r="I9" s="112">
        <v>0.64</v>
      </c>
      <c r="J9" s="112">
        <v>0.64</v>
      </c>
      <c r="K9" s="112">
        <v>0.64</v>
      </c>
      <c r="L9" s="112">
        <v>0.64</v>
      </c>
      <c r="M9" s="112">
        <f t="shared" si="1"/>
        <v>8.0799999999999983</v>
      </c>
    </row>
    <row r="10" spans="1:20" x14ac:dyDescent="0.35">
      <c r="A10" s="5" t="s">
        <v>6</v>
      </c>
      <c r="B10" s="112">
        <v>0</v>
      </c>
      <c r="C10" s="112">
        <v>0</v>
      </c>
      <c r="D10" s="112">
        <v>0</v>
      </c>
      <c r="E10" s="112">
        <v>0</v>
      </c>
      <c r="F10" s="112">
        <v>0</v>
      </c>
      <c r="G10" s="112">
        <v>0</v>
      </c>
      <c r="H10" s="112">
        <v>0</v>
      </c>
      <c r="I10" s="112">
        <v>0</v>
      </c>
      <c r="J10" s="112">
        <v>0</v>
      </c>
      <c r="K10" s="112">
        <v>0</v>
      </c>
      <c r="L10" s="112">
        <v>0</v>
      </c>
      <c r="M10" s="112">
        <f t="shared" si="1"/>
        <v>0</v>
      </c>
    </row>
    <row r="11" spans="1:20" x14ac:dyDescent="0.35">
      <c r="A11" s="5" t="s">
        <v>7</v>
      </c>
      <c r="B11" s="112">
        <v>0</v>
      </c>
      <c r="C11" s="112">
        <v>0</v>
      </c>
      <c r="D11" s="112">
        <v>0</v>
      </c>
      <c r="E11" s="112">
        <v>0</v>
      </c>
      <c r="F11" s="112">
        <v>0</v>
      </c>
      <c r="G11" s="112">
        <v>0</v>
      </c>
      <c r="H11" s="112">
        <v>0</v>
      </c>
      <c r="I11" s="112">
        <v>0</v>
      </c>
      <c r="J11" s="112">
        <v>0</v>
      </c>
      <c r="K11" s="112">
        <v>0</v>
      </c>
      <c r="L11" s="112">
        <v>0</v>
      </c>
      <c r="M11" s="112">
        <f t="shared" si="1"/>
        <v>0</v>
      </c>
    </row>
    <row r="12" spans="1:20" x14ac:dyDescent="0.35">
      <c r="A12" s="3" t="s">
        <v>11</v>
      </c>
      <c r="B12" s="112">
        <f>SUM(B13:B15)</f>
        <v>-0.57999999999999996</v>
      </c>
      <c r="C12" s="112">
        <f t="shared" ref="C12:L12" si="3">SUM(C13:C15)</f>
        <v>-1.04</v>
      </c>
      <c r="D12" s="112">
        <f t="shared" si="3"/>
        <v>-1.27</v>
      </c>
      <c r="E12" s="112">
        <f t="shared" si="3"/>
        <v>-0.71</v>
      </c>
      <c r="F12" s="112">
        <f t="shared" si="3"/>
        <v>-0.64</v>
      </c>
      <c r="G12" s="112">
        <f t="shared" si="3"/>
        <v>-0.64</v>
      </c>
      <c r="H12" s="112">
        <f t="shared" si="3"/>
        <v>-0.64</v>
      </c>
      <c r="I12" s="112">
        <f t="shared" si="3"/>
        <v>-0.64</v>
      </c>
      <c r="J12" s="112">
        <f t="shared" si="3"/>
        <v>-0.64</v>
      </c>
      <c r="K12" s="112">
        <f t="shared" si="3"/>
        <v>-0.64</v>
      </c>
      <c r="L12" s="112">
        <f t="shared" si="3"/>
        <v>-0.64</v>
      </c>
      <c r="M12" s="112">
        <f t="shared" si="1"/>
        <v>-8.0799999999999983</v>
      </c>
      <c r="R12" s="23"/>
    </row>
    <row r="13" spans="1:20" ht="15" thickBot="1" x14ac:dyDescent="0.4">
      <c r="A13" s="5" t="s">
        <v>5</v>
      </c>
      <c r="B13" s="112">
        <v>-0.57999999999999996</v>
      </c>
      <c r="C13" s="112">
        <v>-1.04</v>
      </c>
      <c r="D13" s="112">
        <v>-1.27</v>
      </c>
      <c r="E13" s="112">
        <v>-0.71</v>
      </c>
      <c r="F13" s="112">
        <v>-0.64</v>
      </c>
      <c r="G13" s="112">
        <v>-0.64</v>
      </c>
      <c r="H13" s="112">
        <v>-0.64</v>
      </c>
      <c r="I13" s="112">
        <v>-0.64</v>
      </c>
      <c r="J13" s="112">
        <v>-0.64</v>
      </c>
      <c r="K13" s="112">
        <v>-0.64</v>
      </c>
      <c r="L13" s="112">
        <v>-0.64</v>
      </c>
      <c r="M13" s="112">
        <f t="shared" si="1"/>
        <v>-8.0799999999999983</v>
      </c>
      <c r="R13" s="23"/>
      <c r="T13" s="23"/>
    </row>
    <row r="14" spans="1:20" ht="15" thickBot="1" x14ac:dyDescent="0.4">
      <c r="A14" s="5" t="s">
        <v>6</v>
      </c>
      <c r="B14" s="112">
        <v>0</v>
      </c>
      <c r="C14" s="112">
        <v>0</v>
      </c>
      <c r="D14" s="112">
        <v>0</v>
      </c>
      <c r="E14" s="112">
        <v>0</v>
      </c>
      <c r="F14" s="112">
        <v>0</v>
      </c>
      <c r="G14" s="112">
        <v>0</v>
      </c>
      <c r="H14" s="112">
        <v>0</v>
      </c>
      <c r="I14" s="112">
        <v>0</v>
      </c>
      <c r="J14" s="112">
        <v>0</v>
      </c>
      <c r="K14" s="112">
        <v>0</v>
      </c>
      <c r="L14" s="112">
        <v>0</v>
      </c>
      <c r="M14" s="112">
        <f t="shared" si="1"/>
        <v>0</v>
      </c>
      <c r="O14" s="67" t="s">
        <v>297</v>
      </c>
      <c r="P14" s="68">
        <v>3.21</v>
      </c>
    </row>
    <row r="15" spans="1:20" ht="15" thickBot="1" x14ac:dyDescent="0.4">
      <c r="A15" s="5" t="s">
        <v>7</v>
      </c>
      <c r="B15" s="112">
        <v>0</v>
      </c>
      <c r="C15" s="112">
        <v>0</v>
      </c>
      <c r="D15" s="112">
        <v>0</v>
      </c>
      <c r="E15" s="112">
        <v>0</v>
      </c>
      <c r="F15" s="112">
        <v>0</v>
      </c>
      <c r="G15" s="112">
        <v>0</v>
      </c>
      <c r="H15" s="112">
        <v>0</v>
      </c>
      <c r="I15" s="112">
        <v>0</v>
      </c>
      <c r="J15" s="112">
        <v>0</v>
      </c>
      <c r="K15" s="112">
        <v>0</v>
      </c>
      <c r="L15" s="112">
        <v>0</v>
      </c>
      <c r="M15" s="112">
        <f t="shared" si="1"/>
        <v>0</v>
      </c>
      <c r="O15" s="67" t="s">
        <v>404</v>
      </c>
      <c r="P15" s="74">
        <v>4.87</v>
      </c>
      <c r="R15" s="23"/>
    </row>
    <row r="16" spans="1:20" ht="29" x14ac:dyDescent="0.35">
      <c r="A16" s="3" t="s">
        <v>9</v>
      </c>
      <c r="B16" s="112">
        <v>3.19</v>
      </c>
      <c r="C16" s="112">
        <v>5.71</v>
      </c>
      <c r="D16" s="112">
        <v>7</v>
      </c>
      <c r="E16" s="112">
        <v>1.81</v>
      </c>
      <c r="F16" s="112">
        <v>0</v>
      </c>
      <c r="G16" s="112">
        <v>0</v>
      </c>
      <c r="H16" s="112">
        <v>0</v>
      </c>
      <c r="I16" s="112">
        <v>0</v>
      </c>
      <c r="J16" s="112">
        <v>0</v>
      </c>
      <c r="K16" s="112">
        <v>0</v>
      </c>
      <c r="L16" s="112">
        <v>0</v>
      </c>
      <c r="M16" s="112">
        <f t="shared" si="1"/>
        <v>17.71</v>
      </c>
      <c r="P16" s="23"/>
    </row>
    <row r="17" spans="1:13" x14ac:dyDescent="0.35">
      <c r="A17" s="3" t="s">
        <v>10</v>
      </c>
      <c r="B17" s="112">
        <f>SUM(B18:B20)</f>
        <v>0</v>
      </c>
      <c r="C17" s="112">
        <v>0</v>
      </c>
      <c r="D17" s="112">
        <v>0</v>
      </c>
      <c r="E17" s="112">
        <v>0</v>
      </c>
      <c r="F17" s="112">
        <v>0</v>
      </c>
      <c r="G17" s="112">
        <v>0</v>
      </c>
      <c r="H17" s="112">
        <v>0</v>
      </c>
      <c r="I17" s="112">
        <v>0</v>
      </c>
      <c r="J17" s="112">
        <v>0</v>
      </c>
      <c r="K17" s="112">
        <v>0</v>
      </c>
      <c r="L17" s="112">
        <v>0</v>
      </c>
      <c r="M17" s="112">
        <f t="shared" si="1"/>
        <v>0</v>
      </c>
    </row>
    <row r="18" spans="1:13" x14ac:dyDescent="0.35">
      <c r="A18" s="5" t="s">
        <v>5</v>
      </c>
      <c r="B18" s="112">
        <v>0</v>
      </c>
      <c r="C18" s="112">
        <v>0</v>
      </c>
      <c r="D18" s="112">
        <v>0</v>
      </c>
      <c r="E18" s="112">
        <v>0</v>
      </c>
      <c r="F18" s="112">
        <v>0</v>
      </c>
      <c r="G18" s="112">
        <v>0</v>
      </c>
      <c r="H18" s="112">
        <v>0</v>
      </c>
      <c r="I18" s="112">
        <v>0</v>
      </c>
      <c r="J18" s="112">
        <v>0</v>
      </c>
      <c r="K18" s="112">
        <v>0</v>
      </c>
      <c r="L18" s="112">
        <v>0</v>
      </c>
      <c r="M18" s="112">
        <f t="shared" si="1"/>
        <v>0</v>
      </c>
    </row>
    <row r="19" spans="1:13" x14ac:dyDescent="0.35">
      <c r="A19" s="5" t="s">
        <v>6</v>
      </c>
      <c r="B19" s="112">
        <v>0</v>
      </c>
      <c r="C19" s="112">
        <v>0</v>
      </c>
      <c r="D19" s="112">
        <v>0</v>
      </c>
      <c r="E19" s="112">
        <v>0</v>
      </c>
      <c r="F19" s="112">
        <v>0</v>
      </c>
      <c r="G19" s="112">
        <v>0</v>
      </c>
      <c r="H19" s="112">
        <v>0</v>
      </c>
      <c r="I19" s="112">
        <v>0</v>
      </c>
      <c r="J19" s="112">
        <v>0</v>
      </c>
      <c r="K19" s="112">
        <v>0</v>
      </c>
      <c r="L19" s="112">
        <v>0</v>
      </c>
      <c r="M19" s="112">
        <f t="shared" si="1"/>
        <v>0</v>
      </c>
    </row>
    <row r="20" spans="1:13" x14ac:dyDescent="0.35">
      <c r="A20" s="5" t="s">
        <v>7</v>
      </c>
      <c r="B20" s="112">
        <v>0</v>
      </c>
      <c r="C20" s="112">
        <v>0</v>
      </c>
      <c r="D20" s="112">
        <v>0</v>
      </c>
      <c r="E20" s="112">
        <v>0</v>
      </c>
      <c r="F20" s="112">
        <v>0</v>
      </c>
      <c r="G20" s="112">
        <v>0</v>
      </c>
      <c r="H20" s="112">
        <v>0</v>
      </c>
      <c r="I20" s="112">
        <v>0</v>
      </c>
      <c r="J20" s="112">
        <v>0</v>
      </c>
      <c r="K20" s="112">
        <v>0</v>
      </c>
      <c r="L20" s="112">
        <v>0</v>
      </c>
      <c r="M20" s="112">
        <f t="shared" si="1"/>
        <v>0</v>
      </c>
    </row>
    <row r="21" spans="1:13" ht="63" customHeight="1" x14ac:dyDescent="0.35">
      <c r="A21" s="5" t="s">
        <v>12</v>
      </c>
      <c r="B21" s="401" t="s">
        <v>403</v>
      </c>
      <c r="C21" s="401"/>
      <c r="D21" s="401"/>
      <c r="E21" s="401"/>
      <c r="F21" s="401"/>
      <c r="G21" s="401"/>
      <c r="H21" s="401"/>
      <c r="I21" s="401"/>
      <c r="J21" s="401"/>
      <c r="K21" s="401"/>
      <c r="L21" s="401"/>
      <c r="M21" s="401"/>
    </row>
    <row r="22" spans="1:13" ht="43.5" x14ac:dyDescent="0.35">
      <c r="A22" s="5" t="s">
        <v>13</v>
      </c>
      <c r="B22" s="290" t="s">
        <v>358</v>
      </c>
      <c r="C22" s="290"/>
      <c r="D22" s="290"/>
      <c r="E22" s="290"/>
      <c r="F22" s="290"/>
      <c r="G22" s="290"/>
      <c r="H22" s="290"/>
      <c r="I22" s="290"/>
      <c r="J22" s="290"/>
      <c r="K22" s="290"/>
      <c r="L22" s="290"/>
      <c r="M22" s="290"/>
    </row>
    <row r="25" spans="1:13" x14ac:dyDescent="0.35">
      <c r="A25" s="289" t="s">
        <v>14</v>
      </c>
      <c r="B25" s="289"/>
      <c r="C25" s="289"/>
      <c r="D25" s="289"/>
      <c r="E25" s="289"/>
      <c r="F25" s="289"/>
      <c r="G25" s="289"/>
      <c r="H25" s="289"/>
      <c r="I25" s="289"/>
      <c r="J25" s="289"/>
    </row>
    <row r="26" spans="1:13" x14ac:dyDescent="0.35">
      <c r="A26" s="291" t="s">
        <v>15</v>
      </c>
      <c r="B26" s="291"/>
      <c r="C26" s="291"/>
      <c r="D26" s="291"/>
      <c r="E26" s="291"/>
      <c r="F26" s="291"/>
      <c r="G26" s="291"/>
      <c r="H26" s="291"/>
      <c r="I26" s="291"/>
      <c r="J26" s="291"/>
    </row>
    <row r="27" spans="1:13" x14ac:dyDescent="0.35">
      <c r="A27" s="290" t="s">
        <v>16</v>
      </c>
      <c r="B27" s="290"/>
      <c r="C27" s="6">
        <v>0</v>
      </c>
      <c r="D27" s="5">
        <v>1</v>
      </c>
      <c r="E27" s="5">
        <v>2</v>
      </c>
      <c r="F27" s="5">
        <v>3</v>
      </c>
      <c r="G27" s="5">
        <v>5</v>
      </c>
      <c r="H27" s="5">
        <v>10</v>
      </c>
      <c r="I27" s="292" t="s">
        <v>3</v>
      </c>
      <c r="J27" s="292"/>
    </row>
    <row r="28" spans="1:13" ht="43.5" x14ac:dyDescent="0.35">
      <c r="A28" s="111" t="s">
        <v>17</v>
      </c>
      <c r="B28" s="5" t="s">
        <v>20</v>
      </c>
      <c r="C28" s="111">
        <v>0</v>
      </c>
      <c r="D28" s="111">
        <v>0</v>
      </c>
      <c r="E28" s="111">
        <v>0</v>
      </c>
      <c r="F28" s="111">
        <v>0</v>
      </c>
      <c r="G28" s="111">
        <v>0</v>
      </c>
      <c r="H28" s="111">
        <v>0</v>
      </c>
      <c r="I28" s="290">
        <v>0</v>
      </c>
      <c r="J28" s="290"/>
    </row>
    <row r="29" spans="1:13" ht="87" x14ac:dyDescent="0.35">
      <c r="A29" s="111" t="s">
        <v>18</v>
      </c>
      <c r="B29" s="5" t="s">
        <v>21</v>
      </c>
      <c r="C29" s="111">
        <v>0</v>
      </c>
      <c r="D29" s="111">
        <v>0</v>
      </c>
      <c r="E29" s="111">
        <v>0</v>
      </c>
      <c r="F29" s="111">
        <v>3.21</v>
      </c>
      <c r="G29" s="111">
        <v>8.81</v>
      </c>
      <c r="H29" s="111">
        <v>76.06</v>
      </c>
      <c r="I29" s="294">
        <v>87.08</v>
      </c>
      <c r="J29" s="296"/>
    </row>
    <row r="30" spans="1:13" ht="87" x14ac:dyDescent="0.35">
      <c r="A30" s="111" t="s">
        <v>19</v>
      </c>
      <c r="B30" s="7" t="s">
        <v>22</v>
      </c>
      <c r="C30" s="111">
        <v>0</v>
      </c>
      <c r="D30" s="111">
        <v>0</v>
      </c>
      <c r="E30" s="111">
        <v>0</v>
      </c>
      <c r="F30" s="111">
        <v>0</v>
      </c>
      <c r="G30" s="111">
        <v>0</v>
      </c>
      <c r="H30" s="111">
        <v>0</v>
      </c>
      <c r="I30" s="290">
        <v>0</v>
      </c>
      <c r="J30" s="290"/>
    </row>
    <row r="31" spans="1:13" ht="29" x14ac:dyDescent="0.35">
      <c r="A31" s="8"/>
      <c r="B31" s="5" t="s">
        <v>23</v>
      </c>
      <c r="C31" s="111"/>
      <c r="D31" s="111"/>
      <c r="E31" s="111"/>
      <c r="F31" s="111"/>
      <c r="G31" s="111"/>
      <c r="H31" s="111"/>
      <c r="I31" s="290"/>
      <c r="J31" s="290"/>
    </row>
    <row r="32" spans="1:13" ht="43.5" x14ac:dyDescent="0.35">
      <c r="A32" s="290" t="s">
        <v>24</v>
      </c>
      <c r="B32" s="5" t="s">
        <v>20</v>
      </c>
      <c r="C32" s="290"/>
      <c r="D32" s="290"/>
      <c r="E32" s="290"/>
      <c r="F32" s="290"/>
      <c r="G32" s="290"/>
      <c r="H32" s="290"/>
      <c r="I32" s="290"/>
      <c r="J32" s="290"/>
    </row>
    <row r="33" spans="1:10" ht="87" x14ac:dyDescent="0.35">
      <c r="A33" s="290"/>
      <c r="B33" s="5" t="s">
        <v>21</v>
      </c>
      <c r="C33" s="290"/>
      <c r="D33" s="290"/>
      <c r="E33" s="290"/>
      <c r="F33" s="290"/>
      <c r="G33" s="290"/>
      <c r="H33" s="290"/>
      <c r="I33" s="290"/>
      <c r="J33" s="290"/>
    </row>
    <row r="34" spans="1:10" ht="87" x14ac:dyDescent="0.35">
      <c r="A34" s="290"/>
      <c r="B34" s="7" t="s">
        <v>25</v>
      </c>
      <c r="C34" s="290"/>
      <c r="D34" s="290"/>
      <c r="E34" s="290"/>
      <c r="F34" s="290"/>
      <c r="G34" s="290"/>
      <c r="H34" s="290"/>
      <c r="I34" s="290"/>
      <c r="J34" s="290"/>
    </row>
    <row r="35" spans="1:10" ht="29" x14ac:dyDescent="0.35">
      <c r="A35" s="290"/>
      <c r="B35" s="5" t="s">
        <v>23</v>
      </c>
      <c r="C35" s="111"/>
      <c r="D35" s="111"/>
      <c r="E35" s="111"/>
      <c r="F35" s="111"/>
      <c r="G35" s="111"/>
      <c r="H35" s="111"/>
      <c r="I35" s="290"/>
      <c r="J35" s="290"/>
    </row>
    <row r="36" spans="1:10" ht="217.5" x14ac:dyDescent="0.35">
      <c r="A36" s="290" t="s">
        <v>26</v>
      </c>
      <c r="B36" s="5" t="s">
        <v>361</v>
      </c>
      <c r="C36" s="294" t="s">
        <v>362</v>
      </c>
      <c r="D36" s="295"/>
      <c r="E36" s="295"/>
      <c r="F36" s="295"/>
      <c r="G36" s="295"/>
      <c r="H36" s="295"/>
      <c r="I36" s="295"/>
      <c r="J36" s="296"/>
    </row>
    <row r="37" spans="1:10" ht="101.5" x14ac:dyDescent="0.35">
      <c r="A37" s="290"/>
      <c r="B37" s="5" t="s">
        <v>360</v>
      </c>
      <c r="C37" s="442" t="s">
        <v>359</v>
      </c>
      <c r="D37" s="443"/>
      <c r="E37" s="443"/>
      <c r="F37" s="443"/>
      <c r="G37" s="443"/>
      <c r="H37" s="443"/>
      <c r="I37" s="443"/>
      <c r="J37" s="444"/>
    </row>
    <row r="38" spans="1:10" ht="43.5" x14ac:dyDescent="0.35">
      <c r="A38" s="111" t="s">
        <v>13</v>
      </c>
      <c r="B38" s="294" t="s">
        <v>358</v>
      </c>
      <c r="C38" s="295"/>
      <c r="D38" s="295"/>
      <c r="E38" s="295"/>
      <c r="F38" s="295"/>
      <c r="G38" s="295"/>
      <c r="H38" s="295"/>
      <c r="I38" s="295"/>
      <c r="J38" s="296"/>
    </row>
    <row r="47" spans="1:10" x14ac:dyDescent="0.35">
      <c r="D47" t="e">
        <f>SUMA</f>
        <v>#NAME?</v>
      </c>
    </row>
  </sheetData>
  <mergeCells count="22">
    <mergeCell ref="I30:J30"/>
    <mergeCell ref="A1:M1"/>
    <mergeCell ref="A2:A3"/>
    <mergeCell ref="B2:M2"/>
    <mergeCell ref="B21:M21"/>
    <mergeCell ref="B22:M22"/>
    <mergeCell ref="A25:J25"/>
    <mergeCell ref="A26:J26"/>
    <mergeCell ref="A27:B27"/>
    <mergeCell ref="I27:J27"/>
    <mergeCell ref="I28:J28"/>
    <mergeCell ref="I29:J29"/>
    <mergeCell ref="A36:A37"/>
    <mergeCell ref="C36:J36"/>
    <mergeCell ref="B38:J38"/>
    <mergeCell ref="C37:J37"/>
    <mergeCell ref="I31:J31"/>
    <mergeCell ref="A32:A35"/>
    <mergeCell ref="C32:J32"/>
    <mergeCell ref="C33:J33"/>
    <mergeCell ref="C34:J34"/>
    <mergeCell ref="I35:J35"/>
  </mergeCells>
  <pageMargins left="0.7" right="0.7" top="0.75" bottom="0.75" header="0.3" footer="0.3"/>
  <pageSetup paperSize="9" orientation="portrait" r:id="rId1"/>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workbookViewId="0">
      <selection activeCell="N32" sqref="N32"/>
    </sheetView>
  </sheetViews>
  <sheetFormatPr defaultRowHeight="14.5" x14ac:dyDescent="0.35"/>
  <cols>
    <col min="1" max="1" width="33.7265625" customWidth="1"/>
  </cols>
  <sheetData>
    <row r="1" spans="1:16" x14ac:dyDescent="0.35">
      <c r="A1" s="289"/>
      <c r="B1" s="289"/>
      <c r="C1" s="289"/>
      <c r="D1" s="289"/>
      <c r="E1" s="289"/>
      <c r="F1" s="289"/>
      <c r="G1" s="289"/>
      <c r="H1" s="289"/>
      <c r="I1" s="289"/>
      <c r="J1" s="289"/>
      <c r="K1" s="289"/>
      <c r="L1" s="289"/>
      <c r="M1" s="289"/>
    </row>
    <row r="2" spans="1:16" x14ac:dyDescent="0.35">
      <c r="A2" s="290" t="s">
        <v>1</v>
      </c>
      <c r="B2" s="291" t="s">
        <v>2</v>
      </c>
      <c r="C2" s="291"/>
      <c r="D2" s="291"/>
      <c r="E2" s="291"/>
      <c r="F2" s="291"/>
      <c r="G2" s="291"/>
      <c r="H2" s="291"/>
      <c r="I2" s="291"/>
      <c r="J2" s="291"/>
      <c r="K2" s="291"/>
      <c r="L2" s="291"/>
      <c r="M2" s="291"/>
    </row>
    <row r="3" spans="1:16" ht="29" x14ac:dyDescent="0.35">
      <c r="A3" s="290"/>
      <c r="B3" s="1">
        <v>0</v>
      </c>
      <c r="C3" s="1">
        <v>1</v>
      </c>
      <c r="D3" s="1">
        <v>2</v>
      </c>
      <c r="E3" s="1">
        <v>3</v>
      </c>
      <c r="F3" s="1">
        <v>4</v>
      </c>
      <c r="G3" s="1">
        <v>5</v>
      </c>
      <c r="H3" s="1">
        <v>6</v>
      </c>
      <c r="I3" s="1">
        <v>7</v>
      </c>
      <c r="J3" s="1">
        <v>8</v>
      </c>
      <c r="K3" s="1">
        <v>9</v>
      </c>
      <c r="L3" s="1">
        <v>10</v>
      </c>
      <c r="M3" s="2" t="s">
        <v>3</v>
      </c>
    </row>
    <row r="4" spans="1:16" x14ac:dyDescent="0.35">
      <c r="A4" s="3" t="s">
        <v>4</v>
      </c>
      <c r="B4" s="112">
        <f>SUM(B5:B7)</f>
        <v>0</v>
      </c>
      <c r="C4" s="112">
        <f t="shared" ref="C4:L4" si="0">SUM(C5:C7)</f>
        <v>0</v>
      </c>
      <c r="D4" s="112">
        <f t="shared" si="0"/>
        <v>0</v>
      </c>
      <c r="E4" s="112">
        <f t="shared" si="0"/>
        <v>0</v>
      </c>
      <c r="F4" s="112">
        <f t="shared" si="0"/>
        <v>0</v>
      </c>
      <c r="G4" s="112">
        <f t="shared" si="0"/>
        <v>0</v>
      </c>
      <c r="H4" s="112">
        <f t="shared" si="0"/>
        <v>0</v>
      </c>
      <c r="I4" s="112">
        <f t="shared" si="0"/>
        <v>0</v>
      </c>
      <c r="J4" s="112">
        <f t="shared" si="0"/>
        <v>0</v>
      </c>
      <c r="K4" s="112">
        <f t="shared" si="0"/>
        <v>0</v>
      </c>
      <c r="L4" s="112">
        <f t="shared" si="0"/>
        <v>0</v>
      </c>
      <c r="M4" s="112">
        <f>SUM(B4:L4)</f>
        <v>0</v>
      </c>
    </row>
    <row r="5" spans="1:16" x14ac:dyDescent="0.35">
      <c r="A5" s="5" t="s">
        <v>5</v>
      </c>
      <c r="B5" s="112">
        <v>0</v>
      </c>
      <c r="C5" s="112">
        <v>0</v>
      </c>
      <c r="D5" s="112">
        <v>0</v>
      </c>
      <c r="E5" s="112">
        <v>0</v>
      </c>
      <c r="F5" s="112">
        <v>0</v>
      </c>
      <c r="G5" s="112">
        <v>0</v>
      </c>
      <c r="H5" s="112">
        <v>0</v>
      </c>
      <c r="I5" s="112">
        <v>0</v>
      </c>
      <c r="J5" s="112">
        <v>0</v>
      </c>
      <c r="K5" s="112">
        <v>0</v>
      </c>
      <c r="L5" s="112">
        <v>0</v>
      </c>
      <c r="M5" s="112">
        <f t="shared" ref="M5:M20" si="1">SUM(B5:L5)</f>
        <v>0</v>
      </c>
    </row>
    <row r="6" spans="1:16" x14ac:dyDescent="0.35">
      <c r="A6" s="5" t="s">
        <v>6</v>
      </c>
      <c r="B6" s="112">
        <v>0</v>
      </c>
      <c r="C6" s="112">
        <v>0</v>
      </c>
      <c r="D6" s="112">
        <v>0</v>
      </c>
      <c r="E6" s="112">
        <v>0</v>
      </c>
      <c r="F6" s="112">
        <v>0</v>
      </c>
      <c r="G6" s="112">
        <v>0</v>
      </c>
      <c r="H6" s="112">
        <v>0</v>
      </c>
      <c r="I6" s="112">
        <v>0</v>
      </c>
      <c r="J6" s="112">
        <v>0</v>
      </c>
      <c r="K6" s="112">
        <v>0</v>
      </c>
      <c r="L6" s="112">
        <v>0</v>
      </c>
      <c r="M6" s="112">
        <f t="shared" si="1"/>
        <v>0</v>
      </c>
    </row>
    <row r="7" spans="1:16" x14ac:dyDescent="0.35">
      <c r="A7" s="5" t="s">
        <v>7</v>
      </c>
      <c r="B7" s="112">
        <v>0</v>
      </c>
      <c r="C7" s="112">
        <v>0</v>
      </c>
      <c r="D7" s="112">
        <v>0</v>
      </c>
      <c r="E7" s="112">
        <v>0</v>
      </c>
      <c r="F7" s="112">
        <v>0</v>
      </c>
      <c r="G7" s="112">
        <v>0</v>
      </c>
      <c r="H7" s="112">
        <v>0</v>
      </c>
      <c r="I7" s="112">
        <v>0</v>
      </c>
      <c r="J7" s="112">
        <v>0</v>
      </c>
      <c r="K7" s="112">
        <v>0</v>
      </c>
      <c r="L7" s="112">
        <v>0</v>
      </c>
      <c r="M7" s="112">
        <f t="shared" si="1"/>
        <v>0</v>
      </c>
    </row>
    <row r="8" spans="1:16" x14ac:dyDescent="0.35">
      <c r="A8" s="3" t="s">
        <v>8</v>
      </c>
      <c r="B8" s="112">
        <f>SUM(B9:B11)</f>
        <v>0.2</v>
      </c>
      <c r="C8" s="112">
        <f t="shared" ref="C8:L8" si="2">SUM(C9:C11)</f>
        <v>2</v>
      </c>
      <c r="D8" s="112">
        <f t="shared" si="2"/>
        <v>0</v>
      </c>
      <c r="E8" s="112">
        <f t="shared" si="2"/>
        <v>0</v>
      </c>
      <c r="F8" s="112">
        <f t="shared" si="2"/>
        <v>0</v>
      </c>
      <c r="G8" s="112">
        <f t="shared" si="2"/>
        <v>0</v>
      </c>
      <c r="H8" s="112">
        <f t="shared" si="2"/>
        <v>0</v>
      </c>
      <c r="I8" s="112">
        <f t="shared" si="2"/>
        <v>0</v>
      </c>
      <c r="J8" s="112">
        <f t="shared" si="2"/>
        <v>0</v>
      </c>
      <c r="K8" s="112">
        <f t="shared" si="2"/>
        <v>0</v>
      </c>
      <c r="L8" s="112">
        <f t="shared" si="2"/>
        <v>0</v>
      </c>
      <c r="M8" s="112">
        <f t="shared" si="1"/>
        <v>2.2000000000000002</v>
      </c>
    </row>
    <row r="9" spans="1:16" x14ac:dyDescent="0.35">
      <c r="A9" s="5" t="s">
        <v>5</v>
      </c>
      <c r="B9" s="112">
        <v>0.2</v>
      </c>
      <c r="C9" s="112">
        <v>2</v>
      </c>
      <c r="D9" s="112">
        <v>0</v>
      </c>
      <c r="E9" s="112">
        <v>0</v>
      </c>
      <c r="F9" s="112">
        <v>0</v>
      </c>
      <c r="G9" s="112">
        <v>0</v>
      </c>
      <c r="H9" s="112">
        <v>0</v>
      </c>
      <c r="I9" s="112">
        <v>0</v>
      </c>
      <c r="J9" s="112">
        <v>0</v>
      </c>
      <c r="K9" s="112">
        <v>0</v>
      </c>
      <c r="L9" s="112">
        <v>0</v>
      </c>
      <c r="M9" s="112">
        <f t="shared" si="1"/>
        <v>2.2000000000000002</v>
      </c>
    </row>
    <row r="10" spans="1:16" x14ac:dyDescent="0.35">
      <c r="A10" s="5" t="s">
        <v>6</v>
      </c>
      <c r="B10" s="112">
        <v>0</v>
      </c>
      <c r="C10" s="112">
        <v>0</v>
      </c>
      <c r="D10" s="112">
        <v>0</v>
      </c>
      <c r="E10" s="112">
        <v>0</v>
      </c>
      <c r="F10" s="112">
        <v>0</v>
      </c>
      <c r="G10" s="112">
        <v>0</v>
      </c>
      <c r="H10" s="112">
        <v>0</v>
      </c>
      <c r="I10" s="112">
        <v>0</v>
      </c>
      <c r="J10" s="112">
        <v>0</v>
      </c>
      <c r="K10" s="112">
        <v>0</v>
      </c>
      <c r="L10" s="112">
        <v>0</v>
      </c>
      <c r="M10" s="112">
        <f t="shared" si="1"/>
        <v>0</v>
      </c>
    </row>
    <row r="11" spans="1:16" x14ac:dyDescent="0.35">
      <c r="A11" s="5" t="s">
        <v>7</v>
      </c>
      <c r="B11" s="112">
        <v>0</v>
      </c>
      <c r="C11" s="112">
        <v>0</v>
      </c>
      <c r="D11" s="112">
        <v>0</v>
      </c>
      <c r="E11" s="112">
        <v>0</v>
      </c>
      <c r="F11" s="112">
        <v>0</v>
      </c>
      <c r="G11" s="112">
        <v>0</v>
      </c>
      <c r="H11" s="112">
        <v>0</v>
      </c>
      <c r="I11" s="112">
        <v>0</v>
      </c>
      <c r="J11" s="112">
        <v>0</v>
      </c>
      <c r="K11" s="112">
        <v>0</v>
      </c>
      <c r="L11" s="112">
        <v>0</v>
      </c>
      <c r="M11" s="112">
        <f t="shared" si="1"/>
        <v>0</v>
      </c>
    </row>
    <row r="12" spans="1:16" x14ac:dyDescent="0.35">
      <c r="A12" s="3" t="s">
        <v>11</v>
      </c>
      <c r="B12" s="112">
        <f>SUM(B13:B15)</f>
        <v>-0.2</v>
      </c>
      <c r="C12" s="112">
        <f t="shared" ref="C12:L12" si="3">SUM(C13:C15)</f>
        <v>-2</v>
      </c>
      <c r="D12" s="112">
        <f t="shared" si="3"/>
        <v>0</v>
      </c>
      <c r="E12" s="112">
        <f t="shared" si="3"/>
        <v>0</v>
      </c>
      <c r="F12" s="112">
        <f t="shared" si="3"/>
        <v>0</v>
      </c>
      <c r="G12" s="112">
        <f t="shared" si="3"/>
        <v>0</v>
      </c>
      <c r="H12" s="112">
        <f t="shared" si="3"/>
        <v>0</v>
      </c>
      <c r="I12" s="112">
        <f t="shared" si="3"/>
        <v>0</v>
      </c>
      <c r="J12" s="112">
        <f t="shared" si="3"/>
        <v>0</v>
      </c>
      <c r="K12" s="112">
        <f t="shared" si="3"/>
        <v>0</v>
      </c>
      <c r="L12" s="112">
        <f t="shared" si="3"/>
        <v>0</v>
      </c>
      <c r="M12" s="112">
        <f t="shared" si="1"/>
        <v>-2.2000000000000002</v>
      </c>
    </row>
    <row r="13" spans="1:16" ht="15" thickBot="1" x14ac:dyDescent="0.4">
      <c r="A13" s="5" t="s">
        <v>5</v>
      </c>
      <c r="B13" s="112">
        <v>-0.2</v>
      </c>
      <c r="C13" s="112">
        <v>-2</v>
      </c>
      <c r="D13" s="112">
        <v>0</v>
      </c>
      <c r="E13" s="112">
        <v>0</v>
      </c>
      <c r="F13" s="112">
        <v>0</v>
      </c>
      <c r="G13" s="112">
        <v>0</v>
      </c>
      <c r="H13" s="112">
        <v>0</v>
      </c>
      <c r="I13" s="112">
        <v>0</v>
      </c>
      <c r="J13" s="112">
        <v>0</v>
      </c>
      <c r="K13" s="112">
        <v>0</v>
      </c>
      <c r="L13" s="112">
        <v>0</v>
      </c>
      <c r="M13" s="112">
        <f t="shared" si="1"/>
        <v>-2.2000000000000002</v>
      </c>
    </row>
    <row r="14" spans="1:16" ht="15" thickBot="1" x14ac:dyDescent="0.4">
      <c r="A14" s="5" t="s">
        <v>6</v>
      </c>
      <c r="B14" s="112">
        <v>0</v>
      </c>
      <c r="C14" s="112">
        <v>0</v>
      </c>
      <c r="D14" s="112">
        <v>0</v>
      </c>
      <c r="E14" s="112">
        <v>0</v>
      </c>
      <c r="F14" s="112">
        <v>0</v>
      </c>
      <c r="G14" s="112">
        <v>0</v>
      </c>
      <c r="H14" s="112">
        <v>0</v>
      </c>
      <c r="I14" s="112">
        <v>0</v>
      </c>
      <c r="J14" s="112">
        <v>0</v>
      </c>
      <c r="K14" s="112">
        <v>0</v>
      </c>
      <c r="L14" s="112">
        <v>0</v>
      </c>
      <c r="M14" s="112">
        <f t="shared" si="1"/>
        <v>0</v>
      </c>
      <c r="O14" s="67"/>
      <c r="P14" s="74"/>
    </row>
    <row r="15" spans="1:16" ht="15" thickBot="1" x14ac:dyDescent="0.4">
      <c r="A15" s="5" t="s">
        <v>7</v>
      </c>
      <c r="B15" s="112">
        <v>0</v>
      </c>
      <c r="C15" s="112">
        <v>0</v>
      </c>
      <c r="D15" s="112">
        <v>0</v>
      </c>
      <c r="E15" s="112">
        <v>0</v>
      </c>
      <c r="F15" s="112">
        <v>0</v>
      </c>
      <c r="G15" s="112">
        <v>0</v>
      </c>
      <c r="H15" s="112">
        <v>0</v>
      </c>
      <c r="I15" s="112">
        <v>0</v>
      </c>
      <c r="J15" s="112">
        <v>0</v>
      </c>
      <c r="K15" s="112">
        <v>0</v>
      </c>
      <c r="L15" s="112">
        <v>0</v>
      </c>
      <c r="M15" s="112">
        <f t="shared" si="1"/>
        <v>0</v>
      </c>
      <c r="O15" s="67"/>
      <c r="P15" s="74"/>
    </row>
    <row r="16" spans="1:16" ht="29" x14ac:dyDescent="0.35">
      <c r="A16" s="3" t="s">
        <v>9</v>
      </c>
      <c r="B16" s="112">
        <v>0</v>
      </c>
      <c r="C16" s="112">
        <v>0</v>
      </c>
      <c r="D16" s="112">
        <v>0</v>
      </c>
      <c r="E16" s="112">
        <v>0</v>
      </c>
      <c r="F16" s="112">
        <v>0</v>
      </c>
      <c r="G16" s="112">
        <v>0</v>
      </c>
      <c r="H16" s="112">
        <v>0</v>
      </c>
      <c r="I16" s="112">
        <v>0</v>
      </c>
      <c r="J16" s="112">
        <v>0</v>
      </c>
      <c r="K16" s="112">
        <v>0</v>
      </c>
      <c r="L16" s="112">
        <v>0</v>
      </c>
      <c r="M16" s="112">
        <f t="shared" si="1"/>
        <v>0</v>
      </c>
    </row>
    <row r="17" spans="1:13" x14ac:dyDescent="0.35">
      <c r="A17" s="3" t="s">
        <v>10</v>
      </c>
      <c r="B17" s="112">
        <f>SUM(B18:B20)</f>
        <v>0</v>
      </c>
      <c r="C17" s="112">
        <v>0</v>
      </c>
      <c r="D17" s="112">
        <v>0</v>
      </c>
      <c r="E17" s="112">
        <v>0</v>
      </c>
      <c r="F17" s="112">
        <v>0</v>
      </c>
      <c r="G17" s="112">
        <v>0</v>
      </c>
      <c r="H17" s="112">
        <v>0</v>
      </c>
      <c r="I17" s="112">
        <v>0</v>
      </c>
      <c r="J17" s="112">
        <v>0</v>
      </c>
      <c r="K17" s="112">
        <v>0</v>
      </c>
      <c r="L17" s="112">
        <v>0</v>
      </c>
      <c r="M17" s="112">
        <f t="shared" si="1"/>
        <v>0</v>
      </c>
    </row>
    <row r="18" spans="1:13" x14ac:dyDescent="0.35">
      <c r="A18" s="5" t="s">
        <v>5</v>
      </c>
      <c r="B18" s="112">
        <v>0</v>
      </c>
      <c r="C18" s="112">
        <v>0</v>
      </c>
      <c r="D18" s="112">
        <v>0</v>
      </c>
      <c r="E18" s="112">
        <v>0</v>
      </c>
      <c r="F18" s="112">
        <v>0</v>
      </c>
      <c r="G18" s="112">
        <v>0</v>
      </c>
      <c r="H18" s="112">
        <v>0</v>
      </c>
      <c r="I18" s="112">
        <v>0</v>
      </c>
      <c r="J18" s="112">
        <v>0</v>
      </c>
      <c r="K18" s="112">
        <v>0</v>
      </c>
      <c r="L18" s="112">
        <v>0</v>
      </c>
      <c r="M18" s="112">
        <f t="shared" si="1"/>
        <v>0</v>
      </c>
    </row>
    <row r="19" spans="1:13" x14ac:dyDescent="0.35">
      <c r="A19" s="5" t="s">
        <v>6</v>
      </c>
      <c r="B19" s="112">
        <v>0</v>
      </c>
      <c r="C19" s="112">
        <v>0</v>
      </c>
      <c r="D19" s="112">
        <v>0</v>
      </c>
      <c r="E19" s="112">
        <v>0</v>
      </c>
      <c r="F19" s="112">
        <v>0</v>
      </c>
      <c r="G19" s="112">
        <v>0</v>
      </c>
      <c r="H19" s="112">
        <v>0</v>
      </c>
      <c r="I19" s="112">
        <v>0</v>
      </c>
      <c r="J19" s="112">
        <v>0</v>
      </c>
      <c r="K19" s="112">
        <v>0</v>
      </c>
      <c r="L19" s="112">
        <v>0</v>
      </c>
      <c r="M19" s="112">
        <f t="shared" si="1"/>
        <v>0</v>
      </c>
    </row>
    <row r="20" spans="1:13" x14ac:dyDescent="0.35">
      <c r="A20" s="5" t="s">
        <v>7</v>
      </c>
      <c r="B20" s="112">
        <v>0</v>
      </c>
      <c r="C20" s="112">
        <v>0</v>
      </c>
      <c r="D20" s="112">
        <v>0</v>
      </c>
      <c r="E20" s="112">
        <v>0</v>
      </c>
      <c r="F20" s="112">
        <v>0</v>
      </c>
      <c r="G20" s="112">
        <v>0</v>
      </c>
      <c r="H20" s="112">
        <v>0</v>
      </c>
      <c r="I20" s="112">
        <v>0</v>
      </c>
      <c r="J20" s="112">
        <v>0</v>
      </c>
      <c r="K20" s="112">
        <v>0</v>
      </c>
      <c r="L20" s="112">
        <v>0</v>
      </c>
      <c r="M20" s="112">
        <f t="shared" si="1"/>
        <v>0</v>
      </c>
    </row>
    <row r="21" spans="1:13" x14ac:dyDescent="0.35">
      <c r="A21" s="5" t="s">
        <v>12</v>
      </c>
      <c r="B21" s="290" t="s">
        <v>363</v>
      </c>
      <c r="C21" s="290"/>
      <c r="D21" s="290"/>
      <c r="E21" s="290"/>
      <c r="F21" s="290"/>
      <c r="G21" s="290"/>
      <c r="H21" s="290"/>
      <c r="I21" s="290"/>
      <c r="J21" s="290"/>
      <c r="K21" s="290"/>
      <c r="L21" s="290"/>
      <c r="M21" s="290"/>
    </row>
    <row r="22" spans="1:13" ht="43.5" x14ac:dyDescent="0.35">
      <c r="A22" s="5" t="s">
        <v>13</v>
      </c>
      <c r="B22" s="290" t="s">
        <v>364</v>
      </c>
      <c r="C22" s="290"/>
      <c r="D22" s="290"/>
      <c r="E22" s="290"/>
      <c r="F22" s="290"/>
      <c r="G22" s="290"/>
      <c r="H22" s="290"/>
      <c r="I22" s="290"/>
      <c r="J22" s="290"/>
      <c r="K22" s="290"/>
      <c r="L22" s="290"/>
      <c r="M22" s="290"/>
    </row>
    <row r="25" spans="1:13" x14ac:dyDescent="0.35">
      <c r="A25" s="289" t="s">
        <v>14</v>
      </c>
      <c r="B25" s="289"/>
      <c r="C25" s="289"/>
      <c r="D25" s="289"/>
      <c r="E25" s="289"/>
      <c r="F25" s="289"/>
      <c r="G25" s="289"/>
      <c r="H25" s="289"/>
      <c r="I25" s="289"/>
      <c r="J25" s="289"/>
    </row>
    <row r="26" spans="1:13" x14ac:dyDescent="0.35">
      <c r="A26" s="291" t="s">
        <v>15</v>
      </c>
      <c r="B26" s="291"/>
      <c r="C26" s="291"/>
      <c r="D26" s="291"/>
      <c r="E26" s="291"/>
      <c r="F26" s="291"/>
      <c r="G26" s="291"/>
      <c r="H26" s="291"/>
      <c r="I26" s="291"/>
      <c r="J26" s="291"/>
    </row>
    <row r="27" spans="1:13" x14ac:dyDescent="0.35">
      <c r="A27" s="290" t="s">
        <v>16</v>
      </c>
      <c r="B27" s="290"/>
      <c r="C27" s="6">
        <v>0</v>
      </c>
      <c r="D27" s="5">
        <v>1</v>
      </c>
      <c r="E27" s="5">
        <v>2</v>
      </c>
      <c r="F27" s="5">
        <v>3</v>
      </c>
      <c r="G27" s="5">
        <v>5</v>
      </c>
      <c r="H27" s="5">
        <v>10</v>
      </c>
      <c r="I27" s="292" t="s">
        <v>3</v>
      </c>
      <c r="J27" s="292"/>
    </row>
    <row r="28" spans="1:13" ht="43.5" x14ac:dyDescent="0.35">
      <c r="A28" s="111" t="s">
        <v>17</v>
      </c>
      <c r="B28" s="5" t="s">
        <v>20</v>
      </c>
      <c r="C28" s="111"/>
      <c r="D28" s="111"/>
      <c r="E28" s="111"/>
      <c r="F28" s="111"/>
      <c r="G28" s="111"/>
      <c r="H28" s="111"/>
      <c r="I28" s="290"/>
      <c r="J28" s="290"/>
    </row>
    <row r="29" spans="1:13" ht="87" x14ac:dyDescent="0.35">
      <c r="A29" s="111" t="s">
        <v>18</v>
      </c>
      <c r="B29" s="5" t="s">
        <v>21</v>
      </c>
      <c r="C29" s="111"/>
      <c r="D29" s="111"/>
      <c r="E29" s="111"/>
      <c r="F29" s="111"/>
      <c r="G29" s="111"/>
      <c r="H29" s="111"/>
      <c r="I29" s="294"/>
      <c r="J29" s="296"/>
    </row>
    <row r="30" spans="1:13" ht="87" x14ac:dyDescent="0.35">
      <c r="A30" s="111" t="s">
        <v>19</v>
      </c>
      <c r="B30" s="7" t="s">
        <v>22</v>
      </c>
      <c r="C30" s="111"/>
      <c r="D30" s="111"/>
      <c r="E30" s="111"/>
      <c r="F30" s="111"/>
      <c r="G30" s="111"/>
      <c r="H30" s="111"/>
      <c r="I30" s="290"/>
      <c r="J30" s="290"/>
    </row>
    <row r="31" spans="1:13" ht="29" x14ac:dyDescent="0.35">
      <c r="A31" s="8"/>
      <c r="B31" s="5" t="s">
        <v>23</v>
      </c>
      <c r="C31" s="111"/>
      <c r="D31" s="111"/>
      <c r="E31" s="111"/>
      <c r="F31" s="111"/>
      <c r="G31" s="111"/>
      <c r="H31" s="111"/>
      <c r="I31" s="290"/>
      <c r="J31" s="290"/>
    </row>
    <row r="32" spans="1:13" ht="43.5" x14ac:dyDescent="0.35">
      <c r="A32" s="290" t="s">
        <v>24</v>
      </c>
      <c r="B32" s="5" t="s">
        <v>20</v>
      </c>
      <c r="C32" s="290"/>
      <c r="D32" s="290"/>
      <c r="E32" s="290"/>
      <c r="F32" s="290"/>
      <c r="G32" s="290"/>
      <c r="H32" s="290"/>
      <c r="I32" s="290"/>
      <c r="J32" s="290"/>
    </row>
    <row r="33" spans="1:10" ht="87" x14ac:dyDescent="0.35">
      <c r="A33" s="290"/>
      <c r="B33" s="5" t="s">
        <v>21</v>
      </c>
      <c r="C33" s="290"/>
      <c r="D33" s="290"/>
      <c r="E33" s="290"/>
      <c r="F33" s="290"/>
      <c r="G33" s="290"/>
      <c r="H33" s="290"/>
      <c r="I33" s="290"/>
      <c r="J33" s="290"/>
    </row>
    <row r="34" spans="1:10" ht="87" x14ac:dyDescent="0.35">
      <c r="A34" s="290"/>
      <c r="B34" s="7" t="s">
        <v>25</v>
      </c>
      <c r="C34" s="290"/>
      <c r="D34" s="290"/>
      <c r="E34" s="290"/>
      <c r="F34" s="290"/>
      <c r="G34" s="290"/>
      <c r="H34" s="290"/>
      <c r="I34" s="290"/>
      <c r="J34" s="290"/>
    </row>
    <row r="35" spans="1:10" ht="29" x14ac:dyDescent="0.35">
      <c r="A35" s="290"/>
      <c r="B35" s="5" t="s">
        <v>23</v>
      </c>
      <c r="C35" s="111"/>
      <c r="D35" s="111"/>
      <c r="E35" s="111"/>
      <c r="F35" s="111"/>
      <c r="G35" s="111"/>
      <c r="H35" s="111"/>
      <c r="I35" s="290"/>
      <c r="J35" s="290"/>
    </row>
    <row r="36" spans="1:10" ht="68.25" customHeight="1" x14ac:dyDescent="0.35">
      <c r="A36" s="297" t="s">
        <v>26</v>
      </c>
      <c r="B36" s="5"/>
      <c r="C36" s="294" t="s">
        <v>366</v>
      </c>
      <c r="D36" s="295"/>
      <c r="E36" s="295"/>
      <c r="F36" s="295"/>
      <c r="G36" s="295"/>
      <c r="H36" s="295"/>
      <c r="I36" s="295"/>
      <c r="J36" s="296"/>
    </row>
    <row r="37" spans="1:10" ht="96.75" customHeight="1" x14ac:dyDescent="0.35">
      <c r="A37" s="298"/>
      <c r="B37" s="5"/>
      <c r="C37" s="294" t="s">
        <v>367</v>
      </c>
      <c r="D37" s="295"/>
      <c r="E37" s="295"/>
      <c r="F37" s="295"/>
      <c r="G37" s="295"/>
      <c r="H37" s="295"/>
      <c r="I37" s="295"/>
      <c r="J37" s="296"/>
    </row>
    <row r="38" spans="1:10" ht="76.5" customHeight="1" x14ac:dyDescent="0.35">
      <c r="A38" s="298"/>
      <c r="B38" s="5"/>
      <c r="C38" s="294" t="s">
        <v>368</v>
      </c>
      <c r="D38" s="295"/>
      <c r="E38" s="295"/>
      <c r="F38" s="295"/>
      <c r="G38" s="295"/>
      <c r="H38" s="295"/>
      <c r="I38" s="295"/>
      <c r="J38" s="296"/>
    </row>
    <row r="39" spans="1:10" ht="108" customHeight="1" x14ac:dyDescent="0.35">
      <c r="A39" s="298"/>
      <c r="B39" s="5"/>
      <c r="C39" s="294" t="s">
        <v>369</v>
      </c>
      <c r="D39" s="295"/>
      <c r="E39" s="295"/>
      <c r="F39" s="295"/>
      <c r="G39" s="295"/>
      <c r="H39" s="295"/>
      <c r="I39" s="295"/>
      <c r="J39" s="296"/>
    </row>
    <row r="40" spans="1:10" x14ac:dyDescent="0.35">
      <c r="A40" s="298"/>
      <c r="B40" s="5"/>
      <c r="C40" s="294"/>
      <c r="D40" s="295"/>
      <c r="E40" s="295"/>
      <c r="F40" s="295"/>
      <c r="G40" s="295"/>
      <c r="H40" s="295"/>
      <c r="I40" s="295"/>
      <c r="J40" s="296"/>
    </row>
    <row r="41" spans="1:10" ht="29" x14ac:dyDescent="0.35">
      <c r="A41" s="299"/>
      <c r="B41" s="5" t="s">
        <v>23</v>
      </c>
      <c r="C41" s="111"/>
      <c r="D41" s="111"/>
      <c r="E41" s="111"/>
      <c r="F41" s="111"/>
      <c r="G41" s="111"/>
      <c r="H41" s="111"/>
      <c r="I41" s="290"/>
      <c r="J41" s="290"/>
    </row>
    <row r="42" spans="1:10" ht="43.5" x14ac:dyDescent="0.35">
      <c r="A42" s="111" t="s">
        <v>13</v>
      </c>
      <c r="B42" s="294" t="s">
        <v>365</v>
      </c>
      <c r="C42" s="295"/>
      <c r="D42" s="295"/>
      <c r="E42" s="295"/>
      <c r="F42" s="295"/>
      <c r="G42" s="295"/>
      <c r="H42" s="295"/>
      <c r="I42" s="295"/>
      <c r="J42" s="296"/>
    </row>
  </sheetData>
  <mergeCells count="26">
    <mergeCell ref="I30:J30"/>
    <mergeCell ref="A1:M1"/>
    <mergeCell ref="A2:A3"/>
    <mergeCell ref="B2:M2"/>
    <mergeCell ref="B21:M21"/>
    <mergeCell ref="B22:M22"/>
    <mergeCell ref="A25:J25"/>
    <mergeCell ref="A26:J26"/>
    <mergeCell ref="A27:B27"/>
    <mergeCell ref="I27:J27"/>
    <mergeCell ref="I28:J28"/>
    <mergeCell ref="I29:J29"/>
    <mergeCell ref="I31:J31"/>
    <mergeCell ref="A32:A35"/>
    <mergeCell ref="C32:J32"/>
    <mergeCell ref="C33:J33"/>
    <mergeCell ref="C34:J34"/>
    <mergeCell ref="I35:J35"/>
    <mergeCell ref="C40:J40"/>
    <mergeCell ref="I41:J41"/>
    <mergeCell ref="B42:J42"/>
    <mergeCell ref="A36:A41"/>
    <mergeCell ref="C36:J36"/>
    <mergeCell ref="C37:J37"/>
    <mergeCell ref="C38:J38"/>
    <mergeCell ref="C39:J3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dimension ref="A1:M38"/>
  <sheetViews>
    <sheetView zoomScale="80" zoomScaleNormal="80" workbookViewId="0">
      <selection activeCell="P20" sqref="P20"/>
    </sheetView>
  </sheetViews>
  <sheetFormatPr defaultRowHeight="14.5" x14ac:dyDescent="0.35"/>
  <cols>
    <col min="1" max="1" width="19.453125" customWidth="1"/>
    <col min="2" max="2" width="14.26953125" customWidth="1"/>
    <col min="3" max="3" width="14" customWidth="1"/>
    <col min="4" max="4" width="14.81640625" customWidth="1"/>
    <col min="5" max="5" width="14.1796875" customWidth="1"/>
    <col min="6" max="6" width="15.1796875" customWidth="1"/>
    <col min="7" max="7" width="15.81640625" customWidth="1"/>
    <col min="8" max="8" width="15.26953125" customWidth="1"/>
    <col min="9" max="9" width="15" customWidth="1"/>
    <col min="10" max="11" width="16.7265625" customWidth="1"/>
    <col min="12" max="12" width="17.1796875" customWidth="1"/>
    <col min="13" max="13" width="18.81640625" customWidth="1"/>
  </cols>
  <sheetData>
    <row r="1" spans="1:13" x14ac:dyDescent="0.35">
      <c r="A1" s="289" t="s">
        <v>0</v>
      </c>
      <c r="B1" s="289"/>
      <c r="C1" s="289"/>
      <c r="D1" s="289"/>
      <c r="E1" s="289"/>
      <c r="F1" s="289"/>
      <c r="G1" s="289"/>
      <c r="H1" s="289"/>
      <c r="I1" s="289"/>
      <c r="J1" s="289"/>
      <c r="K1" s="289"/>
      <c r="L1" s="289"/>
      <c r="M1" s="289"/>
    </row>
    <row r="2" spans="1:13" x14ac:dyDescent="0.35">
      <c r="A2" s="290" t="s">
        <v>1</v>
      </c>
      <c r="B2" s="291" t="s">
        <v>2</v>
      </c>
      <c r="C2" s="291"/>
      <c r="D2" s="291"/>
      <c r="E2" s="291"/>
      <c r="F2" s="291"/>
      <c r="G2" s="291"/>
      <c r="H2" s="291"/>
      <c r="I2" s="291"/>
      <c r="J2" s="291"/>
      <c r="K2" s="291"/>
      <c r="L2" s="291"/>
      <c r="M2" s="291"/>
    </row>
    <row r="3" spans="1:13" x14ac:dyDescent="0.35">
      <c r="A3" s="290"/>
      <c r="B3" s="1">
        <v>0</v>
      </c>
      <c r="C3" s="1">
        <v>1</v>
      </c>
      <c r="D3" s="1">
        <v>2</v>
      </c>
      <c r="E3" s="1">
        <v>3</v>
      </c>
      <c r="F3" s="1">
        <v>4</v>
      </c>
      <c r="G3" s="1">
        <v>5</v>
      </c>
      <c r="H3" s="1">
        <v>6</v>
      </c>
      <c r="I3" s="1">
        <v>7</v>
      </c>
      <c r="J3" s="1">
        <v>8</v>
      </c>
      <c r="K3" s="1">
        <v>9</v>
      </c>
      <c r="L3" s="1">
        <v>10</v>
      </c>
      <c r="M3" s="2" t="s">
        <v>3</v>
      </c>
    </row>
    <row r="4" spans="1:13" x14ac:dyDescent="0.35">
      <c r="A4" s="3" t="s">
        <v>4</v>
      </c>
      <c r="B4" s="63">
        <f>SUM(B5:B7)</f>
        <v>0</v>
      </c>
      <c r="C4" s="63">
        <f t="shared" ref="C4:L4" si="0">SUM(C5:C7)</f>
        <v>0</v>
      </c>
      <c r="D4" s="63">
        <f t="shared" si="0"/>
        <v>0</v>
      </c>
      <c r="E4" s="63">
        <f t="shared" si="0"/>
        <v>0</v>
      </c>
      <c r="F4" s="63">
        <f t="shared" si="0"/>
        <v>0</v>
      </c>
      <c r="G4" s="63">
        <f t="shared" si="0"/>
        <v>0</v>
      </c>
      <c r="H4" s="63">
        <f t="shared" si="0"/>
        <v>0</v>
      </c>
      <c r="I4" s="63">
        <f t="shared" si="0"/>
        <v>0</v>
      </c>
      <c r="J4" s="63">
        <f t="shared" si="0"/>
        <v>0</v>
      </c>
      <c r="K4" s="63">
        <f t="shared" si="0"/>
        <v>0</v>
      </c>
      <c r="L4" s="63">
        <f t="shared" si="0"/>
        <v>0</v>
      </c>
      <c r="M4" s="63">
        <f>SUM(B4:L4)</f>
        <v>0</v>
      </c>
    </row>
    <row r="5" spans="1:13" x14ac:dyDescent="0.35">
      <c r="A5" s="5" t="s">
        <v>5</v>
      </c>
      <c r="B5" s="63">
        <v>0</v>
      </c>
      <c r="C5" s="63">
        <v>0</v>
      </c>
      <c r="D5" s="63">
        <v>0</v>
      </c>
      <c r="E5" s="63">
        <v>0</v>
      </c>
      <c r="F5" s="63">
        <v>0</v>
      </c>
      <c r="G5" s="63">
        <v>0</v>
      </c>
      <c r="H5" s="63">
        <v>0</v>
      </c>
      <c r="I5" s="63">
        <v>0</v>
      </c>
      <c r="J5" s="63">
        <v>0</v>
      </c>
      <c r="K5" s="63">
        <v>0</v>
      </c>
      <c r="L5" s="63">
        <v>0</v>
      </c>
      <c r="M5" s="63">
        <f t="shared" ref="M5:M20" si="1">SUM(B5:L5)</f>
        <v>0</v>
      </c>
    </row>
    <row r="6" spans="1:13" x14ac:dyDescent="0.35">
      <c r="A6" s="5" t="s">
        <v>6</v>
      </c>
      <c r="B6" s="63">
        <v>0</v>
      </c>
      <c r="C6" s="63">
        <v>0</v>
      </c>
      <c r="D6" s="63">
        <v>0</v>
      </c>
      <c r="E6" s="63">
        <v>0</v>
      </c>
      <c r="F6" s="63">
        <v>0</v>
      </c>
      <c r="G6" s="63">
        <v>0</v>
      </c>
      <c r="H6" s="63">
        <v>0</v>
      </c>
      <c r="I6" s="63">
        <v>0</v>
      </c>
      <c r="J6" s="63">
        <v>0</v>
      </c>
      <c r="K6" s="63">
        <v>0</v>
      </c>
      <c r="L6" s="63">
        <v>0</v>
      </c>
      <c r="M6" s="63">
        <f t="shared" si="1"/>
        <v>0</v>
      </c>
    </row>
    <row r="7" spans="1:13" ht="29" x14ac:dyDescent="0.35">
      <c r="A7" s="5" t="s">
        <v>7</v>
      </c>
      <c r="B7" s="63">
        <v>0</v>
      </c>
      <c r="C7" s="63">
        <v>0</v>
      </c>
      <c r="D7" s="63">
        <v>0</v>
      </c>
      <c r="E7" s="63">
        <v>0</v>
      </c>
      <c r="F7" s="63">
        <v>0</v>
      </c>
      <c r="G7" s="63">
        <v>0</v>
      </c>
      <c r="H7" s="63">
        <v>0</v>
      </c>
      <c r="I7" s="63">
        <v>0</v>
      </c>
      <c r="J7" s="63">
        <v>0</v>
      </c>
      <c r="K7" s="63">
        <v>0</v>
      </c>
      <c r="L7" s="63">
        <v>0</v>
      </c>
      <c r="M7" s="63">
        <f t="shared" si="1"/>
        <v>0</v>
      </c>
    </row>
    <row r="8" spans="1:13" x14ac:dyDescent="0.35">
      <c r="A8" s="3" t="s">
        <v>8</v>
      </c>
      <c r="B8" s="63">
        <f>SUM(B9:B11)</f>
        <v>2.83</v>
      </c>
      <c r="C8" s="63">
        <f t="shared" ref="C8:L8" si="2">SUM(C9:C11)</f>
        <v>3.96</v>
      </c>
      <c r="D8" s="63">
        <f t="shared" si="2"/>
        <v>13.38</v>
      </c>
      <c r="E8" s="63">
        <f t="shared" si="2"/>
        <v>9.66</v>
      </c>
      <c r="F8" s="63">
        <f t="shared" si="2"/>
        <v>9.66</v>
      </c>
      <c r="G8" s="63">
        <f t="shared" si="2"/>
        <v>9.66</v>
      </c>
      <c r="H8" s="63">
        <f t="shared" si="2"/>
        <v>9.66</v>
      </c>
      <c r="I8" s="63">
        <f t="shared" si="2"/>
        <v>9.66</v>
      </c>
      <c r="J8" s="63">
        <f t="shared" si="2"/>
        <v>9.66</v>
      </c>
      <c r="K8" s="63">
        <f t="shared" si="2"/>
        <v>9.66</v>
      </c>
      <c r="L8" s="63">
        <f t="shared" si="2"/>
        <v>9.66</v>
      </c>
      <c r="M8" s="63">
        <f t="shared" si="1"/>
        <v>97.449999999999989</v>
      </c>
    </row>
    <row r="9" spans="1:13" x14ac:dyDescent="0.35">
      <c r="A9" s="5" t="s">
        <v>5</v>
      </c>
      <c r="B9" s="63">
        <v>2.83</v>
      </c>
      <c r="C9" s="63">
        <v>3.96</v>
      </c>
      <c r="D9" s="63">
        <v>13.38</v>
      </c>
      <c r="E9" s="63">
        <v>9.66</v>
      </c>
      <c r="F9" s="63">
        <v>9.66</v>
      </c>
      <c r="G9" s="63">
        <v>9.66</v>
      </c>
      <c r="H9" s="63">
        <v>9.66</v>
      </c>
      <c r="I9" s="63">
        <v>9.66</v>
      </c>
      <c r="J9" s="63">
        <v>9.66</v>
      </c>
      <c r="K9" s="63">
        <v>9.66</v>
      </c>
      <c r="L9" s="63">
        <v>9.66</v>
      </c>
      <c r="M9" s="63">
        <f t="shared" si="1"/>
        <v>97.449999999999989</v>
      </c>
    </row>
    <row r="10" spans="1:13" x14ac:dyDescent="0.35">
      <c r="A10" s="5" t="s">
        <v>6</v>
      </c>
      <c r="B10" s="63">
        <v>0</v>
      </c>
      <c r="C10" s="63">
        <v>0</v>
      </c>
      <c r="D10" s="63">
        <v>0</v>
      </c>
      <c r="E10" s="63">
        <v>0</v>
      </c>
      <c r="F10" s="63">
        <v>0</v>
      </c>
      <c r="G10" s="63">
        <v>0</v>
      </c>
      <c r="H10" s="63">
        <v>0</v>
      </c>
      <c r="I10" s="63">
        <v>0</v>
      </c>
      <c r="J10" s="63">
        <v>0</v>
      </c>
      <c r="K10" s="63">
        <v>0</v>
      </c>
      <c r="L10" s="63">
        <v>0</v>
      </c>
      <c r="M10" s="63">
        <f t="shared" si="1"/>
        <v>0</v>
      </c>
    </row>
    <row r="11" spans="1:13" ht="29" x14ac:dyDescent="0.35">
      <c r="A11" s="5" t="s">
        <v>7</v>
      </c>
      <c r="B11" s="63">
        <v>0</v>
      </c>
      <c r="C11" s="63">
        <v>0</v>
      </c>
      <c r="D11" s="63">
        <v>0</v>
      </c>
      <c r="E11" s="63">
        <v>0</v>
      </c>
      <c r="F11" s="63">
        <v>0</v>
      </c>
      <c r="G11" s="63">
        <v>0</v>
      </c>
      <c r="H11" s="63">
        <v>0</v>
      </c>
      <c r="I11" s="63">
        <v>0</v>
      </c>
      <c r="J11" s="63">
        <v>0</v>
      </c>
      <c r="K11" s="63">
        <v>0</v>
      </c>
      <c r="L11" s="63">
        <v>0</v>
      </c>
      <c r="M11" s="63">
        <f t="shared" si="1"/>
        <v>0</v>
      </c>
    </row>
    <row r="12" spans="1:13" x14ac:dyDescent="0.35">
      <c r="A12" s="3" t="s">
        <v>11</v>
      </c>
      <c r="B12" s="63">
        <f>SUM(B13:B15)</f>
        <v>-2.83</v>
      </c>
      <c r="C12" s="63">
        <f t="shared" ref="C12:L12" si="3">SUM(C13:C15)</f>
        <v>-3.96</v>
      </c>
      <c r="D12" s="63">
        <f t="shared" si="3"/>
        <v>-13.38</v>
      </c>
      <c r="E12" s="63">
        <f t="shared" si="3"/>
        <v>-9.66</v>
      </c>
      <c r="F12" s="63">
        <f t="shared" si="3"/>
        <v>-9.66</v>
      </c>
      <c r="G12" s="63">
        <f t="shared" si="3"/>
        <v>-9.66</v>
      </c>
      <c r="H12" s="63">
        <f t="shared" si="3"/>
        <v>-9.66</v>
      </c>
      <c r="I12" s="63">
        <f t="shared" si="3"/>
        <v>-9.66</v>
      </c>
      <c r="J12" s="63">
        <f t="shared" si="3"/>
        <v>-9.66</v>
      </c>
      <c r="K12" s="63">
        <f t="shared" si="3"/>
        <v>-9.66</v>
      </c>
      <c r="L12" s="63">
        <f t="shared" si="3"/>
        <v>-9.66</v>
      </c>
      <c r="M12" s="63">
        <f t="shared" si="1"/>
        <v>-97.449999999999989</v>
      </c>
    </row>
    <row r="13" spans="1:13" x14ac:dyDescent="0.35">
      <c r="A13" s="5" t="s">
        <v>5</v>
      </c>
      <c r="B13" s="63">
        <v>-2.83</v>
      </c>
      <c r="C13" s="63">
        <v>-3.96</v>
      </c>
      <c r="D13" s="63">
        <v>-13.38</v>
      </c>
      <c r="E13" s="63">
        <v>-9.66</v>
      </c>
      <c r="F13" s="63">
        <v>-9.66</v>
      </c>
      <c r="G13" s="63">
        <v>-9.66</v>
      </c>
      <c r="H13" s="63">
        <v>-9.66</v>
      </c>
      <c r="I13" s="63">
        <v>-9.66</v>
      </c>
      <c r="J13" s="63">
        <v>-9.66</v>
      </c>
      <c r="K13" s="63">
        <v>-9.66</v>
      </c>
      <c r="L13" s="63">
        <v>-9.66</v>
      </c>
      <c r="M13" s="63">
        <f t="shared" si="1"/>
        <v>-97.449999999999989</v>
      </c>
    </row>
    <row r="14" spans="1:13" x14ac:dyDescent="0.35">
      <c r="A14" s="5" t="s">
        <v>6</v>
      </c>
      <c r="B14" s="63">
        <v>0</v>
      </c>
      <c r="C14" s="63">
        <v>0</v>
      </c>
      <c r="D14" s="63">
        <v>0</v>
      </c>
      <c r="E14" s="63">
        <v>0</v>
      </c>
      <c r="F14" s="63">
        <v>0</v>
      </c>
      <c r="G14" s="63">
        <v>0</v>
      </c>
      <c r="H14" s="63">
        <v>0</v>
      </c>
      <c r="I14" s="63">
        <v>0</v>
      </c>
      <c r="J14" s="63">
        <v>0</v>
      </c>
      <c r="K14" s="63">
        <v>0</v>
      </c>
      <c r="L14" s="63">
        <v>0</v>
      </c>
      <c r="M14" s="63">
        <f t="shared" si="1"/>
        <v>0</v>
      </c>
    </row>
    <row r="15" spans="1:13" ht="29" x14ac:dyDescent="0.35">
      <c r="A15" s="5" t="s">
        <v>7</v>
      </c>
      <c r="B15" s="63">
        <v>0</v>
      </c>
      <c r="C15" s="63">
        <v>0</v>
      </c>
      <c r="D15" s="63">
        <v>0</v>
      </c>
      <c r="E15" s="63">
        <v>0</v>
      </c>
      <c r="F15" s="63">
        <v>0</v>
      </c>
      <c r="G15" s="63">
        <v>0</v>
      </c>
      <c r="H15" s="63">
        <v>0</v>
      </c>
      <c r="I15" s="63">
        <v>0</v>
      </c>
      <c r="J15" s="63">
        <v>0</v>
      </c>
      <c r="K15" s="63">
        <v>0</v>
      </c>
      <c r="L15" s="63">
        <v>0</v>
      </c>
      <c r="M15" s="63">
        <f t="shared" si="1"/>
        <v>0</v>
      </c>
    </row>
    <row r="16" spans="1:13" ht="43.5" x14ac:dyDescent="0.35">
      <c r="A16" s="3" t="s">
        <v>9</v>
      </c>
      <c r="B16" s="63">
        <v>15.59</v>
      </c>
      <c r="C16" s="63">
        <v>21.79</v>
      </c>
      <c r="D16" s="63">
        <v>20.47</v>
      </c>
      <c r="E16" s="63">
        <v>0</v>
      </c>
      <c r="F16" s="63">
        <v>0</v>
      </c>
      <c r="G16" s="63">
        <v>0</v>
      </c>
      <c r="H16" s="63">
        <v>0</v>
      </c>
      <c r="I16" s="63">
        <v>0</v>
      </c>
      <c r="J16" s="63">
        <v>0</v>
      </c>
      <c r="K16" s="63">
        <v>0</v>
      </c>
      <c r="L16" s="63">
        <v>0</v>
      </c>
      <c r="M16" s="63">
        <f t="shared" si="1"/>
        <v>57.849999999999994</v>
      </c>
    </row>
    <row r="17" spans="1:13" ht="29" x14ac:dyDescent="0.35">
      <c r="A17" s="3" t="s">
        <v>10</v>
      </c>
      <c r="B17" s="63">
        <f>SUM(B18:B20)</f>
        <v>0</v>
      </c>
      <c r="C17" s="63">
        <f t="shared" ref="C17:L17" si="4">SUM(C18:C20)</f>
        <v>0</v>
      </c>
      <c r="D17" s="63">
        <f t="shared" si="4"/>
        <v>0</v>
      </c>
      <c r="E17" s="63">
        <f t="shared" si="4"/>
        <v>0</v>
      </c>
      <c r="F17" s="63">
        <f t="shared" si="4"/>
        <v>0</v>
      </c>
      <c r="G17" s="63">
        <f t="shared" si="4"/>
        <v>0</v>
      </c>
      <c r="H17" s="63">
        <f t="shared" si="4"/>
        <v>0</v>
      </c>
      <c r="I17" s="63">
        <f t="shared" si="4"/>
        <v>0</v>
      </c>
      <c r="J17" s="63">
        <f t="shared" si="4"/>
        <v>0</v>
      </c>
      <c r="K17" s="63">
        <f t="shared" si="4"/>
        <v>0</v>
      </c>
      <c r="L17" s="63">
        <f t="shared" si="4"/>
        <v>0</v>
      </c>
      <c r="M17" s="63">
        <f t="shared" si="1"/>
        <v>0</v>
      </c>
    </row>
    <row r="18" spans="1:13" x14ac:dyDescent="0.35">
      <c r="A18" s="5" t="s">
        <v>5</v>
      </c>
      <c r="B18" s="63">
        <v>0</v>
      </c>
      <c r="C18" s="63">
        <v>0</v>
      </c>
      <c r="D18" s="63">
        <v>0</v>
      </c>
      <c r="E18" s="63">
        <v>0</v>
      </c>
      <c r="F18" s="63">
        <v>0</v>
      </c>
      <c r="G18" s="63">
        <v>0</v>
      </c>
      <c r="H18" s="63">
        <v>0</v>
      </c>
      <c r="I18" s="63">
        <v>0</v>
      </c>
      <c r="J18" s="63">
        <v>0</v>
      </c>
      <c r="K18" s="63">
        <v>0</v>
      </c>
      <c r="L18" s="63">
        <v>0</v>
      </c>
      <c r="M18" s="63">
        <f t="shared" si="1"/>
        <v>0</v>
      </c>
    </row>
    <row r="19" spans="1:13" x14ac:dyDescent="0.35">
      <c r="A19" s="5" t="s">
        <v>6</v>
      </c>
      <c r="B19" s="63">
        <v>0</v>
      </c>
      <c r="C19" s="63">
        <v>0</v>
      </c>
      <c r="D19" s="63">
        <v>0</v>
      </c>
      <c r="E19" s="63">
        <v>0</v>
      </c>
      <c r="F19" s="63">
        <v>0</v>
      </c>
      <c r="G19" s="63">
        <v>0</v>
      </c>
      <c r="H19" s="63">
        <v>0</v>
      </c>
      <c r="I19" s="63">
        <v>0</v>
      </c>
      <c r="J19" s="63">
        <v>0</v>
      </c>
      <c r="K19" s="63">
        <v>0</v>
      </c>
      <c r="L19" s="63">
        <v>0</v>
      </c>
      <c r="M19" s="63">
        <f t="shared" si="1"/>
        <v>0</v>
      </c>
    </row>
    <row r="20" spans="1:13" ht="29" x14ac:dyDescent="0.35">
      <c r="A20" s="5" t="s">
        <v>7</v>
      </c>
      <c r="B20" s="63">
        <v>0</v>
      </c>
      <c r="C20" s="63">
        <v>0</v>
      </c>
      <c r="D20" s="63">
        <v>0</v>
      </c>
      <c r="E20" s="63">
        <v>0</v>
      </c>
      <c r="F20" s="63">
        <v>0</v>
      </c>
      <c r="G20" s="63">
        <v>0</v>
      </c>
      <c r="H20" s="63">
        <v>0</v>
      </c>
      <c r="I20" s="63">
        <v>0</v>
      </c>
      <c r="J20" s="63">
        <v>0</v>
      </c>
      <c r="K20" s="63">
        <v>0</v>
      </c>
      <c r="L20" s="63">
        <v>0</v>
      </c>
      <c r="M20" s="63">
        <f t="shared" si="1"/>
        <v>0</v>
      </c>
    </row>
    <row r="21" spans="1:13" ht="58" x14ac:dyDescent="0.35">
      <c r="A21" s="5" t="s">
        <v>64</v>
      </c>
      <c r="B21" s="290" t="s">
        <v>67</v>
      </c>
      <c r="C21" s="290"/>
      <c r="D21" s="290"/>
      <c r="E21" s="290"/>
      <c r="F21" s="290"/>
      <c r="G21" s="290"/>
      <c r="H21" s="290"/>
      <c r="I21" s="290"/>
      <c r="J21" s="290"/>
      <c r="K21" s="290"/>
      <c r="L21" s="290"/>
      <c r="M21" s="290"/>
    </row>
    <row r="22" spans="1:13" ht="174" customHeight="1" x14ac:dyDescent="0.35">
      <c r="A22" s="5" t="s">
        <v>13</v>
      </c>
      <c r="B22" s="368" t="s">
        <v>62</v>
      </c>
      <c r="C22" s="368"/>
      <c r="D22" s="368"/>
      <c r="E22" s="368"/>
      <c r="F22" s="368"/>
      <c r="G22" s="368"/>
      <c r="H22" s="368"/>
      <c r="I22" s="368"/>
      <c r="J22" s="368"/>
      <c r="K22" s="368"/>
      <c r="L22" s="368"/>
      <c r="M22" s="368"/>
    </row>
    <row r="25" spans="1:13" x14ac:dyDescent="0.35">
      <c r="A25" s="289" t="s">
        <v>14</v>
      </c>
      <c r="B25" s="289"/>
      <c r="C25" s="289"/>
      <c r="D25" s="289"/>
      <c r="E25" s="289"/>
      <c r="F25" s="289"/>
      <c r="G25" s="289"/>
      <c r="H25" s="289"/>
      <c r="I25" s="289"/>
      <c r="J25" s="289"/>
    </row>
    <row r="26" spans="1:13" x14ac:dyDescent="0.35">
      <c r="A26" s="291" t="s">
        <v>15</v>
      </c>
      <c r="B26" s="291"/>
      <c r="C26" s="291"/>
      <c r="D26" s="291"/>
      <c r="E26" s="291"/>
      <c r="F26" s="291"/>
      <c r="G26" s="291"/>
      <c r="H26" s="291"/>
      <c r="I26" s="291"/>
      <c r="J26" s="291"/>
    </row>
    <row r="27" spans="1:13" x14ac:dyDescent="0.35">
      <c r="A27" s="290" t="s">
        <v>16</v>
      </c>
      <c r="B27" s="290"/>
      <c r="C27" s="6">
        <v>0</v>
      </c>
      <c r="D27" s="5">
        <v>1</v>
      </c>
      <c r="E27" s="5">
        <v>2</v>
      </c>
      <c r="F27" s="5">
        <v>3</v>
      </c>
      <c r="G27" s="5">
        <v>5</v>
      </c>
      <c r="H27" s="5">
        <v>10</v>
      </c>
      <c r="I27" s="292" t="s">
        <v>3</v>
      </c>
      <c r="J27" s="292"/>
    </row>
    <row r="28" spans="1:13" ht="43.5" x14ac:dyDescent="0.35">
      <c r="A28" s="11" t="s">
        <v>17</v>
      </c>
      <c r="B28" s="5" t="s">
        <v>20</v>
      </c>
      <c r="C28" s="11"/>
      <c r="D28" s="11"/>
      <c r="E28" s="11"/>
      <c r="F28" s="11"/>
      <c r="G28" s="11"/>
      <c r="H28" s="11"/>
      <c r="I28" s="290"/>
      <c r="J28" s="290"/>
    </row>
    <row r="29" spans="1:13" ht="58" x14ac:dyDescent="0.35">
      <c r="A29" s="11" t="s">
        <v>18</v>
      </c>
      <c r="B29" s="5" t="s">
        <v>21</v>
      </c>
      <c r="C29" s="11"/>
      <c r="D29" s="11"/>
      <c r="E29" s="11"/>
      <c r="F29" s="11"/>
      <c r="G29" s="11"/>
      <c r="H29" s="11"/>
      <c r="I29" s="294"/>
      <c r="J29" s="296"/>
    </row>
    <row r="30" spans="1:13" ht="58" x14ac:dyDescent="0.35">
      <c r="A30" s="11" t="s">
        <v>19</v>
      </c>
      <c r="B30" s="7" t="s">
        <v>22</v>
      </c>
      <c r="C30" s="11"/>
      <c r="D30" s="11"/>
      <c r="E30" s="11"/>
      <c r="F30" s="11"/>
      <c r="G30" s="11"/>
      <c r="H30" s="11"/>
      <c r="I30" s="290"/>
      <c r="J30" s="290"/>
    </row>
    <row r="31" spans="1:13" x14ac:dyDescent="0.35">
      <c r="A31" s="8"/>
      <c r="B31" s="5" t="s">
        <v>23</v>
      </c>
      <c r="C31" s="11"/>
      <c r="D31" s="11"/>
      <c r="E31" s="11"/>
      <c r="F31" s="11"/>
      <c r="G31" s="11"/>
      <c r="H31" s="11"/>
      <c r="I31" s="290"/>
      <c r="J31" s="290"/>
    </row>
    <row r="32" spans="1:13" ht="43.5" x14ac:dyDescent="0.35">
      <c r="A32" s="290" t="s">
        <v>24</v>
      </c>
      <c r="B32" s="5" t="s">
        <v>20</v>
      </c>
      <c r="C32" s="290"/>
      <c r="D32" s="290"/>
      <c r="E32" s="290"/>
      <c r="F32" s="290"/>
      <c r="G32" s="290"/>
      <c r="H32" s="290"/>
      <c r="I32" s="290"/>
      <c r="J32" s="290"/>
    </row>
    <row r="33" spans="1:10" ht="58" x14ac:dyDescent="0.35">
      <c r="A33" s="290"/>
      <c r="B33" s="5" t="s">
        <v>21</v>
      </c>
      <c r="C33" s="290"/>
      <c r="D33" s="290"/>
      <c r="E33" s="290"/>
      <c r="F33" s="290"/>
      <c r="G33" s="290"/>
      <c r="H33" s="290"/>
      <c r="I33" s="290"/>
      <c r="J33" s="290"/>
    </row>
    <row r="34" spans="1:10" ht="58" x14ac:dyDescent="0.35">
      <c r="A34" s="290"/>
      <c r="B34" s="7" t="s">
        <v>25</v>
      </c>
      <c r="C34" s="290"/>
      <c r="D34" s="290"/>
      <c r="E34" s="290"/>
      <c r="F34" s="290"/>
      <c r="G34" s="290"/>
      <c r="H34" s="290"/>
      <c r="I34" s="290"/>
      <c r="J34" s="290"/>
    </row>
    <row r="35" spans="1:10" x14ac:dyDescent="0.35">
      <c r="A35" s="290"/>
      <c r="B35" s="5" t="s">
        <v>23</v>
      </c>
      <c r="C35" s="11"/>
      <c r="D35" s="11"/>
      <c r="E35" s="11"/>
      <c r="F35" s="11"/>
      <c r="G35" s="11"/>
      <c r="H35" s="11"/>
      <c r="I35" s="290"/>
      <c r="J35" s="290"/>
    </row>
    <row r="36" spans="1:10" ht="58" x14ac:dyDescent="0.35">
      <c r="A36" s="290" t="s">
        <v>26</v>
      </c>
      <c r="B36" s="5" t="s">
        <v>22</v>
      </c>
      <c r="C36" s="294"/>
      <c r="D36" s="295"/>
      <c r="E36" s="295"/>
      <c r="F36" s="295"/>
      <c r="G36" s="295"/>
      <c r="H36" s="295"/>
      <c r="I36" s="295"/>
      <c r="J36" s="296"/>
    </row>
    <row r="37" spans="1:10" x14ac:dyDescent="0.35">
      <c r="A37" s="290"/>
      <c r="B37" s="5" t="s">
        <v>23</v>
      </c>
      <c r="C37" s="11"/>
      <c r="D37" s="11"/>
      <c r="E37" s="11"/>
      <c r="F37" s="11"/>
      <c r="G37" s="11"/>
      <c r="H37" s="11"/>
      <c r="I37" s="290"/>
      <c r="J37" s="290"/>
    </row>
    <row r="38" spans="1:10" ht="72.5" x14ac:dyDescent="0.35">
      <c r="A38" s="11" t="s">
        <v>13</v>
      </c>
      <c r="B38" s="294"/>
      <c r="C38" s="295"/>
      <c r="D38" s="295"/>
      <c r="E38" s="295"/>
      <c r="F38" s="295"/>
      <c r="G38" s="295"/>
      <c r="H38" s="295"/>
      <c r="I38" s="295"/>
      <c r="J38" s="296"/>
    </row>
  </sheetData>
  <mergeCells count="22">
    <mergeCell ref="I30:J30"/>
    <mergeCell ref="A1:M1"/>
    <mergeCell ref="A2:A3"/>
    <mergeCell ref="B2:M2"/>
    <mergeCell ref="B21:M21"/>
    <mergeCell ref="B22:M22"/>
    <mergeCell ref="A25:J25"/>
    <mergeCell ref="A26:J26"/>
    <mergeCell ref="A27:B27"/>
    <mergeCell ref="I27:J27"/>
    <mergeCell ref="I28:J28"/>
    <mergeCell ref="I29:J29"/>
    <mergeCell ref="A36:A37"/>
    <mergeCell ref="C36:J36"/>
    <mergeCell ref="I37:J37"/>
    <mergeCell ref="B38:J38"/>
    <mergeCell ref="I31:J31"/>
    <mergeCell ref="A32:A35"/>
    <mergeCell ref="C32:J32"/>
    <mergeCell ref="C33:J33"/>
    <mergeCell ref="C34:J34"/>
    <mergeCell ref="I35:J35"/>
  </mergeCells>
  <pageMargins left="0.7" right="0.7" top="0.75" bottom="0.75" header="0.3" footer="0.3"/>
  <pageSetup paperSize="9" orientation="portrait" r:id="rId1"/>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workbookViewId="0">
      <selection activeCell="Q21" sqref="Q21"/>
    </sheetView>
  </sheetViews>
  <sheetFormatPr defaultRowHeight="14.5" x14ac:dyDescent="0.35"/>
  <cols>
    <col min="1" max="1" width="33.7265625" customWidth="1"/>
  </cols>
  <sheetData>
    <row r="1" spans="1:18" x14ac:dyDescent="0.35">
      <c r="A1" s="289"/>
      <c r="B1" s="289"/>
      <c r="C1" s="289"/>
      <c r="D1" s="289"/>
      <c r="E1" s="289"/>
      <c r="F1" s="289"/>
      <c r="G1" s="289"/>
      <c r="H1" s="289"/>
      <c r="I1" s="289"/>
      <c r="J1" s="289"/>
      <c r="K1" s="289"/>
      <c r="L1" s="289"/>
      <c r="M1" s="289"/>
    </row>
    <row r="2" spans="1:18" x14ac:dyDescent="0.35">
      <c r="A2" s="290" t="s">
        <v>1</v>
      </c>
      <c r="B2" s="291" t="s">
        <v>2</v>
      </c>
      <c r="C2" s="291"/>
      <c r="D2" s="291"/>
      <c r="E2" s="291"/>
      <c r="F2" s="291"/>
      <c r="G2" s="291"/>
      <c r="H2" s="291"/>
      <c r="I2" s="291"/>
      <c r="J2" s="291"/>
      <c r="K2" s="291"/>
      <c r="L2" s="291"/>
      <c r="M2" s="291"/>
    </row>
    <row r="3" spans="1:18" ht="29" x14ac:dyDescent="0.35">
      <c r="A3" s="290"/>
      <c r="B3" s="1">
        <v>0</v>
      </c>
      <c r="C3" s="1">
        <v>1</v>
      </c>
      <c r="D3" s="1">
        <v>2</v>
      </c>
      <c r="E3" s="1">
        <v>3</v>
      </c>
      <c r="F3" s="1">
        <v>4</v>
      </c>
      <c r="G3" s="1">
        <v>5</v>
      </c>
      <c r="H3" s="1">
        <v>6</v>
      </c>
      <c r="I3" s="1">
        <v>7</v>
      </c>
      <c r="J3" s="1">
        <v>8</v>
      </c>
      <c r="K3" s="1">
        <v>9</v>
      </c>
      <c r="L3" s="1">
        <v>10</v>
      </c>
      <c r="M3" s="2" t="s">
        <v>3</v>
      </c>
    </row>
    <row r="4" spans="1:18" x14ac:dyDescent="0.35">
      <c r="A4" s="3" t="s">
        <v>4</v>
      </c>
      <c r="B4" s="112">
        <f>SUM(B5:B7)</f>
        <v>0</v>
      </c>
      <c r="C4" s="112">
        <f t="shared" ref="C4:L4" si="0">SUM(C5:C7)</f>
        <v>0</v>
      </c>
      <c r="D4" s="112">
        <f t="shared" si="0"/>
        <v>0</v>
      </c>
      <c r="E4" s="112">
        <f t="shared" si="0"/>
        <v>0</v>
      </c>
      <c r="F4" s="112">
        <f t="shared" si="0"/>
        <v>0</v>
      </c>
      <c r="G4" s="112">
        <f t="shared" si="0"/>
        <v>0</v>
      </c>
      <c r="H4" s="112">
        <f t="shared" si="0"/>
        <v>0</v>
      </c>
      <c r="I4" s="112">
        <f t="shared" si="0"/>
        <v>0</v>
      </c>
      <c r="J4" s="112">
        <f t="shared" si="0"/>
        <v>0</v>
      </c>
      <c r="K4" s="112">
        <f t="shared" si="0"/>
        <v>0</v>
      </c>
      <c r="L4" s="112">
        <f t="shared" si="0"/>
        <v>0</v>
      </c>
      <c r="M4" s="112">
        <f>SUM(B4:L4)</f>
        <v>0</v>
      </c>
    </row>
    <row r="5" spans="1:18" x14ac:dyDescent="0.35">
      <c r="A5" s="5" t="s">
        <v>5</v>
      </c>
      <c r="B5" s="112">
        <v>0</v>
      </c>
      <c r="C5" s="112">
        <v>0</v>
      </c>
      <c r="D5" s="112">
        <v>0</v>
      </c>
      <c r="E5" s="112">
        <v>0</v>
      </c>
      <c r="F5" s="112">
        <v>0</v>
      </c>
      <c r="G5" s="112">
        <v>0</v>
      </c>
      <c r="H5" s="112">
        <v>0</v>
      </c>
      <c r="I5" s="112">
        <v>0</v>
      </c>
      <c r="J5" s="112">
        <v>0</v>
      </c>
      <c r="K5" s="112">
        <v>0</v>
      </c>
      <c r="L5" s="112">
        <v>0</v>
      </c>
      <c r="M5" s="112">
        <f t="shared" ref="M5:M20" si="1">SUM(B5:L5)</f>
        <v>0</v>
      </c>
    </row>
    <row r="6" spans="1:18" x14ac:dyDescent="0.35">
      <c r="A6" s="5" t="s">
        <v>6</v>
      </c>
      <c r="B6" s="112">
        <v>0</v>
      </c>
      <c r="C6" s="112">
        <v>0</v>
      </c>
      <c r="D6" s="112">
        <v>0</v>
      </c>
      <c r="E6" s="112">
        <v>0</v>
      </c>
      <c r="F6" s="112">
        <v>0</v>
      </c>
      <c r="G6" s="112">
        <v>0</v>
      </c>
      <c r="H6" s="112">
        <v>0</v>
      </c>
      <c r="I6" s="112">
        <v>0</v>
      </c>
      <c r="J6" s="112">
        <v>0</v>
      </c>
      <c r="K6" s="112">
        <v>0</v>
      </c>
      <c r="L6" s="112">
        <v>0</v>
      </c>
      <c r="M6" s="112">
        <f t="shared" si="1"/>
        <v>0</v>
      </c>
    </row>
    <row r="7" spans="1:18" x14ac:dyDescent="0.35">
      <c r="A7" s="5" t="s">
        <v>7</v>
      </c>
      <c r="B7" s="112">
        <v>0</v>
      </c>
      <c r="C7" s="112">
        <v>0</v>
      </c>
      <c r="D7" s="112">
        <v>0</v>
      </c>
      <c r="E7" s="112">
        <v>0</v>
      </c>
      <c r="F7" s="112">
        <v>0</v>
      </c>
      <c r="G7" s="112">
        <v>0</v>
      </c>
      <c r="H7" s="112">
        <v>0</v>
      </c>
      <c r="I7" s="112">
        <v>0</v>
      </c>
      <c r="J7" s="112">
        <v>0</v>
      </c>
      <c r="K7" s="112">
        <v>0</v>
      </c>
      <c r="L7" s="112">
        <v>0</v>
      </c>
      <c r="M7" s="112">
        <f t="shared" si="1"/>
        <v>0</v>
      </c>
    </row>
    <row r="8" spans="1:18" x14ac:dyDescent="0.35">
      <c r="A8" s="3" t="s">
        <v>8</v>
      </c>
      <c r="B8" s="112">
        <f>SUM(B9:B11)</f>
        <v>0</v>
      </c>
      <c r="C8" s="112">
        <f t="shared" ref="C8:L8" si="2">SUM(C9:C11)</f>
        <v>1.5</v>
      </c>
      <c r="D8" s="112">
        <f t="shared" si="2"/>
        <v>1.5</v>
      </c>
      <c r="E8" s="112">
        <f t="shared" si="2"/>
        <v>1.5</v>
      </c>
      <c r="F8" s="112">
        <f t="shared" si="2"/>
        <v>1.5</v>
      </c>
      <c r="G8" s="112">
        <f t="shared" si="2"/>
        <v>1.5</v>
      </c>
      <c r="H8" s="112">
        <f t="shared" si="2"/>
        <v>1.5</v>
      </c>
      <c r="I8" s="112">
        <f t="shared" si="2"/>
        <v>1.5</v>
      </c>
      <c r="J8" s="112">
        <f t="shared" si="2"/>
        <v>1.5</v>
      </c>
      <c r="K8" s="112">
        <f t="shared" si="2"/>
        <v>1.5</v>
      </c>
      <c r="L8" s="112">
        <f t="shared" si="2"/>
        <v>1.5</v>
      </c>
      <c r="M8" s="112">
        <f t="shared" si="1"/>
        <v>15</v>
      </c>
    </row>
    <row r="9" spans="1:18" x14ac:dyDescent="0.35">
      <c r="A9" s="5" t="s">
        <v>5</v>
      </c>
      <c r="B9" s="112">
        <v>0</v>
      </c>
      <c r="C9" s="112">
        <v>1.5</v>
      </c>
      <c r="D9" s="112">
        <v>1.5</v>
      </c>
      <c r="E9" s="112">
        <v>1.5</v>
      </c>
      <c r="F9" s="112">
        <v>1.5</v>
      </c>
      <c r="G9" s="112">
        <v>1.5</v>
      </c>
      <c r="H9" s="112">
        <v>1.5</v>
      </c>
      <c r="I9" s="112">
        <v>1.5</v>
      </c>
      <c r="J9" s="112">
        <v>1.5</v>
      </c>
      <c r="K9" s="112">
        <v>1.5</v>
      </c>
      <c r="L9" s="112">
        <v>1.5</v>
      </c>
      <c r="M9" s="112">
        <f t="shared" si="1"/>
        <v>15</v>
      </c>
    </row>
    <row r="10" spans="1:18" x14ac:dyDescent="0.35">
      <c r="A10" s="5" t="s">
        <v>6</v>
      </c>
      <c r="B10" s="112">
        <v>0</v>
      </c>
      <c r="C10" s="112">
        <v>0</v>
      </c>
      <c r="D10" s="112">
        <v>0</v>
      </c>
      <c r="E10" s="112">
        <v>0</v>
      </c>
      <c r="F10" s="112">
        <v>0</v>
      </c>
      <c r="G10" s="112">
        <v>0</v>
      </c>
      <c r="H10" s="112">
        <v>0</v>
      </c>
      <c r="I10" s="112">
        <v>0</v>
      </c>
      <c r="J10" s="112">
        <v>0</v>
      </c>
      <c r="K10" s="112">
        <v>0</v>
      </c>
      <c r="L10" s="112">
        <v>0</v>
      </c>
      <c r="M10" s="112">
        <f t="shared" si="1"/>
        <v>0</v>
      </c>
    </row>
    <row r="11" spans="1:18" x14ac:dyDescent="0.35">
      <c r="A11" s="5" t="s">
        <v>7</v>
      </c>
      <c r="B11" s="112">
        <v>0</v>
      </c>
      <c r="C11" s="112">
        <v>0</v>
      </c>
      <c r="D11" s="112">
        <v>0</v>
      </c>
      <c r="E11" s="112">
        <v>0</v>
      </c>
      <c r="F11" s="112">
        <v>0</v>
      </c>
      <c r="G11" s="112">
        <v>0</v>
      </c>
      <c r="H11" s="112">
        <v>0</v>
      </c>
      <c r="I11" s="112">
        <v>0</v>
      </c>
      <c r="J11" s="112">
        <v>0</v>
      </c>
      <c r="K11" s="112">
        <v>0</v>
      </c>
      <c r="L11" s="112">
        <v>0</v>
      </c>
      <c r="M11" s="112">
        <f t="shared" si="1"/>
        <v>0</v>
      </c>
    </row>
    <row r="12" spans="1:18" x14ac:dyDescent="0.35">
      <c r="A12" s="3" t="s">
        <v>11</v>
      </c>
      <c r="B12" s="112">
        <f>SUM(B13:B15)</f>
        <v>0</v>
      </c>
      <c r="C12" s="112">
        <f t="shared" ref="C12:L12" si="3">SUM(C13:C15)</f>
        <v>-1.5</v>
      </c>
      <c r="D12" s="112">
        <f t="shared" si="3"/>
        <v>-1.5</v>
      </c>
      <c r="E12" s="112">
        <f t="shared" si="3"/>
        <v>-1.5</v>
      </c>
      <c r="F12" s="112">
        <f t="shared" si="3"/>
        <v>-1.5</v>
      </c>
      <c r="G12" s="112">
        <f t="shared" si="3"/>
        <v>-1.5</v>
      </c>
      <c r="H12" s="112">
        <f t="shared" si="3"/>
        <v>-1.5</v>
      </c>
      <c r="I12" s="112">
        <f t="shared" si="3"/>
        <v>-1.5</v>
      </c>
      <c r="J12" s="112">
        <f t="shared" si="3"/>
        <v>-1.5</v>
      </c>
      <c r="K12" s="112">
        <f t="shared" si="3"/>
        <v>-1.5</v>
      </c>
      <c r="L12" s="112">
        <f t="shared" si="3"/>
        <v>-1.5</v>
      </c>
      <c r="M12" s="112">
        <f t="shared" si="1"/>
        <v>-15</v>
      </c>
    </row>
    <row r="13" spans="1:18" ht="15" thickBot="1" x14ac:dyDescent="0.4">
      <c r="A13" s="5" t="s">
        <v>5</v>
      </c>
      <c r="B13" s="112">
        <v>0</v>
      </c>
      <c r="C13" s="112">
        <v>-1.5</v>
      </c>
      <c r="D13" s="112">
        <v>-1.5</v>
      </c>
      <c r="E13" s="112">
        <v>-1.5</v>
      </c>
      <c r="F13" s="112">
        <v>-1.5</v>
      </c>
      <c r="G13" s="112">
        <v>-1.5</v>
      </c>
      <c r="H13" s="112">
        <v>-1.5</v>
      </c>
      <c r="I13" s="112">
        <v>-1.5</v>
      </c>
      <c r="J13" s="112">
        <v>-1.5</v>
      </c>
      <c r="K13" s="112">
        <v>-1.5</v>
      </c>
      <c r="L13" s="112">
        <v>-1.5</v>
      </c>
      <c r="M13" s="112">
        <f t="shared" si="1"/>
        <v>-15</v>
      </c>
    </row>
    <row r="14" spans="1:18" ht="15" thickBot="1" x14ac:dyDescent="0.4">
      <c r="A14" s="5" t="s">
        <v>6</v>
      </c>
      <c r="B14" s="112">
        <v>0</v>
      </c>
      <c r="C14" s="112">
        <v>0</v>
      </c>
      <c r="D14" s="112">
        <v>0</v>
      </c>
      <c r="E14" s="112">
        <v>0</v>
      </c>
      <c r="F14" s="112">
        <v>0</v>
      </c>
      <c r="G14" s="112">
        <v>0</v>
      </c>
      <c r="H14" s="112">
        <v>0</v>
      </c>
      <c r="I14" s="112">
        <v>0</v>
      </c>
      <c r="J14" s="112">
        <v>0</v>
      </c>
      <c r="K14" s="112">
        <v>0</v>
      </c>
      <c r="L14" s="112">
        <v>0</v>
      </c>
      <c r="M14" s="112">
        <f t="shared" si="1"/>
        <v>0</v>
      </c>
      <c r="O14" s="123" t="s">
        <v>297</v>
      </c>
      <c r="P14" s="124">
        <v>3.9</v>
      </c>
    </row>
    <row r="15" spans="1:18" ht="15" thickBot="1" x14ac:dyDescent="0.4">
      <c r="A15" s="5" t="s">
        <v>7</v>
      </c>
      <c r="B15" s="112">
        <v>0</v>
      </c>
      <c r="C15" s="112">
        <v>0</v>
      </c>
      <c r="D15" s="112">
        <v>0</v>
      </c>
      <c r="E15" s="112">
        <v>0</v>
      </c>
      <c r="F15" s="112">
        <v>0</v>
      </c>
      <c r="G15" s="112">
        <v>0</v>
      </c>
      <c r="H15" s="112">
        <v>0</v>
      </c>
      <c r="I15" s="112">
        <v>0</v>
      </c>
      <c r="J15" s="112">
        <v>0</v>
      </c>
      <c r="K15" s="112">
        <v>0</v>
      </c>
      <c r="L15" s="112">
        <v>0</v>
      </c>
      <c r="M15" s="112">
        <f t="shared" si="1"/>
        <v>0</v>
      </c>
      <c r="O15" s="123" t="s">
        <v>370</v>
      </c>
      <c r="P15" s="124">
        <f>SUM(Q15:R15)</f>
        <v>7.51</v>
      </c>
      <c r="Q15">
        <v>3.58</v>
      </c>
      <c r="R15">
        <v>3.93</v>
      </c>
    </row>
    <row r="16" spans="1:18" ht="29.5" thickBot="1" x14ac:dyDescent="0.4">
      <c r="A16" s="3" t="s">
        <v>9</v>
      </c>
      <c r="B16" s="112">
        <v>0</v>
      </c>
      <c r="C16" s="120">
        <v>25.58</v>
      </c>
      <c r="D16" s="120">
        <v>17.581</v>
      </c>
      <c r="E16" s="112">
        <v>0</v>
      </c>
      <c r="F16" s="112">
        <v>0</v>
      </c>
      <c r="G16" s="112">
        <v>0</v>
      </c>
      <c r="H16" s="112">
        <v>0</v>
      </c>
      <c r="I16" s="112">
        <v>0</v>
      </c>
      <c r="J16" s="112">
        <v>0</v>
      </c>
      <c r="K16" s="112">
        <v>0</v>
      </c>
      <c r="L16" s="112">
        <v>0</v>
      </c>
      <c r="M16" s="65">
        <f t="shared" si="1"/>
        <v>43.161000000000001</v>
      </c>
      <c r="O16" s="123">
        <v>57</v>
      </c>
      <c r="P16" s="124">
        <v>3.58</v>
      </c>
    </row>
    <row r="17" spans="1:13" x14ac:dyDescent="0.35">
      <c r="A17" s="3" t="s">
        <v>10</v>
      </c>
      <c r="B17" s="112">
        <f>SUM(B18:B20)</f>
        <v>0</v>
      </c>
      <c r="C17" s="112">
        <v>0</v>
      </c>
      <c r="D17" s="112">
        <v>0</v>
      </c>
      <c r="E17" s="112">
        <v>0</v>
      </c>
      <c r="F17" s="112">
        <v>0</v>
      </c>
      <c r="G17" s="112">
        <v>0</v>
      </c>
      <c r="H17" s="112">
        <v>0</v>
      </c>
      <c r="I17" s="112">
        <v>0</v>
      </c>
      <c r="J17" s="112">
        <v>0</v>
      </c>
      <c r="K17" s="112">
        <v>0</v>
      </c>
      <c r="L17" s="112">
        <v>0</v>
      </c>
      <c r="M17" s="112">
        <f t="shared" si="1"/>
        <v>0</v>
      </c>
    </row>
    <row r="18" spans="1:13" x14ac:dyDescent="0.35">
      <c r="A18" s="5" t="s">
        <v>5</v>
      </c>
      <c r="B18" s="112">
        <v>0</v>
      </c>
      <c r="C18" s="112">
        <v>0</v>
      </c>
      <c r="D18" s="112">
        <v>0</v>
      </c>
      <c r="E18" s="112">
        <v>0</v>
      </c>
      <c r="F18" s="112">
        <v>0</v>
      </c>
      <c r="G18" s="112">
        <v>0</v>
      </c>
      <c r="H18" s="112">
        <v>0</v>
      </c>
      <c r="I18" s="112">
        <v>0</v>
      </c>
      <c r="J18" s="112">
        <v>0</v>
      </c>
      <c r="K18" s="112">
        <v>0</v>
      </c>
      <c r="L18" s="112">
        <v>0</v>
      </c>
      <c r="M18" s="112">
        <f t="shared" si="1"/>
        <v>0</v>
      </c>
    </row>
    <row r="19" spans="1:13" x14ac:dyDescent="0.35">
      <c r="A19" s="5" t="s">
        <v>6</v>
      </c>
      <c r="B19" s="112">
        <v>0</v>
      </c>
      <c r="C19" s="112">
        <v>0</v>
      </c>
      <c r="D19" s="112">
        <v>0</v>
      </c>
      <c r="E19" s="112">
        <v>0</v>
      </c>
      <c r="F19" s="112">
        <v>0</v>
      </c>
      <c r="G19" s="112">
        <v>0</v>
      </c>
      <c r="H19" s="112">
        <v>0</v>
      </c>
      <c r="I19" s="112">
        <v>0</v>
      </c>
      <c r="J19" s="112">
        <v>0</v>
      </c>
      <c r="K19" s="112">
        <v>0</v>
      </c>
      <c r="L19" s="112">
        <v>0</v>
      </c>
      <c r="M19" s="112">
        <f t="shared" si="1"/>
        <v>0</v>
      </c>
    </row>
    <row r="20" spans="1:13" x14ac:dyDescent="0.35">
      <c r="A20" s="5" t="s">
        <v>7</v>
      </c>
      <c r="B20" s="112">
        <v>0</v>
      </c>
      <c r="C20" s="112">
        <v>0</v>
      </c>
      <c r="D20" s="112">
        <v>0</v>
      </c>
      <c r="E20" s="112">
        <v>0</v>
      </c>
      <c r="F20" s="112">
        <v>0</v>
      </c>
      <c r="G20" s="112">
        <v>0</v>
      </c>
      <c r="H20" s="112">
        <v>0</v>
      </c>
      <c r="I20" s="112">
        <v>0</v>
      </c>
      <c r="J20" s="112">
        <v>0</v>
      </c>
      <c r="K20" s="112">
        <v>0</v>
      </c>
      <c r="L20" s="112">
        <v>0</v>
      </c>
      <c r="M20" s="112">
        <f t="shared" si="1"/>
        <v>0</v>
      </c>
    </row>
    <row r="21" spans="1:13" ht="64.5" customHeight="1" x14ac:dyDescent="0.35">
      <c r="A21" s="5" t="s">
        <v>12</v>
      </c>
      <c r="B21" s="290" t="s">
        <v>424</v>
      </c>
      <c r="C21" s="290"/>
      <c r="D21" s="290"/>
      <c r="E21" s="290"/>
      <c r="F21" s="290"/>
      <c r="G21" s="290"/>
      <c r="H21" s="290"/>
      <c r="I21" s="290"/>
      <c r="J21" s="290"/>
      <c r="K21" s="290"/>
      <c r="L21" s="290"/>
      <c r="M21" s="290"/>
    </row>
    <row r="22" spans="1:13" ht="146.25" customHeight="1" x14ac:dyDescent="0.35">
      <c r="A22" s="5" t="s">
        <v>13</v>
      </c>
      <c r="B22" s="290" t="s">
        <v>399</v>
      </c>
      <c r="C22" s="290"/>
      <c r="D22" s="290"/>
      <c r="E22" s="290"/>
      <c r="F22" s="290"/>
      <c r="G22" s="290"/>
      <c r="H22" s="290"/>
      <c r="I22" s="290"/>
      <c r="J22" s="290"/>
      <c r="K22" s="290"/>
      <c r="L22" s="290"/>
      <c r="M22" s="290"/>
    </row>
    <row r="25" spans="1:13" x14ac:dyDescent="0.35">
      <c r="A25" s="289" t="s">
        <v>14</v>
      </c>
      <c r="B25" s="289"/>
      <c r="C25" s="289"/>
      <c r="D25" s="289"/>
      <c r="E25" s="289"/>
      <c r="F25" s="289"/>
      <c r="G25" s="289"/>
      <c r="H25" s="289"/>
      <c r="I25" s="289"/>
      <c r="J25" s="289"/>
    </row>
    <row r="26" spans="1:13" x14ac:dyDescent="0.35">
      <c r="A26" s="291" t="s">
        <v>15</v>
      </c>
      <c r="B26" s="291"/>
      <c r="C26" s="291"/>
      <c r="D26" s="291"/>
      <c r="E26" s="291"/>
      <c r="F26" s="291"/>
      <c r="G26" s="291"/>
      <c r="H26" s="291"/>
      <c r="I26" s="291"/>
      <c r="J26" s="291"/>
    </row>
    <row r="27" spans="1:13" x14ac:dyDescent="0.35">
      <c r="A27" s="290" t="s">
        <v>16</v>
      </c>
      <c r="B27" s="290"/>
      <c r="C27" s="6">
        <v>0</v>
      </c>
      <c r="D27" s="5">
        <v>1</v>
      </c>
      <c r="E27" s="5">
        <v>2</v>
      </c>
      <c r="F27" s="5">
        <v>3</v>
      </c>
      <c r="G27" s="5">
        <v>5</v>
      </c>
      <c r="H27" s="5">
        <v>10</v>
      </c>
      <c r="I27" s="292" t="s">
        <v>3</v>
      </c>
      <c r="J27" s="292"/>
    </row>
    <row r="28" spans="1:13" ht="43.5" x14ac:dyDescent="0.35">
      <c r="A28" s="111" t="s">
        <v>17</v>
      </c>
      <c r="B28" s="5" t="s">
        <v>20</v>
      </c>
      <c r="C28" s="111"/>
      <c r="D28" s="111"/>
      <c r="E28" s="111"/>
      <c r="F28" s="111"/>
      <c r="G28" s="111"/>
      <c r="H28" s="111"/>
      <c r="I28" s="290"/>
      <c r="J28" s="290"/>
    </row>
    <row r="29" spans="1:13" ht="87" x14ac:dyDescent="0.35">
      <c r="A29" s="111" t="s">
        <v>18</v>
      </c>
      <c r="B29" s="5" t="s">
        <v>21</v>
      </c>
      <c r="C29" s="111"/>
      <c r="D29" s="111"/>
      <c r="E29" s="111"/>
      <c r="F29" s="111"/>
      <c r="G29" s="111"/>
      <c r="H29" s="111"/>
      <c r="I29" s="294"/>
      <c r="J29" s="296"/>
    </row>
    <row r="30" spans="1:13" ht="87" x14ac:dyDescent="0.35">
      <c r="A30" s="111" t="s">
        <v>19</v>
      </c>
      <c r="B30" s="7" t="s">
        <v>22</v>
      </c>
      <c r="C30" s="111"/>
      <c r="D30" s="111"/>
      <c r="E30" s="111"/>
      <c r="F30" s="111"/>
      <c r="G30" s="111"/>
      <c r="H30" s="111"/>
      <c r="I30" s="290"/>
      <c r="J30" s="290"/>
    </row>
    <row r="31" spans="1:13" ht="29" x14ac:dyDescent="0.35">
      <c r="A31" s="8"/>
      <c r="B31" s="5" t="s">
        <v>23</v>
      </c>
      <c r="C31" s="111"/>
      <c r="D31" s="111"/>
      <c r="E31" s="111"/>
      <c r="F31" s="111"/>
      <c r="G31" s="111"/>
      <c r="H31" s="111"/>
      <c r="I31" s="290"/>
      <c r="J31" s="290"/>
    </row>
    <row r="32" spans="1:13" ht="43.5" x14ac:dyDescent="0.35">
      <c r="A32" s="290" t="s">
        <v>24</v>
      </c>
      <c r="B32" s="5" t="s">
        <v>20</v>
      </c>
      <c r="C32" s="290"/>
      <c r="D32" s="290"/>
      <c r="E32" s="290"/>
      <c r="F32" s="290"/>
      <c r="G32" s="290"/>
      <c r="H32" s="290"/>
      <c r="I32" s="290"/>
      <c r="J32" s="290"/>
    </row>
    <row r="33" spans="1:10" ht="87" x14ac:dyDescent="0.35">
      <c r="A33" s="290"/>
      <c r="B33" s="5" t="s">
        <v>21</v>
      </c>
      <c r="C33" s="290"/>
      <c r="D33" s="290"/>
      <c r="E33" s="290"/>
      <c r="F33" s="290"/>
      <c r="G33" s="290"/>
      <c r="H33" s="290"/>
      <c r="I33" s="290"/>
      <c r="J33" s="290"/>
    </row>
    <row r="34" spans="1:10" ht="87" x14ac:dyDescent="0.35">
      <c r="A34" s="290"/>
      <c r="B34" s="7" t="s">
        <v>25</v>
      </c>
      <c r="C34" s="290"/>
      <c r="D34" s="290"/>
      <c r="E34" s="290"/>
      <c r="F34" s="290"/>
      <c r="G34" s="290"/>
      <c r="H34" s="290"/>
      <c r="I34" s="290"/>
      <c r="J34" s="290"/>
    </row>
    <row r="35" spans="1:10" ht="29" x14ac:dyDescent="0.35">
      <c r="A35" s="290"/>
      <c r="B35" s="5" t="s">
        <v>23</v>
      </c>
      <c r="C35" s="111"/>
      <c r="D35" s="111"/>
      <c r="E35" s="111"/>
      <c r="F35" s="111"/>
      <c r="G35" s="111"/>
      <c r="H35" s="111"/>
      <c r="I35" s="290"/>
      <c r="J35" s="290"/>
    </row>
    <row r="36" spans="1:10" ht="87" x14ac:dyDescent="0.35">
      <c r="A36" s="290" t="s">
        <v>26</v>
      </c>
      <c r="B36" s="5" t="s">
        <v>22</v>
      </c>
      <c r="C36" s="294"/>
      <c r="D36" s="295"/>
      <c r="E36" s="295"/>
      <c r="F36" s="295"/>
      <c r="G36" s="295"/>
      <c r="H36" s="295"/>
      <c r="I36" s="295"/>
      <c r="J36" s="296"/>
    </row>
    <row r="37" spans="1:10" ht="29" x14ac:dyDescent="0.35">
      <c r="A37" s="290"/>
      <c r="B37" s="5" t="s">
        <v>23</v>
      </c>
      <c r="C37" s="111"/>
      <c r="D37" s="111"/>
      <c r="E37" s="111"/>
      <c r="F37" s="111"/>
      <c r="G37" s="111"/>
      <c r="H37" s="111"/>
      <c r="I37" s="290"/>
      <c r="J37" s="290"/>
    </row>
    <row r="38" spans="1:10" ht="43.5" x14ac:dyDescent="0.35">
      <c r="A38" s="111" t="s">
        <v>13</v>
      </c>
      <c r="B38" s="294"/>
      <c r="C38" s="295"/>
      <c r="D38" s="295"/>
      <c r="E38" s="295"/>
      <c r="F38" s="295"/>
      <c r="G38" s="295"/>
      <c r="H38" s="295"/>
      <c r="I38" s="295"/>
      <c r="J38" s="296"/>
    </row>
  </sheetData>
  <mergeCells count="22">
    <mergeCell ref="I30:J30"/>
    <mergeCell ref="A1:M1"/>
    <mergeCell ref="A2:A3"/>
    <mergeCell ref="B2:M2"/>
    <mergeCell ref="B21:M21"/>
    <mergeCell ref="B22:M22"/>
    <mergeCell ref="A25:J25"/>
    <mergeCell ref="A26:J26"/>
    <mergeCell ref="A27:B27"/>
    <mergeCell ref="I27:J27"/>
    <mergeCell ref="I28:J28"/>
    <mergeCell ref="I29:J29"/>
    <mergeCell ref="A36:A37"/>
    <mergeCell ref="C36:J36"/>
    <mergeCell ref="I37:J37"/>
    <mergeCell ref="B38:J38"/>
    <mergeCell ref="I31:J31"/>
    <mergeCell ref="A32:A35"/>
    <mergeCell ref="C32:J32"/>
    <mergeCell ref="C33:J33"/>
    <mergeCell ref="C34:J34"/>
    <mergeCell ref="I35:J35"/>
  </mergeCells>
  <pageMargins left="0.7" right="0.7" top="0.75" bottom="0.75" header="0.3" footer="0.3"/>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workbookViewId="0">
      <selection activeCell="C28" sqref="C28:H29"/>
    </sheetView>
  </sheetViews>
  <sheetFormatPr defaultRowHeight="14.5" x14ac:dyDescent="0.35"/>
  <cols>
    <col min="1" max="1" width="33.7265625" customWidth="1"/>
  </cols>
  <sheetData>
    <row r="1" spans="1:16" x14ac:dyDescent="0.35">
      <c r="A1" s="289"/>
      <c r="B1" s="289"/>
      <c r="C1" s="289"/>
      <c r="D1" s="289"/>
      <c r="E1" s="289"/>
      <c r="F1" s="289"/>
      <c r="G1" s="289"/>
      <c r="H1" s="289"/>
      <c r="I1" s="289"/>
      <c r="J1" s="289"/>
      <c r="K1" s="289"/>
      <c r="L1" s="289"/>
      <c r="M1" s="289"/>
    </row>
    <row r="2" spans="1:16" x14ac:dyDescent="0.35">
      <c r="A2" s="290" t="s">
        <v>1</v>
      </c>
      <c r="B2" s="291" t="s">
        <v>2</v>
      </c>
      <c r="C2" s="291"/>
      <c r="D2" s="291"/>
      <c r="E2" s="291"/>
      <c r="F2" s="291"/>
      <c r="G2" s="291"/>
      <c r="H2" s="291"/>
      <c r="I2" s="291"/>
      <c r="J2" s="291"/>
      <c r="K2" s="291"/>
      <c r="L2" s="291"/>
      <c r="M2" s="291"/>
    </row>
    <row r="3" spans="1:16" ht="29" x14ac:dyDescent="0.35">
      <c r="A3" s="290"/>
      <c r="B3" s="1">
        <v>0</v>
      </c>
      <c r="C3" s="1">
        <v>1</v>
      </c>
      <c r="D3" s="1">
        <v>2</v>
      </c>
      <c r="E3" s="1">
        <v>3</v>
      </c>
      <c r="F3" s="1">
        <v>4</v>
      </c>
      <c r="G3" s="1">
        <v>5</v>
      </c>
      <c r="H3" s="1">
        <v>6</v>
      </c>
      <c r="I3" s="1">
        <v>7</v>
      </c>
      <c r="J3" s="1">
        <v>8</v>
      </c>
      <c r="K3" s="1">
        <v>9</v>
      </c>
      <c r="L3" s="1">
        <v>10</v>
      </c>
      <c r="M3" s="2" t="s">
        <v>3</v>
      </c>
    </row>
    <row r="4" spans="1:16" x14ac:dyDescent="0.35">
      <c r="A4" s="3" t="s">
        <v>4</v>
      </c>
      <c r="B4" s="105">
        <f>SUM(B5:B7)</f>
        <v>0</v>
      </c>
      <c r="C4" s="105">
        <f t="shared" ref="C4:L4" si="0">SUM(C5:C7)</f>
        <v>0</v>
      </c>
      <c r="D4" s="105">
        <f t="shared" si="0"/>
        <v>0</v>
      </c>
      <c r="E4" s="105">
        <f t="shared" si="0"/>
        <v>0</v>
      </c>
      <c r="F4" s="105">
        <f t="shared" si="0"/>
        <v>0</v>
      </c>
      <c r="G4" s="105">
        <f t="shared" si="0"/>
        <v>0</v>
      </c>
      <c r="H4" s="105">
        <f t="shared" si="0"/>
        <v>0</v>
      </c>
      <c r="I4" s="105">
        <f t="shared" si="0"/>
        <v>0</v>
      </c>
      <c r="J4" s="105">
        <f t="shared" si="0"/>
        <v>0</v>
      </c>
      <c r="K4" s="105">
        <f t="shared" si="0"/>
        <v>0</v>
      </c>
      <c r="L4" s="105">
        <f t="shared" si="0"/>
        <v>0</v>
      </c>
      <c r="M4" s="105">
        <f>SUM(B4:L4)</f>
        <v>0</v>
      </c>
    </row>
    <row r="5" spans="1:16" x14ac:dyDescent="0.35">
      <c r="A5" s="5" t="s">
        <v>5</v>
      </c>
      <c r="B5" s="105">
        <v>0</v>
      </c>
      <c r="C5" s="105">
        <v>0</v>
      </c>
      <c r="D5" s="105">
        <v>0</v>
      </c>
      <c r="E5" s="105">
        <v>0</v>
      </c>
      <c r="F5" s="105">
        <v>0</v>
      </c>
      <c r="G5" s="105">
        <v>0</v>
      </c>
      <c r="H5" s="105">
        <v>0</v>
      </c>
      <c r="I5" s="105">
        <v>0</v>
      </c>
      <c r="J5" s="105">
        <v>0</v>
      </c>
      <c r="K5" s="105">
        <v>0</v>
      </c>
      <c r="L5" s="105">
        <v>0</v>
      </c>
      <c r="M5" s="105">
        <f t="shared" ref="M5:M20" si="1">SUM(B5:L5)</f>
        <v>0</v>
      </c>
    </row>
    <row r="6" spans="1:16" x14ac:dyDescent="0.35">
      <c r="A6" s="5" t="s">
        <v>6</v>
      </c>
      <c r="B6" s="105">
        <v>0</v>
      </c>
      <c r="C6" s="105">
        <v>0</v>
      </c>
      <c r="D6" s="105">
        <v>0</v>
      </c>
      <c r="E6" s="105">
        <v>0</v>
      </c>
      <c r="F6" s="105">
        <v>0</v>
      </c>
      <c r="G6" s="105">
        <v>0</v>
      </c>
      <c r="H6" s="105">
        <v>0</v>
      </c>
      <c r="I6" s="105">
        <v>0</v>
      </c>
      <c r="J6" s="105">
        <v>0</v>
      </c>
      <c r="K6" s="105">
        <v>0</v>
      </c>
      <c r="L6" s="105">
        <v>0</v>
      </c>
      <c r="M6" s="105">
        <f t="shared" si="1"/>
        <v>0</v>
      </c>
    </row>
    <row r="7" spans="1:16" x14ac:dyDescent="0.35">
      <c r="A7" s="5" t="s">
        <v>7</v>
      </c>
      <c r="B7" s="105">
        <v>0</v>
      </c>
      <c r="C7" s="105">
        <v>0</v>
      </c>
      <c r="D7" s="105">
        <v>0</v>
      </c>
      <c r="E7" s="105">
        <v>0</v>
      </c>
      <c r="F7" s="105">
        <v>0</v>
      </c>
      <c r="G7" s="105">
        <v>0</v>
      </c>
      <c r="H7" s="105">
        <v>0</v>
      </c>
      <c r="I7" s="105">
        <v>0</v>
      </c>
      <c r="J7" s="105">
        <v>0</v>
      </c>
      <c r="K7" s="105">
        <v>0</v>
      </c>
      <c r="L7" s="105">
        <v>0</v>
      </c>
      <c r="M7" s="105">
        <f t="shared" si="1"/>
        <v>0</v>
      </c>
    </row>
    <row r="8" spans="1:16" x14ac:dyDescent="0.35">
      <c r="A8" s="3" t="s">
        <v>8</v>
      </c>
      <c r="B8" s="105">
        <f>SUM(B9:B11)</f>
        <v>0</v>
      </c>
      <c r="C8" s="105">
        <f t="shared" ref="C8:L8" si="2">SUM(C9:C11)</f>
        <v>1.55</v>
      </c>
      <c r="D8" s="105">
        <f t="shared" si="2"/>
        <v>2.1</v>
      </c>
      <c r="E8" s="105">
        <f t="shared" si="2"/>
        <v>2.63</v>
      </c>
      <c r="F8" s="105">
        <f t="shared" si="2"/>
        <v>4.8600000000000003</v>
      </c>
      <c r="G8" s="105">
        <f t="shared" si="2"/>
        <v>5.36</v>
      </c>
      <c r="H8" s="105">
        <f t="shared" si="2"/>
        <v>5.36</v>
      </c>
      <c r="I8" s="105">
        <f t="shared" si="2"/>
        <v>6.11</v>
      </c>
      <c r="J8" s="105">
        <f t="shared" si="2"/>
        <v>5.36</v>
      </c>
      <c r="K8" s="105">
        <f t="shared" si="2"/>
        <v>5.36</v>
      </c>
      <c r="L8" s="105">
        <f t="shared" si="2"/>
        <v>5.36</v>
      </c>
      <c r="M8" s="105">
        <f t="shared" si="1"/>
        <v>44.05</v>
      </c>
    </row>
    <row r="9" spans="1:16" x14ac:dyDescent="0.35">
      <c r="A9" s="5" t="s">
        <v>5</v>
      </c>
      <c r="B9" s="108">
        <v>0</v>
      </c>
      <c r="C9" s="108">
        <v>1.55</v>
      </c>
      <c r="D9" s="108">
        <v>2.1</v>
      </c>
      <c r="E9" s="108">
        <v>2.63</v>
      </c>
      <c r="F9" s="108">
        <v>4.8600000000000003</v>
      </c>
      <c r="G9" s="108">
        <v>5.36</v>
      </c>
      <c r="H9" s="108">
        <v>5.36</v>
      </c>
      <c r="I9" s="108">
        <v>6.11</v>
      </c>
      <c r="J9" s="108">
        <v>5.36</v>
      </c>
      <c r="K9" s="108">
        <v>5.36</v>
      </c>
      <c r="L9" s="108">
        <v>5.36</v>
      </c>
      <c r="M9" s="105">
        <f t="shared" si="1"/>
        <v>44.05</v>
      </c>
    </row>
    <row r="10" spans="1:16" x14ac:dyDescent="0.35">
      <c r="A10" s="5" t="s">
        <v>6</v>
      </c>
      <c r="B10" s="105">
        <v>0</v>
      </c>
      <c r="C10" s="105">
        <v>0</v>
      </c>
      <c r="D10" s="105">
        <v>0</v>
      </c>
      <c r="E10" s="105">
        <v>0</v>
      </c>
      <c r="F10" s="105">
        <v>0</v>
      </c>
      <c r="G10" s="105">
        <v>0</v>
      </c>
      <c r="H10" s="105">
        <v>0</v>
      </c>
      <c r="I10" s="105">
        <v>0</v>
      </c>
      <c r="J10" s="105">
        <v>0</v>
      </c>
      <c r="K10" s="105">
        <v>0</v>
      </c>
      <c r="L10" s="105">
        <v>0</v>
      </c>
      <c r="M10" s="105">
        <f t="shared" si="1"/>
        <v>0</v>
      </c>
    </row>
    <row r="11" spans="1:16" x14ac:dyDescent="0.35">
      <c r="A11" s="5" t="s">
        <v>7</v>
      </c>
      <c r="B11" s="105">
        <v>0</v>
      </c>
      <c r="C11" s="105">
        <v>0</v>
      </c>
      <c r="D11" s="105">
        <v>0</v>
      </c>
      <c r="E11" s="105">
        <v>0</v>
      </c>
      <c r="F11" s="105">
        <v>0</v>
      </c>
      <c r="G11" s="105">
        <v>0</v>
      </c>
      <c r="H11" s="105">
        <v>0</v>
      </c>
      <c r="I11" s="105">
        <v>0</v>
      </c>
      <c r="J11" s="105">
        <v>0</v>
      </c>
      <c r="K11" s="105">
        <v>0</v>
      </c>
      <c r="L11" s="105">
        <v>0</v>
      </c>
      <c r="M11" s="105">
        <f t="shared" si="1"/>
        <v>0</v>
      </c>
    </row>
    <row r="12" spans="1:16" x14ac:dyDescent="0.35">
      <c r="A12" s="3" t="s">
        <v>11</v>
      </c>
      <c r="B12" s="105">
        <f>SUM(B13:B15)</f>
        <v>0</v>
      </c>
      <c r="C12" s="105">
        <f t="shared" ref="C12:L12" si="3">SUM(C13:C15)</f>
        <v>-1.55</v>
      </c>
      <c r="D12" s="105">
        <f t="shared" si="3"/>
        <v>-2.1</v>
      </c>
      <c r="E12" s="105">
        <f t="shared" si="3"/>
        <v>-2.63</v>
      </c>
      <c r="F12" s="105">
        <f t="shared" si="3"/>
        <v>-4.8600000000000003</v>
      </c>
      <c r="G12" s="105">
        <f t="shared" si="3"/>
        <v>-5.36</v>
      </c>
      <c r="H12" s="105">
        <f t="shared" si="3"/>
        <v>-5.36</v>
      </c>
      <c r="I12" s="105">
        <f t="shared" si="3"/>
        <v>-6.11</v>
      </c>
      <c r="J12" s="105">
        <f t="shared" si="3"/>
        <v>-5.36</v>
      </c>
      <c r="K12" s="105">
        <f t="shared" si="3"/>
        <v>-5.36</v>
      </c>
      <c r="L12" s="105">
        <f t="shared" si="3"/>
        <v>-5.36</v>
      </c>
      <c r="M12" s="105">
        <f t="shared" si="1"/>
        <v>-44.05</v>
      </c>
    </row>
    <row r="13" spans="1:16" ht="15" thickBot="1" x14ac:dyDescent="0.4">
      <c r="A13" s="5" t="s">
        <v>5</v>
      </c>
      <c r="B13" s="108">
        <v>0</v>
      </c>
      <c r="C13" s="108">
        <v>-1.55</v>
      </c>
      <c r="D13" s="108">
        <v>-2.1</v>
      </c>
      <c r="E13" s="108">
        <v>-2.63</v>
      </c>
      <c r="F13" s="108">
        <v>-4.8600000000000003</v>
      </c>
      <c r="G13" s="108">
        <v>-5.36</v>
      </c>
      <c r="H13" s="108">
        <v>-5.36</v>
      </c>
      <c r="I13" s="108">
        <v>-6.11</v>
      </c>
      <c r="J13" s="108">
        <v>-5.36</v>
      </c>
      <c r="K13" s="108">
        <v>-5.36</v>
      </c>
      <c r="L13" s="108">
        <v>-5.36</v>
      </c>
      <c r="M13" s="105">
        <f t="shared" si="1"/>
        <v>-44.05</v>
      </c>
    </row>
    <row r="14" spans="1:16" ht="15" thickBot="1" x14ac:dyDescent="0.4">
      <c r="A14" s="5" t="s">
        <v>6</v>
      </c>
      <c r="B14" s="105">
        <v>0</v>
      </c>
      <c r="C14" s="105">
        <v>0</v>
      </c>
      <c r="D14" s="105">
        <v>0</v>
      </c>
      <c r="E14" s="105">
        <v>0</v>
      </c>
      <c r="F14" s="105">
        <v>0</v>
      </c>
      <c r="G14" s="105">
        <v>0</v>
      </c>
      <c r="H14" s="105">
        <v>0</v>
      </c>
      <c r="I14" s="105">
        <v>0</v>
      </c>
      <c r="J14" s="105">
        <v>0</v>
      </c>
      <c r="K14" s="105">
        <v>0</v>
      </c>
      <c r="L14" s="105">
        <v>0</v>
      </c>
      <c r="M14" s="105">
        <f t="shared" si="1"/>
        <v>0</v>
      </c>
      <c r="O14" s="67"/>
      <c r="P14" s="74"/>
    </row>
    <row r="15" spans="1:16" ht="15" thickBot="1" x14ac:dyDescent="0.4">
      <c r="A15" s="5" t="s">
        <v>7</v>
      </c>
      <c r="B15" s="105">
        <v>0</v>
      </c>
      <c r="C15" s="105">
        <v>0</v>
      </c>
      <c r="D15" s="105">
        <v>0</v>
      </c>
      <c r="E15" s="105">
        <v>0</v>
      </c>
      <c r="F15" s="105">
        <v>0</v>
      </c>
      <c r="G15" s="105">
        <v>0</v>
      </c>
      <c r="H15" s="105">
        <v>0</v>
      </c>
      <c r="I15" s="105">
        <v>0</v>
      </c>
      <c r="J15" s="105">
        <v>0</v>
      </c>
      <c r="K15" s="105">
        <v>0</v>
      </c>
      <c r="L15" s="105">
        <v>0</v>
      </c>
      <c r="M15" s="105">
        <f t="shared" si="1"/>
        <v>0</v>
      </c>
      <c r="O15" s="67"/>
      <c r="P15" s="74"/>
    </row>
    <row r="16" spans="1:16" ht="29" x14ac:dyDescent="0.35">
      <c r="A16" s="3" t="s">
        <v>9</v>
      </c>
      <c r="B16" s="108">
        <v>0</v>
      </c>
      <c r="C16" s="108">
        <v>8.31</v>
      </c>
      <c r="D16" s="108">
        <v>11.28</v>
      </c>
      <c r="E16" s="108">
        <v>12.91</v>
      </c>
      <c r="F16" s="108">
        <v>2.21</v>
      </c>
      <c r="G16" s="105">
        <v>0</v>
      </c>
      <c r="H16" s="105">
        <v>0</v>
      </c>
      <c r="I16" s="105">
        <v>0</v>
      </c>
      <c r="J16" s="105">
        <v>0</v>
      </c>
      <c r="K16" s="105">
        <v>0</v>
      </c>
      <c r="L16" s="105">
        <v>0</v>
      </c>
      <c r="M16" s="105">
        <f t="shared" si="1"/>
        <v>34.71</v>
      </c>
    </row>
    <row r="17" spans="1:17" x14ac:dyDescent="0.35">
      <c r="A17" s="3" t="s">
        <v>10</v>
      </c>
      <c r="B17" s="105">
        <f>SUM(B18:B20)</f>
        <v>0</v>
      </c>
      <c r="C17" s="105">
        <f t="shared" ref="C17:L17" si="4">SUM(C18:C20)</f>
        <v>3.9699999999999998</v>
      </c>
      <c r="D17" s="105">
        <f t="shared" si="4"/>
        <v>3.9699999999999998</v>
      </c>
      <c r="E17" s="105">
        <f t="shared" si="4"/>
        <v>3.9699999999999998</v>
      </c>
      <c r="F17" s="105">
        <f t="shared" si="4"/>
        <v>3.9699999999999998</v>
      </c>
      <c r="G17" s="105">
        <f t="shared" si="4"/>
        <v>3.9699999999999998</v>
      </c>
      <c r="H17" s="105">
        <f t="shared" si="4"/>
        <v>3.9699999999999998</v>
      </c>
      <c r="I17" s="105">
        <f t="shared" si="4"/>
        <v>3.9699999999999998</v>
      </c>
      <c r="J17" s="105">
        <f t="shared" si="4"/>
        <v>3.9699999999999998</v>
      </c>
      <c r="K17" s="105">
        <f t="shared" si="4"/>
        <v>3.9699999999999998</v>
      </c>
      <c r="L17" s="105">
        <f t="shared" si="4"/>
        <v>3.9699999999999998</v>
      </c>
      <c r="M17" s="105">
        <f t="shared" si="1"/>
        <v>39.699999999999996</v>
      </c>
      <c r="O17" t="s">
        <v>386</v>
      </c>
      <c r="Q17" s="23">
        <f>SUM(M17,MR_PEF2!M17,)</f>
        <v>134.65</v>
      </c>
    </row>
    <row r="18" spans="1:17" x14ac:dyDescent="0.35">
      <c r="A18" s="5" t="s">
        <v>5</v>
      </c>
      <c r="B18" s="108">
        <v>0</v>
      </c>
      <c r="C18" s="108">
        <v>1.28</v>
      </c>
      <c r="D18" s="108">
        <v>1.28</v>
      </c>
      <c r="E18" s="108">
        <v>1.28</v>
      </c>
      <c r="F18" s="108">
        <v>1.28</v>
      </c>
      <c r="G18" s="108">
        <v>1.28</v>
      </c>
      <c r="H18" s="108">
        <v>1.28</v>
      </c>
      <c r="I18" s="108">
        <v>1.28</v>
      </c>
      <c r="J18" s="108">
        <v>1.28</v>
      </c>
      <c r="K18" s="108">
        <v>1.28</v>
      </c>
      <c r="L18" s="108">
        <v>1.28</v>
      </c>
      <c r="M18" s="105">
        <f t="shared" si="1"/>
        <v>12.799999999999999</v>
      </c>
    </row>
    <row r="19" spans="1:17" x14ac:dyDescent="0.35">
      <c r="A19" s="5" t="s">
        <v>6</v>
      </c>
      <c r="B19" s="108">
        <v>0</v>
      </c>
      <c r="C19" s="108">
        <v>2.69</v>
      </c>
      <c r="D19" s="108">
        <v>2.69</v>
      </c>
      <c r="E19" s="108">
        <v>2.69</v>
      </c>
      <c r="F19" s="108">
        <v>2.69</v>
      </c>
      <c r="G19" s="108">
        <v>2.69</v>
      </c>
      <c r="H19" s="108">
        <v>2.69</v>
      </c>
      <c r="I19" s="108">
        <v>2.69</v>
      </c>
      <c r="J19" s="108">
        <v>2.69</v>
      </c>
      <c r="K19" s="108">
        <v>2.69</v>
      </c>
      <c r="L19" s="108">
        <v>2.69</v>
      </c>
      <c r="M19" s="105">
        <f t="shared" si="1"/>
        <v>26.900000000000006</v>
      </c>
    </row>
    <row r="20" spans="1:17" x14ac:dyDescent="0.35">
      <c r="A20" s="5" t="s">
        <v>7</v>
      </c>
      <c r="B20" s="105">
        <v>0</v>
      </c>
      <c r="C20" s="105">
        <v>0</v>
      </c>
      <c r="D20" s="105">
        <v>0</v>
      </c>
      <c r="E20" s="105">
        <v>0</v>
      </c>
      <c r="F20" s="105">
        <v>0</v>
      </c>
      <c r="G20" s="105">
        <v>0</v>
      </c>
      <c r="H20" s="105">
        <v>0</v>
      </c>
      <c r="I20" s="105">
        <v>0</v>
      </c>
      <c r="J20" s="105">
        <v>0</v>
      </c>
      <c r="K20" s="105">
        <v>0</v>
      </c>
      <c r="L20" s="105">
        <v>0</v>
      </c>
      <c r="M20" s="105">
        <f t="shared" si="1"/>
        <v>0</v>
      </c>
    </row>
    <row r="21" spans="1:17" ht="69" customHeight="1" x14ac:dyDescent="0.35">
      <c r="A21" s="5" t="s">
        <v>12</v>
      </c>
      <c r="B21" s="290" t="s">
        <v>351</v>
      </c>
      <c r="C21" s="290"/>
      <c r="D21" s="290"/>
      <c r="E21" s="290"/>
      <c r="F21" s="290"/>
      <c r="G21" s="290"/>
      <c r="H21" s="290"/>
      <c r="I21" s="290"/>
      <c r="J21" s="290"/>
      <c r="K21" s="290"/>
      <c r="L21" s="290"/>
      <c r="M21" s="290"/>
    </row>
    <row r="22" spans="1:17" ht="43.5" x14ac:dyDescent="0.35">
      <c r="A22" s="5" t="s">
        <v>13</v>
      </c>
      <c r="B22" s="290" t="s">
        <v>350</v>
      </c>
      <c r="C22" s="290"/>
      <c r="D22" s="290"/>
      <c r="E22" s="290"/>
      <c r="F22" s="290"/>
      <c r="G22" s="290"/>
      <c r="H22" s="290"/>
      <c r="I22" s="290"/>
      <c r="J22" s="290"/>
      <c r="K22" s="290"/>
      <c r="L22" s="290"/>
      <c r="M22" s="290"/>
    </row>
    <row r="25" spans="1:17" x14ac:dyDescent="0.35">
      <c r="A25" s="289" t="s">
        <v>14</v>
      </c>
      <c r="B25" s="289"/>
      <c r="C25" s="289"/>
      <c r="D25" s="289"/>
      <c r="E25" s="289"/>
      <c r="F25" s="289"/>
      <c r="G25" s="289"/>
      <c r="H25" s="289"/>
      <c r="I25" s="289"/>
      <c r="J25" s="289"/>
    </row>
    <row r="26" spans="1:17" x14ac:dyDescent="0.35">
      <c r="A26" s="291" t="s">
        <v>15</v>
      </c>
      <c r="B26" s="291"/>
      <c r="C26" s="291"/>
      <c r="D26" s="291"/>
      <c r="E26" s="291"/>
      <c r="F26" s="291"/>
      <c r="G26" s="291"/>
      <c r="H26" s="291"/>
      <c r="I26" s="291"/>
      <c r="J26" s="291"/>
    </row>
    <row r="27" spans="1:17" x14ac:dyDescent="0.35">
      <c r="A27" s="290" t="s">
        <v>16</v>
      </c>
      <c r="B27" s="290"/>
      <c r="C27" s="6">
        <v>0</v>
      </c>
      <c r="D27" s="5">
        <v>1</v>
      </c>
      <c r="E27" s="5">
        <v>2</v>
      </c>
      <c r="F27" s="5">
        <v>3</v>
      </c>
      <c r="G27" s="5">
        <v>5</v>
      </c>
      <c r="H27" s="5">
        <v>10</v>
      </c>
      <c r="I27" s="292" t="s">
        <v>3</v>
      </c>
      <c r="J27" s="292"/>
    </row>
    <row r="28" spans="1:17" ht="43.5" x14ac:dyDescent="0.35">
      <c r="A28" s="104" t="s">
        <v>17</v>
      </c>
      <c r="B28" s="5" t="s">
        <v>20</v>
      </c>
      <c r="C28" s="109">
        <v>0.09</v>
      </c>
      <c r="D28" s="109">
        <v>0.09</v>
      </c>
      <c r="E28" s="109">
        <v>0.09</v>
      </c>
      <c r="F28" s="109">
        <v>0.09</v>
      </c>
      <c r="G28" s="109">
        <v>0.09</v>
      </c>
      <c r="H28" s="109">
        <v>0.09</v>
      </c>
      <c r="I28" s="290">
        <v>0.9</v>
      </c>
      <c r="J28" s="290"/>
    </row>
    <row r="29" spans="1:17" ht="87" x14ac:dyDescent="0.35">
      <c r="A29" s="104" t="s">
        <v>18</v>
      </c>
      <c r="B29" s="5" t="s">
        <v>21</v>
      </c>
      <c r="C29" s="109">
        <v>44.66</v>
      </c>
      <c r="D29" s="109">
        <v>44.66</v>
      </c>
      <c r="E29" s="109">
        <v>44.66</v>
      </c>
      <c r="F29" s="109">
        <v>44.66</v>
      </c>
      <c r="G29" s="109">
        <v>44.66</v>
      </c>
      <c r="H29" s="109">
        <v>44.66</v>
      </c>
      <c r="I29" s="294">
        <v>446.6</v>
      </c>
      <c r="J29" s="296"/>
    </row>
    <row r="30" spans="1:17" ht="87" x14ac:dyDescent="0.35">
      <c r="A30" s="104" t="s">
        <v>19</v>
      </c>
      <c r="B30" s="7" t="s">
        <v>22</v>
      </c>
      <c r="C30" s="104"/>
      <c r="D30" s="104"/>
      <c r="E30" s="104"/>
      <c r="F30" s="104"/>
      <c r="G30" s="104"/>
      <c r="H30" s="104"/>
      <c r="I30" s="290"/>
      <c r="J30" s="290"/>
    </row>
    <row r="31" spans="1:17" ht="29" x14ac:dyDescent="0.35">
      <c r="A31" s="8"/>
      <c r="B31" s="5" t="s">
        <v>23</v>
      </c>
      <c r="C31" s="104"/>
      <c r="D31" s="104"/>
      <c r="E31" s="104"/>
      <c r="F31" s="104"/>
      <c r="G31" s="104"/>
      <c r="H31" s="104"/>
      <c r="I31" s="290"/>
      <c r="J31" s="290"/>
    </row>
    <row r="32" spans="1:17" ht="43.5" x14ac:dyDescent="0.35">
      <c r="A32" s="290" t="s">
        <v>24</v>
      </c>
      <c r="B32" s="5" t="s">
        <v>20</v>
      </c>
      <c r="C32" s="290" t="s">
        <v>352</v>
      </c>
      <c r="D32" s="290"/>
      <c r="E32" s="290"/>
      <c r="F32" s="290"/>
      <c r="G32" s="290"/>
      <c r="H32" s="290"/>
      <c r="I32" s="290"/>
      <c r="J32" s="290"/>
    </row>
    <row r="33" spans="1:10" ht="87" x14ac:dyDescent="0.35">
      <c r="A33" s="290"/>
      <c r="B33" s="5" t="s">
        <v>21</v>
      </c>
      <c r="C33" s="290" t="s">
        <v>352</v>
      </c>
      <c r="D33" s="290"/>
      <c r="E33" s="290"/>
      <c r="F33" s="290"/>
      <c r="G33" s="290"/>
      <c r="H33" s="290"/>
      <c r="I33" s="290"/>
      <c r="J33" s="290"/>
    </row>
    <row r="34" spans="1:10" ht="87" x14ac:dyDescent="0.35">
      <c r="A34" s="290"/>
      <c r="B34" s="7" t="s">
        <v>25</v>
      </c>
      <c r="C34" s="290" t="s">
        <v>353</v>
      </c>
      <c r="D34" s="290"/>
      <c r="E34" s="290"/>
      <c r="F34" s="290"/>
      <c r="G34" s="290"/>
      <c r="H34" s="290"/>
      <c r="I34" s="290"/>
      <c r="J34" s="290"/>
    </row>
    <row r="35" spans="1:10" ht="29" x14ac:dyDescent="0.35">
      <c r="A35" s="290"/>
      <c r="B35" s="5" t="s">
        <v>23</v>
      </c>
      <c r="C35" s="104"/>
      <c r="D35" s="104"/>
      <c r="E35" s="104"/>
      <c r="F35" s="104"/>
      <c r="G35" s="104"/>
      <c r="H35" s="104"/>
      <c r="I35" s="290"/>
      <c r="J35" s="290"/>
    </row>
    <row r="36" spans="1:10" x14ac:dyDescent="0.35">
      <c r="A36" s="290" t="s">
        <v>26</v>
      </c>
      <c r="B36" s="5"/>
      <c r="C36" s="294" t="s">
        <v>354</v>
      </c>
      <c r="D36" s="295"/>
      <c r="E36" s="295"/>
      <c r="F36" s="295"/>
      <c r="G36" s="295"/>
      <c r="H36" s="295"/>
      <c r="I36" s="295"/>
      <c r="J36" s="296"/>
    </row>
    <row r="37" spans="1:10" ht="29" x14ac:dyDescent="0.35">
      <c r="A37" s="290"/>
      <c r="B37" s="5" t="s">
        <v>23</v>
      </c>
      <c r="C37" s="104"/>
      <c r="D37" s="104"/>
      <c r="E37" s="104"/>
      <c r="F37" s="104"/>
      <c r="G37" s="104"/>
      <c r="H37" s="104"/>
      <c r="I37" s="290"/>
      <c r="J37" s="290"/>
    </row>
    <row r="38" spans="1:10" ht="43.5" x14ac:dyDescent="0.35">
      <c r="A38" s="104" t="s">
        <v>13</v>
      </c>
      <c r="B38" s="294"/>
      <c r="C38" s="295"/>
      <c r="D38" s="295"/>
      <c r="E38" s="295"/>
      <c r="F38" s="295"/>
      <c r="G38" s="295"/>
      <c r="H38" s="295"/>
      <c r="I38" s="295"/>
      <c r="J38" s="296"/>
    </row>
  </sheetData>
  <mergeCells count="22">
    <mergeCell ref="I30:J30"/>
    <mergeCell ref="A1:M1"/>
    <mergeCell ref="A2:A3"/>
    <mergeCell ref="B2:M2"/>
    <mergeCell ref="B21:M21"/>
    <mergeCell ref="B22:M22"/>
    <mergeCell ref="A25:J25"/>
    <mergeCell ref="A26:J26"/>
    <mergeCell ref="A27:B27"/>
    <mergeCell ref="I27:J27"/>
    <mergeCell ref="I28:J28"/>
    <mergeCell ref="I29:J29"/>
    <mergeCell ref="A36:A37"/>
    <mergeCell ref="C36:J36"/>
    <mergeCell ref="I37:J37"/>
    <mergeCell ref="B38:J38"/>
    <mergeCell ref="I31:J31"/>
    <mergeCell ref="A32:A35"/>
    <mergeCell ref="C32:J32"/>
    <mergeCell ref="C33:J33"/>
    <mergeCell ref="C34:J34"/>
    <mergeCell ref="I35:J35"/>
  </mergeCells>
  <pageMargins left="0.7" right="0.7" top="0.75" bottom="0.75" header="0.3" footer="0.3"/>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workbookViewId="0">
      <selection activeCell="G28" sqref="G28"/>
    </sheetView>
  </sheetViews>
  <sheetFormatPr defaultRowHeight="14.5" x14ac:dyDescent="0.35"/>
  <cols>
    <col min="1" max="1" width="33.7265625" customWidth="1"/>
  </cols>
  <sheetData>
    <row r="1" spans="1:16" x14ac:dyDescent="0.35">
      <c r="A1" s="289"/>
      <c r="B1" s="289"/>
      <c r="C1" s="289"/>
      <c r="D1" s="289"/>
      <c r="E1" s="289"/>
      <c r="F1" s="289"/>
      <c r="G1" s="289"/>
      <c r="H1" s="289"/>
      <c r="I1" s="289"/>
      <c r="J1" s="289"/>
      <c r="K1" s="289"/>
      <c r="L1" s="289"/>
      <c r="M1" s="289"/>
    </row>
    <row r="2" spans="1:16" x14ac:dyDescent="0.35">
      <c r="A2" s="290" t="s">
        <v>1</v>
      </c>
      <c r="B2" s="291" t="s">
        <v>2</v>
      </c>
      <c r="C2" s="291"/>
      <c r="D2" s="291"/>
      <c r="E2" s="291"/>
      <c r="F2" s="291"/>
      <c r="G2" s="291"/>
      <c r="H2" s="291"/>
      <c r="I2" s="291"/>
      <c r="J2" s="291"/>
      <c r="K2" s="291"/>
      <c r="L2" s="291"/>
      <c r="M2" s="291"/>
    </row>
    <row r="3" spans="1:16" ht="29" x14ac:dyDescent="0.35">
      <c r="A3" s="290"/>
      <c r="B3" s="1">
        <v>0</v>
      </c>
      <c r="C3" s="1">
        <v>1</v>
      </c>
      <c r="D3" s="1">
        <v>2</v>
      </c>
      <c r="E3" s="1">
        <v>3</v>
      </c>
      <c r="F3" s="1">
        <v>4</v>
      </c>
      <c r="G3" s="1">
        <v>5</v>
      </c>
      <c r="H3" s="1">
        <v>6</v>
      </c>
      <c r="I3" s="1">
        <v>7</v>
      </c>
      <c r="J3" s="1">
        <v>8</v>
      </c>
      <c r="K3" s="1">
        <v>9</v>
      </c>
      <c r="L3" s="1">
        <v>10</v>
      </c>
      <c r="M3" s="2" t="s">
        <v>3</v>
      </c>
    </row>
    <row r="4" spans="1:16" x14ac:dyDescent="0.35">
      <c r="A4" s="3" t="s">
        <v>4</v>
      </c>
      <c r="B4" s="105">
        <f>SUM(B5:B7)</f>
        <v>0</v>
      </c>
      <c r="C4" s="105">
        <f t="shared" ref="C4:L4" si="0">SUM(C5:C7)</f>
        <v>0</v>
      </c>
      <c r="D4" s="105">
        <f t="shared" si="0"/>
        <v>0</v>
      </c>
      <c r="E4" s="105">
        <f t="shared" si="0"/>
        <v>0</v>
      </c>
      <c r="F4" s="105">
        <f t="shared" si="0"/>
        <v>0</v>
      </c>
      <c r="G4" s="105">
        <f t="shared" si="0"/>
        <v>0</v>
      </c>
      <c r="H4" s="105">
        <f t="shared" si="0"/>
        <v>0</v>
      </c>
      <c r="I4" s="105">
        <f t="shared" si="0"/>
        <v>0</v>
      </c>
      <c r="J4" s="105">
        <f t="shared" si="0"/>
        <v>0</v>
      </c>
      <c r="K4" s="105">
        <f t="shared" si="0"/>
        <v>0</v>
      </c>
      <c r="L4" s="105">
        <f t="shared" si="0"/>
        <v>0</v>
      </c>
      <c r="M4" s="105">
        <f>SUM(B4:L4)</f>
        <v>0</v>
      </c>
    </row>
    <row r="5" spans="1:16" x14ac:dyDescent="0.35">
      <c r="A5" s="5" t="s">
        <v>5</v>
      </c>
      <c r="B5" s="105">
        <v>0</v>
      </c>
      <c r="C5" s="105">
        <v>0</v>
      </c>
      <c r="D5" s="105">
        <v>0</v>
      </c>
      <c r="E5" s="105">
        <v>0</v>
      </c>
      <c r="F5" s="105">
        <v>0</v>
      </c>
      <c r="G5" s="105">
        <v>0</v>
      </c>
      <c r="H5" s="105">
        <v>0</v>
      </c>
      <c r="I5" s="105">
        <v>0</v>
      </c>
      <c r="J5" s="105">
        <v>0</v>
      </c>
      <c r="K5" s="105">
        <v>0</v>
      </c>
      <c r="L5" s="105">
        <v>0</v>
      </c>
      <c r="M5" s="105">
        <f t="shared" ref="M5:M20" si="1">SUM(B5:L5)</f>
        <v>0</v>
      </c>
    </row>
    <row r="6" spans="1:16" x14ac:dyDescent="0.35">
      <c r="A6" s="5" t="s">
        <v>6</v>
      </c>
      <c r="B6" s="105">
        <v>0</v>
      </c>
      <c r="C6" s="105">
        <v>0</v>
      </c>
      <c r="D6" s="105">
        <v>0</v>
      </c>
      <c r="E6" s="105">
        <v>0</v>
      </c>
      <c r="F6" s="105">
        <v>0</v>
      </c>
      <c r="G6" s="105">
        <v>0</v>
      </c>
      <c r="H6" s="105">
        <v>0</v>
      </c>
      <c r="I6" s="105">
        <v>0</v>
      </c>
      <c r="J6" s="105">
        <v>0</v>
      </c>
      <c r="K6" s="105">
        <v>0</v>
      </c>
      <c r="L6" s="105">
        <v>0</v>
      </c>
      <c r="M6" s="105">
        <f t="shared" si="1"/>
        <v>0</v>
      </c>
    </row>
    <row r="7" spans="1:16" x14ac:dyDescent="0.35">
      <c r="A7" s="5" t="s">
        <v>7</v>
      </c>
      <c r="B7" s="105">
        <v>0</v>
      </c>
      <c r="C7" s="105">
        <v>0</v>
      </c>
      <c r="D7" s="105">
        <v>0</v>
      </c>
      <c r="E7" s="105">
        <v>0</v>
      </c>
      <c r="F7" s="105">
        <v>0</v>
      </c>
      <c r="G7" s="105">
        <v>0</v>
      </c>
      <c r="H7" s="105">
        <v>0</v>
      </c>
      <c r="I7" s="105">
        <v>0</v>
      </c>
      <c r="J7" s="105">
        <v>0</v>
      </c>
      <c r="K7" s="105">
        <v>0</v>
      </c>
      <c r="L7" s="105">
        <v>0</v>
      </c>
      <c r="M7" s="105">
        <f t="shared" si="1"/>
        <v>0</v>
      </c>
    </row>
    <row r="8" spans="1:16" x14ac:dyDescent="0.35">
      <c r="A8" s="3" t="s">
        <v>8</v>
      </c>
      <c r="B8" s="105">
        <f>SUM(B9:B11)</f>
        <v>0</v>
      </c>
      <c r="C8" s="105">
        <f t="shared" ref="C8:L8" si="2">SUM(C9:C11)</f>
        <v>0.59</v>
      </c>
      <c r="D8" s="105">
        <f t="shared" si="2"/>
        <v>0.7</v>
      </c>
      <c r="E8" s="105">
        <f t="shared" si="2"/>
        <v>0.69</v>
      </c>
      <c r="F8" s="105">
        <f t="shared" si="2"/>
        <v>0.69</v>
      </c>
      <c r="G8" s="105">
        <f t="shared" si="2"/>
        <v>0.69</v>
      </c>
      <c r="H8" s="105">
        <f t="shared" si="2"/>
        <v>0.69</v>
      </c>
      <c r="I8" s="105">
        <f t="shared" si="2"/>
        <v>0.69</v>
      </c>
      <c r="J8" s="105">
        <f t="shared" si="2"/>
        <v>0.69</v>
      </c>
      <c r="K8" s="105">
        <f t="shared" si="2"/>
        <v>0.69</v>
      </c>
      <c r="L8" s="105">
        <f t="shared" si="2"/>
        <v>0.69</v>
      </c>
      <c r="M8" s="105">
        <f t="shared" si="1"/>
        <v>6.8099999999999987</v>
      </c>
    </row>
    <row r="9" spans="1:16" x14ac:dyDescent="0.35">
      <c r="A9" s="5" t="s">
        <v>5</v>
      </c>
      <c r="B9" s="108">
        <v>0</v>
      </c>
      <c r="C9" s="108">
        <v>0.59</v>
      </c>
      <c r="D9" s="108">
        <v>0.7</v>
      </c>
      <c r="E9" s="108">
        <v>0.69</v>
      </c>
      <c r="F9" s="108">
        <v>0.69</v>
      </c>
      <c r="G9" s="108">
        <v>0.69</v>
      </c>
      <c r="H9" s="108">
        <v>0.69</v>
      </c>
      <c r="I9" s="108">
        <v>0.69</v>
      </c>
      <c r="J9" s="108">
        <v>0.69</v>
      </c>
      <c r="K9" s="108">
        <v>0.69</v>
      </c>
      <c r="L9" s="108">
        <v>0.69</v>
      </c>
      <c r="M9" s="105">
        <f t="shared" si="1"/>
        <v>6.8099999999999987</v>
      </c>
    </row>
    <row r="10" spans="1:16" x14ac:dyDescent="0.35">
      <c r="A10" s="5" t="s">
        <v>6</v>
      </c>
      <c r="B10" s="105">
        <v>0</v>
      </c>
      <c r="C10" s="105">
        <v>0</v>
      </c>
      <c r="D10" s="105">
        <v>0</v>
      </c>
      <c r="E10" s="105">
        <v>0</v>
      </c>
      <c r="F10" s="105">
        <v>0</v>
      </c>
      <c r="G10" s="105">
        <v>0</v>
      </c>
      <c r="H10" s="105">
        <v>0</v>
      </c>
      <c r="I10" s="105">
        <v>0</v>
      </c>
      <c r="J10" s="105">
        <v>0</v>
      </c>
      <c r="K10" s="105">
        <v>0</v>
      </c>
      <c r="L10" s="105">
        <v>0</v>
      </c>
      <c r="M10" s="105">
        <f t="shared" si="1"/>
        <v>0</v>
      </c>
    </row>
    <row r="11" spans="1:16" x14ac:dyDescent="0.35">
      <c r="A11" s="5" t="s">
        <v>7</v>
      </c>
      <c r="B11" s="105">
        <v>0</v>
      </c>
      <c r="C11" s="105">
        <v>0</v>
      </c>
      <c r="D11" s="105">
        <v>0</v>
      </c>
      <c r="E11" s="105">
        <v>0</v>
      </c>
      <c r="F11" s="105">
        <v>0</v>
      </c>
      <c r="G11" s="105">
        <v>0</v>
      </c>
      <c r="H11" s="105">
        <v>0</v>
      </c>
      <c r="I11" s="105">
        <v>0</v>
      </c>
      <c r="J11" s="105">
        <v>0</v>
      </c>
      <c r="K11" s="105">
        <v>0</v>
      </c>
      <c r="L11" s="105">
        <v>0</v>
      </c>
      <c r="M11" s="105">
        <f t="shared" si="1"/>
        <v>0</v>
      </c>
    </row>
    <row r="12" spans="1:16" x14ac:dyDescent="0.35">
      <c r="A12" s="3" t="s">
        <v>11</v>
      </c>
      <c r="B12" s="105">
        <f>SUM(B13:B15)</f>
        <v>0</v>
      </c>
      <c r="C12" s="105">
        <f t="shared" ref="C12:L12" si="3">SUM(C13:C15)</f>
        <v>-0.59</v>
      </c>
      <c r="D12" s="105">
        <f t="shared" si="3"/>
        <v>-0.7</v>
      </c>
      <c r="E12" s="105">
        <f t="shared" si="3"/>
        <v>-0.69</v>
      </c>
      <c r="F12" s="105">
        <f t="shared" si="3"/>
        <v>-0.69</v>
      </c>
      <c r="G12" s="105">
        <f t="shared" si="3"/>
        <v>-0.69</v>
      </c>
      <c r="H12" s="105">
        <f t="shared" si="3"/>
        <v>-0.69</v>
      </c>
      <c r="I12" s="105">
        <f t="shared" si="3"/>
        <v>-0.69</v>
      </c>
      <c r="J12" s="105">
        <f t="shared" si="3"/>
        <v>-0.69</v>
      </c>
      <c r="K12" s="105">
        <f t="shared" si="3"/>
        <v>-0.69</v>
      </c>
      <c r="L12" s="105">
        <f t="shared" si="3"/>
        <v>-0.69</v>
      </c>
      <c r="M12" s="105">
        <f t="shared" si="1"/>
        <v>-6.8099999999999987</v>
      </c>
    </row>
    <row r="13" spans="1:16" ht="15" thickBot="1" x14ac:dyDescent="0.4">
      <c r="A13" s="5" t="s">
        <v>5</v>
      </c>
      <c r="B13" s="108">
        <v>0</v>
      </c>
      <c r="C13" s="108">
        <v>-0.59</v>
      </c>
      <c r="D13" s="108">
        <v>-0.7</v>
      </c>
      <c r="E13" s="108">
        <v>-0.69</v>
      </c>
      <c r="F13" s="108">
        <v>-0.69</v>
      </c>
      <c r="G13" s="108">
        <v>-0.69</v>
      </c>
      <c r="H13" s="108">
        <v>-0.69</v>
      </c>
      <c r="I13" s="108">
        <v>-0.69</v>
      </c>
      <c r="J13" s="108">
        <v>-0.69</v>
      </c>
      <c r="K13" s="108">
        <v>-0.69</v>
      </c>
      <c r="L13" s="108">
        <v>-0.69</v>
      </c>
      <c r="M13" s="105">
        <f t="shared" si="1"/>
        <v>-6.8099999999999987</v>
      </c>
    </row>
    <row r="14" spans="1:16" ht="15" thickBot="1" x14ac:dyDescent="0.4">
      <c r="A14" s="5" t="s">
        <v>6</v>
      </c>
      <c r="B14" s="105">
        <v>0</v>
      </c>
      <c r="C14" s="105">
        <v>0</v>
      </c>
      <c r="D14" s="105">
        <v>0</v>
      </c>
      <c r="E14" s="105">
        <v>0</v>
      </c>
      <c r="F14" s="105">
        <v>0</v>
      </c>
      <c r="G14" s="105">
        <v>0</v>
      </c>
      <c r="H14" s="105">
        <v>0</v>
      </c>
      <c r="I14" s="105">
        <v>0</v>
      </c>
      <c r="J14" s="105">
        <v>0</v>
      </c>
      <c r="K14" s="105">
        <v>0</v>
      </c>
      <c r="L14" s="105">
        <v>0</v>
      </c>
      <c r="M14" s="105">
        <f t="shared" si="1"/>
        <v>0</v>
      </c>
      <c r="O14" s="67"/>
      <c r="P14" s="74"/>
    </row>
    <row r="15" spans="1:16" ht="15" thickBot="1" x14ac:dyDescent="0.4">
      <c r="A15" s="5" t="s">
        <v>7</v>
      </c>
      <c r="B15" s="105">
        <v>0</v>
      </c>
      <c r="C15" s="105">
        <v>0</v>
      </c>
      <c r="D15" s="105">
        <v>0</v>
      </c>
      <c r="E15" s="105">
        <v>0</v>
      </c>
      <c r="F15" s="105">
        <v>0</v>
      </c>
      <c r="G15" s="105">
        <v>0</v>
      </c>
      <c r="H15" s="105">
        <v>0</v>
      </c>
      <c r="I15" s="105">
        <v>0</v>
      </c>
      <c r="J15" s="105">
        <v>0</v>
      </c>
      <c r="K15" s="105">
        <v>0</v>
      </c>
      <c r="L15" s="105">
        <v>0</v>
      </c>
      <c r="M15" s="105">
        <f t="shared" si="1"/>
        <v>0</v>
      </c>
      <c r="O15" s="67"/>
      <c r="P15" s="74"/>
    </row>
    <row r="16" spans="1:16" ht="29" x14ac:dyDescent="0.35">
      <c r="A16" s="3" t="s">
        <v>9</v>
      </c>
      <c r="B16" s="108">
        <v>0</v>
      </c>
      <c r="C16" s="108">
        <v>3.23</v>
      </c>
      <c r="D16" s="108">
        <v>3.88</v>
      </c>
      <c r="E16" s="108">
        <v>0</v>
      </c>
      <c r="F16" s="108">
        <v>0</v>
      </c>
      <c r="G16" s="108">
        <v>0</v>
      </c>
      <c r="H16" s="108">
        <v>0</v>
      </c>
      <c r="I16" s="108">
        <v>0</v>
      </c>
      <c r="J16" s="108">
        <v>0</v>
      </c>
      <c r="K16" s="108">
        <v>0</v>
      </c>
      <c r="L16" s="108">
        <v>0</v>
      </c>
      <c r="M16" s="105">
        <f t="shared" si="1"/>
        <v>7.1099999999999994</v>
      </c>
    </row>
    <row r="17" spans="1:13" x14ac:dyDescent="0.35">
      <c r="A17" s="3" t="s">
        <v>10</v>
      </c>
      <c r="B17" s="105">
        <f>SUM(B18:B20)</f>
        <v>0</v>
      </c>
      <c r="C17" s="105">
        <v>0</v>
      </c>
      <c r="D17" s="105">
        <v>0</v>
      </c>
      <c r="E17" s="105">
        <v>0</v>
      </c>
      <c r="F17" s="105">
        <v>0</v>
      </c>
      <c r="G17" s="105">
        <v>0</v>
      </c>
      <c r="H17" s="105">
        <v>0</v>
      </c>
      <c r="I17" s="105">
        <v>0</v>
      </c>
      <c r="J17" s="105">
        <v>0</v>
      </c>
      <c r="K17" s="105">
        <v>0</v>
      </c>
      <c r="L17" s="105">
        <v>0</v>
      </c>
      <c r="M17" s="105">
        <f>SUM(M18:M20)</f>
        <v>94.95</v>
      </c>
    </row>
    <row r="18" spans="1:13" x14ac:dyDescent="0.35">
      <c r="A18" s="5" t="s">
        <v>5</v>
      </c>
      <c r="B18" s="108">
        <v>0</v>
      </c>
      <c r="C18" s="108">
        <v>0.02</v>
      </c>
      <c r="D18" s="108">
        <v>0.03</v>
      </c>
      <c r="E18" s="108">
        <v>0.04</v>
      </c>
      <c r="F18" s="108">
        <v>0.05</v>
      </c>
      <c r="G18" s="108">
        <v>0.06</v>
      </c>
      <c r="H18" s="108">
        <v>0.08</v>
      </c>
      <c r="I18" s="108">
        <v>0.11</v>
      </c>
      <c r="J18" s="108">
        <v>0.14000000000000001</v>
      </c>
      <c r="K18" s="108">
        <v>0.18</v>
      </c>
      <c r="L18" s="108">
        <v>0.24</v>
      </c>
      <c r="M18" s="105">
        <f t="shared" si="1"/>
        <v>0.95</v>
      </c>
    </row>
    <row r="19" spans="1:13" x14ac:dyDescent="0.35">
      <c r="A19" s="5" t="s">
        <v>6</v>
      </c>
      <c r="B19" s="108">
        <v>0</v>
      </c>
      <c r="C19" s="108">
        <v>2.21</v>
      </c>
      <c r="D19" s="108">
        <v>2.87</v>
      </c>
      <c r="E19" s="108">
        <v>3.73</v>
      </c>
      <c r="F19" s="108">
        <v>4.84</v>
      </c>
      <c r="G19" s="108">
        <v>6.3</v>
      </c>
      <c r="H19" s="108">
        <v>8.19</v>
      </c>
      <c r="I19" s="108">
        <v>10.64</v>
      </c>
      <c r="J19" s="108">
        <v>13.84</v>
      </c>
      <c r="K19" s="108">
        <v>17.989999999999998</v>
      </c>
      <c r="L19" s="108">
        <v>23.39</v>
      </c>
      <c r="M19" s="105">
        <f t="shared" si="1"/>
        <v>94</v>
      </c>
    </row>
    <row r="20" spans="1:13" x14ac:dyDescent="0.35">
      <c r="A20" s="5" t="s">
        <v>7</v>
      </c>
      <c r="B20" s="105">
        <v>0</v>
      </c>
      <c r="C20" s="105">
        <v>0</v>
      </c>
      <c r="D20" s="105">
        <v>0</v>
      </c>
      <c r="E20" s="105">
        <v>0</v>
      </c>
      <c r="F20" s="105">
        <v>0</v>
      </c>
      <c r="G20" s="105">
        <v>0</v>
      </c>
      <c r="H20" s="105">
        <v>0</v>
      </c>
      <c r="I20" s="105">
        <v>0</v>
      </c>
      <c r="J20" s="105">
        <v>0</v>
      </c>
      <c r="K20" s="105">
        <v>0</v>
      </c>
      <c r="L20" s="105">
        <v>0</v>
      </c>
      <c r="M20" s="105">
        <f t="shared" si="1"/>
        <v>0</v>
      </c>
    </row>
    <row r="21" spans="1:13" x14ac:dyDescent="0.35">
      <c r="A21" s="5" t="s">
        <v>12</v>
      </c>
      <c r="B21" s="290" t="s">
        <v>329</v>
      </c>
      <c r="C21" s="290"/>
      <c r="D21" s="290"/>
      <c r="E21" s="290"/>
      <c r="F21" s="290"/>
      <c r="G21" s="290"/>
      <c r="H21" s="290"/>
      <c r="I21" s="290"/>
      <c r="J21" s="290"/>
      <c r="K21" s="290"/>
      <c r="L21" s="290"/>
      <c r="M21" s="290"/>
    </row>
    <row r="22" spans="1:13" ht="43.5" x14ac:dyDescent="0.35">
      <c r="A22" s="5" t="s">
        <v>13</v>
      </c>
      <c r="B22" s="290" t="s">
        <v>355</v>
      </c>
      <c r="C22" s="290"/>
      <c r="D22" s="290"/>
      <c r="E22" s="290"/>
      <c r="F22" s="290"/>
      <c r="G22" s="290"/>
      <c r="H22" s="290"/>
      <c r="I22" s="290"/>
      <c r="J22" s="290"/>
      <c r="K22" s="290"/>
      <c r="L22" s="290"/>
      <c r="M22" s="290"/>
    </row>
    <row r="25" spans="1:13" x14ac:dyDescent="0.35">
      <c r="A25" s="289" t="s">
        <v>14</v>
      </c>
      <c r="B25" s="289"/>
      <c r="C25" s="289"/>
      <c r="D25" s="289"/>
      <c r="E25" s="289"/>
      <c r="F25" s="289"/>
      <c r="G25" s="289"/>
      <c r="H25" s="289"/>
      <c r="I25" s="289"/>
      <c r="J25" s="289"/>
    </row>
    <row r="26" spans="1:13" x14ac:dyDescent="0.35">
      <c r="A26" s="291" t="s">
        <v>15</v>
      </c>
      <c r="B26" s="291"/>
      <c r="C26" s="291"/>
      <c r="D26" s="291"/>
      <c r="E26" s="291"/>
      <c r="F26" s="291"/>
      <c r="G26" s="291"/>
      <c r="H26" s="291"/>
      <c r="I26" s="291"/>
      <c r="J26" s="291"/>
    </row>
    <row r="27" spans="1:13" x14ac:dyDescent="0.35">
      <c r="A27" s="290" t="s">
        <v>16</v>
      </c>
      <c r="B27" s="290"/>
      <c r="C27" s="6">
        <v>0</v>
      </c>
      <c r="D27" s="5">
        <v>1</v>
      </c>
      <c r="E27" s="5">
        <v>2</v>
      </c>
      <c r="F27" s="5">
        <v>3</v>
      </c>
      <c r="G27" s="5">
        <v>5</v>
      </c>
      <c r="H27" s="5">
        <v>10</v>
      </c>
      <c r="I27" s="292" t="s">
        <v>3</v>
      </c>
      <c r="J27" s="292"/>
    </row>
    <row r="28" spans="1:13" ht="43.5" x14ac:dyDescent="0.35">
      <c r="A28" s="104" t="s">
        <v>17</v>
      </c>
      <c r="B28" s="5" t="s">
        <v>20</v>
      </c>
      <c r="C28" s="109">
        <v>0</v>
      </c>
      <c r="D28" s="109">
        <v>0.22</v>
      </c>
      <c r="E28" s="109">
        <v>0.28999999999999998</v>
      </c>
      <c r="F28" s="109">
        <v>0.38</v>
      </c>
      <c r="G28" s="109">
        <v>0.64</v>
      </c>
      <c r="H28" s="109">
        <v>2.36</v>
      </c>
      <c r="I28" s="290">
        <v>9.49</v>
      </c>
      <c r="J28" s="290"/>
    </row>
    <row r="29" spans="1:13" ht="87" x14ac:dyDescent="0.35">
      <c r="A29" s="104" t="s">
        <v>18</v>
      </c>
      <c r="B29" s="5" t="s">
        <v>21</v>
      </c>
      <c r="C29" s="109">
        <v>0</v>
      </c>
      <c r="D29" s="109">
        <v>0.02</v>
      </c>
      <c r="E29" s="109">
        <v>0.03</v>
      </c>
      <c r="F29" s="109">
        <v>0.04</v>
      </c>
      <c r="G29" s="109">
        <v>7.0000000000000007E-2</v>
      </c>
      <c r="H29" s="109">
        <v>0.26</v>
      </c>
      <c r="I29" s="294">
        <v>1.05</v>
      </c>
      <c r="J29" s="296"/>
    </row>
    <row r="30" spans="1:13" ht="87" x14ac:dyDescent="0.35">
      <c r="A30" s="104" t="s">
        <v>19</v>
      </c>
      <c r="B30" s="7" t="s">
        <v>22</v>
      </c>
      <c r="C30" s="104"/>
      <c r="D30" s="104"/>
      <c r="E30" s="104"/>
      <c r="F30" s="104"/>
      <c r="G30" s="104"/>
      <c r="H30" s="104"/>
      <c r="I30" s="290"/>
      <c r="J30" s="290"/>
    </row>
    <row r="31" spans="1:13" ht="29" x14ac:dyDescent="0.35">
      <c r="A31" s="8"/>
      <c r="B31" s="5" t="s">
        <v>23</v>
      </c>
      <c r="C31" s="104"/>
      <c r="D31" s="104"/>
      <c r="E31" s="104"/>
      <c r="F31" s="104"/>
      <c r="G31" s="104"/>
      <c r="H31" s="104"/>
      <c r="I31" s="290"/>
      <c r="J31" s="290"/>
    </row>
    <row r="32" spans="1:13" ht="43.5" x14ac:dyDescent="0.35">
      <c r="A32" s="290" t="s">
        <v>24</v>
      </c>
      <c r="B32" s="5" t="s">
        <v>20</v>
      </c>
      <c r="C32" s="290" t="s">
        <v>357</v>
      </c>
      <c r="D32" s="290"/>
      <c r="E32" s="290"/>
      <c r="F32" s="290"/>
      <c r="G32" s="290"/>
      <c r="H32" s="290"/>
      <c r="I32" s="290"/>
      <c r="J32" s="290"/>
    </row>
    <row r="33" spans="1:10" ht="87" x14ac:dyDescent="0.35">
      <c r="A33" s="290"/>
      <c r="B33" s="5" t="s">
        <v>21</v>
      </c>
      <c r="C33" s="290" t="s">
        <v>357</v>
      </c>
      <c r="D33" s="290"/>
      <c r="E33" s="290"/>
      <c r="F33" s="290"/>
      <c r="G33" s="290"/>
      <c r="H33" s="290"/>
      <c r="I33" s="290"/>
      <c r="J33" s="290"/>
    </row>
    <row r="34" spans="1:10" ht="87" x14ac:dyDescent="0.35">
      <c r="A34" s="290"/>
      <c r="B34" s="7" t="s">
        <v>25</v>
      </c>
      <c r="C34" s="290"/>
      <c r="D34" s="290"/>
      <c r="E34" s="290"/>
      <c r="F34" s="290"/>
      <c r="G34" s="290"/>
      <c r="H34" s="290"/>
      <c r="I34" s="290"/>
      <c r="J34" s="290"/>
    </row>
    <row r="35" spans="1:10" ht="29" x14ac:dyDescent="0.35">
      <c r="A35" s="290"/>
      <c r="B35" s="5" t="s">
        <v>23</v>
      </c>
      <c r="C35" s="104"/>
      <c r="D35" s="104"/>
      <c r="E35" s="104"/>
      <c r="F35" s="104"/>
      <c r="G35" s="104"/>
      <c r="H35" s="104"/>
      <c r="I35" s="290"/>
      <c r="J35" s="290"/>
    </row>
    <row r="36" spans="1:10" ht="87" x14ac:dyDescent="0.35">
      <c r="A36" s="290" t="s">
        <v>26</v>
      </c>
      <c r="B36" s="5" t="s">
        <v>22</v>
      </c>
      <c r="C36" s="294"/>
      <c r="D36" s="295"/>
      <c r="E36" s="295"/>
      <c r="F36" s="295"/>
      <c r="G36" s="295"/>
      <c r="H36" s="295"/>
      <c r="I36" s="295"/>
      <c r="J36" s="296"/>
    </row>
    <row r="37" spans="1:10" ht="29" x14ac:dyDescent="0.35">
      <c r="A37" s="290"/>
      <c r="B37" s="5" t="s">
        <v>23</v>
      </c>
      <c r="C37" s="104"/>
      <c r="D37" s="104"/>
      <c r="E37" s="104"/>
      <c r="F37" s="104"/>
      <c r="G37" s="104"/>
      <c r="H37" s="104"/>
      <c r="I37" s="290"/>
      <c r="J37" s="290"/>
    </row>
    <row r="38" spans="1:10" ht="43.5" x14ac:dyDescent="0.35">
      <c r="A38" s="104" t="s">
        <v>13</v>
      </c>
      <c r="B38" s="294" t="s">
        <v>356</v>
      </c>
      <c r="C38" s="295"/>
      <c r="D38" s="295"/>
      <c r="E38" s="295"/>
      <c r="F38" s="295"/>
      <c r="G38" s="295"/>
      <c r="H38" s="295"/>
      <c r="I38" s="295"/>
      <c r="J38" s="296"/>
    </row>
  </sheetData>
  <mergeCells count="22">
    <mergeCell ref="I30:J30"/>
    <mergeCell ref="A1:M1"/>
    <mergeCell ref="A2:A3"/>
    <mergeCell ref="B2:M2"/>
    <mergeCell ref="B21:M21"/>
    <mergeCell ref="B22:M22"/>
    <mergeCell ref="A25:J25"/>
    <mergeCell ref="A26:J26"/>
    <mergeCell ref="A27:B27"/>
    <mergeCell ref="I27:J27"/>
    <mergeCell ref="I28:J28"/>
    <mergeCell ref="I29:J29"/>
    <mergeCell ref="A36:A37"/>
    <mergeCell ref="C36:J36"/>
    <mergeCell ref="I37:J37"/>
    <mergeCell ref="B38:J38"/>
    <mergeCell ref="I31:J31"/>
    <mergeCell ref="A32:A35"/>
    <mergeCell ref="C32:J32"/>
    <mergeCell ref="C33:J33"/>
    <mergeCell ref="C34:J34"/>
    <mergeCell ref="I35:J35"/>
  </mergeCells>
  <pageMargins left="0.7" right="0.7" top="0.75" bottom="0.75" header="0.3" footer="0.3"/>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38"/>
  <sheetViews>
    <sheetView workbookViewId="0">
      <selection activeCell="B21" sqref="B21:M21"/>
    </sheetView>
  </sheetViews>
  <sheetFormatPr defaultRowHeight="14.5" x14ac:dyDescent="0.35"/>
  <cols>
    <col min="1" max="1" width="31.36328125" customWidth="1"/>
  </cols>
  <sheetData>
    <row r="1" spans="1:16" x14ac:dyDescent="0.35">
      <c r="A1" s="289"/>
      <c r="B1" s="289"/>
      <c r="C1" s="289"/>
      <c r="D1" s="289"/>
      <c r="E1" s="289"/>
      <c r="F1" s="289"/>
      <c r="G1" s="289"/>
      <c r="H1" s="289"/>
      <c r="I1" s="289"/>
      <c r="J1" s="289"/>
      <c r="K1" s="289"/>
      <c r="L1" s="289"/>
      <c r="M1" s="289"/>
    </row>
    <row r="2" spans="1:16" x14ac:dyDescent="0.35">
      <c r="A2" s="290" t="s">
        <v>1</v>
      </c>
      <c r="B2" s="291" t="s">
        <v>2</v>
      </c>
      <c r="C2" s="291"/>
      <c r="D2" s="291"/>
      <c r="E2" s="291"/>
      <c r="F2" s="291"/>
      <c r="G2" s="291"/>
      <c r="H2" s="291"/>
      <c r="I2" s="291"/>
      <c r="J2" s="291"/>
      <c r="K2" s="291"/>
      <c r="L2" s="291"/>
      <c r="M2" s="291"/>
    </row>
    <row r="3" spans="1:16" ht="29" x14ac:dyDescent="0.35">
      <c r="A3" s="290"/>
      <c r="B3" s="1">
        <v>0</v>
      </c>
      <c r="C3" s="1">
        <v>1</v>
      </c>
      <c r="D3" s="1">
        <v>2</v>
      </c>
      <c r="E3" s="1">
        <v>3</v>
      </c>
      <c r="F3" s="1">
        <v>4</v>
      </c>
      <c r="G3" s="1">
        <v>5</v>
      </c>
      <c r="H3" s="1">
        <v>6</v>
      </c>
      <c r="I3" s="1">
        <v>7</v>
      </c>
      <c r="J3" s="1">
        <v>8</v>
      </c>
      <c r="K3" s="1">
        <v>9</v>
      </c>
      <c r="L3" s="1">
        <v>10</v>
      </c>
      <c r="M3" s="2" t="s">
        <v>3</v>
      </c>
    </row>
    <row r="4" spans="1:16" x14ac:dyDescent="0.35">
      <c r="A4" s="3" t="s">
        <v>4</v>
      </c>
      <c r="B4" s="166">
        <f>SUM(B5:B7)</f>
        <v>0</v>
      </c>
      <c r="C4" s="166">
        <f t="shared" ref="C4:L4" si="0">SUM(C5:C7)</f>
        <v>0</v>
      </c>
      <c r="D4" s="166">
        <f t="shared" si="0"/>
        <v>0</v>
      </c>
      <c r="E4" s="166">
        <f t="shared" si="0"/>
        <v>0</v>
      </c>
      <c r="F4" s="166">
        <f t="shared" si="0"/>
        <v>0</v>
      </c>
      <c r="G4" s="166">
        <f t="shared" si="0"/>
        <v>0</v>
      </c>
      <c r="H4" s="166">
        <f t="shared" si="0"/>
        <v>0</v>
      </c>
      <c r="I4" s="166">
        <f t="shared" si="0"/>
        <v>0</v>
      </c>
      <c r="J4" s="166">
        <f t="shared" si="0"/>
        <v>0</v>
      </c>
      <c r="K4" s="166">
        <f t="shared" si="0"/>
        <v>0</v>
      </c>
      <c r="L4" s="166">
        <f t="shared" si="0"/>
        <v>0</v>
      </c>
      <c r="M4" s="166">
        <f>SUM(B4:L4)</f>
        <v>0</v>
      </c>
    </row>
    <row r="5" spans="1:16" x14ac:dyDescent="0.35">
      <c r="A5" s="5" t="s">
        <v>5</v>
      </c>
      <c r="B5" s="166">
        <v>0</v>
      </c>
      <c r="C5" s="166">
        <v>0</v>
      </c>
      <c r="D5" s="166">
        <v>0</v>
      </c>
      <c r="E5" s="166">
        <v>0</v>
      </c>
      <c r="F5" s="166">
        <v>0</v>
      </c>
      <c r="G5" s="166">
        <v>0</v>
      </c>
      <c r="H5" s="166">
        <v>0</v>
      </c>
      <c r="I5" s="166">
        <v>0</v>
      </c>
      <c r="J5" s="166">
        <v>0</v>
      </c>
      <c r="K5" s="166">
        <v>0</v>
      </c>
      <c r="L5" s="166">
        <v>0</v>
      </c>
      <c r="M5" s="166">
        <f t="shared" ref="M5:M20" si="1">SUM(B5:L5)</f>
        <v>0</v>
      </c>
    </row>
    <row r="6" spans="1:16" x14ac:dyDescent="0.35">
      <c r="A6" s="5" t="s">
        <v>6</v>
      </c>
      <c r="B6" s="166">
        <v>0</v>
      </c>
      <c r="C6" s="166">
        <v>0</v>
      </c>
      <c r="D6" s="166">
        <v>0</v>
      </c>
      <c r="E6" s="166">
        <v>0</v>
      </c>
      <c r="F6" s="166">
        <v>0</v>
      </c>
      <c r="G6" s="166">
        <v>0</v>
      </c>
      <c r="H6" s="166">
        <v>0</v>
      </c>
      <c r="I6" s="166">
        <v>0</v>
      </c>
      <c r="J6" s="166">
        <v>0</v>
      </c>
      <c r="K6" s="166">
        <v>0</v>
      </c>
      <c r="L6" s="166">
        <v>0</v>
      </c>
      <c r="M6" s="166">
        <f t="shared" si="1"/>
        <v>0</v>
      </c>
    </row>
    <row r="7" spans="1:16" x14ac:dyDescent="0.35">
      <c r="A7" s="5" t="s">
        <v>7</v>
      </c>
      <c r="B7" s="166">
        <v>0</v>
      </c>
      <c r="C7" s="166">
        <v>0</v>
      </c>
      <c r="D7" s="166">
        <v>0</v>
      </c>
      <c r="E7" s="166">
        <v>0</v>
      </c>
      <c r="F7" s="166">
        <v>0</v>
      </c>
      <c r="G7" s="166">
        <v>0</v>
      </c>
      <c r="H7" s="166">
        <v>0</v>
      </c>
      <c r="I7" s="166">
        <v>0</v>
      </c>
      <c r="J7" s="166">
        <v>0</v>
      </c>
      <c r="K7" s="166">
        <v>0</v>
      </c>
      <c r="L7" s="166">
        <v>0</v>
      </c>
      <c r="M7" s="166">
        <f t="shared" si="1"/>
        <v>0</v>
      </c>
    </row>
    <row r="8" spans="1:16" x14ac:dyDescent="0.35">
      <c r="A8" s="3" t="s">
        <v>8</v>
      </c>
      <c r="B8" s="166">
        <f>SUM(B9:B11)</f>
        <v>0.2</v>
      </c>
      <c r="C8" s="166">
        <f t="shared" ref="C8:L8" si="2">SUM(C9:C11)</f>
        <v>0.8</v>
      </c>
      <c r="D8" s="166">
        <f t="shared" si="2"/>
        <v>1.5</v>
      </c>
      <c r="E8" s="166">
        <f t="shared" si="2"/>
        <v>2.2999999999999998</v>
      </c>
      <c r="F8" s="166">
        <f t="shared" si="2"/>
        <v>3</v>
      </c>
      <c r="G8" s="166">
        <f t="shared" si="2"/>
        <v>3</v>
      </c>
      <c r="H8" s="166">
        <f t="shared" si="2"/>
        <v>3</v>
      </c>
      <c r="I8" s="166">
        <f t="shared" si="2"/>
        <v>3</v>
      </c>
      <c r="J8" s="166">
        <f t="shared" si="2"/>
        <v>3</v>
      </c>
      <c r="K8" s="166">
        <f t="shared" si="2"/>
        <v>3</v>
      </c>
      <c r="L8" s="166">
        <f t="shared" si="2"/>
        <v>3</v>
      </c>
      <c r="M8" s="166">
        <f t="shared" si="1"/>
        <v>25.8</v>
      </c>
    </row>
    <row r="9" spans="1:16" x14ac:dyDescent="0.35">
      <c r="A9" s="5" t="s">
        <v>5</v>
      </c>
      <c r="B9" s="166">
        <v>0.2</v>
      </c>
      <c r="C9" s="166">
        <v>0.8</v>
      </c>
      <c r="D9" s="166">
        <v>1.5</v>
      </c>
      <c r="E9" s="166">
        <v>2.2999999999999998</v>
      </c>
      <c r="F9" s="166">
        <v>3</v>
      </c>
      <c r="G9" s="166">
        <v>3</v>
      </c>
      <c r="H9" s="166">
        <v>3</v>
      </c>
      <c r="I9" s="166">
        <v>3</v>
      </c>
      <c r="J9" s="166">
        <v>3</v>
      </c>
      <c r="K9" s="166">
        <v>3</v>
      </c>
      <c r="L9" s="166">
        <v>3</v>
      </c>
      <c r="M9" s="166">
        <f t="shared" si="1"/>
        <v>25.8</v>
      </c>
    </row>
    <row r="10" spans="1:16" x14ac:dyDescent="0.35">
      <c r="A10" s="5" t="s">
        <v>6</v>
      </c>
      <c r="B10" s="166">
        <v>0</v>
      </c>
      <c r="C10" s="166">
        <v>0</v>
      </c>
      <c r="D10" s="166">
        <v>0</v>
      </c>
      <c r="E10" s="166">
        <v>0</v>
      </c>
      <c r="F10" s="166">
        <v>0</v>
      </c>
      <c r="G10" s="166">
        <v>0</v>
      </c>
      <c r="H10" s="166">
        <v>0</v>
      </c>
      <c r="I10" s="166">
        <v>0</v>
      </c>
      <c r="J10" s="166">
        <v>0</v>
      </c>
      <c r="K10" s="166">
        <v>0</v>
      </c>
      <c r="L10" s="166">
        <v>0</v>
      </c>
      <c r="M10" s="166">
        <f t="shared" si="1"/>
        <v>0</v>
      </c>
    </row>
    <row r="11" spans="1:16" x14ac:dyDescent="0.35">
      <c r="A11" s="5" t="s">
        <v>7</v>
      </c>
      <c r="B11" s="166">
        <v>0</v>
      </c>
      <c r="C11" s="166">
        <v>0</v>
      </c>
      <c r="D11" s="166">
        <v>0</v>
      </c>
      <c r="E11" s="166">
        <v>0</v>
      </c>
      <c r="F11" s="166">
        <v>0</v>
      </c>
      <c r="G11" s="166">
        <v>0</v>
      </c>
      <c r="H11" s="166">
        <v>0</v>
      </c>
      <c r="I11" s="166">
        <v>0</v>
      </c>
      <c r="J11" s="166">
        <v>0</v>
      </c>
      <c r="K11" s="166">
        <v>0</v>
      </c>
      <c r="L11" s="166">
        <v>0</v>
      </c>
      <c r="M11" s="166">
        <f t="shared" si="1"/>
        <v>0</v>
      </c>
    </row>
    <row r="12" spans="1:16" x14ac:dyDescent="0.35">
      <c r="A12" s="3" t="s">
        <v>11</v>
      </c>
      <c r="B12" s="166">
        <f>SUM(B13:B15)</f>
        <v>-0.2</v>
      </c>
      <c r="C12" s="166">
        <f t="shared" ref="C12:L12" si="3">SUM(C13:C15)</f>
        <v>-0.8</v>
      </c>
      <c r="D12" s="166">
        <f t="shared" si="3"/>
        <v>-1.5</v>
      </c>
      <c r="E12" s="166">
        <f t="shared" si="3"/>
        <v>-2.2999999999999998</v>
      </c>
      <c r="F12" s="166">
        <f t="shared" si="3"/>
        <v>-3</v>
      </c>
      <c r="G12" s="166">
        <f t="shared" si="3"/>
        <v>-3</v>
      </c>
      <c r="H12" s="166">
        <f t="shared" si="3"/>
        <v>-3</v>
      </c>
      <c r="I12" s="166">
        <f t="shared" si="3"/>
        <v>-3</v>
      </c>
      <c r="J12" s="166">
        <f t="shared" si="3"/>
        <v>-3</v>
      </c>
      <c r="K12" s="166">
        <f t="shared" si="3"/>
        <v>-3</v>
      </c>
      <c r="L12" s="166">
        <f t="shared" si="3"/>
        <v>-3</v>
      </c>
      <c r="M12" s="166">
        <f t="shared" si="1"/>
        <v>-25.8</v>
      </c>
    </row>
    <row r="13" spans="1:16" ht="15" thickBot="1" x14ac:dyDescent="0.4">
      <c r="A13" s="5" t="s">
        <v>5</v>
      </c>
      <c r="B13" s="166">
        <v>-0.2</v>
      </c>
      <c r="C13" s="166">
        <v>-0.8</v>
      </c>
      <c r="D13" s="166">
        <v>-1.5</v>
      </c>
      <c r="E13" s="166">
        <v>-2.2999999999999998</v>
      </c>
      <c r="F13" s="166">
        <v>-3</v>
      </c>
      <c r="G13" s="166">
        <v>-3</v>
      </c>
      <c r="H13" s="166">
        <v>-3</v>
      </c>
      <c r="I13" s="166">
        <v>-3</v>
      </c>
      <c r="J13" s="166">
        <v>-3</v>
      </c>
      <c r="K13" s="166">
        <v>-3</v>
      </c>
      <c r="L13" s="166">
        <v>-3</v>
      </c>
      <c r="M13" s="166">
        <f t="shared" si="1"/>
        <v>-25.8</v>
      </c>
    </row>
    <row r="14" spans="1:16" ht="15" thickBot="1" x14ac:dyDescent="0.4">
      <c r="A14" s="5" t="s">
        <v>6</v>
      </c>
      <c r="B14" s="166">
        <v>0</v>
      </c>
      <c r="C14" s="166">
        <v>0</v>
      </c>
      <c r="D14" s="166">
        <v>0</v>
      </c>
      <c r="E14" s="166">
        <v>0</v>
      </c>
      <c r="F14" s="166">
        <v>0</v>
      </c>
      <c r="G14" s="166">
        <v>0</v>
      </c>
      <c r="H14" s="166">
        <v>0</v>
      </c>
      <c r="I14" s="166">
        <v>0</v>
      </c>
      <c r="J14" s="166">
        <v>0</v>
      </c>
      <c r="K14" s="166">
        <v>0</v>
      </c>
      <c r="L14" s="166">
        <v>0</v>
      </c>
      <c r="M14" s="166">
        <f t="shared" si="1"/>
        <v>0</v>
      </c>
      <c r="O14" s="67"/>
      <c r="P14" s="74"/>
    </row>
    <row r="15" spans="1:16" ht="15" thickBot="1" x14ac:dyDescent="0.4">
      <c r="A15" s="5" t="s">
        <v>7</v>
      </c>
      <c r="B15" s="166">
        <v>0</v>
      </c>
      <c r="C15" s="166">
        <v>0</v>
      </c>
      <c r="D15" s="166">
        <v>0</v>
      </c>
      <c r="E15" s="166">
        <v>0</v>
      </c>
      <c r="F15" s="166">
        <v>0</v>
      </c>
      <c r="G15" s="166">
        <v>0</v>
      </c>
      <c r="H15" s="166">
        <v>0</v>
      </c>
      <c r="I15" s="166">
        <v>0</v>
      </c>
      <c r="J15" s="166">
        <v>0</v>
      </c>
      <c r="K15" s="166">
        <v>0</v>
      </c>
      <c r="L15" s="166">
        <v>0</v>
      </c>
      <c r="M15" s="166">
        <f t="shared" si="1"/>
        <v>0</v>
      </c>
      <c r="O15" s="67"/>
      <c r="P15" s="74"/>
    </row>
    <row r="16" spans="1:16" ht="29" x14ac:dyDescent="0.35">
      <c r="A16" s="3" t="s">
        <v>9</v>
      </c>
      <c r="B16" s="163">
        <v>6.9500000000000006E-2</v>
      </c>
      <c r="C16" s="163">
        <v>1.801369</v>
      </c>
      <c r="D16" s="163">
        <v>1.601756</v>
      </c>
      <c r="E16" s="163">
        <v>27.513297000000001</v>
      </c>
      <c r="F16" s="163">
        <v>0</v>
      </c>
      <c r="G16" s="163">
        <v>0</v>
      </c>
      <c r="H16" s="163">
        <v>0</v>
      </c>
      <c r="I16" s="163">
        <v>0</v>
      </c>
      <c r="J16" s="163">
        <v>0</v>
      </c>
      <c r="K16" s="163">
        <v>0</v>
      </c>
      <c r="L16" s="163">
        <v>0</v>
      </c>
      <c r="M16" s="163">
        <f t="shared" si="1"/>
        <v>30.985922000000002</v>
      </c>
    </row>
    <row r="17" spans="1:13" x14ac:dyDescent="0.35">
      <c r="A17" s="3" t="s">
        <v>10</v>
      </c>
      <c r="B17" s="166">
        <f>SUM(B18:B20)</f>
        <v>0</v>
      </c>
      <c r="C17" s="166">
        <v>0</v>
      </c>
      <c r="D17" s="166">
        <v>0</v>
      </c>
      <c r="E17" s="166">
        <v>0</v>
      </c>
      <c r="F17" s="166">
        <v>0</v>
      </c>
      <c r="G17" s="166">
        <v>0</v>
      </c>
      <c r="H17" s="166">
        <v>0</v>
      </c>
      <c r="I17" s="166">
        <v>0</v>
      </c>
      <c r="J17" s="166">
        <v>0</v>
      </c>
      <c r="K17" s="166">
        <v>0</v>
      </c>
      <c r="L17" s="166">
        <v>0</v>
      </c>
      <c r="M17" s="166">
        <f t="shared" si="1"/>
        <v>0</v>
      </c>
    </row>
    <row r="18" spans="1:13" x14ac:dyDescent="0.35">
      <c r="A18" s="5" t="s">
        <v>5</v>
      </c>
      <c r="B18" s="166">
        <v>0</v>
      </c>
      <c r="C18" s="166">
        <v>0</v>
      </c>
      <c r="D18" s="166">
        <v>0</v>
      </c>
      <c r="E18" s="166">
        <v>0</v>
      </c>
      <c r="F18" s="166">
        <v>0</v>
      </c>
      <c r="G18" s="166">
        <v>0</v>
      </c>
      <c r="H18" s="166">
        <v>0</v>
      </c>
      <c r="I18" s="166">
        <v>0</v>
      </c>
      <c r="J18" s="166">
        <v>0</v>
      </c>
      <c r="K18" s="166">
        <v>0</v>
      </c>
      <c r="L18" s="166">
        <v>0</v>
      </c>
      <c r="M18" s="166">
        <f t="shared" si="1"/>
        <v>0</v>
      </c>
    </row>
    <row r="19" spans="1:13" x14ac:dyDescent="0.35">
      <c r="A19" s="5" t="s">
        <v>6</v>
      </c>
      <c r="B19" s="166">
        <v>0</v>
      </c>
      <c r="C19" s="166">
        <v>0</v>
      </c>
      <c r="D19" s="166">
        <v>0</v>
      </c>
      <c r="E19" s="166">
        <v>0</v>
      </c>
      <c r="F19" s="166">
        <v>0</v>
      </c>
      <c r="G19" s="166">
        <v>0</v>
      </c>
      <c r="H19" s="166">
        <v>0</v>
      </c>
      <c r="I19" s="166">
        <v>0</v>
      </c>
      <c r="J19" s="166">
        <v>0</v>
      </c>
      <c r="K19" s="166">
        <v>0</v>
      </c>
      <c r="L19" s="166">
        <v>0</v>
      </c>
      <c r="M19" s="166">
        <f t="shared" si="1"/>
        <v>0</v>
      </c>
    </row>
    <row r="20" spans="1:13" x14ac:dyDescent="0.35">
      <c r="A20" s="5" t="s">
        <v>7</v>
      </c>
      <c r="B20" s="166">
        <v>0</v>
      </c>
      <c r="C20" s="166">
        <v>0</v>
      </c>
      <c r="D20" s="166">
        <v>0</v>
      </c>
      <c r="E20" s="166">
        <v>0</v>
      </c>
      <c r="F20" s="166">
        <v>0</v>
      </c>
      <c r="G20" s="166">
        <v>0</v>
      </c>
      <c r="H20" s="166">
        <v>0</v>
      </c>
      <c r="I20" s="166">
        <v>0</v>
      </c>
      <c r="J20" s="166">
        <v>0</v>
      </c>
      <c r="K20" s="166">
        <v>0</v>
      </c>
      <c r="L20" s="166">
        <v>0</v>
      </c>
      <c r="M20" s="166">
        <f t="shared" si="1"/>
        <v>0</v>
      </c>
    </row>
    <row r="21" spans="1:13" ht="51.5" customHeight="1" x14ac:dyDescent="0.35">
      <c r="A21" s="5" t="s">
        <v>12</v>
      </c>
      <c r="B21" s="290" t="s">
        <v>614</v>
      </c>
      <c r="C21" s="290"/>
      <c r="D21" s="290"/>
      <c r="E21" s="290"/>
      <c r="F21" s="290"/>
      <c r="G21" s="290"/>
      <c r="H21" s="290"/>
      <c r="I21" s="290"/>
      <c r="J21" s="290"/>
      <c r="K21" s="290"/>
      <c r="L21" s="290"/>
      <c r="M21" s="290"/>
    </row>
    <row r="22" spans="1:13" ht="43.5" x14ac:dyDescent="0.35">
      <c r="A22" s="5" t="s">
        <v>13</v>
      </c>
      <c r="B22" s="290" t="s">
        <v>615</v>
      </c>
      <c r="C22" s="290"/>
      <c r="D22" s="290"/>
      <c r="E22" s="290"/>
      <c r="F22" s="290"/>
      <c r="G22" s="290"/>
      <c r="H22" s="290"/>
      <c r="I22" s="290"/>
      <c r="J22" s="290"/>
      <c r="K22" s="290"/>
      <c r="L22" s="290"/>
      <c r="M22" s="290"/>
    </row>
    <row r="25" spans="1:13" x14ac:dyDescent="0.35">
      <c r="A25" s="289" t="s">
        <v>14</v>
      </c>
      <c r="B25" s="289"/>
      <c r="C25" s="289"/>
      <c r="D25" s="289"/>
      <c r="E25" s="289"/>
      <c r="F25" s="289"/>
      <c r="G25" s="289"/>
      <c r="H25" s="289"/>
      <c r="I25" s="289"/>
      <c r="J25" s="289"/>
    </row>
    <row r="26" spans="1:13" x14ac:dyDescent="0.35">
      <c r="A26" s="291" t="s">
        <v>15</v>
      </c>
      <c r="B26" s="291"/>
      <c r="C26" s="291"/>
      <c r="D26" s="291"/>
      <c r="E26" s="291"/>
      <c r="F26" s="291"/>
      <c r="G26" s="291"/>
      <c r="H26" s="291"/>
      <c r="I26" s="291"/>
      <c r="J26" s="291"/>
    </row>
    <row r="27" spans="1:13" x14ac:dyDescent="0.35">
      <c r="A27" s="290" t="s">
        <v>16</v>
      </c>
      <c r="B27" s="290"/>
      <c r="C27" s="6">
        <v>0</v>
      </c>
      <c r="D27" s="5">
        <v>1</v>
      </c>
      <c r="E27" s="5">
        <v>2</v>
      </c>
      <c r="F27" s="5">
        <v>3</v>
      </c>
      <c r="G27" s="5">
        <v>5</v>
      </c>
      <c r="H27" s="5">
        <v>10</v>
      </c>
      <c r="I27" s="292" t="s">
        <v>3</v>
      </c>
      <c r="J27" s="292"/>
    </row>
    <row r="28" spans="1:13" ht="43.5" x14ac:dyDescent="0.35">
      <c r="A28" s="165" t="s">
        <v>17</v>
      </c>
      <c r="B28" s="5" t="s">
        <v>20</v>
      </c>
      <c r="C28" s="165"/>
      <c r="D28" s="165"/>
      <c r="E28" s="165"/>
      <c r="F28" s="165"/>
      <c r="G28" s="165"/>
      <c r="H28" s="165"/>
      <c r="I28" s="290"/>
      <c r="J28" s="290"/>
    </row>
    <row r="29" spans="1:13" ht="87" x14ac:dyDescent="0.35">
      <c r="A29" s="165" t="s">
        <v>18</v>
      </c>
      <c r="B29" s="5" t="s">
        <v>21</v>
      </c>
      <c r="C29" s="165"/>
      <c r="D29" s="165"/>
      <c r="E29" s="165"/>
      <c r="F29" s="165"/>
      <c r="G29" s="165"/>
      <c r="H29" s="165"/>
      <c r="I29" s="294"/>
      <c r="J29" s="296"/>
    </row>
    <row r="30" spans="1:13" ht="87" x14ac:dyDescent="0.35">
      <c r="A30" s="165" t="s">
        <v>19</v>
      </c>
      <c r="B30" s="7" t="s">
        <v>22</v>
      </c>
      <c r="C30" s="165"/>
      <c r="D30" s="165"/>
      <c r="E30" s="165"/>
      <c r="F30" s="165"/>
      <c r="G30" s="165"/>
      <c r="H30" s="165"/>
      <c r="I30" s="290"/>
      <c r="J30" s="290"/>
    </row>
    <row r="31" spans="1:13" ht="29" x14ac:dyDescent="0.35">
      <c r="A31" s="8"/>
      <c r="B31" s="5" t="s">
        <v>23</v>
      </c>
      <c r="C31" s="165"/>
      <c r="D31" s="165"/>
      <c r="E31" s="165"/>
      <c r="F31" s="165"/>
      <c r="G31" s="165"/>
      <c r="H31" s="165"/>
      <c r="I31" s="290"/>
      <c r="J31" s="290"/>
    </row>
    <row r="32" spans="1:13" ht="43.5" x14ac:dyDescent="0.35">
      <c r="A32" s="290" t="s">
        <v>24</v>
      </c>
      <c r="B32" s="5" t="s">
        <v>20</v>
      </c>
      <c r="C32" s="290"/>
      <c r="D32" s="290"/>
      <c r="E32" s="290"/>
      <c r="F32" s="290"/>
      <c r="G32" s="290"/>
      <c r="H32" s="290"/>
      <c r="I32" s="290"/>
      <c r="J32" s="290"/>
    </row>
    <row r="33" spans="1:10" ht="87" x14ac:dyDescent="0.35">
      <c r="A33" s="290"/>
      <c r="B33" s="5" t="s">
        <v>21</v>
      </c>
      <c r="C33" s="290" t="s">
        <v>616</v>
      </c>
      <c r="D33" s="290"/>
      <c r="E33" s="290"/>
      <c r="F33" s="290"/>
      <c r="G33" s="290"/>
      <c r="H33" s="290"/>
      <c r="I33" s="290"/>
      <c r="J33" s="290"/>
    </row>
    <row r="34" spans="1:10" ht="87" x14ac:dyDescent="0.35">
      <c r="A34" s="290"/>
      <c r="B34" s="7" t="s">
        <v>25</v>
      </c>
      <c r="C34" s="290" t="s">
        <v>617</v>
      </c>
      <c r="D34" s="290"/>
      <c r="E34" s="290"/>
      <c r="F34" s="290"/>
      <c r="G34" s="290"/>
      <c r="H34" s="290"/>
      <c r="I34" s="290"/>
      <c r="J34" s="290"/>
    </row>
    <row r="35" spans="1:10" ht="29" x14ac:dyDescent="0.35">
      <c r="A35" s="290"/>
      <c r="B35" s="5" t="s">
        <v>23</v>
      </c>
      <c r="C35" s="165"/>
      <c r="D35" s="165"/>
      <c r="E35" s="165"/>
      <c r="F35" s="165"/>
      <c r="G35" s="165"/>
      <c r="H35" s="165"/>
      <c r="I35" s="290"/>
      <c r="J35" s="290"/>
    </row>
    <row r="36" spans="1:10" ht="87" x14ac:dyDescent="0.35">
      <c r="A36" s="290" t="s">
        <v>26</v>
      </c>
      <c r="B36" s="5" t="s">
        <v>22</v>
      </c>
      <c r="C36" s="294"/>
      <c r="D36" s="295"/>
      <c r="E36" s="295"/>
      <c r="F36" s="295"/>
      <c r="G36" s="295"/>
      <c r="H36" s="295"/>
      <c r="I36" s="295"/>
      <c r="J36" s="296"/>
    </row>
    <row r="37" spans="1:10" ht="29" x14ac:dyDescent="0.35">
      <c r="A37" s="290"/>
      <c r="B37" s="5" t="s">
        <v>23</v>
      </c>
      <c r="C37" s="165"/>
      <c r="D37" s="165"/>
      <c r="E37" s="165"/>
      <c r="F37" s="165"/>
      <c r="G37" s="165"/>
      <c r="H37" s="165"/>
      <c r="I37" s="290"/>
      <c r="J37" s="290"/>
    </row>
    <row r="38" spans="1:10" ht="43.5" x14ac:dyDescent="0.35">
      <c r="A38" s="165" t="s">
        <v>13</v>
      </c>
      <c r="B38" s="294" t="s">
        <v>618</v>
      </c>
      <c r="C38" s="295"/>
      <c r="D38" s="295"/>
      <c r="E38" s="295"/>
      <c r="F38" s="295"/>
      <c r="G38" s="295"/>
      <c r="H38" s="295"/>
      <c r="I38" s="295"/>
      <c r="J38" s="296"/>
    </row>
  </sheetData>
  <mergeCells count="22">
    <mergeCell ref="A25:J25"/>
    <mergeCell ref="A26:J26"/>
    <mergeCell ref="A27:B27"/>
    <mergeCell ref="I27:J27"/>
    <mergeCell ref="I28:J28"/>
    <mergeCell ref="A1:M1"/>
    <mergeCell ref="A2:A3"/>
    <mergeCell ref="B2:M2"/>
    <mergeCell ref="B21:M21"/>
    <mergeCell ref="B22:M22"/>
    <mergeCell ref="A36:A37"/>
    <mergeCell ref="C36:J36"/>
    <mergeCell ref="I37:J37"/>
    <mergeCell ref="B38:J38"/>
    <mergeCell ref="I29:J29"/>
    <mergeCell ref="I30:J30"/>
    <mergeCell ref="I31:J31"/>
    <mergeCell ref="A32:A35"/>
    <mergeCell ref="C32:J32"/>
    <mergeCell ref="C33:J33"/>
    <mergeCell ref="C34:J34"/>
    <mergeCell ref="I35:J35"/>
  </mergeCells>
  <pageMargins left="0.7" right="0.7" top="0.75" bottom="0.75" header="0.3" footer="0.3"/>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zoomScale="70" zoomScaleNormal="70" workbookViewId="0">
      <selection activeCell="O18" sqref="O18"/>
    </sheetView>
  </sheetViews>
  <sheetFormatPr defaultRowHeight="14.5" x14ac:dyDescent="0.35"/>
  <cols>
    <col min="1" max="1" width="25.453125" customWidth="1"/>
    <col min="2" max="2" width="15.26953125" customWidth="1"/>
    <col min="3" max="3" width="13.7265625" customWidth="1"/>
    <col min="4" max="4" width="13.54296875" customWidth="1"/>
    <col min="5" max="5" width="14.26953125" customWidth="1"/>
    <col min="6" max="6" width="13.1796875" customWidth="1"/>
    <col min="7" max="7" width="14.453125" customWidth="1"/>
    <col min="8" max="8" width="14.81640625" customWidth="1"/>
    <col min="9" max="9" width="14.26953125" customWidth="1"/>
    <col min="10" max="10" width="14.453125" customWidth="1"/>
    <col min="11" max="11" width="15.453125" customWidth="1"/>
    <col min="12" max="12" width="14.26953125" customWidth="1"/>
    <col min="13" max="13" width="20.26953125" customWidth="1"/>
  </cols>
  <sheetData>
    <row r="1" spans="1:14" x14ac:dyDescent="0.35">
      <c r="A1" s="289" t="s">
        <v>0</v>
      </c>
      <c r="B1" s="289"/>
      <c r="C1" s="289"/>
      <c r="D1" s="289"/>
      <c r="E1" s="289"/>
      <c r="F1" s="289"/>
      <c r="G1" s="289"/>
      <c r="H1" s="289"/>
      <c r="I1" s="289"/>
      <c r="J1" s="289"/>
      <c r="K1" s="289"/>
      <c r="L1" s="289"/>
      <c r="M1" s="289"/>
    </row>
    <row r="2" spans="1:14" x14ac:dyDescent="0.35">
      <c r="A2" s="290" t="s">
        <v>56</v>
      </c>
      <c r="B2" s="291" t="s">
        <v>2</v>
      </c>
      <c r="C2" s="291"/>
      <c r="D2" s="291"/>
      <c r="E2" s="291"/>
      <c r="F2" s="291"/>
      <c r="G2" s="291"/>
      <c r="H2" s="291"/>
      <c r="I2" s="291"/>
      <c r="J2" s="291"/>
      <c r="K2" s="291"/>
      <c r="L2" s="291"/>
      <c r="M2" s="291"/>
    </row>
    <row r="3" spans="1:14" x14ac:dyDescent="0.35">
      <c r="A3" s="290"/>
      <c r="B3" s="1">
        <v>0</v>
      </c>
      <c r="C3" s="1">
        <v>1</v>
      </c>
      <c r="D3" s="1">
        <v>2</v>
      </c>
      <c r="E3" s="1">
        <v>3</v>
      </c>
      <c r="F3" s="1">
        <v>4</v>
      </c>
      <c r="G3" s="1">
        <v>5</v>
      </c>
      <c r="H3" s="1">
        <v>6</v>
      </c>
      <c r="I3" s="1">
        <v>7</v>
      </c>
      <c r="J3" s="1">
        <v>8</v>
      </c>
      <c r="K3" s="1">
        <v>9</v>
      </c>
      <c r="L3" s="1">
        <v>10</v>
      </c>
      <c r="M3" s="2" t="s">
        <v>3</v>
      </c>
    </row>
    <row r="4" spans="1:14" x14ac:dyDescent="0.35">
      <c r="A4" s="3" t="s">
        <v>4</v>
      </c>
      <c r="B4" s="13">
        <f>SUM(B5:B7)</f>
        <v>0</v>
      </c>
      <c r="C4" s="63">
        <f t="shared" ref="C4:L4" si="0">SUM(C5:C7)</f>
        <v>0</v>
      </c>
      <c r="D4" s="63">
        <f t="shared" si="0"/>
        <v>0</v>
      </c>
      <c r="E4" s="63">
        <f t="shared" si="0"/>
        <v>0</v>
      </c>
      <c r="F4" s="63">
        <f t="shared" si="0"/>
        <v>0</v>
      </c>
      <c r="G4" s="63">
        <f t="shared" si="0"/>
        <v>0</v>
      </c>
      <c r="H4" s="63">
        <f t="shared" si="0"/>
        <v>0</v>
      </c>
      <c r="I4" s="63">
        <f t="shared" si="0"/>
        <v>0</v>
      </c>
      <c r="J4" s="63">
        <f t="shared" si="0"/>
        <v>0</v>
      </c>
      <c r="K4" s="63">
        <f t="shared" si="0"/>
        <v>0</v>
      </c>
      <c r="L4" s="63">
        <f t="shared" si="0"/>
        <v>0</v>
      </c>
      <c r="M4" s="63">
        <f>SUM(B4:L4)</f>
        <v>0</v>
      </c>
    </row>
    <row r="5" spans="1:14" x14ac:dyDescent="0.35">
      <c r="A5" s="5" t="s">
        <v>5</v>
      </c>
      <c r="B5" s="13">
        <v>0</v>
      </c>
      <c r="C5" s="13">
        <v>0</v>
      </c>
      <c r="D5" s="13">
        <v>0</v>
      </c>
      <c r="E5" s="13">
        <v>0</v>
      </c>
      <c r="F5" s="13">
        <v>0</v>
      </c>
      <c r="G5" s="13">
        <v>0</v>
      </c>
      <c r="H5" s="13">
        <v>0</v>
      </c>
      <c r="I5" s="13">
        <v>0</v>
      </c>
      <c r="J5" s="13">
        <v>0</v>
      </c>
      <c r="K5" s="13">
        <v>0</v>
      </c>
      <c r="L5" s="13">
        <v>0</v>
      </c>
      <c r="M5" s="63">
        <f t="shared" ref="M5:M20" si="1">SUM(B5:L5)</f>
        <v>0</v>
      </c>
    </row>
    <row r="6" spans="1:14" x14ac:dyDescent="0.35">
      <c r="A6" s="5" t="s">
        <v>6</v>
      </c>
      <c r="B6" s="13">
        <v>0</v>
      </c>
      <c r="C6" s="13">
        <v>0</v>
      </c>
      <c r="D6" s="13">
        <v>0</v>
      </c>
      <c r="E6" s="13">
        <v>0</v>
      </c>
      <c r="F6" s="13">
        <v>0</v>
      </c>
      <c r="G6" s="13">
        <v>0</v>
      </c>
      <c r="H6" s="13">
        <v>0</v>
      </c>
      <c r="I6" s="13">
        <v>0</v>
      </c>
      <c r="J6" s="13">
        <v>0</v>
      </c>
      <c r="K6" s="13">
        <v>0</v>
      </c>
      <c r="L6" s="13">
        <v>0</v>
      </c>
      <c r="M6" s="63">
        <f t="shared" si="1"/>
        <v>0</v>
      </c>
    </row>
    <row r="7" spans="1:14" ht="29" x14ac:dyDescent="0.35">
      <c r="A7" s="5" t="s">
        <v>7</v>
      </c>
      <c r="B7" s="13">
        <v>0</v>
      </c>
      <c r="C7" s="13">
        <v>0</v>
      </c>
      <c r="D7" s="13">
        <v>0</v>
      </c>
      <c r="E7" s="13">
        <v>0</v>
      </c>
      <c r="F7" s="13">
        <v>0</v>
      </c>
      <c r="G7" s="13">
        <v>0</v>
      </c>
      <c r="H7" s="13">
        <v>0</v>
      </c>
      <c r="I7" s="13">
        <v>0</v>
      </c>
      <c r="J7" s="13">
        <v>0</v>
      </c>
      <c r="K7" s="13">
        <v>0</v>
      </c>
      <c r="L7" s="13">
        <v>0</v>
      </c>
      <c r="M7" s="63">
        <f t="shared" si="1"/>
        <v>0</v>
      </c>
    </row>
    <row r="8" spans="1:14" x14ac:dyDescent="0.35">
      <c r="A8" s="3" t="s">
        <v>8</v>
      </c>
      <c r="B8" s="13">
        <f>SUM(B9:B11)</f>
        <v>1.538</v>
      </c>
      <c r="C8" s="13">
        <f t="shared" ref="C8:L8" si="2">SUM(C9:C11)</f>
        <v>9.9969999999999999</v>
      </c>
      <c r="D8" s="13">
        <f t="shared" si="2"/>
        <v>9.9969999999999999</v>
      </c>
      <c r="E8" s="13">
        <f t="shared" si="2"/>
        <v>10.766</v>
      </c>
      <c r="F8" s="13">
        <f t="shared" si="2"/>
        <v>0.76900000000000002</v>
      </c>
      <c r="G8" s="13">
        <f t="shared" si="2"/>
        <v>0.76900000000000002</v>
      </c>
      <c r="H8" s="13">
        <f t="shared" si="2"/>
        <v>0.76900000000000002</v>
      </c>
      <c r="I8" s="13">
        <f t="shared" si="2"/>
        <v>0.76900000000000002</v>
      </c>
      <c r="J8" s="13">
        <f t="shared" si="2"/>
        <v>0.76900000000000002</v>
      </c>
      <c r="K8" s="13">
        <f t="shared" si="2"/>
        <v>0</v>
      </c>
      <c r="L8" s="13">
        <f t="shared" si="2"/>
        <v>0</v>
      </c>
      <c r="M8" s="63">
        <f t="shared" si="1"/>
        <v>36.142999999999994</v>
      </c>
      <c r="N8" s="18"/>
    </row>
    <row r="9" spans="1:14" x14ac:dyDescent="0.35">
      <c r="A9" s="5" t="s">
        <v>5</v>
      </c>
      <c r="B9" s="13">
        <v>1.538</v>
      </c>
      <c r="C9" s="13">
        <v>9.9969999999999999</v>
      </c>
      <c r="D9" s="13">
        <v>9.9969999999999999</v>
      </c>
      <c r="E9" s="13">
        <v>10.766</v>
      </c>
      <c r="F9" s="13">
        <v>0.76900000000000002</v>
      </c>
      <c r="G9" s="13">
        <v>0.76900000000000002</v>
      </c>
      <c r="H9" s="13">
        <v>0.76900000000000002</v>
      </c>
      <c r="I9" s="13">
        <v>0.76900000000000002</v>
      </c>
      <c r="J9" s="13">
        <v>0.76900000000000002</v>
      </c>
      <c r="K9" s="13">
        <v>0</v>
      </c>
      <c r="L9" s="13">
        <v>0</v>
      </c>
      <c r="M9" s="63">
        <f t="shared" si="1"/>
        <v>36.142999999999994</v>
      </c>
      <c r="N9" s="18"/>
    </row>
    <row r="10" spans="1:14" x14ac:dyDescent="0.35">
      <c r="A10" s="5" t="s">
        <v>6</v>
      </c>
      <c r="B10" s="13">
        <v>0</v>
      </c>
      <c r="C10" s="13">
        <v>0</v>
      </c>
      <c r="D10" s="13">
        <v>0</v>
      </c>
      <c r="E10" s="13">
        <v>0</v>
      </c>
      <c r="F10" s="13">
        <v>0</v>
      </c>
      <c r="G10" s="13">
        <v>0</v>
      </c>
      <c r="H10" s="13">
        <v>0</v>
      </c>
      <c r="I10" s="13">
        <v>0</v>
      </c>
      <c r="J10" s="13">
        <v>0</v>
      </c>
      <c r="K10" s="13">
        <v>0</v>
      </c>
      <c r="L10" s="13">
        <v>0</v>
      </c>
      <c r="M10" s="63">
        <f t="shared" si="1"/>
        <v>0</v>
      </c>
      <c r="N10" s="19"/>
    </row>
    <row r="11" spans="1:14" ht="29" x14ac:dyDescent="0.35">
      <c r="A11" s="5" t="s">
        <v>7</v>
      </c>
      <c r="B11" s="13">
        <v>0</v>
      </c>
      <c r="C11" s="13">
        <v>0</v>
      </c>
      <c r="D11" s="13">
        <v>0</v>
      </c>
      <c r="E11" s="13">
        <v>0</v>
      </c>
      <c r="F11" s="13">
        <v>0</v>
      </c>
      <c r="G11" s="13">
        <v>0</v>
      </c>
      <c r="H11" s="13">
        <v>0</v>
      </c>
      <c r="I11" s="13">
        <v>0</v>
      </c>
      <c r="J11" s="13">
        <v>0</v>
      </c>
      <c r="K11" s="13">
        <v>0</v>
      </c>
      <c r="L11" s="13">
        <v>0</v>
      </c>
      <c r="M11" s="63">
        <f t="shared" si="1"/>
        <v>0</v>
      </c>
      <c r="N11" s="19"/>
    </row>
    <row r="12" spans="1:14" x14ac:dyDescent="0.35">
      <c r="A12" s="3" t="s">
        <v>11</v>
      </c>
      <c r="B12" s="13">
        <f>SUM(B13:B15)</f>
        <v>-1.538</v>
      </c>
      <c r="C12" s="63">
        <f t="shared" ref="C12:L12" si="3">SUM(C13:C15)</f>
        <v>-9.9969999999999999</v>
      </c>
      <c r="D12" s="63">
        <f t="shared" si="3"/>
        <v>-9.9969999999999999</v>
      </c>
      <c r="E12" s="63">
        <f t="shared" si="3"/>
        <v>-10.766</v>
      </c>
      <c r="F12" s="63">
        <f t="shared" si="3"/>
        <v>-0.76900000000000002</v>
      </c>
      <c r="G12" s="63">
        <f t="shared" si="3"/>
        <v>-0.76900000000000002</v>
      </c>
      <c r="H12" s="63">
        <f t="shared" si="3"/>
        <v>-0.76900000000000002</v>
      </c>
      <c r="I12" s="63">
        <f t="shared" si="3"/>
        <v>-0.76900000000000002</v>
      </c>
      <c r="J12" s="63">
        <f t="shared" si="3"/>
        <v>-0.76900000000000002</v>
      </c>
      <c r="K12" s="63">
        <f t="shared" si="3"/>
        <v>0</v>
      </c>
      <c r="L12" s="63">
        <f t="shared" si="3"/>
        <v>0</v>
      </c>
      <c r="M12" s="63">
        <f t="shared" si="1"/>
        <v>-36.142999999999994</v>
      </c>
      <c r="N12" s="18"/>
    </row>
    <row r="13" spans="1:14" x14ac:dyDescent="0.35">
      <c r="A13" s="5" t="s">
        <v>5</v>
      </c>
      <c r="B13" s="13">
        <v>-1.538</v>
      </c>
      <c r="C13" s="13">
        <v>-9.9969999999999999</v>
      </c>
      <c r="D13" s="13">
        <v>-9.9969999999999999</v>
      </c>
      <c r="E13" s="13">
        <v>-10.766</v>
      </c>
      <c r="F13" s="13">
        <v>-0.76900000000000002</v>
      </c>
      <c r="G13" s="13">
        <v>-0.76900000000000002</v>
      </c>
      <c r="H13" s="13">
        <v>-0.76900000000000002</v>
      </c>
      <c r="I13" s="13">
        <v>-0.76900000000000002</v>
      </c>
      <c r="J13" s="13">
        <v>-0.76900000000000002</v>
      </c>
      <c r="K13" s="13">
        <v>0</v>
      </c>
      <c r="L13" s="13">
        <v>0</v>
      </c>
      <c r="M13" s="63">
        <f t="shared" si="1"/>
        <v>-36.142999999999994</v>
      </c>
      <c r="N13" s="18"/>
    </row>
    <row r="14" spans="1:14" x14ac:dyDescent="0.35">
      <c r="A14" s="5" t="s">
        <v>6</v>
      </c>
      <c r="B14" s="13">
        <v>0</v>
      </c>
      <c r="C14" s="13">
        <v>0</v>
      </c>
      <c r="D14" s="13">
        <v>0</v>
      </c>
      <c r="E14" s="13">
        <v>0</v>
      </c>
      <c r="F14" s="13">
        <v>0</v>
      </c>
      <c r="G14" s="13">
        <v>0</v>
      </c>
      <c r="H14" s="13">
        <v>0</v>
      </c>
      <c r="I14" s="13">
        <v>0</v>
      </c>
      <c r="J14" s="13">
        <v>0</v>
      </c>
      <c r="K14" s="13">
        <v>0</v>
      </c>
      <c r="L14" s="13">
        <v>0</v>
      </c>
      <c r="M14" s="63">
        <f t="shared" si="1"/>
        <v>0</v>
      </c>
      <c r="N14" s="17"/>
    </row>
    <row r="15" spans="1:14" ht="29" x14ac:dyDescent="0.35">
      <c r="A15" s="5" t="s">
        <v>7</v>
      </c>
      <c r="B15" s="13">
        <v>0</v>
      </c>
      <c r="C15" s="13">
        <v>0</v>
      </c>
      <c r="D15" s="13">
        <v>0</v>
      </c>
      <c r="E15" s="13">
        <v>0</v>
      </c>
      <c r="F15" s="13">
        <v>0</v>
      </c>
      <c r="G15" s="13">
        <v>0</v>
      </c>
      <c r="H15" s="13">
        <v>0</v>
      </c>
      <c r="I15" s="13">
        <v>0</v>
      </c>
      <c r="J15" s="13">
        <v>0</v>
      </c>
      <c r="K15" s="13">
        <v>0</v>
      </c>
      <c r="L15" s="13">
        <v>0</v>
      </c>
      <c r="M15" s="63">
        <f t="shared" si="1"/>
        <v>0</v>
      </c>
    </row>
    <row r="16" spans="1:14" ht="43.5" x14ac:dyDescent="0.35">
      <c r="A16" s="3" t="s">
        <v>9</v>
      </c>
      <c r="B16" s="13">
        <v>8.4619999999999997</v>
      </c>
      <c r="C16" s="13">
        <v>55.003</v>
      </c>
      <c r="D16" s="13">
        <v>55.003</v>
      </c>
      <c r="E16" s="13">
        <v>59.234000000000002</v>
      </c>
      <c r="F16" s="13">
        <v>4.2309999999999999</v>
      </c>
      <c r="G16" s="13">
        <v>4.2309999999999999</v>
      </c>
      <c r="H16" s="13">
        <v>4.2309999999999999</v>
      </c>
      <c r="I16" s="13">
        <v>4.2309999999999999</v>
      </c>
      <c r="J16" s="13">
        <v>4.2309999999999999</v>
      </c>
      <c r="K16" s="13">
        <v>0</v>
      </c>
      <c r="L16" s="13">
        <v>0</v>
      </c>
      <c r="M16" s="63">
        <f t="shared" si="1"/>
        <v>198.85699999999997</v>
      </c>
      <c r="N16" s="23"/>
    </row>
    <row r="17" spans="1:13" ht="29" x14ac:dyDescent="0.35">
      <c r="A17" s="3" t="s">
        <v>10</v>
      </c>
      <c r="B17" s="13">
        <f>SUM(B18:B20)</f>
        <v>0</v>
      </c>
      <c r="C17" s="63">
        <f t="shared" ref="C17:L17" si="4">SUM(C18:C20)</f>
        <v>0</v>
      </c>
      <c r="D17" s="63">
        <f t="shared" si="4"/>
        <v>0</v>
      </c>
      <c r="E17" s="63">
        <f t="shared" si="4"/>
        <v>0</v>
      </c>
      <c r="F17" s="63">
        <f t="shared" si="4"/>
        <v>0</v>
      </c>
      <c r="G17" s="63">
        <f t="shared" si="4"/>
        <v>0</v>
      </c>
      <c r="H17" s="63">
        <f t="shared" si="4"/>
        <v>0</v>
      </c>
      <c r="I17" s="63">
        <f t="shared" si="4"/>
        <v>0</v>
      </c>
      <c r="J17" s="63">
        <f t="shared" si="4"/>
        <v>0</v>
      </c>
      <c r="K17" s="63">
        <f t="shared" si="4"/>
        <v>0</v>
      </c>
      <c r="L17" s="63">
        <f t="shared" si="4"/>
        <v>0</v>
      </c>
      <c r="M17" s="63">
        <f t="shared" si="1"/>
        <v>0</v>
      </c>
    </row>
    <row r="18" spans="1:13" x14ac:dyDescent="0.35">
      <c r="A18" s="5" t="s">
        <v>5</v>
      </c>
      <c r="B18" s="13">
        <v>0</v>
      </c>
      <c r="C18" s="13">
        <v>0</v>
      </c>
      <c r="D18" s="13">
        <v>0</v>
      </c>
      <c r="E18" s="13">
        <v>0</v>
      </c>
      <c r="F18" s="13">
        <v>0</v>
      </c>
      <c r="G18" s="13">
        <v>0</v>
      </c>
      <c r="H18" s="13">
        <v>0</v>
      </c>
      <c r="I18" s="13">
        <v>0</v>
      </c>
      <c r="J18" s="13">
        <v>0</v>
      </c>
      <c r="K18" s="13">
        <v>0</v>
      </c>
      <c r="L18" s="13">
        <v>0</v>
      </c>
      <c r="M18" s="63">
        <f t="shared" si="1"/>
        <v>0</v>
      </c>
    </row>
    <row r="19" spans="1:13" x14ac:dyDescent="0.35">
      <c r="A19" s="5" t="s">
        <v>6</v>
      </c>
      <c r="B19" s="13">
        <v>0</v>
      </c>
      <c r="C19" s="13">
        <v>0</v>
      </c>
      <c r="D19" s="13">
        <v>0</v>
      </c>
      <c r="E19" s="13">
        <v>0</v>
      </c>
      <c r="F19" s="13">
        <v>0</v>
      </c>
      <c r="G19" s="13">
        <v>0</v>
      </c>
      <c r="H19" s="13">
        <v>0</v>
      </c>
      <c r="I19" s="13">
        <v>0</v>
      </c>
      <c r="J19" s="13">
        <v>0</v>
      </c>
      <c r="K19" s="13">
        <v>0</v>
      </c>
      <c r="L19" s="13">
        <v>0</v>
      </c>
      <c r="M19" s="63">
        <f t="shared" si="1"/>
        <v>0</v>
      </c>
    </row>
    <row r="20" spans="1:13" ht="29" x14ac:dyDescent="0.35">
      <c r="A20" s="5" t="s">
        <v>7</v>
      </c>
      <c r="B20" s="13">
        <v>0</v>
      </c>
      <c r="C20" s="13">
        <v>0</v>
      </c>
      <c r="D20" s="13">
        <v>0</v>
      </c>
      <c r="E20" s="13">
        <v>0</v>
      </c>
      <c r="F20" s="13">
        <v>0</v>
      </c>
      <c r="G20" s="13">
        <v>0</v>
      </c>
      <c r="H20" s="13">
        <v>0</v>
      </c>
      <c r="I20" s="13">
        <v>0</v>
      </c>
      <c r="J20" s="13">
        <v>0</v>
      </c>
      <c r="K20" s="13">
        <v>0</v>
      </c>
      <c r="L20" s="13">
        <v>0</v>
      </c>
      <c r="M20" s="63">
        <f t="shared" si="1"/>
        <v>0</v>
      </c>
    </row>
    <row r="21" spans="1:13" x14ac:dyDescent="0.35">
      <c r="A21" s="5"/>
      <c r="B21" s="33"/>
      <c r="C21" s="33"/>
      <c r="D21" s="33"/>
      <c r="E21" s="33">
        <v>0</v>
      </c>
      <c r="F21" s="33">
        <v>0</v>
      </c>
      <c r="G21" s="33">
        <v>0</v>
      </c>
      <c r="H21" s="33">
        <v>0</v>
      </c>
      <c r="I21" s="33">
        <v>0</v>
      </c>
      <c r="J21" s="33">
        <v>0</v>
      </c>
      <c r="K21" s="33">
        <v>0</v>
      </c>
      <c r="L21" s="33">
        <v>0</v>
      </c>
      <c r="M21" s="33"/>
    </row>
    <row r="22" spans="1:13" ht="61.5" customHeight="1" x14ac:dyDescent="0.35">
      <c r="A22" s="5" t="s">
        <v>12</v>
      </c>
      <c r="B22" s="290" t="s">
        <v>150</v>
      </c>
      <c r="C22" s="290"/>
      <c r="D22" s="290"/>
      <c r="E22" s="290"/>
      <c r="F22" s="290"/>
      <c r="G22" s="290"/>
      <c r="H22" s="290"/>
      <c r="I22" s="290"/>
      <c r="J22" s="290"/>
      <c r="K22" s="290"/>
      <c r="L22" s="290"/>
      <c r="M22" s="290"/>
    </row>
    <row r="23" spans="1:13" ht="142.5" customHeight="1" x14ac:dyDescent="0.35">
      <c r="A23" s="5" t="s">
        <v>13</v>
      </c>
      <c r="B23" s="290" t="s">
        <v>151</v>
      </c>
      <c r="C23" s="290"/>
      <c r="D23" s="290"/>
      <c r="E23" s="290"/>
      <c r="F23" s="290"/>
      <c r="G23" s="290"/>
      <c r="H23" s="290"/>
      <c r="I23" s="290"/>
      <c r="J23" s="290"/>
      <c r="K23" s="290"/>
      <c r="L23" s="290"/>
      <c r="M23" s="290"/>
    </row>
    <row r="26" spans="1:13" x14ac:dyDescent="0.35">
      <c r="A26" s="289" t="s">
        <v>14</v>
      </c>
      <c r="B26" s="289"/>
      <c r="C26" s="289"/>
      <c r="D26" s="289"/>
      <c r="E26" s="289"/>
      <c r="F26" s="289"/>
      <c r="G26" s="289"/>
      <c r="H26" s="289"/>
      <c r="I26" s="289"/>
      <c r="J26" s="289"/>
    </row>
    <row r="27" spans="1:13" x14ac:dyDescent="0.35">
      <c r="A27" s="291" t="s">
        <v>15</v>
      </c>
      <c r="B27" s="291"/>
      <c r="C27" s="291"/>
      <c r="D27" s="291"/>
      <c r="E27" s="291"/>
      <c r="F27" s="291"/>
      <c r="G27" s="291"/>
      <c r="H27" s="291"/>
      <c r="I27" s="291"/>
      <c r="J27" s="291"/>
    </row>
    <row r="28" spans="1:13" x14ac:dyDescent="0.35">
      <c r="A28" s="290" t="s">
        <v>16</v>
      </c>
      <c r="B28" s="290"/>
      <c r="C28" s="6">
        <v>0</v>
      </c>
      <c r="D28" s="5">
        <v>1</v>
      </c>
      <c r="E28" s="5">
        <v>2</v>
      </c>
      <c r="F28" s="5">
        <v>3</v>
      </c>
      <c r="G28" s="5">
        <v>5</v>
      </c>
      <c r="H28" s="5">
        <v>10</v>
      </c>
      <c r="I28" s="292" t="s">
        <v>3</v>
      </c>
      <c r="J28" s="292"/>
    </row>
    <row r="29" spans="1:13" ht="29" x14ac:dyDescent="0.35">
      <c r="A29" s="33" t="s">
        <v>17</v>
      </c>
      <c r="B29" s="5" t="s">
        <v>20</v>
      </c>
      <c r="C29" s="33">
        <v>0</v>
      </c>
      <c r="D29" s="33">
        <v>0</v>
      </c>
      <c r="E29" s="33">
        <v>0</v>
      </c>
      <c r="F29" s="33">
        <v>0</v>
      </c>
      <c r="G29" s="33">
        <v>0</v>
      </c>
      <c r="H29" s="33">
        <v>0</v>
      </c>
      <c r="I29" s="290">
        <f>SUM(C29:H29)</f>
        <v>0</v>
      </c>
      <c r="J29" s="290"/>
    </row>
    <row r="30" spans="1:13" ht="43.5" x14ac:dyDescent="0.35">
      <c r="A30" s="33" t="s">
        <v>18</v>
      </c>
      <c r="B30" s="5" t="s">
        <v>21</v>
      </c>
      <c r="C30" s="33">
        <v>0</v>
      </c>
      <c r="D30" s="33">
        <v>0</v>
      </c>
      <c r="E30" s="33">
        <v>0.4</v>
      </c>
      <c r="F30" s="33">
        <v>0.4</v>
      </c>
      <c r="G30" s="33">
        <v>0.4</v>
      </c>
      <c r="H30" s="33">
        <v>0.4</v>
      </c>
      <c r="I30" s="290">
        <f t="shared" ref="I30:I32" si="5">SUM(C30:H30)</f>
        <v>1.6</v>
      </c>
      <c r="J30" s="290"/>
    </row>
    <row r="31" spans="1:13" ht="58" x14ac:dyDescent="0.35">
      <c r="A31" s="33" t="s">
        <v>19</v>
      </c>
      <c r="B31" s="7" t="s">
        <v>22</v>
      </c>
      <c r="C31" s="33">
        <v>0</v>
      </c>
      <c r="D31" s="33">
        <v>0</v>
      </c>
      <c r="E31" s="33">
        <v>0.6</v>
      </c>
      <c r="F31" s="33">
        <v>0.6</v>
      </c>
      <c r="G31" s="33">
        <v>0.6</v>
      </c>
      <c r="H31" s="33">
        <v>0.6</v>
      </c>
      <c r="I31" s="290">
        <f t="shared" si="5"/>
        <v>2.4</v>
      </c>
      <c r="J31" s="290"/>
    </row>
    <row r="32" spans="1:13" x14ac:dyDescent="0.35">
      <c r="A32" s="8"/>
      <c r="B32" s="5" t="s">
        <v>6</v>
      </c>
      <c r="C32" s="33">
        <v>0</v>
      </c>
      <c r="D32" s="33">
        <v>0</v>
      </c>
      <c r="E32" s="33">
        <v>0.4</v>
      </c>
      <c r="F32" s="33">
        <v>0.4</v>
      </c>
      <c r="G32" s="33">
        <v>0.4</v>
      </c>
      <c r="H32" s="33">
        <v>0.4</v>
      </c>
      <c r="I32" s="290">
        <f t="shared" si="5"/>
        <v>1.6</v>
      </c>
      <c r="J32" s="290"/>
    </row>
    <row r="33" spans="1:10" ht="77.25" customHeight="1" x14ac:dyDescent="0.35">
      <c r="A33" s="290" t="s">
        <v>24</v>
      </c>
      <c r="B33" s="5" t="s">
        <v>20</v>
      </c>
      <c r="C33" s="410" t="s">
        <v>156</v>
      </c>
      <c r="D33" s="373"/>
      <c r="E33" s="373"/>
      <c r="F33" s="373"/>
      <c r="G33" s="373"/>
      <c r="H33" s="373"/>
      <c r="I33" s="373"/>
      <c r="J33" s="411"/>
    </row>
    <row r="34" spans="1:10" ht="68.25" customHeight="1" x14ac:dyDescent="0.35">
      <c r="A34" s="290"/>
      <c r="B34" s="5" t="s">
        <v>21</v>
      </c>
      <c r="C34" s="414"/>
      <c r="D34" s="415"/>
      <c r="E34" s="415"/>
      <c r="F34" s="415"/>
      <c r="G34" s="415"/>
      <c r="H34" s="415"/>
      <c r="I34" s="415"/>
      <c r="J34" s="416"/>
    </row>
    <row r="35" spans="1:10" ht="65.25" customHeight="1" x14ac:dyDescent="0.35">
      <c r="A35" s="290"/>
      <c r="B35" s="7" t="s">
        <v>25</v>
      </c>
      <c r="C35" s="306"/>
      <c r="D35" s="306"/>
      <c r="E35" s="306"/>
      <c r="F35" s="306"/>
      <c r="G35" s="306"/>
      <c r="H35" s="306"/>
      <c r="I35" s="306"/>
      <c r="J35" s="306"/>
    </row>
    <row r="36" spans="1:10" x14ac:dyDescent="0.35">
      <c r="A36" s="290"/>
      <c r="B36" s="36" t="s">
        <v>157</v>
      </c>
      <c r="C36" s="307" t="s">
        <v>158</v>
      </c>
      <c r="D36" s="308"/>
      <c r="E36" s="308"/>
      <c r="F36" s="308"/>
      <c r="G36" s="308"/>
      <c r="H36" s="308"/>
      <c r="I36" s="308"/>
      <c r="J36" s="309"/>
    </row>
    <row r="37" spans="1:10" ht="58" x14ac:dyDescent="0.35">
      <c r="A37" s="290" t="s">
        <v>26</v>
      </c>
      <c r="B37" s="5" t="s">
        <v>22</v>
      </c>
      <c r="C37" s="294"/>
      <c r="D37" s="295"/>
      <c r="E37" s="295"/>
      <c r="F37" s="295"/>
      <c r="G37" s="295"/>
      <c r="H37" s="295"/>
      <c r="I37" s="295"/>
      <c r="J37" s="296"/>
    </row>
    <row r="38" spans="1:10" x14ac:dyDescent="0.35">
      <c r="A38" s="290"/>
      <c r="B38" s="5" t="s">
        <v>23</v>
      </c>
      <c r="C38" s="33"/>
      <c r="D38" s="33"/>
      <c r="E38" s="33"/>
      <c r="F38" s="33"/>
      <c r="G38" s="33"/>
      <c r="H38" s="33"/>
      <c r="I38" s="290"/>
      <c r="J38" s="290"/>
    </row>
    <row r="39" spans="1:10" ht="43.5" x14ac:dyDescent="0.35">
      <c r="A39" s="33" t="s">
        <v>13</v>
      </c>
      <c r="B39" s="294" t="s">
        <v>159</v>
      </c>
      <c r="C39" s="295"/>
      <c r="D39" s="295"/>
      <c r="E39" s="295"/>
      <c r="F39" s="295"/>
      <c r="G39" s="295"/>
      <c r="H39" s="295"/>
      <c r="I39" s="295"/>
      <c r="J39" s="296"/>
    </row>
  </sheetData>
  <mergeCells count="21">
    <mergeCell ref="A26:J26"/>
    <mergeCell ref="A1:M1"/>
    <mergeCell ref="A2:A3"/>
    <mergeCell ref="B2:M2"/>
    <mergeCell ref="B22:M22"/>
    <mergeCell ref="B23:M23"/>
    <mergeCell ref="I32:J32"/>
    <mergeCell ref="A33:A36"/>
    <mergeCell ref="C35:J35"/>
    <mergeCell ref="C36:J36"/>
    <mergeCell ref="A27:J27"/>
    <mergeCell ref="A28:B28"/>
    <mergeCell ref="I28:J28"/>
    <mergeCell ref="I29:J29"/>
    <mergeCell ref="I30:J30"/>
    <mergeCell ref="I31:J31"/>
    <mergeCell ref="A37:A38"/>
    <mergeCell ref="C37:J37"/>
    <mergeCell ref="I38:J38"/>
    <mergeCell ref="B39:J39"/>
    <mergeCell ref="C33:J34"/>
  </mergeCells>
  <pageMargins left="0.7" right="0.7" top="0.75" bottom="0.75" header="0.3" footer="0.3"/>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zoomScale="70" zoomScaleNormal="70" workbookViewId="0">
      <selection activeCell="B13" sqref="B13"/>
    </sheetView>
  </sheetViews>
  <sheetFormatPr defaultRowHeight="14.5" x14ac:dyDescent="0.35"/>
  <cols>
    <col min="1" max="1" width="25.453125" customWidth="1"/>
    <col min="2" max="2" width="15.26953125" customWidth="1"/>
    <col min="3" max="3" width="13.7265625" customWidth="1"/>
    <col min="4" max="4" width="13.54296875" customWidth="1"/>
    <col min="5" max="5" width="14.26953125" customWidth="1"/>
    <col min="6" max="6" width="13.1796875" customWidth="1"/>
    <col min="7" max="7" width="14.453125" customWidth="1"/>
    <col min="8" max="8" width="14.81640625" customWidth="1"/>
    <col min="9" max="9" width="14.26953125" customWidth="1"/>
    <col min="10" max="10" width="14.453125" customWidth="1"/>
    <col min="11" max="11" width="15.453125" customWidth="1"/>
    <col min="12" max="12" width="14.26953125" customWidth="1"/>
    <col min="13" max="13" width="20.26953125" customWidth="1"/>
  </cols>
  <sheetData>
    <row r="1" spans="1:14" x14ac:dyDescent="0.35">
      <c r="A1" s="289" t="s">
        <v>0</v>
      </c>
      <c r="B1" s="289"/>
      <c r="C1" s="289"/>
      <c r="D1" s="289"/>
      <c r="E1" s="289"/>
      <c r="F1" s="289"/>
      <c r="G1" s="289"/>
      <c r="H1" s="289"/>
      <c r="I1" s="289"/>
      <c r="J1" s="289"/>
      <c r="K1" s="289"/>
      <c r="L1" s="289"/>
      <c r="M1" s="289"/>
    </row>
    <row r="2" spans="1:14" x14ac:dyDescent="0.35">
      <c r="A2" s="290" t="s">
        <v>56</v>
      </c>
      <c r="B2" s="291" t="s">
        <v>2</v>
      </c>
      <c r="C2" s="291"/>
      <c r="D2" s="291"/>
      <c r="E2" s="291"/>
      <c r="F2" s="291"/>
      <c r="G2" s="291"/>
      <c r="H2" s="291"/>
      <c r="I2" s="291"/>
      <c r="J2" s="291"/>
      <c r="K2" s="291"/>
      <c r="L2" s="291"/>
      <c r="M2" s="291"/>
    </row>
    <row r="3" spans="1:14" x14ac:dyDescent="0.35">
      <c r="A3" s="290"/>
      <c r="B3" s="1">
        <v>0</v>
      </c>
      <c r="C3" s="1">
        <v>1</v>
      </c>
      <c r="D3" s="1">
        <v>2</v>
      </c>
      <c r="E3" s="1">
        <v>3</v>
      </c>
      <c r="F3" s="1">
        <v>4</v>
      </c>
      <c r="G3" s="1">
        <v>5</v>
      </c>
      <c r="H3" s="1">
        <v>6</v>
      </c>
      <c r="I3" s="1">
        <v>7</v>
      </c>
      <c r="J3" s="1">
        <v>8</v>
      </c>
      <c r="K3" s="1">
        <v>9</v>
      </c>
      <c r="L3" s="1">
        <v>10</v>
      </c>
      <c r="M3" s="2" t="s">
        <v>3</v>
      </c>
    </row>
    <row r="4" spans="1:14" x14ac:dyDescent="0.35">
      <c r="A4" s="3" t="s">
        <v>4</v>
      </c>
      <c r="B4" s="13">
        <f>SUM(B5:B7)</f>
        <v>0</v>
      </c>
      <c r="C4" s="63">
        <f t="shared" ref="C4:L4" si="0">SUM(C5:C7)</f>
        <v>0</v>
      </c>
      <c r="D4" s="63">
        <f t="shared" si="0"/>
        <v>0</v>
      </c>
      <c r="E4" s="63">
        <f t="shared" si="0"/>
        <v>0</v>
      </c>
      <c r="F4" s="63">
        <f t="shared" si="0"/>
        <v>0</v>
      </c>
      <c r="G4" s="63">
        <f t="shared" si="0"/>
        <v>0</v>
      </c>
      <c r="H4" s="63">
        <f t="shared" si="0"/>
        <v>0</v>
      </c>
      <c r="I4" s="63">
        <f t="shared" si="0"/>
        <v>0</v>
      </c>
      <c r="J4" s="63">
        <f t="shared" si="0"/>
        <v>0</v>
      </c>
      <c r="K4" s="63">
        <f t="shared" si="0"/>
        <v>0</v>
      </c>
      <c r="L4" s="63">
        <f t="shared" si="0"/>
        <v>0</v>
      </c>
      <c r="M4" s="63">
        <f>SUM(B4:L4)</f>
        <v>0</v>
      </c>
    </row>
    <row r="5" spans="1:14" x14ac:dyDescent="0.35">
      <c r="A5" s="5" t="s">
        <v>5</v>
      </c>
      <c r="B5" s="13">
        <v>0</v>
      </c>
      <c r="C5" s="13">
        <v>0</v>
      </c>
      <c r="D5" s="13">
        <v>0</v>
      </c>
      <c r="E5" s="13">
        <v>0</v>
      </c>
      <c r="F5" s="13">
        <v>0</v>
      </c>
      <c r="G5" s="13">
        <v>0</v>
      </c>
      <c r="H5" s="13">
        <v>0</v>
      </c>
      <c r="I5" s="13">
        <v>0</v>
      </c>
      <c r="J5" s="13">
        <v>0</v>
      </c>
      <c r="K5" s="13">
        <v>0</v>
      </c>
      <c r="L5" s="13">
        <v>0</v>
      </c>
      <c r="M5" s="63">
        <f t="shared" ref="M5:M20" si="1">SUM(B5:L5)</f>
        <v>0</v>
      </c>
    </row>
    <row r="6" spans="1:14" x14ac:dyDescent="0.35">
      <c r="A6" s="5" t="s">
        <v>6</v>
      </c>
      <c r="B6" s="13">
        <v>0</v>
      </c>
      <c r="C6" s="13">
        <v>0</v>
      </c>
      <c r="D6" s="13">
        <v>0</v>
      </c>
      <c r="E6" s="13">
        <v>0</v>
      </c>
      <c r="F6" s="13">
        <v>0</v>
      </c>
      <c r="G6" s="13">
        <v>0</v>
      </c>
      <c r="H6" s="13">
        <v>0</v>
      </c>
      <c r="I6" s="13">
        <v>0</v>
      </c>
      <c r="J6" s="13">
        <v>0</v>
      </c>
      <c r="K6" s="13">
        <v>0</v>
      </c>
      <c r="L6" s="13">
        <v>0</v>
      </c>
      <c r="M6" s="63">
        <f t="shared" si="1"/>
        <v>0</v>
      </c>
    </row>
    <row r="7" spans="1:14" ht="29" x14ac:dyDescent="0.35">
      <c r="A7" s="5" t="s">
        <v>7</v>
      </c>
      <c r="B7" s="13">
        <v>0</v>
      </c>
      <c r="C7" s="13">
        <v>0</v>
      </c>
      <c r="D7" s="13">
        <v>0</v>
      </c>
      <c r="E7" s="13">
        <v>0</v>
      </c>
      <c r="F7" s="13">
        <v>0</v>
      </c>
      <c r="G7" s="13">
        <v>0</v>
      </c>
      <c r="H7" s="13">
        <v>0</v>
      </c>
      <c r="I7" s="13">
        <v>0</v>
      </c>
      <c r="J7" s="13">
        <v>0</v>
      </c>
      <c r="K7" s="13">
        <v>0</v>
      </c>
      <c r="L7" s="13">
        <v>0</v>
      </c>
      <c r="M7" s="63">
        <f t="shared" si="1"/>
        <v>0</v>
      </c>
    </row>
    <row r="8" spans="1:14" x14ac:dyDescent="0.35">
      <c r="A8" s="3" t="s">
        <v>8</v>
      </c>
      <c r="B8" s="13">
        <f>SUM(B9:B11)</f>
        <v>0.308</v>
      </c>
      <c r="C8" s="13">
        <f t="shared" ref="C8:L8" si="2">SUM(C9:C11)</f>
        <v>7.69</v>
      </c>
      <c r="D8" s="13">
        <f t="shared" si="2"/>
        <v>10.766</v>
      </c>
      <c r="E8" s="13">
        <f t="shared" si="2"/>
        <v>8.0760000000000005</v>
      </c>
      <c r="F8" s="13">
        <f t="shared" si="2"/>
        <v>0.76900000000000002</v>
      </c>
      <c r="G8" s="13">
        <f t="shared" si="2"/>
        <v>0.76900000000000002</v>
      </c>
      <c r="H8" s="13">
        <f t="shared" si="2"/>
        <v>0.76900000000000002</v>
      </c>
      <c r="I8" s="13">
        <f t="shared" si="2"/>
        <v>0.76900000000000002</v>
      </c>
      <c r="J8" s="13">
        <f t="shared" si="2"/>
        <v>0.76900000000000002</v>
      </c>
      <c r="K8" s="13">
        <f t="shared" si="2"/>
        <v>0</v>
      </c>
      <c r="L8" s="13">
        <f t="shared" si="2"/>
        <v>0</v>
      </c>
      <c r="M8" s="63">
        <f t="shared" si="1"/>
        <v>30.684999999999992</v>
      </c>
      <c r="N8" s="18"/>
    </row>
    <row r="9" spans="1:14" x14ac:dyDescent="0.35">
      <c r="A9" s="5" t="s">
        <v>5</v>
      </c>
      <c r="B9" s="13">
        <v>0.308</v>
      </c>
      <c r="C9" s="13">
        <v>7.69</v>
      </c>
      <c r="D9" s="13">
        <v>10.766</v>
      </c>
      <c r="E9" s="13">
        <v>8.0760000000000005</v>
      </c>
      <c r="F9" s="13">
        <v>0.76900000000000002</v>
      </c>
      <c r="G9" s="13">
        <v>0.76900000000000002</v>
      </c>
      <c r="H9" s="13">
        <v>0.76900000000000002</v>
      </c>
      <c r="I9" s="13">
        <v>0.76900000000000002</v>
      </c>
      <c r="J9" s="13">
        <v>0.76900000000000002</v>
      </c>
      <c r="K9" s="13">
        <v>0</v>
      </c>
      <c r="L9" s="13">
        <v>0</v>
      </c>
      <c r="M9" s="63">
        <f t="shared" si="1"/>
        <v>30.684999999999992</v>
      </c>
      <c r="N9" s="18"/>
    </row>
    <row r="10" spans="1:14" x14ac:dyDescent="0.35">
      <c r="A10" s="5" t="s">
        <v>6</v>
      </c>
      <c r="B10" s="13">
        <v>0</v>
      </c>
      <c r="C10" s="13">
        <v>0</v>
      </c>
      <c r="D10" s="13">
        <v>0</v>
      </c>
      <c r="E10" s="13">
        <v>0</v>
      </c>
      <c r="F10" s="13">
        <v>0</v>
      </c>
      <c r="G10" s="13">
        <v>0</v>
      </c>
      <c r="H10" s="13">
        <v>0</v>
      </c>
      <c r="I10" s="13">
        <v>0</v>
      </c>
      <c r="J10" s="13">
        <v>0</v>
      </c>
      <c r="K10" s="13">
        <v>0</v>
      </c>
      <c r="L10" s="13">
        <v>0</v>
      </c>
      <c r="M10" s="63">
        <f t="shared" si="1"/>
        <v>0</v>
      </c>
      <c r="N10" s="19"/>
    </row>
    <row r="11" spans="1:14" ht="29" x14ac:dyDescent="0.35">
      <c r="A11" s="5" t="s">
        <v>7</v>
      </c>
      <c r="B11" s="13">
        <v>0</v>
      </c>
      <c r="C11" s="13">
        <v>0</v>
      </c>
      <c r="D11" s="13">
        <v>0</v>
      </c>
      <c r="E11" s="13">
        <v>0</v>
      </c>
      <c r="F11" s="13">
        <v>0</v>
      </c>
      <c r="G11" s="13">
        <v>0</v>
      </c>
      <c r="H11" s="13">
        <v>0</v>
      </c>
      <c r="I11" s="13">
        <v>0</v>
      </c>
      <c r="J11" s="13">
        <v>0</v>
      </c>
      <c r="K11" s="13">
        <v>0</v>
      </c>
      <c r="L11" s="13">
        <v>0</v>
      </c>
      <c r="M11" s="63">
        <f t="shared" si="1"/>
        <v>0</v>
      </c>
      <c r="N11" s="19"/>
    </row>
    <row r="12" spans="1:14" x14ac:dyDescent="0.35">
      <c r="A12" s="3" t="s">
        <v>11</v>
      </c>
      <c r="B12" s="13">
        <f>SUM(B13:B15)</f>
        <v>-0.308</v>
      </c>
      <c r="C12" s="13">
        <f t="shared" ref="C12:L12" si="3">SUM(C13:C15)</f>
        <v>-7.69</v>
      </c>
      <c r="D12" s="13">
        <f t="shared" si="3"/>
        <v>-10.766</v>
      </c>
      <c r="E12" s="13">
        <f t="shared" si="3"/>
        <v>-8.0760000000000005</v>
      </c>
      <c r="F12" s="13">
        <f t="shared" si="3"/>
        <v>-0.76900000000000002</v>
      </c>
      <c r="G12" s="13">
        <f t="shared" si="3"/>
        <v>-0.76900000000000002</v>
      </c>
      <c r="H12" s="13">
        <f t="shared" si="3"/>
        <v>-0.76900000000000002</v>
      </c>
      <c r="I12" s="13">
        <f t="shared" si="3"/>
        <v>-0.76900000000000002</v>
      </c>
      <c r="J12" s="13">
        <f t="shared" si="3"/>
        <v>-0.76900000000000002</v>
      </c>
      <c r="K12" s="13">
        <f t="shared" si="3"/>
        <v>0</v>
      </c>
      <c r="L12" s="13">
        <f t="shared" si="3"/>
        <v>0</v>
      </c>
      <c r="M12" s="63">
        <f t="shared" si="1"/>
        <v>-30.684999999999992</v>
      </c>
      <c r="N12" s="18"/>
    </row>
    <row r="13" spans="1:14" x14ac:dyDescent="0.35">
      <c r="A13" s="5" t="s">
        <v>5</v>
      </c>
      <c r="B13" s="13">
        <v>-0.308</v>
      </c>
      <c r="C13" s="13">
        <v>-7.69</v>
      </c>
      <c r="D13" s="13">
        <v>-10.766</v>
      </c>
      <c r="E13" s="13">
        <v>-8.0760000000000005</v>
      </c>
      <c r="F13" s="13">
        <v>-0.76900000000000002</v>
      </c>
      <c r="G13" s="13">
        <v>-0.76900000000000002</v>
      </c>
      <c r="H13" s="13">
        <v>-0.76900000000000002</v>
      </c>
      <c r="I13" s="13">
        <v>-0.76900000000000002</v>
      </c>
      <c r="J13" s="13">
        <v>-0.76900000000000002</v>
      </c>
      <c r="K13" s="13">
        <v>0</v>
      </c>
      <c r="L13" s="13">
        <v>0</v>
      </c>
      <c r="M13" s="63">
        <f t="shared" si="1"/>
        <v>-30.684999999999992</v>
      </c>
      <c r="N13" s="18"/>
    </row>
    <row r="14" spans="1:14" x14ac:dyDescent="0.35">
      <c r="A14" s="5" t="s">
        <v>6</v>
      </c>
      <c r="B14" s="13">
        <v>0</v>
      </c>
      <c r="C14" s="13">
        <v>0</v>
      </c>
      <c r="D14" s="13">
        <v>0</v>
      </c>
      <c r="E14" s="13">
        <v>0</v>
      </c>
      <c r="F14" s="13">
        <v>0</v>
      </c>
      <c r="G14" s="13">
        <v>0</v>
      </c>
      <c r="H14" s="13">
        <v>0</v>
      </c>
      <c r="I14" s="13">
        <v>0</v>
      </c>
      <c r="J14" s="13">
        <v>0</v>
      </c>
      <c r="K14" s="13">
        <v>0</v>
      </c>
      <c r="L14" s="13">
        <v>0</v>
      </c>
      <c r="M14" s="63">
        <f t="shared" si="1"/>
        <v>0</v>
      </c>
      <c r="N14" s="17"/>
    </row>
    <row r="15" spans="1:14" ht="29" x14ac:dyDescent="0.35">
      <c r="A15" s="5" t="s">
        <v>7</v>
      </c>
      <c r="B15" s="13">
        <v>0</v>
      </c>
      <c r="C15" s="13">
        <v>0</v>
      </c>
      <c r="D15" s="13">
        <v>0</v>
      </c>
      <c r="E15" s="13">
        <v>0</v>
      </c>
      <c r="F15" s="13">
        <v>0</v>
      </c>
      <c r="G15" s="13">
        <v>0</v>
      </c>
      <c r="H15" s="13">
        <v>0</v>
      </c>
      <c r="I15" s="13">
        <v>0</v>
      </c>
      <c r="J15" s="13">
        <v>0</v>
      </c>
      <c r="K15" s="13">
        <v>0</v>
      </c>
      <c r="L15" s="13">
        <v>0</v>
      </c>
      <c r="M15" s="63">
        <f t="shared" si="1"/>
        <v>0</v>
      </c>
    </row>
    <row r="16" spans="1:14" ht="43.5" x14ac:dyDescent="0.35">
      <c r="A16" s="3" t="s">
        <v>9</v>
      </c>
      <c r="B16" s="13">
        <v>1.6919999999999999</v>
      </c>
      <c r="C16" s="13">
        <v>42.31</v>
      </c>
      <c r="D16" s="13">
        <v>59.234000000000002</v>
      </c>
      <c r="E16" s="13">
        <v>44.436</v>
      </c>
      <c r="F16" s="13">
        <v>4.2309999999999999</v>
      </c>
      <c r="G16" s="13">
        <v>4.2309999999999999</v>
      </c>
      <c r="H16" s="13">
        <v>4.2309999999999999</v>
      </c>
      <c r="I16" s="13">
        <v>4.2309999999999999</v>
      </c>
      <c r="J16" s="13">
        <v>4.2309999999999999</v>
      </c>
      <c r="K16" s="13">
        <v>0</v>
      </c>
      <c r="L16" s="13">
        <v>0</v>
      </c>
      <c r="M16" s="63">
        <f t="shared" si="1"/>
        <v>168.82699999999997</v>
      </c>
    </row>
    <row r="17" spans="1:13" ht="29" x14ac:dyDescent="0.35">
      <c r="A17" s="3" t="s">
        <v>10</v>
      </c>
      <c r="B17" s="13">
        <f>SUM(B18:B20)</f>
        <v>0</v>
      </c>
      <c r="C17" s="63">
        <f t="shared" ref="C17:L17" si="4">SUM(C18:C20)</f>
        <v>0</v>
      </c>
      <c r="D17" s="63">
        <f t="shared" si="4"/>
        <v>0</v>
      </c>
      <c r="E17" s="63">
        <f t="shared" si="4"/>
        <v>0</v>
      </c>
      <c r="F17" s="63">
        <f t="shared" si="4"/>
        <v>0</v>
      </c>
      <c r="G17" s="63">
        <f t="shared" si="4"/>
        <v>0</v>
      </c>
      <c r="H17" s="63">
        <f t="shared" si="4"/>
        <v>0</v>
      </c>
      <c r="I17" s="63">
        <f t="shared" si="4"/>
        <v>0</v>
      </c>
      <c r="J17" s="63">
        <f t="shared" si="4"/>
        <v>0</v>
      </c>
      <c r="K17" s="63">
        <f t="shared" si="4"/>
        <v>0</v>
      </c>
      <c r="L17" s="63">
        <f t="shared" si="4"/>
        <v>0</v>
      </c>
      <c r="M17" s="63">
        <f t="shared" si="1"/>
        <v>0</v>
      </c>
    </row>
    <row r="18" spans="1:13" x14ac:dyDescent="0.35">
      <c r="A18" s="5" t="s">
        <v>5</v>
      </c>
      <c r="B18" s="13">
        <v>0</v>
      </c>
      <c r="C18" s="13">
        <v>0</v>
      </c>
      <c r="D18" s="13">
        <v>0</v>
      </c>
      <c r="E18" s="13">
        <v>0</v>
      </c>
      <c r="F18" s="13">
        <v>0</v>
      </c>
      <c r="G18" s="13">
        <v>0</v>
      </c>
      <c r="H18" s="13">
        <v>0</v>
      </c>
      <c r="I18" s="13">
        <v>0</v>
      </c>
      <c r="J18" s="13">
        <v>0</v>
      </c>
      <c r="K18" s="13">
        <v>0</v>
      </c>
      <c r="L18" s="13">
        <v>0</v>
      </c>
      <c r="M18" s="63">
        <f t="shared" si="1"/>
        <v>0</v>
      </c>
    </row>
    <row r="19" spans="1:13" x14ac:dyDescent="0.35">
      <c r="A19" s="5" t="s">
        <v>6</v>
      </c>
      <c r="B19" s="13">
        <v>0</v>
      </c>
      <c r="C19" s="13">
        <v>0</v>
      </c>
      <c r="D19" s="13">
        <v>0</v>
      </c>
      <c r="E19" s="13">
        <v>0</v>
      </c>
      <c r="F19" s="13">
        <v>0</v>
      </c>
      <c r="G19" s="13">
        <v>0</v>
      </c>
      <c r="H19" s="13">
        <v>0</v>
      </c>
      <c r="I19" s="13">
        <v>0</v>
      </c>
      <c r="J19" s="13">
        <v>0</v>
      </c>
      <c r="K19" s="13">
        <v>0</v>
      </c>
      <c r="L19" s="13">
        <v>0</v>
      </c>
      <c r="M19" s="63">
        <f t="shared" si="1"/>
        <v>0</v>
      </c>
    </row>
    <row r="20" spans="1:13" ht="29" x14ac:dyDescent="0.35">
      <c r="A20" s="5" t="s">
        <v>7</v>
      </c>
      <c r="B20" s="13">
        <v>0</v>
      </c>
      <c r="C20" s="13">
        <v>0</v>
      </c>
      <c r="D20" s="13">
        <v>0</v>
      </c>
      <c r="E20" s="13">
        <v>0</v>
      </c>
      <c r="F20" s="13">
        <v>0</v>
      </c>
      <c r="G20" s="13">
        <v>0</v>
      </c>
      <c r="H20" s="13">
        <v>0</v>
      </c>
      <c r="I20" s="13">
        <v>0</v>
      </c>
      <c r="J20" s="13">
        <v>0</v>
      </c>
      <c r="K20" s="13">
        <v>0</v>
      </c>
      <c r="L20" s="13">
        <v>0</v>
      </c>
      <c r="M20" s="63">
        <f t="shared" si="1"/>
        <v>0</v>
      </c>
    </row>
    <row r="21" spans="1:13" x14ac:dyDescent="0.35">
      <c r="A21" s="5"/>
      <c r="B21" s="33"/>
      <c r="C21" s="33"/>
      <c r="D21" s="33"/>
      <c r="E21" s="33">
        <v>0</v>
      </c>
      <c r="F21" s="33">
        <v>0</v>
      </c>
      <c r="G21" s="33">
        <v>0</v>
      </c>
      <c r="H21" s="33">
        <v>0</v>
      </c>
      <c r="I21" s="33">
        <v>0</v>
      </c>
      <c r="J21" s="33">
        <v>0</v>
      </c>
      <c r="K21" s="33">
        <v>0</v>
      </c>
      <c r="L21" s="33">
        <v>0</v>
      </c>
      <c r="M21" s="33"/>
    </row>
    <row r="22" spans="1:13" ht="61.5" customHeight="1" x14ac:dyDescent="0.35">
      <c r="A22" s="5" t="s">
        <v>12</v>
      </c>
      <c r="B22" s="290" t="s">
        <v>150</v>
      </c>
      <c r="C22" s="290"/>
      <c r="D22" s="290"/>
      <c r="E22" s="290"/>
      <c r="F22" s="290"/>
      <c r="G22" s="290"/>
      <c r="H22" s="290"/>
      <c r="I22" s="290"/>
      <c r="J22" s="290"/>
      <c r="K22" s="290"/>
      <c r="L22" s="290"/>
      <c r="M22" s="290"/>
    </row>
    <row r="23" spans="1:13" ht="80.25" customHeight="1" x14ac:dyDescent="0.35">
      <c r="A23" s="5" t="s">
        <v>13</v>
      </c>
      <c r="B23" s="290" t="s">
        <v>151</v>
      </c>
      <c r="C23" s="290"/>
      <c r="D23" s="290"/>
      <c r="E23" s="290"/>
      <c r="F23" s="290"/>
      <c r="G23" s="290"/>
      <c r="H23" s="290"/>
      <c r="I23" s="290"/>
      <c r="J23" s="290"/>
      <c r="K23" s="290"/>
      <c r="L23" s="290"/>
      <c r="M23" s="290"/>
    </row>
    <row r="26" spans="1:13" x14ac:dyDescent="0.35">
      <c r="A26" s="289" t="s">
        <v>14</v>
      </c>
      <c r="B26" s="289"/>
      <c r="C26" s="289"/>
      <c r="D26" s="289"/>
      <c r="E26" s="289"/>
      <c r="F26" s="289"/>
      <c r="G26" s="289"/>
      <c r="H26" s="289"/>
      <c r="I26" s="289"/>
      <c r="J26" s="289"/>
    </row>
    <row r="27" spans="1:13" x14ac:dyDescent="0.35">
      <c r="A27" s="291" t="s">
        <v>15</v>
      </c>
      <c r="B27" s="291"/>
      <c r="C27" s="291"/>
      <c r="D27" s="291"/>
      <c r="E27" s="291"/>
      <c r="F27" s="291"/>
      <c r="G27" s="291"/>
      <c r="H27" s="291"/>
      <c r="I27" s="291"/>
      <c r="J27" s="291"/>
    </row>
    <row r="28" spans="1:13" x14ac:dyDescent="0.35">
      <c r="A28" s="290" t="s">
        <v>16</v>
      </c>
      <c r="B28" s="290"/>
      <c r="C28" s="6">
        <v>0</v>
      </c>
      <c r="D28" s="5">
        <v>1</v>
      </c>
      <c r="E28" s="5">
        <v>2</v>
      </c>
      <c r="F28" s="5">
        <v>3</v>
      </c>
      <c r="G28" s="5">
        <v>5</v>
      </c>
      <c r="H28" s="5">
        <v>10</v>
      </c>
      <c r="I28" s="292" t="s">
        <v>3</v>
      </c>
      <c r="J28" s="292"/>
    </row>
    <row r="29" spans="1:13" ht="29" x14ac:dyDescent="0.35">
      <c r="A29" s="33" t="s">
        <v>17</v>
      </c>
      <c r="B29" s="5" t="s">
        <v>20</v>
      </c>
      <c r="C29" s="33">
        <v>0</v>
      </c>
      <c r="D29" s="33">
        <v>0</v>
      </c>
      <c r="E29" s="33">
        <v>0</v>
      </c>
      <c r="F29" s="33">
        <v>0</v>
      </c>
      <c r="G29" s="33">
        <v>0</v>
      </c>
      <c r="H29" s="33">
        <v>0</v>
      </c>
      <c r="I29" s="290">
        <f>SUM(C29:H29)</f>
        <v>0</v>
      </c>
      <c r="J29" s="290"/>
    </row>
    <row r="30" spans="1:13" ht="43.5" x14ac:dyDescent="0.35">
      <c r="A30" s="33" t="s">
        <v>18</v>
      </c>
      <c r="B30" s="5" t="s">
        <v>21</v>
      </c>
      <c r="C30" s="33">
        <v>0</v>
      </c>
      <c r="D30" s="33">
        <v>0</v>
      </c>
      <c r="E30" s="33">
        <v>1</v>
      </c>
      <c r="F30" s="33">
        <v>1</v>
      </c>
      <c r="G30" s="33">
        <v>1</v>
      </c>
      <c r="H30" s="33">
        <v>1</v>
      </c>
      <c r="I30" s="290">
        <f t="shared" ref="I30:I31" si="5">SUM(C30:H30)</f>
        <v>4</v>
      </c>
      <c r="J30" s="290"/>
    </row>
    <row r="31" spans="1:13" ht="58" x14ac:dyDescent="0.35">
      <c r="A31" s="33" t="s">
        <v>19</v>
      </c>
      <c r="B31" s="7" t="s">
        <v>22</v>
      </c>
      <c r="C31" s="33">
        <v>0</v>
      </c>
      <c r="D31" s="33">
        <v>0</v>
      </c>
      <c r="E31" s="33">
        <v>1</v>
      </c>
      <c r="F31" s="33">
        <v>1</v>
      </c>
      <c r="G31" s="33">
        <v>1</v>
      </c>
      <c r="H31" s="33">
        <v>1</v>
      </c>
      <c r="I31" s="290">
        <f t="shared" si="5"/>
        <v>4</v>
      </c>
      <c r="J31" s="290"/>
    </row>
    <row r="32" spans="1:13" x14ac:dyDescent="0.35">
      <c r="A32" s="8"/>
      <c r="B32" s="5" t="s">
        <v>23</v>
      </c>
      <c r="C32" s="33"/>
      <c r="D32" s="33"/>
      <c r="E32" s="33"/>
      <c r="F32" s="33"/>
      <c r="G32" s="33"/>
      <c r="H32" s="33"/>
      <c r="I32" s="290"/>
      <c r="J32" s="290"/>
    </row>
    <row r="33" spans="1:10" ht="147" customHeight="1" x14ac:dyDescent="0.35">
      <c r="A33" s="290" t="s">
        <v>24</v>
      </c>
      <c r="B33" s="5" t="s">
        <v>20</v>
      </c>
      <c r="C33" s="300" t="s">
        <v>152</v>
      </c>
      <c r="D33" s="301"/>
      <c r="E33" s="301"/>
      <c r="F33" s="301"/>
      <c r="G33" s="301"/>
      <c r="H33" s="301"/>
      <c r="I33" s="301"/>
      <c r="J33" s="302"/>
    </row>
    <row r="34" spans="1:10" ht="132" customHeight="1" x14ac:dyDescent="0.35">
      <c r="A34" s="290"/>
      <c r="B34" s="5" t="s">
        <v>21</v>
      </c>
      <c r="C34" s="303"/>
      <c r="D34" s="304"/>
      <c r="E34" s="304"/>
      <c r="F34" s="304"/>
      <c r="G34" s="304"/>
      <c r="H34" s="304"/>
      <c r="I34" s="304"/>
      <c r="J34" s="305"/>
    </row>
    <row r="35" spans="1:10" ht="153" customHeight="1" x14ac:dyDescent="0.35">
      <c r="A35" s="290"/>
      <c r="B35" s="7" t="s">
        <v>25</v>
      </c>
      <c r="C35" s="306"/>
      <c r="D35" s="306"/>
      <c r="E35" s="306"/>
      <c r="F35" s="306"/>
      <c r="G35" s="306"/>
      <c r="H35" s="306"/>
      <c r="I35" s="306"/>
      <c r="J35" s="306"/>
    </row>
    <row r="36" spans="1:10" x14ac:dyDescent="0.35">
      <c r="A36" s="290"/>
      <c r="C36" s="307"/>
      <c r="D36" s="308"/>
      <c r="E36" s="308"/>
      <c r="F36" s="308"/>
      <c r="G36" s="308"/>
      <c r="H36" s="308"/>
      <c r="I36" s="308"/>
      <c r="J36" s="309"/>
    </row>
    <row r="37" spans="1:10" ht="72.75" customHeight="1" x14ac:dyDescent="0.35">
      <c r="A37" s="290" t="s">
        <v>26</v>
      </c>
      <c r="B37" s="5" t="s">
        <v>154</v>
      </c>
      <c r="C37" s="294" t="s">
        <v>153</v>
      </c>
      <c r="D37" s="295"/>
      <c r="E37" s="295"/>
      <c r="F37" s="295"/>
      <c r="G37" s="295"/>
      <c r="H37" s="295"/>
      <c r="I37" s="295"/>
      <c r="J37" s="296"/>
    </row>
    <row r="38" spans="1:10" x14ac:dyDescent="0.35">
      <c r="A38" s="290"/>
      <c r="B38" s="5" t="s">
        <v>23</v>
      </c>
      <c r="C38" s="33"/>
      <c r="D38" s="33"/>
      <c r="E38" s="33"/>
      <c r="F38" s="33"/>
      <c r="G38" s="33"/>
      <c r="H38" s="33"/>
      <c r="I38" s="290"/>
      <c r="J38" s="290"/>
    </row>
    <row r="39" spans="1:10" ht="43.5" x14ac:dyDescent="0.35">
      <c r="A39" s="33" t="s">
        <v>13</v>
      </c>
      <c r="B39" s="294" t="s">
        <v>155</v>
      </c>
      <c r="C39" s="295"/>
      <c r="D39" s="295"/>
      <c r="E39" s="295"/>
      <c r="F39" s="295"/>
      <c r="G39" s="295"/>
      <c r="H39" s="295"/>
      <c r="I39" s="295"/>
      <c r="J39" s="296"/>
    </row>
  </sheetData>
  <mergeCells count="21">
    <mergeCell ref="A26:J26"/>
    <mergeCell ref="A1:M1"/>
    <mergeCell ref="A2:A3"/>
    <mergeCell ref="B2:M2"/>
    <mergeCell ref="B22:M22"/>
    <mergeCell ref="B23:M23"/>
    <mergeCell ref="I32:J32"/>
    <mergeCell ref="A33:A36"/>
    <mergeCell ref="C35:J35"/>
    <mergeCell ref="C36:J36"/>
    <mergeCell ref="A27:J27"/>
    <mergeCell ref="A28:B28"/>
    <mergeCell ref="I28:J28"/>
    <mergeCell ref="I29:J29"/>
    <mergeCell ref="I30:J30"/>
    <mergeCell ref="I31:J31"/>
    <mergeCell ref="A37:A38"/>
    <mergeCell ref="C37:J37"/>
    <mergeCell ref="I38:J38"/>
    <mergeCell ref="B39:J39"/>
    <mergeCell ref="C33:J34"/>
  </mergeCells>
  <pageMargins left="0.7" right="0.7" top="0.75" bottom="0.75" header="0.3" footer="0.3"/>
  <pageSetup paperSize="9" orientation="portrait" r:id="rId1"/>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topLeftCell="A2" workbookViewId="0">
      <selection activeCell="B22" sqref="B22:M22"/>
    </sheetView>
  </sheetViews>
  <sheetFormatPr defaultRowHeight="14.5" x14ac:dyDescent="0.35"/>
  <cols>
    <col min="1" max="1" width="33.7265625" customWidth="1"/>
  </cols>
  <sheetData>
    <row r="1" spans="1:16" x14ac:dyDescent="0.35">
      <c r="A1" s="289"/>
      <c r="B1" s="289"/>
      <c r="C1" s="289"/>
      <c r="D1" s="289"/>
      <c r="E1" s="289"/>
      <c r="F1" s="289"/>
      <c r="G1" s="289"/>
      <c r="H1" s="289"/>
      <c r="I1" s="289"/>
      <c r="J1" s="289"/>
      <c r="K1" s="289"/>
      <c r="L1" s="289"/>
      <c r="M1" s="289"/>
    </row>
    <row r="2" spans="1:16" x14ac:dyDescent="0.35">
      <c r="A2" s="290" t="s">
        <v>1</v>
      </c>
      <c r="B2" s="291" t="s">
        <v>2</v>
      </c>
      <c r="C2" s="291"/>
      <c r="D2" s="291"/>
      <c r="E2" s="291"/>
      <c r="F2" s="291"/>
      <c r="G2" s="291"/>
      <c r="H2" s="291"/>
      <c r="I2" s="291"/>
      <c r="J2" s="291"/>
      <c r="K2" s="291"/>
      <c r="L2" s="291"/>
      <c r="M2" s="291"/>
    </row>
    <row r="3" spans="1:16" ht="29" x14ac:dyDescent="0.35">
      <c r="A3" s="290"/>
      <c r="B3" s="1">
        <v>0</v>
      </c>
      <c r="C3" s="1">
        <v>1</v>
      </c>
      <c r="D3" s="1">
        <v>2</v>
      </c>
      <c r="E3" s="1">
        <v>3</v>
      </c>
      <c r="F3" s="1">
        <v>4</v>
      </c>
      <c r="G3" s="1">
        <v>5</v>
      </c>
      <c r="H3" s="1">
        <v>6</v>
      </c>
      <c r="I3" s="1">
        <v>7</v>
      </c>
      <c r="J3" s="1">
        <v>8</v>
      </c>
      <c r="K3" s="1">
        <v>9</v>
      </c>
      <c r="L3" s="1">
        <v>10</v>
      </c>
      <c r="M3" s="2" t="s">
        <v>3</v>
      </c>
    </row>
    <row r="4" spans="1:16" x14ac:dyDescent="0.35">
      <c r="A4" s="3" t="s">
        <v>4</v>
      </c>
      <c r="B4" s="94">
        <f>SUM(B5:B7)</f>
        <v>0</v>
      </c>
      <c r="C4" s="94">
        <f t="shared" ref="C4:L4" si="0">SUM(C5:C7)</f>
        <v>0</v>
      </c>
      <c r="D4" s="94">
        <f t="shared" si="0"/>
        <v>0</v>
      </c>
      <c r="E4" s="94">
        <f t="shared" si="0"/>
        <v>0</v>
      </c>
      <c r="F4" s="94">
        <f t="shared" si="0"/>
        <v>0</v>
      </c>
      <c r="G4" s="94">
        <f t="shared" si="0"/>
        <v>0</v>
      </c>
      <c r="H4" s="94">
        <f t="shared" si="0"/>
        <v>0</v>
      </c>
      <c r="I4" s="94">
        <f t="shared" si="0"/>
        <v>0</v>
      </c>
      <c r="J4" s="94">
        <f t="shared" si="0"/>
        <v>0</v>
      </c>
      <c r="K4" s="94">
        <f t="shared" si="0"/>
        <v>0</v>
      </c>
      <c r="L4" s="94">
        <f t="shared" si="0"/>
        <v>0</v>
      </c>
      <c r="M4" s="94">
        <f>SUM(B4:L4)</f>
        <v>0</v>
      </c>
    </row>
    <row r="5" spans="1:16" x14ac:dyDescent="0.35">
      <c r="A5" s="5" t="s">
        <v>5</v>
      </c>
      <c r="B5" s="94">
        <v>0</v>
      </c>
      <c r="C5" s="94">
        <v>0</v>
      </c>
      <c r="D5" s="94">
        <v>0</v>
      </c>
      <c r="E5" s="94">
        <v>0</v>
      </c>
      <c r="F5" s="94">
        <v>0</v>
      </c>
      <c r="G5" s="94">
        <v>0</v>
      </c>
      <c r="H5" s="94">
        <v>0</v>
      </c>
      <c r="I5" s="94">
        <v>0</v>
      </c>
      <c r="J5" s="94">
        <v>0</v>
      </c>
      <c r="K5" s="94">
        <v>0</v>
      </c>
      <c r="L5" s="94">
        <v>0</v>
      </c>
      <c r="M5" s="94">
        <f t="shared" ref="M5:M20" si="1">SUM(B5:L5)</f>
        <v>0</v>
      </c>
    </row>
    <row r="6" spans="1:16" x14ac:dyDescent="0.35">
      <c r="A6" s="5" t="s">
        <v>6</v>
      </c>
      <c r="B6" s="94">
        <v>0</v>
      </c>
      <c r="C6" s="94">
        <v>0</v>
      </c>
      <c r="D6" s="94">
        <v>0</v>
      </c>
      <c r="E6" s="94">
        <v>0</v>
      </c>
      <c r="F6" s="94">
        <v>0</v>
      </c>
      <c r="G6" s="94">
        <v>0</v>
      </c>
      <c r="H6" s="94">
        <v>0</v>
      </c>
      <c r="I6" s="94">
        <v>0</v>
      </c>
      <c r="J6" s="94">
        <v>0</v>
      </c>
      <c r="K6" s="94">
        <v>0</v>
      </c>
      <c r="L6" s="94">
        <v>0</v>
      </c>
      <c r="M6" s="94">
        <f t="shared" si="1"/>
        <v>0</v>
      </c>
    </row>
    <row r="7" spans="1:16" x14ac:dyDescent="0.35">
      <c r="A7" s="5" t="s">
        <v>7</v>
      </c>
      <c r="B7" s="94">
        <v>0</v>
      </c>
      <c r="C7" s="94">
        <v>0</v>
      </c>
      <c r="D7" s="94">
        <v>0</v>
      </c>
      <c r="E7" s="94">
        <v>0</v>
      </c>
      <c r="F7" s="94">
        <v>0</v>
      </c>
      <c r="G7" s="94">
        <v>0</v>
      </c>
      <c r="H7" s="94">
        <v>0</v>
      </c>
      <c r="I7" s="94">
        <v>0</v>
      </c>
      <c r="J7" s="94">
        <v>0</v>
      </c>
      <c r="K7" s="94">
        <v>0</v>
      </c>
      <c r="L7" s="94">
        <v>0</v>
      </c>
      <c r="M7" s="94">
        <f t="shared" si="1"/>
        <v>0</v>
      </c>
    </row>
    <row r="8" spans="1:16" x14ac:dyDescent="0.35">
      <c r="A8" s="3" t="s">
        <v>8</v>
      </c>
      <c r="B8" s="94">
        <f>SUM(B9:B11)</f>
        <v>0</v>
      </c>
      <c r="C8" s="94">
        <f t="shared" ref="C8:L8" si="2">SUM(C9:C11)</f>
        <v>0.25</v>
      </c>
      <c r="D8" s="94">
        <f t="shared" si="2"/>
        <v>0.56000000000000005</v>
      </c>
      <c r="E8" s="94">
        <f t="shared" si="2"/>
        <v>0.42</v>
      </c>
      <c r="F8" s="94">
        <f t="shared" si="2"/>
        <v>0.73</v>
      </c>
      <c r="G8" s="94">
        <f t="shared" si="2"/>
        <v>0.04</v>
      </c>
      <c r="H8" s="94">
        <f t="shared" si="2"/>
        <v>0.04</v>
      </c>
      <c r="I8" s="94">
        <f t="shared" si="2"/>
        <v>0.04</v>
      </c>
      <c r="J8" s="94">
        <f t="shared" si="2"/>
        <v>0.04</v>
      </c>
      <c r="K8" s="94">
        <f t="shared" si="2"/>
        <v>0.04</v>
      </c>
      <c r="L8" s="94">
        <f t="shared" si="2"/>
        <v>0.04</v>
      </c>
      <c r="M8" s="94">
        <f t="shared" si="1"/>
        <v>2.2000000000000002</v>
      </c>
    </row>
    <row r="9" spans="1:16" x14ac:dyDescent="0.35">
      <c r="A9" s="5" t="s">
        <v>5</v>
      </c>
      <c r="B9" s="94">
        <v>0</v>
      </c>
      <c r="C9" s="94">
        <v>0.25</v>
      </c>
      <c r="D9" s="94">
        <v>0.56000000000000005</v>
      </c>
      <c r="E9" s="94">
        <v>0.42</v>
      </c>
      <c r="F9" s="94">
        <v>0.73</v>
      </c>
      <c r="G9" s="94">
        <v>0.04</v>
      </c>
      <c r="H9" s="94">
        <v>0.04</v>
      </c>
      <c r="I9" s="94">
        <v>0.04</v>
      </c>
      <c r="J9" s="94">
        <v>0.04</v>
      </c>
      <c r="K9" s="94">
        <v>0.04</v>
      </c>
      <c r="L9" s="94">
        <v>0.04</v>
      </c>
      <c r="M9" s="94">
        <f t="shared" si="1"/>
        <v>2.2000000000000002</v>
      </c>
    </row>
    <row r="10" spans="1:16" x14ac:dyDescent="0.35">
      <c r="A10" s="5" t="s">
        <v>6</v>
      </c>
      <c r="B10" s="94">
        <v>0</v>
      </c>
      <c r="C10" s="94">
        <v>0</v>
      </c>
      <c r="D10" s="94">
        <v>0</v>
      </c>
      <c r="E10" s="94">
        <v>0</v>
      </c>
      <c r="F10" s="94">
        <v>0</v>
      </c>
      <c r="G10" s="94">
        <v>0</v>
      </c>
      <c r="H10" s="94">
        <v>0</v>
      </c>
      <c r="I10" s="94">
        <v>0</v>
      </c>
      <c r="J10" s="94">
        <v>0</v>
      </c>
      <c r="K10" s="94">
        <v>0</v>
      </c>
      <c r="L10" s="94">
        <v>0</v>
      </c>
      <c r="M10" s="94">
        <f t="shared" si="1"/>
        <v>0</v>
      </c>
    </row>
    <row r="11" spans="1:16" x14ac:dyDescent="0.35">
      <c r="A11" s="5" t="s">
        <v>7</v>
      </c>
      <c r="B11" s="94">
        <v>0</v>
      </c>
      <c r="C11" s="94">
        <v>0</v>
      </c>
      <c r="D11" s="94">
        <v>0</v>
      </c>
      <c r="E11" s="94">
        <v>0</v>
      </c>
      <c r="F11" s="94">
        <v>0</v>
      </c>
      <c r="G11" s="94">
        <v>0</v>
      </c>
      <c r="H11" s="94">
        <v>0</v>
      </c>
      <c r="I11" s="94">
        <v>0</v>
      </c>
      <c r="J11" s="94">
        <v>0</v>
      </c>
      <c r="K11" s="94">
        <v>0</v>
      </c>
      <c r="L11" s="94">
        <v>0</v>
      </c>
      <c r="M11" s="94">
        <f t="shared" si="1"/>
        <v>0</v>
      </c>
    </row>
    <row r="12" spans="1:16" x14ac:dyDescent="0.35">
      <c r="A12" s="3" t="s">
        <v>11</v>
      </c>
      <c r="B12" s="94">
        <f>SUM(B13:B15)</f>
        <v>0</v>
      </c>
      <c r="C12" s="94">
        <f t="shared" ref="C12:L12" si="3">SUM(C13:C15)</f>
        <v>-0.25</v>
      </c>
      <c r="D12" s="94">
        <f t="shared" si="3"/>
        <v>-0.56000000000000005</v>
      </c>
      <c r="E12" s="94">
        <f t="shared" si="3"/>
        <v>-0.42</v>
      </c>
      <c r="F12" s="94">
        <f t="shared" si="3"/>
        <v>-0.73</v>
      </c>
      <c r="G12" s="94">
        <f t="shared" si="3"/>
        <v>-0.04</v>
      </c>
      <c r="H12" s="94">
        <f t="shared" si="3"/>
        <v>-0.04</v>
      </c>
      <c r="I12" s="94">
        <f t="shared" si="3"/>
        <v>-0.04</v>
      </c>
      <c r="J12" s="94">
        <f t="shared" si="3"/>
        <v>-0.04</v>
      </c>
      <c r="K12" s="94">
        <f t="shared" si="3"/>
        <v>-0.04</v>
      </c>
      <c r="L12" s="94">
        <f t="shared" si="3"/>
        <v>-0.04</v>
      </c>
      <c r="M12" s="94">
        <f t="shared" si="1"/>
        <v>-2.2000000000000002</v>
      </c>
    </row>
    <row r="13" spans="1:16" ht="15" thickBot="1" x14ac:dyDescent="0.4">
      <c r="A13" s="5" t="s">
        <v>5</v>
      </c>
      <c r="B13" s="94">
        <v>0</v>
      </c>
      <c r="C13" s="94">
        <v>-0.25</v>
      </c>
      <c r="D13" s="94">
        <v>-0.56000000000000005</v>
      </c>
      <c r="E13" s="94">
        <v>-0.42</v>
      </c>
      <c r="F13" s="94">
        <v>-0.73</v>
      </c>
      <c r="G13" s="94">
        <v>-0.04</v>
      </c>
      <c r="H13" s="94">
        <v>-0.04</v>
      </c>
      <c r="I13" s="94">
        <v>-0.04</v>
      </c>
      <c r="J13" s="94">
        <v>-0.04</v>
      </c>
      <c r="K13" s="94">
        <v>-0.04</v>
      </c>
      <c r="L13" s="94">
        <v>-0.04</v>
      </c>
      <c r="M13" s="94">
        <f t="shared" si="1"/>
        <v>-2.2000000000000002</v>
      </c>
    </row>
    <row r="14" spans="1:16" ht="15" thickBot="1" x14ac:dyDescent="0.4">
      <c r="A14" s="5" t="s">
        <v>6</v>
      </c>
      <c r="B14" s="94">
        <v>0</v>
      </c>
      <c r="C14" s="94">
        <v>0</v>
      </c>
      <c r="D14" s="94">
        <v>0</v>
      </c>
      <c r="E14" s="94">
        <v>0</v>
      </c>
      <c r="F14" s="94">
        <v>0</v>
      </c>
      <c r="G14" s="94">
        <v>0</v>
      </c>
      <c r="H14" s="94">
        <v>0</v>
      </c>
      <c r="I14" s="94">
        <v>0</v>
      </c>
      <c r="J14" s="94">
        <v>0</v>
      </c>
      <c r="K14" s="94">
        <v>0</v>
      </c>
      <c r="L14" s="94">
        <v>0</v>
      </c>
      <c r="M14" s="94">
        <f t="shared" si="1"/>
        <v>0</v>
      </c>
      <c r="O14" s="67"/>
      <c r="P14" s="74"/>
    </row>
    <row r="15" spans="1:16" ht="15" thickBot="1" x14ac:dyDescent="0.4">
      <c r="A15" s="5" t="s">
        <v>7</v>
      </c>
      <c r="B15" s="94">
        <v>0</v>
      </c>
      <c r="C15" s="94">
        <v>0</v>
      </c>
      <c r="D15" s="94">
        <v>0</v>
      </c>
      <c r="E15" s="94">
        <v>0</v>
      </c>
      <c r="F15" s="94">
        <v>0</v>
      </c>
      <c r="G15" s="94">
        <v>0</v>
      </c>
      <c r="H15" s="94">
        <v>0</v>
      </c>
      <c r="I15" s="94">
        <v>0</v>
      </c>
      <c r="J15" s="94">
        <v>0</v>
      </c>
      <c r="K15" s="94">
        <v>0</v>
      </c>
      <c r="L15" s="94">
        <v>0</v>
      </c>
      <c r="M15" s="94">
        <f t="shared" si="1"/>
        <v>0</v>
      </c>
      <c r="O15" s="67"/>
      <c r="P15" s="74"/>
    </row>
    <row r="16" spans="1:16" ht="29" x14ac:dyDescent="0.35">
      <c r="A16" s="3" t="s">
        <v>9</v>
      </c>
      <c r="B16" s="94">
        <v>0</v>
      </c>
      <c r="C16" s="94">
        <v>1.4</v>
      </c>
      <c r="D16" s="94">
        <v>3.12</v>
      </c>
      <c r="E16" s="94">
        <v>2.2999999999999998</v>
      </c>
      <c r="F16" s="94">
        <v>4.0199999999999996</v>
      </c>
      <c r="G16" s="94">
        <v>0</v>
      </c>
      <c r="H16" s="94">
        <v>0</v>
      </c>
      <c r="I16" s="94">
        <v>0</v>
      </c>
      <c r="J16" s="94">
        <v>0</v>
      </c>
      <c r="K16" s="94">
        <v>0</v>
      </c>
      <c r="L16" s="94">
        <v>0</v>
      </c>
      <c r="M16" s="94">
        <f t="shared" si="1"/>
        <v>10.84</v>
      </c>
    </row>
    <row r="17" spans="1:13" x14ac:dyDescent="0.35">
      <c r="A17" s="3" t="s">
        <v>10</v>
      </c>
      <c r="B17" s="94">
        <f>SUM(B18:B20)</f>
        <v>0</v>
      </c>
      <c r="C17" s="94">
        <v>0</v>
      </c>
      <c r="D17" s="94">
        <v>0</v>
      </c>
      <c r="E17" s="94">
        <v>0</v>
      </c>
      <c r="F17" s="94">
        <v>0</v>
      </c>
      <c r="G17" s="94">
        <v>0</v>
      </c>
      <c r="H17" s="94">
        <v>0</v>
      </c>
      <c r="I17" s="94">
        <v>0</v>
      </c>
      <c r="J17" s="94">
        <v>0</v>
      </c>
      <c r="K17" s="94">
        <v>0</v>
      </c>
      <c r="L17" s="94">
        <v>0</v>
      </c>
      <c r="M17" s="94">
        <f t="shared" si="1"/>
        <v>0</v>
      </c>
    </row>
    <row r="18" spans="1:13" x14ac:dyDescent="0.35">
      <c r="A18" s="5" t="s">
        <v>5</v>
      </c>
      <c r="B18" s="94">
        <v>0</v>
      </c>
      <c r="C18" s="94">
        <v>0</v>
      </c>
      <c r="D18" s="94">
        <v>0</v>
      </c>
      <c r="E18" s="94">
        <v>0</v>
      </c>
      <c r="F18" s="94">
        <v>0</v>
      </c>
      <c r="G18" s="94">
        <v>0</v>
      </c>
      <c r="H18" s="94">
        <v>0</v>
      </c>
      <c r="I18" s="94">
        <v>0</v>
      </c>
      <c r="J18" s="94">
        <v>0</v>
      </c>
      <c r="K18" s="94">
        <v>0</v>
      </c>
      <c r="L18" s="94">
        <v>0</v>
      </c>
      <c r="M18" s="94">
        <f t="shared" si="1"/>
        <v>0</v>
      </c>
    </row>
    <row r="19" spans="1:13" x14ac:dyDescent="0.35">
      <c r="A19" s="5" t="s">
        <v>6</v>
      </c>
      <c r="B19" s="94">
        <v>0</v>
      </c>
      <c r="C19" s="94">
        <v>0</v>
      </c>
      <c r="D19" s="94">
        <v>0</v>
      </c>
      <c r="E19" s="94">
        <v>0</v>
      </c>
      <c r="F19" s="94">
        <v>0</v>
      </c>
      <c r="G19" s="94">
        <v>0</v>
      </c>
      <c r="H19" s="94">
        <v>0</v>
      </c>
      <c r="I19" s="94">
        <v>0</v>
      </c>
      <c r="J19" s="94">
        <v>0</v>
      </c>
      <c r="K19" s="94">
        <v>0</v>
      </c>
      <c r="L19" s="94">
        <v>0</v>
      </c>
      <c r="M19" s="94">
        <f t="shared" si="1"/>
        <v>0</v>
      </c>
    </row>
    <row r="20" spans="1:13" x14ac:dyDescent="0.35">
      <c r="A20" s="5" t="s">
        <v>7</v>
      </c>
      <c r="B20" s="94">
        <v>0</v>
      </c>
      <c r="C20" s="94">
        <v>0</v>
      </c>
      <c r="D20" s="94">
        <v>0</v>
      </c>
      <c r="E20" s="94">
        <v>0</v>
      </c>
      <c r="F20" s="94">
        <v>0</v>
      </c>
      <c r="G20" s="94">
        <v>0</v>
      </c>
      <c r="H20" s="94">
        <v>0</v>
      </c>
      <c r="I20" s="94">
        <v>0</v>
      </c>
      <c r="J20" s="94">
        <v>0</v>
      </c>
      <c r="K20" s="94">
        <v>0</v>
      </c>
      <c r="L20" s="94">
        <v>0</v>
      </c>
      <c r="M20" s="94">
        <f t="shared" si="1"/>
        <v>0</v>
      </c>
    </row>
    <row r="21" spans="1:13" ht="79.5" customHeight="1" x14ac:dyDescent="0.35">
      <c r="A21" s="5" t="s">
        <v>12</v>
      </c>
      <c r="B21" s="290" t="s">
        <v>317</v>
      </c>
      <c r="C21" s="290"/>
      <c r="D21" s="290"/>
      <c r="E21" s="290"/>
      <c r="F21" s="290"/>
      <c r="G21" s="290"/>
      <c r="H21" s="290"/>
      <c r="I21" s="290"/>
      <c r="J21" s="290"/>
      <c r="K21" s="290"/>
      <c r="L21" s="290"/>
      <c r="M21" s="290"/>
    </row>
    <row r="22" spans="1:13" ht="43.5" x14ac:dyDescent="0.35">
      <c r="A22" s="5" t="s">
        <v>13</v>
      </c>
      <c r="B22" s="290" t="s">
        <v>318</v>
      </c>
      <c r="C22" s="290"/>
      <c r="D22" s="290"/>
      <c r="E22" s="290"/>
      <c r="F22" s="290"/>
      <c r="G22" s="290"/>
      <c r="H22" s="290"/>
      <c r="I22" s="290"/>
      <c r="J22" s="290"/>
      <c r="K22" s="290"/>
      <c r="L22" s="290"/>
      <c r="M22" s="290"/>
    </row>
    <row r="25" spans="1:13" x14ac:dyDescent="0.35">
      <c r="A25" s="289" t="s">
        <v>14</v>
      </c>
      <c r="B25" s="289"/>
      <c r="C25" s="289"/>
      <c r="D25" s="289"/>
      <c r="E25" s="289"/>
      <c r="F25" s="289"/>
      <c r="G25" s="289"/>
      <c r="H25" s="289"/>
      <c r="I25" s="289"/>
      <c r="J25" s="289"/>
    </row>
    <row r="26" spans="1:13" x14ac:dyDescent="0.35">
      <c r="A26" s="291" t="s">
        <v>15</v>
      </c>
      <c r="B26" s="291"/>
      <c r="C26" s="291"/>
      <c r="D26" s="291"/>
      <c r="E26" s="291"/>
      <c r="F26" s="291"/>
      <c r="G26" s="291"/>
      <c r="H26" s="291"/>
      <c r="I26" s="291"/>
      <c r="J26" s="291"/>
    </row>
    <row r="27" spans="1:13" x14ac:dyDescent="0.35">
      <c r="A27" s="290" t="s">
        <v>16</v>
      </c>
      <c r="B27" s="290"/>
      <c r="C27" s="6">
        <v>0</v>
      </c>
      <c r="D27" s="5">
        <v>1</v>
      </c>
      <c r="E27" s="5">
        <v>2</v>
      </c>
      <c r="F27" s="5">
        <v>3</v>
      </c>
      <c r="G27" s="5">
        <v>5</v>
      </c>
      <c r="H27" s="5">
        <v>10</v>
      </c>
      <c r="I27" s="292" t="s">
        <v>3</v>
      </c>
      <c r="J27" s="292"/>
    </row>
    <row r="28" spans="1:13" ht="43.5" x14ac:dyDescent="0.35">
      <c r="A28" s="93" t="s">
        <v>17</v>
      </c>
      <c r="B28" s="5" t="s">
        <v>20</v>
      </c>
      <c r="C28" s="93"/>
      <c r="D28" s="93"/>
      <c r="E28" s="93"/>
      <c r="F28" s="93"/>
      <c r="G28" s="93"/>
      <c r="H28" s="93"/>
      <c r="I28" s="290"/>
      <c r="J28" s="290"/>
    </row>
    <row r="29" spans="1:13" ht="87" x14ac:dyDescent="0.35">
      <c r="A29" s="93" t="s">
        <v>18</v>
      </c>
      <c r="B29" s="5" t="s">
        <v>21</v>
      </c>
      <c r="C29" s="93"/>
      <c r="D29" s="93"/>
      <c r="E29" s="93"/>
      <c r="F29" s="93"/>
      <c r="G29" s="93"/>
      <c r="H29" s="93"/>
      <c r="I29" s="294"/>
      <c r="J29" s="296"/>
    </row>
    <row r="30" spans="1:13" ht="87" x14ac:dyDescent="0.35">
      <c r="A30" s="93" t="s">
        <v>19</v>
      </c>
      <c r="B30" s="7" t="s">
        <v>22</v>
      </c>
      <c r="C30" s="93"/>
      <c r="D30" s="93"/>
      <c r="E30" s="93"/>
      <c r="F30" s="93"/>
      <c r="G30" s="93"/>
      <c r="H30" s="93"/>
      <c r="I30" s="290"/>
      <c r="J30" s="290"/>
    </row>
    <row r="31" spans="1:13" ht="29" x14ac:dyDescent="0.35">
      <c r="A31" s="8"/>
      <c r="B31" s="5" t="s">
        <v>23</v>
      </c>
      <c r="C31" s="93"/>
      <c r="D31" s="93"/>
      <c r="E31" s="93"/>
      <c r="F31" s="93"/>
      <c r="G31" s="93"/>
      <c r="H31" s="93"/>
      <c r="I31" s="290"/>
      <c r="J31" s="290"/>
    </row>
    <row r="32" spans="1:13" ht="177" customHeight="1" x14ac:dyDescent="0.35">
      <c r="A32" s="290" t="s">
        <v>24</v>
      </c>
      <c r="B32" s="5" t="s">
        <v>20</v>
      </c>
      <c r="C32" s="391" t="s">
        <v>311</v>
      </c>
      <c r="D32" s="391"/>
      <c r="E32" s="391"/>
      <c r="F32" s="391"/>
      <c r="G32" s="391"/>
      <c r="H32" s="391"/>
      <c r="I32" s="391"/>
      <c r="J32" s="391"/>
    </row>
    <row r="33" spans="1:10" ht="213" customHeight="1" x14ac:dyDescent="0.35">
      <c r="A33" s="290"/>
      <c r="B33" s="5" t="s">
        <v>21</v>
      </c>
      <c r="C33" s="406" t="s">
        <v>312</v>
      </c>
      <c r="D33" s="406"/>
      <c r="E33" s="406"/>
      <c r="F33" s="406"/>
      <c r="G33" s="406"/>
      <c r="H33" s="406"/>
      <c r="I33" s="406"/>
      <c r="J33" s="406"/>
    </row>
    <row r="34" spans="1:10" ht="87" x14ac:dyDescent="0.35">
      <c r="A34" s="290"/>
      <c r="B34" s="7" t="s">
        <v>25</v>
      </c>
      <c r="C34" s="290"/>
      <c r="D34" s="290"/>
      <c r="E34" s="290"/>
      <c r="F34" s="290"/>
      <c r="G34" s="290"/>
      <c r="H34" s="290"/>
      <c r="I34" s="290"/>
      <c r="J34" s="290"/>
    </row>
    <row r="35" spans="1:10" ht="29" x14ac:dyDescent="0.35">
      <c r="A35" s="290"/>
      <c r="B35" s="5" t="s">
        <v>23</v>
      </c>
      <c r="C35" s="93"/>
      <c r="D35" s="93"/>
      <c r="E35" s="93"/>
      <c r="F35" s="93"/>
      <c r="G35" s="93"/>
      <c r="H35" s="93"/>
      <c r="I35" s="290"/>
      <c r="J35" s="290"/>
    </row>
    <row r="36" spans="1:10" ht="169.5" customHeight="1" x14ac:dyDescent="0.35">
      <c r="A36" s="290" t="s">
        <v>26</v>
      </c>
      <c r="B36" s="5"/>
      <c r="C36" s="294" t="s">
        <v>313</v>
      </c>
      <c r="D36" s="295"/>
      <c r="E36" s="295"/>
      <c r="F36" s="295"/>
      <c r="G36" s="295"/>
      <c r="H36" s="295"/>
      <c r="I36" s="295"/>
      <c r="J36" s="296"/>
    </row>
    <row r="37" spans="1:10" ht="29" x14ac:dyDescent="0.35">
      <c r="A37" s="290"/>
      <c r="B37" s="5" t="s">
        <v>23</v>
      </c>
      <c r="C37" s="93"/>
      <c r="D37" s="93"/>
      <c r="E37" s="93"/>
      <c r="F37" s="93"/>
      <c r="G37" s="93"/>
      <c r="H37" s="93"/>
      <c r="I37" s="290"/>
      <c r="J37" s="290"/>
    </row>
    <row r="38" spans="1:10" ht="43.5" x14ac:dyDescent="0.35">
      <c r="A38" s="93" t="s">
        <v>13</v>
      </c>
      <c r="B38" s="294" t="s">
        <v>314</v>
      </c>
      <c r="C38" s="295"/>
      <c r="D38" s="295"/>
      <c r="E38" s="295"/>
      <c r="F38" s="295"/>
      <c r="G38" s="295"/>
      <c r="H38" s="295"/>
      <c r="I38" s="295"/>
      <c r="J38" s="296"/>
    </row>
  </sheetData>
  <mergeCells count="22">
    <mergeCell ref="I30:J30"/>
    <mergeCell ref="A1:M1"/>
    <mergeCell ref="A2:A3"/>
    <mergeCell ref="B2:M2"/>
    <mergeCell ref="B21:M21"/>
    <mergeCell ref="B22:M22"/>
    <mergeCell ref="A25:J25"/>
    <mergeCell ref="A26:J26"/>
    <mergeCell ref="A27:B27"/>
    <mergeCell ref="I27:J27"/>
    <mergeCell ref="I28:J28"/>
    <mergeCell ref="I29:J29"/>
    <mergeCell ref="A36:A37"/>
    <mergeCell ref="C36:J36"/>
    <mergeCell ref="I37:J37"/>
    <mergeCell ref="B38:J38"/>
    <mergeCell ref="I31:J31"/>
    <mergeCell ref="A32:A35"/>
    <mergeCell ref="C32:J32"/>
    <mergeCell ref="C33:J33"/>
    <mergeCell ref="C34:J34"/>
    <mergeCell ref="I35:J35"/>
  </mergeCells>
  <pageMargins left="0.7" right="0.7" top="0.75" bottom="0.75" header="0.3" footer="0.3"/>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workbookViewId="0">
      <selection activeCell="B12" sqref="B12"/>
    </sheetView>
  </sheetViews>
  <sheetFormatPr defaultRowHeight="14.5" x14ac:dyDescent="0.35"/>
  <cols>
    <col min="1" max="1" width="33.7265625" customWidth="1"/>
  </cols>
  <sheetData>
    <row r="1" spans="1:16" x14ac:dyDescent="0.35">
      <c r="A1" s="289"/>
      <c r="B1" s="289"/>
      <c r="C1" s="289"/>
      <c r="D1" s="289"/>
      <c r="E1" s="289"/>
      <c r="F1" s="289"/>
      <c r="G1" s="289"/>
      <c r="H1" s="289"/>
      <c r="I1" s="289"/>
      <c r="J1" s="289"/>
      <c r="K1" s="289"/>
      <c r="L1" s="289"/>
      <c r="M1" s="289"/>
    </row>
    <row r="2" spans="1:16" x14ac:dyDescent="0.35">
      <c r="A2" s="290" t="s">
        <v>1</v>
      </c>
      <c r="B2" s="291" t="s">
        <v>2</v>
      </c>
      <c r="C2" s="291"/>
      <c r="D2" s="291"/>
      <c r="E2" s="291"/>
      <c r="F2" s="291"/>
      <c r="G2" s="291"/>
      <c r="H2" s="291"/>
      <c r="I2" s="291"/>
      <c r="J2" s="291"/>
      <c r="K2" s="291"/>
      <c r="L2" s="291"/>
      <c r="M2" s="291"/>
    </row>
    <row r="3" spans="1:16" ht="29" x14ac:dyDescent="0.35">
      <c r="A3" s="290"/>
      <c r="B3" s="1">
        <v>0</v>
      </c>
      <c r="C3" s="1">
        <v>1</v>
      </c>
      <c r="D3" s="1">
        <v>2</v>
      </c>
      <c r="E3" s="1">
        <v>3</v>
      </c>
      <c r="F3" s="1">
        <v>4</v>
      </c>
      <c r="G3" s="1">
        <v>5</v>
      </c>
      <c r="H3" s="1">
        <v>6</v>
      </c>
      <c r="I3" s="1">
        <v>7</v>
      </c>
      <c r="J3" s="1">
        <v>8</v>
      </c>
      <c r="K3" s="1">
        <v>9</v>
      </c>
      <c r="L3" s="1">
        <v>10</v>
      </c>
      <c r="M3" s="2" t="s">
        <v>3</v>
      </c>
    </row>
    <row r="4" spans="1:16" x14ac:dyDescent="0.35">
      <c r="A4" s="3" t="s">
        <v>4</v>
      </c>
      <c r="B4" s="94">
        <f>SUM(B5:B7)</f>
        <v>0</v>
      </c>
      <c r="C4" s="94">
        <f t="shared" ref="C4:L4" si="0">SUM(C5:C7)</f>
        <v>0</v>
      </c>
      <c r="D4" s="94">
        <f t="shared" si="0"/>
        <v>0</v>
      </c>
      <c r="E4" s="94">
        <f t="shared" si="0"/>
        <v>0</v>
      </c>
      <c r="F4" s="94">
        <f t="shared" si="0"/>
        <v>0</v>
      </c>
      <c r="G4" s="94">
        <f t="shared" si="0"/>
        <v>0</v>
      </c>
      <c r="H4" s="94">
        <f t="shared" si="0"/>
        <v>0</v>
      </c>
      <c r="I4" s="94">
        <f t="shared" si="0"/>
        <v>0</v>
      </c>
      <c r="J4" s="94">
        <f t="shared" si="0"/>
        <v>0</v>
      </c>
      <c r="K4" s="94">
        <f t="shared" si="0"/>
        <v>0</v>
      </c>
      <c r="L4" s="94">
        <f t="shared" si="0"/>
        <v>0</v>
      </c>
      <c r="M4" s="94">
        <f>SUM(B4:L4)</f>
        <v>0</v>
      </c>
    </row>
    <row r="5" spans="1:16" x14ac:dyDescent="0.35">
      <c r="A5" s="5" t="s">
        <v>5</v>
      </c>
      <c r="B5" s="94">
        <v>0</v>
      </c>
      <c r="C5" s="94">
        <v>0</v>
      </c>
      <c r="D5" s="94">
        <v>0</v>
      </c>
      <c r="E5" s="94">
        <v>0</v>
      </c>
      <c r="F5" s="94">
        <v>0</v>
      </c>
      <c r="G5" s="94">
        <v>0</v>
      </c>
      <c r="H5" s="94">
        <v>0</v>
      </c>
      <c r="I5" s="94">
        <v>0</v>
      </c>
      <c r="J5" s="94">
        <v>0</v>
      </c>
      <c r="K5" s="94">
        <v>0</v>
      </c>
      <c r="L5" s="94">
        <v>0</v>
      </c>
      <c r="M5" s="94">
        <f t="shared" ref="M5:M20" si="1">SUM(B5:L5)</f>
        <v>0</v>
      </c>
    </row>
    <row r="6" spans="1:16" x14ac:dyDescent="0.35">
      <c r="A6" s="5" t="s">
        <v>6</v>
      </c>
      <c r="B6" s="94">
        <v>0</v>
      </c>
      <c r="C6" s="94">
        <v>0</v>
      </c>
      <c r="D6" s="94">
        <v>0</v>
      </c>
      <c r="E6" s="94">
        <v>0</v>
      </c>
      <c r="F6" s="94">
        <v>0</v>
      </c>
      <c r="G6" s="94">
        <v>0</v>
      </c>
      <c r="H6" s="94">
        <v>0</v>
      </c>
      <c r="I6" s="94">
        <v>0</v>
      </c>
      <c r="J6" s="94">
        <v>0</v>
      </c>
      <c r="K6" s="94">
        <v>0</v>
      </c>
      <c r="L6" s="94">
        <v>0</v>
      </c>
      <c r="M6" s="94">
        <f t="shared" si="1"/>
        <v>0</v>
      </c>
    </row>
    <row r="7" spans="1:16" x14ac:dyDescent="0.35">
      <c r="A7" s="5" t="s">
        <v>7</v>
      </c>
      <c r="B7" s="94">
        <v>0</v>
      </c>
      <c r="C7" s="94">
        <v>0</v>
      </c>
      <c r="D7" s="94">
        <v>0</v>
      </c>
      <c r="E7" s="94">
        <v>0</v>
      </c>
      <c r="F7" s="94">
        <v>0</v>
      </c>
      <c r="G7" s="94">
        <v>0</v>
      </c>
      <c r="H7" s="94">
        <v>0</v>
      </c>
      <c r="I7" s="94">
        <v>0</v>
      </c>
      <c r="J7" s="94">
        <v>0</v>
      </c>
      <c r="K7" s="94">
        <v>0</v>
      </c>
      <c r="L7" s="94">
        <v>0</v>
      </c>
      <c r="M7" s="94">
        <f t="shared" si="1"/>
        <v>0</v>
      </c>
    </row>
    <row r="8" spans="1:16" x14ac:dyDescent="0.35">
      <c r="A8" s="3" t="s">
        <v>8</v>
      </c>
      <c r="B8" s="94">
        <f>SUM(B9:B11)</f>
        <v>0</v>
      </c>
      <c r="C8" s="94">
        <f t="shared" ref="C8:L8" si="2">SUM(C9:C11)</f>
        <v>0.24</v>
      </c>
      <c r="D8" s="94">
        <f t="shared" si="2"/>
        <v>0.3</v>
      </c>
      <c r="E8" s="94">
        <f t="shared" si="2"/>
        <v>0.02</v>
      </c>
      <c r="F8" s="94">
        <f t="shared" si="2"/>
        <v>0.09</v>
      </c>
      <c r="G8" s="94">
        <f t="shared" si="2"/>
        <v>0.09</v>
      </c>
      <c r="H8" s="94">
        <f t="shared" si="2"/>
        <v>0.09</v>
      </c>
      <c r="I8" s="94">
        <f t="shared" si="2"/>
        <v>0.09</v>
      </c>
      <c r="J8" s="94">
        <f t="shared" si="2"/>
        <v>0.09</v>
      </c>
      <c r="K8" s="94">
        <f t="shared" si="2"/>
        <v>0.09</v>
      </c>
      <c r="L8" s="94">
        <f t="shared" si="2"/>
        <v>0.09</v>
      </c>
      <c r="M8" s="94">
        <f t="shared" si="1"/>
        <v>1.1900000000000002</v>
      </c>
    </row>
    <row r="9" spans="1:16" x14ac:dyDescent="0.35">
      <c r="A9" s="5" t="s">
        <v>5</v>
      </c>
      <c r="B9" s="94">
        <v>0</v>
      </c>
      <c r="C9" s="94">
        <v>0.24</v>
      </c>
      <c r="D9" s="94">
        <v>0.3</v>
      </c>
      <c r="E9" s="94">
        <v>0.02</v>
      </c>
      <c r="F9" s="94">
        <v>0.09</v>
      </c>
      <c r="G9" s="94">
        <v>0.09</v>
      </c>
      <c r="H9" s="94">
        <v>0.09</v>
      </c>
      <c r="I9" s="94">
        <v>0.09</v>
      </c>
      <c r="J9" s="94">
        <v>0.09</v>
      </c>
      <c r="K9" s="94">
        <v>0.09</v>
      </c>
      <c r="L9" s="94">
        <v>0.09</v>
      </c>
      <c r="M9" s="94">
        <f t="shared" si="1"/>
        <v>1.1900000000000002</v>
      </c>
    </row>
    <row r="10" spans="1:16" x14ac:dyDescent="0.35">
      <c r="A10" s="5" t="s">
        <v>6</v>
      </c>
      <c r="B10" s="94">
        <v>0</v>
      </c>
      <c r="C10" s="94">
        <v>0</v>
      </c>
      <c r="D10" s="94">
        <v>0</v>
      </c>
      <c r="E10" s="94">
        <v>0</v>
      </c>
      <c r="F10" s="94">
        <v>0</v>
      </c>
      <c r="G10" s="94">
        <v>0</v>
      </c>
      <c r="H10" s="94">
        <v>0</v>
      </c>
      <c r="I10" s="94">
        <v>0</v>
      </c>
      <c r="J10" s="94">
        <v>0</v>
      </c>
      <c r="K10" s="94">
        <v>0</v>
      </c>
      <c r="L10" s="94">
        <v>0</v>
      </c>
      <c r="M10" s="94">
        <f t="shared" si="1"/>
        <v>0</v>
      </c>
    </row>
    <row r="11" spans="1:16" x14ac:dyDescent="0.35">
      <c r="A11" s="5" t="s">
        <v>7</v>
      </c>
      <c r="B11" s="94">
        <v>0</v>
      </c>
      <c r="C11" s="94">
        <v>0</v>
      </c>
      <c r="D11" s="94">
        <v>0</v>
      </c>
      <c r="E11" s="94">
        <v>0</v>
      </c>
      <c r="F11" s="94">
        <v>0</v>
      </c>
      <c r="G11" s="94">
        <v>0</v>
      </c>
      <c r="H11" s="94">
        <v>0</v>
      </c>
      <c r="I11" s="94">
        <v>0</v>
      </c>
      <c r="J11" s="94">
        <v>0</v>
      </c>
      <c r="K11" s="94">
        <v>0</v>
      </c>
      <c r="L11" s="94">
        <v>0</v>
      </c>
      <c r="M11" s="94">
        <f t="shared" si="1"/>
        <v>0</v>
      </c>
    </row>
    <row r="12" spans="1:16" x14ac:dyDescent="0.35">
      <c r="A12" s="3" t="s">
        <v>11</v>
      </c>
      <c r="B12" s="94">
        <f>SUM(B13:B15)</f>
        <v>0</v>
      </c>
      <c r="C12" s="94">
        <f t="shared" ref="C12:L12" si="3">SUM(C13:C15)</f>
        <v>-0.24</v>
      </c>
      <c r="D12" s="94">
        <f t="shared" si="3"/>
        <v>-0.3</v>
      </c>
      <c r="E12" s="94">
        <f t="shared" si="3"/>
        <v>-0.02</v>
      </c>
      <c r="F12" s="94">
        <f t="shared" si="3"/>
        <v>-0.09</v>
      </c>
      <c r="G12" s="94">
        <f t="shared" si="3"/>
        <v>-0.09</v>
      </c>
      <c r="H12" s="94">
        <f t="shared" si="3"/>
        <v>-0.09</v>
      </c>
      <c r="I12" s="94">
        <f t="shared" si="3"/>
        <v>-0.09</v>
      </c>
      <c r="J12" s="94">
        <f t="shared" si="3"/>
        <v>-0.09</v>
      </c>
      <c r="K12" s="94">
        <f t="shared" si="3"/>
        <v>-0.09</v>
      </c>
      <c r="L12" s="94">
        <f t="shared" si="3"/>
        <v>-0.09</v>
      </c>
      <c r="M12" s="94">
        <f t="shared" si="1"/>
        <v>-1.1900000000000002</v>
      </c>
    </row>
    <row r="13" spans="1:16" ht="15" thickBot="1" x14ac:dyDescent="0.4">
      <c r="A13" s="5" t="s">
        <v>5</v>
      </c>
      <c r="B13" s="94">
        <v>0</v>
      </c>
      <c r="C13" s="94">
        <v>-0.24</v>
      </c>
      <c r="D13" s="94">
        <v>-0.3</v>
      </c>
      <c r="E13" s="94">
        <v>-0.02</v>
      </c>
      <c r="F13" s="94">
        <v>-0.09</v>
      </c>
      <c r="G13" s="94">
        <v>-0.09</v>
      </c>
      <c r="H13" s="94">
        <v>-0.09</v>
      </c>
      <c r="I13" s="94">
        <v>-0.09</v>
      </c>
      <c r="J13" s="94">
        <v>-0.09</v>
      </c>
      <c r="K13" s="94">
        <v>-0.09</v>
      </c>
      <c r="L13" s="94">
        <v>-0.09</v>
      </c>
      <c r="M13" s="94">
        <f t="shared" si="1"/>
        <v>-1.1900000000000002</v>
      </c>
    </row>
    <row r="14" spans="1:16" ht="15" thickBot="1" x14ac:dyDescent="0.4">
      <c r="A14" s="5" t="s">
        <v>6</v>
      </c>
      <c r="B14" s="94">
        <v>0</v>
      </c>
      <c r="C14" s="94">
        <v>0</v>
      </c>
      <c r="D14" s="94">
        <v>0</v>
      </c>
      <c r="E14" s="94">
        <v>0</v>
      </c>
      <c r="F14" s="94">
        <v>0</v>
      </c>
      <c r="G14" s="94">
        <v>0</v>
      </c>
      <c r="H14" s="94">
        <v>0</v>
      </c>
      <c r="I14" s="94">
        <v>0</v>
      </c>
      <c r="J14" s="94">
        <v>0</v>
      </c>
      <c r="K14" s="94">
        <v>0</v>
      </c>
      <c r="L14" s="94">
        <v>0</v>
      </c>
      <c r="M14" s="94">
        <f t="shared" si="1"/>
        <v>0</v>
      </c>
      <c r="O14" s="67"/>
      <c r="P14" s="74"/>
    </row>
    <row r="15" spans="1:16" ht="15" thickBot="1" x14ac:dyDescent="0.4">
      <c r="A15" s="5" t="s">
        <v>7</v>
      </c>
      <c r="B15" s="94">
        <v>0</v>
      </c>
      <c r="C15" s="94">
        <v>0</v>
      </c>
      <c r="D15" s="94">
        <v>0</v>
      </c>
      <c r="E15" s="94">
        <v>0</v>
      </c>
      <c r="F15" s="94">
        <v>0</v>
      </c>
      <c r="G15" s="94">
        <v>0</v>
      </c>
      <c r="H15" s="94">
        <v>0</v>
      </c>
      <c r="I15" s="94">
        <v>0</v>
      </c>
      <c r="J15" s="94">
        <v>0</v>
      </c>
      <c r="K15" s="94">
        <v>0</v>
      </c>
      <c r="L15" s="94">
        <v>0</v>
      </c>
      <c r="M15" s="94">
        <f t="shared" si="1"/>
        <v>0</v>
      </c>
      <c r="O15" s="67"/>
      <c r="P15" s="74"/>
    </row>
    <row r="16" spans="1:16" ht="29" x14ac:dyDescent="0.35">
      <c r="A16" s="3" t="s">
        <v>9</v>
      </c>
      <c r="B16" s="94">
        <v>0</v>
      </c>
      <c r="C16" s="94">
        <v>1.33</v>
      </c>
      <c r="D16" s="94">
        <v>1.63</v>
      </c>
      <c r="E16" s="94">
        <v>0.08</v>
      </c>
      <c r="F16" s="94">
        <v>0</v>
      </c>
      <c r="G16" s="94">
        <v>0</v>
      </c>
      <c r="H16" s="94">
        <v>0</v>
      </c>
      <c r="I16" s="94">
        <v>0</v>
      </c>
      <c r="J16" s="94">
        <v>0</v>
      </c>
      <c r="K16" s="94">
        <v>0</v>
      </c>
      <c r="L16" s="94">
        <v>0</v>
      </c>
      <c r="M16" s="94">
        <f t="shared" si="1"/>
        <v>3.04</v>
      </c>
    </row>
    <row r="17" spans="1:13" x14ac:dyDescent="0.35">
      <c r="A17" s="3" t="s">
        <v>10</v>
      </c>
      <c r="B17" s="94">
        <f>SUM(B18:B20)</f>
        <v>0</v>
      </c>
      <c r="C17" s="94">
        <v>0</v>
      </c>
      <c r="D17" s="94">
        <v>0</v>
      </c>
      <c r="E17" s="94">
        <v>0</v>
      </c>
      <c r="F17" s="94">
        <v>0</v>
      </c>
      <c r="G17" s="94">
        <v>0</v>
      </c>
      <c r="H17" s="94">
        <v>0</v>
      </c>
      <c r="I17" s="94">
        <v>0</v>
      </c>
      <c r="J17" s="94">
        <v>0</v>
      </c>
      <c r="K17" s="94">
        <v>0</v>
      </c>
      <c r="L17" s="94">
        <v>0</v>
      </c>
      <c r="M17" s="94">
        <f t="shared" si="1"/>
        <v>0</v>
      </c>
    </row>
    <row r="18" spans="1:13" x14ac:dyDescent="0.35">
      <c r="A18" s="5" t="s">
        <v>5</v>
      </c>
      <c r="B18" s="94">
        <v>0</v>
      </c>
      <c r="C18" s="94">
        <v>0</v>
      </c>
      <c r="D18" s="94">
        <v>0</v>
      </c>
      <c r="E18" s="94">
        <v>0</v>
      </c>
      <c r="F18" s="94">
        <v>0</v>
      </c>
      <c r="G18" s="94">
        <v>0</v>
      </c>
      <c r="H18" s="94">
        <v>0</v>
      </c>
      <c r="I18" s="94">
        <v>0</v>
      </c>
      <c r="J18" s="94">
        <v>0</v>
      </c>
      <c r="K18" s="94">
        <v>0</v>
      </c>
      <c r="L18" s="94">
        <v>0</v>
      </c>
      <c r="M18" s="94">
        <f t="shared" si="1"/>
        <v>0</v>
      </c>
    </row>
    <row r="19" spans="1:13" x14ac:dyDescent="0.35">
      <c r="A19" s="5" t="s">
        <v>6</v>
      </c>
      <c r="B19" s="94">
        <v>0</v>
      </c>
      <c r="C19" s="94">
        <v>0</v>
      </c>
      <c r="D19" s="94">
        <v>0</v>
      </c>
      <c r="E19" s="94">
        <v>0</v>
      </c>
      <c r="F19" s="94">
        <v>0</v>
      </c>
      <c r="G19" s="94">
        <v>0</v>
      </c>
      <c r="H19" s="94">
        <v>0</v>
      </c>
      <c r="I19" s="94">
        <v>0</v>
      </c>
      <c r="J19" s="94">
        <v>0</v>
      </c>
      <c r="K19" s="94">
        <v>0</v>
      </c>
      <c r="L19" s="94">
        <v>0</v>
      </c>
      <c r="M19" s="94">
        <f t="shared" si="1"/>
        <v>0</v>
      </c>
    </row>
    <row r="20" spans="1:13" x14ac:dyDescent="0.35">
      <c r="A20" s="5" t="s">
        <v>7</v>
      </c>
      <c r="B20" s="94">
        <v>0</v>
      </c>
      <c r="C20" s="94">
        <v>0</v>
      </c>
      <c r="D20" s="94">
        <v>0</v>
      </c>
      <c r="E20" s="94">
        <v>0</v>
      </c>
      <c r="F20" s="94">
        <v>0</v>
      </c>
      <c r="G20" s="94">
        <v>0</v>
      </c>
      <c r="H20" s="94">
        <v>0</v>
      </c>
      <c r="I20" s="94">
        <v>0</v>
      </c>
      <c r="J20" s="94">
        <v>0</v>
      </c>
      <c r="K20" s="94">
        <v>0</v>
      </c>
      <c r="L20" s="94">
        <v>0</v>
      </c>
      <c r="M20" s="94">
        <f t="shared" si="1"/>
        <v>0</v>
      </c>
    </row>
    <row r="21" spans="1:13" ht="86.25" customHeight="1" x14ac:dyDescent="0.35">
      <c r="A21" s="5" t="s">
        <v>12</v>
      </c>
      <c r="B21" s="290" t="s">
        <v>315</v>
      </c>
      <c r="C21" s="290"/>
      <c r="D21" s="290"/>
      <c r="E21" s="290"/>
      <c r="F21" s="290"/>
      <c r="G21" s="290"/>
      <c r="H21" s="290"/>
      <c r="I21" s="290"/>
      <c r="J21" s="290"/>
      <c r="K21" s="290"/>
      <c r="L21" s="290"/>
      <c r="M21" s="290"/>
    </row>
    <row r="22" spans="1:13" ht="126.75" customHeight="1" x14ac:dyDescent="0.35">
      <c r="A22" s="5" t="s">
        <v>13</v>
      </c>
      <c r="B22" s="290" t="s">
        <v>316</v>
      </c>
      <c r="C22" s="290"/>
      <c r="D22" s="290"/>
      <c r="E22" s="290"/>
      <c r="F22" s="290"/>
      <c r="G22" s="290"/>
      <c r="H22" s="290"/>
      <c r="I22" s="290"/>
      <c r="J22" s="290"/>
      <c r="K22" s="290"/>
      <c r="L22" s="290"/>
      <c r="M22" s="290"/>
    </row>
    <row r="25" spans="1:13" x14ac:dyDescent="0.35">
      <c r="A25" s="289" t="s">
        <v>14</v>
      </c>
      <c r="B25" s="289"/>
      <c r="C25" s="289"/>
      <c r="D25" s="289"/>
      <c r="E25" s="289"/>
      <c r="F25" s="289"/>
      <c r="G25" s="289"/>
      <c r="H25" s="289"/>
      <c r="I25" s="289"/>
      <c r="J25" s="289"/>
    </row>
    <row r="26" spans="1:13" x14ac:dyDescent="0.35">
      <c r="A26" s="291" t="s">
        <v>15</v>
      </c>
      <c r="B26" s="291"/>
      <c r="C26" s="291"/>
      <c r="D26" s="291"/>
      <c r="E26" s="291"/>
      <c r="F26" s="291"/>
      <c r="G26" s="291"/>
      <c r="H26" s="291"/>
      <c r="I26" s="291"/>
      <c r="J26" s="291"/>
    </row>
    <row r="27" spans="1:13" x14ac:dyDescent="0.35">
      <c r="A27" s="290" t="s">
        <v>16</v>
      </c>
      <c r="B27" s="290"/>
      <c r="C27" s="6">
        <v>0</v>
      </c>
      <c r="D27" s="5">
        <v>1</v>
      </c>
      <c r="E27" s="5">
        <v>2</v>
      </c>
      <c r="F27" s="5">
        <v>3</v>
      </c>
      <c r="G27" s="5">
        <v>5</v>
      </c>
      <c r="H27" s="5">
        <v>10</v>
      </c>
      <c r="I27" s="292" t="s">
        <v>3</v>
      </c>
      <c r="J27" s="292"/>
    </row>
    <row r="28" spans="1:13" ht="43.5" x14ac:dyDescent="0.35">
      <c r="A28" s="93" t="s">
        <v>17</v>
      </c>
      <c r="B28" s="5" t="s">
        <v>20</v>
      </c>
      <c r="C28" s="93"/>
      <c r="D28" s="93"/>
      <c r="E28" s="93"/>
      <c r="F28" s="93"/>
      <c r="G28" s="93"/>
      <c r="H28" s="93"/>
      <c r="I28" s="290"/>
      <c r="J28" s="290"/>
    </row>
    <row r="29" spans="1:13" ht="87" x14ac:dyDescent="0.35">
      <c r="A29" s="93" t="s">
        <v>18</v>
      </c>
      <c r="B29" s="5" t="s">
        <v>21</v>
      </c>
      <c r="C29" s="93"/>
      <c r="D29" s="93"/>
      <c r="E29" s="93"/>
      <c r="F29" s="93"/>
      <c r="G29" s="93"/>
      <c r="H29" s="93"/>
      <c r="I29" s="294"/>
      <c r="J29" s="296"/>
    </row>
    <row r="30" spans="1:13" ht="87" x14ac:dyDescent="0.35">
      <c r="A30" s="93" t="s">
        <v>19</v>
      </c>
      <c r="B30" s="7" t="s">
        <v>22</v>
      </c>
      <c r="C30" s="93"/>
      <c r="D30" s="93"/>
      <c r="E30" s="93"/>
      <c r="F30" s="93"/>
      <c r="G30" s="93"/>
      <c r="H30" s="93"/>
      <c r="I30" s="290"/>
      <c r="J30" s="290"/>
    </row>
    <row r="31" spans="1:13" ht="29" x14ac:dyDescent="0.35">
      <c r="A31" s="8"/>
      <c r="B31" s="5" t="s">
        <v>23</v>
      </c>
      <c r="C31" s="93"/>
      <c r="D31" s="93"/>
      <c r="E31" s="93"/>
      <c r="F31" s="93"/>
      <c r="G31" s="93"/>
      <c r="H31" s="93"/>
      <c r="I31" s="290"/>
      <c r="J31" s="290"/>
    </row>
    <row r="32" spans="1:13" ht="43.5" x14ac:dyDescent="0.35">
      <c r="A32" s="290" t="s">
        <v>24</v>
      </c>
      <c r="B32" s="5" t="s">
        <v>20</v>
      </c>
      <c r="C32" s="290"/>
      <c r="D32" s="290"/>
      <c r="E32" s="290"/>
      <c r="F32" s="290"/>
      <c r="G32" s="290"/>
      <c r="H32" s="290"/>
      <c r="I32" s="290"/>
      <c r="J32" s="290"/>
    </row>
    <row r="33" spans="1:10" ht="87" x14ac:dyDescent="0.35">
      <c r="A33" s="290"/>
      <c r="B33" s="5" t="s">
        <v>21</v>
      </c>
      <c r="C33" s="290"/>
      <c r="D33" s="290"/>
      <c r="E33" s="290"/>
      <c r="F33" s="290"/>
      <c r="G33" s="290"/>
      <c r="H33" s="290"/>
      <c r="I33" s="290"/>
      <c r="J33" s="290"/>
    </row>
    <row r="34" spans="1:10" ht="87" x14ac:dyDescent="0.35">
      <c r="A34" s="290"/>
      <c r="B34" s="7" t="s">
        <v>25</v>
      </c>
      <c r="C34" s="290"/>
      <c r="D34" s="290"/>
      <c r="E34" s="290"/>
      <c r="F34" s="290"/>
      <c r="G34" s="290"/>
      <c r="H34" s="290"/>
      <c r="I34" s="290"/>
      <c r="J34" s="290"/>
    </row>
    <row r="35" spans="1:10" ht="29" x14ac:dyDescent="0.35">
      <c r="A35" s="290"/>
      <c r="B35" s="5" t="s">
        <v>23</v>
      </c>
      <c r="C35" s="93"/>
      <c r="D35" s="93"/>
      <c r="E35" s="93"/>
      <c r="F35" s="93"/>
      <c r="G35" s="93"/>
      <c r="H35" s="93"/>
      <c r="I35" s="290"/>
      <c r="J35" s="290"/>
    </row>
    <row r="36" spans="1:10" ht="87" x14ac:dyDescent="0.35">
      <c r="A36" s="290" t="s">
        <v>26</v>
      </c>
      <c r="B36" s="5" t="s">
        <v>22</v>
      </c>
      <c r="C36" s="294"/>
      <c r="D36" s="295"/>
      <c r="E36" s="295"/>
      <c r="F36" s="295"/>
      <c r="G36" s="295"/>
      <c r="H36" s="295"/>
      <c r="I36" s="295"/>
      <c r="J36" s="296"/>
    </row>
    <row r="37" spans="1:10" ht="29" x14ac:dyDescent="0.35">
      <c r="A37" s="290"/>
      <c r="B37" s="5" t="s">
        <v>23</v>
      </c>
      <c r="C37" s="93"/>
      <c r="D37" s="93"/>
      <c r="E37" s="93"/>
      <c r="F37" s="93"/>
      <c r="G37" s="93"/>
      <c r="H37" s="93"/>
      <c r="I37" s="290"/>
      <c r="J37" s="290"/>
    </row>
    <row r="38" spans="1:10" ht="43.5" x14ac:dyDescent="0.35">
      <c r="A38" s="93" t="s">
        <v>13</v>
      </c>
      <c r="B38" s="294"/>
      <c r="C38" s="295"/>
      <c r="D38" s="295"/>
      <c r="E38" s="295"/>
      <c r="F38" s="295"/>
      <c r="G38" s="295"/>
      <c r="H38" s="295"/>
      <c r="I38" s="295"/>
      <c r="J38" s="296"/>
    </row>
  </sheetData>
  <mergeCells count="22">
    <mergeCell ref="I30:J30"/>
    <mergeCell ref="A1:M1"/>
    <mergeCell ref="A2:A3"/>
    <mergeCell ref="B2:M2"/>
    <mergeCell ref="B21:M21"/>
    <mergeCell ref="B22:M22"/>
    <mergeCell ref="A25:J25"/>
    <mergeCell ref="A26:J26"/>
    <mergeCell ref="A27:B27"/>
    <mergeCell ref="I27:J27"/>
    <mergeCell ref="I28:J28"/>
    <mergeCell ref="I29:J29"/>
    <mergeCell ref="A36:A37"/>
    <mergeCell ref="C36:J36"/>
    <mergeCell ref="I37:J37"/>
    <mergeCell ref="B38:J38"/>
    <mergeCell ref="I31:J31"/>
    <mergeCell ref="A32:A35"/>
    <mergeCell ref="C32:J32"/>
    <mergeCell ref="C33:J33"/>
    <mergeCell ref="C34:J34"/>
    <mergeCell ref="I35:J35"/>
  </mergeCells>
  <pageMargins left="0.7" right="0.7" top="0.75" bottom="0.75" header="0.3" footer="0.3"/>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workbookViewId="0">
      <selection activeCell="B12" sqref="B12"/>
    </sheetView>
  </sheetViews>
  <sheetFormatPr defaultRowHeight="14.5" x14ac:dyDescent="0.35"/>
  <cols>
    <col min="1" max="1" width="33.7265625" customWidth="1"/>
  </cols>
  <sheetData>
    <row r="1" spans="1:16" x14ac:dyDescent="0.35">
      <c r="A1" s="289"/>
      <c r="B1" s="289"/>
      <c r="C1" s="289"/>
      <c r="D1" s="289"/>
      <c r="E1" s="289"/>
      <c r="F1" s="289"/>
      <c r="G1" s="289"/>
      <c r="H1" s="289"/>
      <c r="I1" s="289"/>
      <c r="J1" s="289"/>
      <c r="K1" s="289"/>
      <c r="L1" s="289"/>
      <c r="M1" s="289"/>
    </row>
    <row r="2" spans="1:16" x14ac:dyDescent="0.35">
      <c r="A2" s="290" t="s">
        <v>1</v>
      </c>
      <c r="B2" s="291" t="s">
        <v>2</v>
      </c>
      <c r="C2" s="291"/>
      <c r="D2" s="291"/>
      <c r="E2" s="291"/>
      <c r="F2" s="291"/>
      <c r="G2" s="291"/>
      <c r="H2" s="291"/>
      <c r="I2" s="291"/>
      <c r="J2" s="291"/>
      <c r="K2" s="291"/>
      <c r="L2" s="291"/>
      <c r="M2" s="291"/>
    </row>
    <row r="3" spans="1:16" ht="29" x14ac:dyDescent="0.35">
      <c r="A3" s="290"/>
      <c r="B3" s="1">
        <v>0</v>
      </c>
      <c r="C3" s="1">
        <v>1</v>
      </c>
      <c r="D3" s="1">
        <v>2</v>
      </c>
      <c r="E3" s="1">
        <v>3</v>
      </c>
      <c r="F3" s="1">
        <v>4</v>
      </c>
      <c r="G3" s="1">
        <v>5</v>
      </c>
      <c r="H3" s="1">
        <v>6</v>
      </c>
      <c r="I3" s="1">
        <v>7</v>
      </c>
      <c r="J3" s="1">
        <v>8</v>
      </c>
      <c r="K3" s="1">
        <v>9</v>
      </c>
      <c r="L3" s="1">
        <v>10</v>
      </c>
      <c r="M3" s="2" t="s">
        <v>3</v>
      </c>
    </row>
    <row r="4" spans="1:16" x14ac:dyDescent="0.35">
      <c r="A4" s="3" t="s">
        <v>4</v>
      </c>
      <c r="B4" s="94">
        <f>SUM(B5:B7)</f>
        <v>0</v>
      </c>
      <c r="C4" s="94">
        <f t="shared" ref="C4:L4" si="0">SUM(C5:C7)</f>
        <v>0</v>
      </c>
      <c r="D4" s="94">
        <f t="shared" si="0"/>
        <v>0</v>
      </c>
      <c r="E4" s="94">
        <f t="shared" si="0"/>
        <v>0</v>
      </c>
      <c r="F4" s="94">
        <f t="shared" si="0"/>
        <v>0</v>
      </c>
      <c r="G4" s="94">
        <f t="shared" si="0"/>
        <v>0</v>
      </c>
      <c r="H4" s="94">
        <f t="shared" si="0"/>
        <v>0</v>
      </c>
      <c r="I4" s="94">
        <f t="shared" si="0"/>
        <v>0</v>
      </c>
      <c r="J4" s="94">
        <f t="shared" si="0"/>
        <v>0</v>
      </c>
      <c r="K4" s="94">
        <f t="shared" si="0"/>
        <v>0</v>
      </c>
      <c r="L4" s="94">
        <f t="shared" si="0"/>
        <v>0</v>
      </c>
      <c r="M4" s="94">
        <f>SUM(B4:L4)</f>
        <v>0</v>
      </c>
    </row>
    <row r="5" spans="1:16" x14ac:dyDescent="0.35">
      <c r="A5" s="5" t="s">
        <v>5</v>
      </c>
      <c r="B5" s="94">
        <v>0</v>
      </c>
      <c r="C5" s="94">
        <v>0</v>
      </c>
      <c r="D5" s="94">
        <v>0</v>
      </c>
      <c r="E5" s="94">
        <v>0</v>
      </c>
      <c r="F5" s="94">
        <v>0</v>
      </c>
      <c r="G5" s="94">
        <v>0</v>
      </c>
      <c r="H5" s="94">
        <v>0</v>
      </c>
      <c r="I5" s="94">
        <v>0</v>
      </c>
      <c r="J5" s="94">
        <v>0</v>
      </c>
      <c r="K5" s="94">
        <v>0</v>
      </c>
      <c r="L5" s="94">
        <v>0</v>
      </c>
      <c r="M5" s="94">
        <f t="shared" ref="M5:M20" si="1">SUM(B5:L5)</f>
        <v>0</v>
      </c>
    </row>
    <row r="6" spans="1:16" x14ac:dyDescent="0.35">
      <c r="A6" s="5" t="s">
        <v>6</v>
      </c>
      <c r="B6" s="94">
        <v>0</v>
      </c>
      <c r="C6" s="94">
        <v>0</v>
      </c>
      <c r="D6" s="94">
        <v>0</v>
      </c>
      <c r="E6" s="94">
        <v>0</v>
      </c>
      <c r="F6" s="94">
        <v>0</v>
      </c>
      <c r="G6" s="94">
        <v>0</v>
      </c>
      <c r="H6" s="94">
        <v>0</v>
      </c>
      <c r="I6" s="94">
        <v>0</v>
      </c>
      <c r="J6" s="94">
        <v>0</v>
      </c>
      <c r="K6" s="94">
        <v>0</v>
      </c>
      <c r="L6" s="94">
        <v>0</v>
      </c>
      <c r="M6" s="94">
        <f t="shared" si="1"/>
        <v>0</v>
      </c>
    </row>
    <row r="7" spans="1:16" x14ac:dyDescent="0.35">
      <c r="A7" s="5" t="s">
        <v>7</v>
      </c>
      <c r="B7" s="94">
        <v>0</v>
      </c>
      <c r="C7" s="94">
        <v>0</v>
      </c>
      <c r="D7" s="94">
        <v>0</v>
      </c>
      <c r="E7" s="94">
        <v>0</v>
      </c>
      <c r="F7" s="94">
        <v>0</v>
      </c>
      <c r="G7" s="94">
        <v>0</v>
      </c>
      <c r="H7" s="94">
        <v>0</v>
      </c>
      <c r="I7" s="94">
        <v>0</v>
      </c>
      <c r="J7" s="94">
        <v>0</v>
      </c>
      <c r="K7" s="94">
        <v>0</v>
      </c>
      <c r="L7" s="94">
        <v>0</v>
      </c>
      <c r="M7" s="94">
        <f t="shared" si="1"/>
        <v>0</v>
      </c>
    </row>
    <row r="8" spans="1:16" x14ac:dyDescent="0.35">
      <c r="A8" s="3" t="s">
        <v>8</v>
      </c>
      <c r="B8" s="94">
        <f>SUM(B9:B11)</f>
        <v>0</v>
      </c>
      <c r="C8" s="94">
        <f t="shared" ref="C8:L8" si="2">SUM(C9:C11)</f>
        <v>0.2</v>
      </c>
      <c r="D8" s="94">
        <f t="shared" si="2"/>
        <v>0.19</v>
      </c>
      <c r="E8" s="94">
        <f t="shared" si="2"/>
        <v>0.55000000000000004</v>
      </c>
      <c r="F8" s="94">
        <f t="shared" si="2"/>
        <v>0.56999999999999995</v>
      </c>
      <c r="G8" s="94">
        <f t="shared" si="2"/>
        <v>1.1000000000000001</v>
      </c>
      <c r="H8" s="94">
        <f t="shared" si="2"/>
        <v>1.1000000000000001</v>
      </c>
      <c r="I8" s="94">
        <f t="shared" si="2"/>
        <v>1.1000000000000001</v>
      </c>
      <c r="J8" s="94">
        <f t="shared" si="2"/>
        <v>1.1000000000000001</v>
      </c>
      <c r="K8" s="94">
        <f t="shared" si="2"/>
        <v>1.1000000000000001</v>
      </c>
      <c r="L8" s="94">
        <f t="shared" si="2"/>
        <v>1.1000000000000001</v>
      </c>
      <c r="M8" s="94">
        <f t="shared" si="1"/>
        <v>8.11</v>
      </c>
    </row>
    <row r="9" spans="1:16" x14ac:dyDescent="0.35">
      <c r="A9" s="5" t="s">
        <v>5</v>
      </c>
      <c r="B9" s="94">
        <v>0</v>
      </c>
      <c r="C9" s="94">
        <v>0.2</v>
      </c>
      <c r="D9" s="94">
        <v>0.19</v>
      </c>
      <c r="E9" s="94">
        <v>0.55000000000000004</v>
      </c>
      <c r="F9" s="94">
        <v>0.56999999999999995</v>
      </c>
      <c r="G9" s="94">
        <v>1.1000000000000001</v>
      </c>
      <c r="H9" s="94">
        <v>1.1000000000000001</v>
      </c>
      <c r="I9" s="94">
        <v>1.1000000000000001</v>
      </c>
      <c r="J9" s="94">
        <v>1.1000000000000001</v>
      </c>
      <c r="K9" s="94">
        <v>1.1000000000000001</v>
      </c>
      <c r="L9" s="94">
        <v>1.1000000000000001</v>
      </c>
      <c r="M9" s="94">
        <f t="shared" si="1"/>
        <v>8.11</v>
      </c>
    </row>
    <row r="10" spans="1:16" x14ac:dyDescent="0.35">
      <c r="A10" s="5" t="s">
        <v>6</v>
      </c>
      <c r="B10" s="94">
        <v>0</v>
      </c>
      <c r="C10" s="94">
        <v>0</v>
      </c>
      <c r="D10" s="94">
        <v>0</v>
      </c>
      <c r="E10" s="94">
        <v>0</v>
      </c>
      <c r="F10" s="94">
        <v>0</v>
      </c>
      <c r="G10" s="94">
        <v>0</v>
      </c>
      <c r="H10" s="94">
        <v>0</v>
      </c>
      <c r="I10" s="94">
        <v>0</v>
      </c>
      <c r="J10" s="94">
        <v>0</v>
      </c>
      <c r="K10" s="94">
        <v>0</v>
      </c>
      <c r="L10" s="94">
        <v>0</v>
      </c>
      <c r="M10" s="94">
        <f t="shared" si="1"/>
        <v>0</v>
      </c>
    </row>
    <row r="11" spans="1:16" x14ac:dyDescent="0.35">
      <c r="A11" s="5" t="s">
        <v>7</v>
      </c>
      <c r="B11" s="94">
        <v>0</v>
      </c>
      <c r="C11" s="94">
        <v>0</v>
      </c>
      <c r="D11" s="94">
        <v>0</v>
      </c>
      <c r="E11" s="94">
        <v>0</v>
      </c>
      <c r="F11" s="94">
        <v>0</v>
      </c>
      <c r="G11" s="94">
        <v>0</v>
      </c>
      <c r="H11" s="94">
        <v>0</v>
      </c>
      <c r="I11" s="94">
        <v>0</v>
      </c>
      <c r="J11" s="94">
        <v>0</v>
      </c>
      <c r="K11" s="94">
        <v>0</v>
      </c>
      <c r="L11" s="94">
        <v>0</v>
      </c>
      <c r="M11" s="94">
        <f t="shared" si="1"/>
        <v>0</v>
      </c>
    </row>
    <row r="12" spans="1:16" x14ac:dyDescent="0.35">
      <c r="A12" s="3" t="s">
        <v>11</v>
      </c>
      <c r="B12" s="94">
        <f>SUM(B13:B15)</f>
        <v>0</v>
      </c>
      <c r="C12" s="94">
        <f t="shared" ref="C12:L12" si="3">SUM(C13:C15)</f>
        <v>-0.2</v>
      </c>
      <c r="D12" s="94">
        <f t="shared" si="3"/>
        <v>-0.19</v>
      </c>
      <c r="E12" s="94">
        <f t="shared" si="3"/>
        <v>-0.55000000000000004</v>
      </c>
      <c r="F12" s="94">
        <f t="shared" si="3"/>
        <v>-0.56999999999999995</v>
      </c>
      <c r="G12" s="94">
        <f t="shared" si="3"/>
        <v>-1.1000000000000001</v>
      </c>
      <c r="H12" s="94">
        <f t="shared" si="3"/>
        <v>-1.1000000000000001</v>
      </c>
      <c r="I12" s="94">
        <f t="shared" si="3"/>
        <v>-1.1000000000000001</v>
      </c>
      <c r="J12" s="94">
        <f t="shared" si="3"/>
        <v>-1.1000000000000001</v>
      </c>
      <c r="K12" s="94">
        <f t="shared" si="3"/>
        <v>-1.1000000000000001</v>
      </c>
      <c r="L12" s="94">
        <f t="shared" si="3"/>
        <v>-1.1000000000000001</v>
      </c>
      <c r="M12" s="94">
        <f t="shared" si="1"/>
        <v>-8.11</v>
      </c>
    </row>
    <row r="13" spans="1:16" ht="15" thickBot="1" x14ac:dyDescent="0.4">
      <c r="A13" s="5" t="s">
        <v>5</v>
      </c>
      <c r="B13" s="94">
        <v>0</v>
      </c>
      <c r="C13" s="94">
        <v>-0.2</v>
      </c>
      <c r="D13" s="94">
        <v>-0.19</v>
      </c>
      <c r="E13" s="94">
        <v>-0.55000000000000004</v>
      </c>
      <c r="F13" s="94">
        <v>-0.56999999999999995</v>
      </c>
      <c r="G13" s="94">
        <v>-1.1000000000000001</v>
      </c>
      <c r="H13" s="94">
        <v>-1.1000000000000001</v>
      </c>
      <c r="I13" s="94">
        <v>-1.1000000000000001</v>
      </c>
      <c r="J13" s="94">
        <v>-1.1000000000000001</v>
      </c>
      <c r="K13" s="94">
        <v>-1.1000000000000001</v>
      </c>
      <c r="L13" s="94">
        <v>-1.1000000000000001</v>
      </c>
      <c r="M13" s="94">
        <f t="shared" si="1"/>
        <v>-8.11</v>
      </c>
    </row>
    <row r="14" spans="1:16" ht="15" thickBot="1" x14ac:dyDescent="0.4">
      <c r="A14" s="5" t="s">
        <v>6</v>
      </c>
      <c r="B14" s="94">
        <v>0</v>
      </c>
      <c r="C14" s="94">
        <v>0</v>
      </c>
      <c r="D14" s="94">
        <v>0</v>
      </c>
      <c r="E14" s="94">
        <v>0</v>
      </c>
      <c r="F14" s="94">
        <v>0</v>
      </c>
      <c r="G14" s="94">
        <v>0</v>
      </c>
      <c r="H14" s="94">
        <v>0</v>
      </c>
      <c r="I14" s="94">
        <v>0</v>
      </c>
      <c r="J14" s="94">
        <v>0</v>
      </c>
      <c r="K14" s="94">
        <v>0</v>
      </c>
      <c r="L14" s="94">
        <v>0</v>
      </c>
      <c r="M14" s="94">
        <f t="shared" si="1"/>
        <v>0</v>
      </c>
      <c r="O14" s="67"/>
      <c r="P14" s="74"/>
    </row>
    <row r="15" spans="1:16" ht="15" thickBot="1" x14ac:dyDescent="0.4">
      <c r="A15" s="5" t="s">
        <v>7</v>
      </c>
      <c r="B15" s="94">
        <v>0</v>
      </c>
      <c r="C15" s="94">
        <v>0</v>
      </c>
      <c r="D15" s="94">
        <v>0</v>
      </c>
      <c r="E15" s="94">
        <v>0</v>
      </c>
      <c r="F15" s="94">
        <v>0</v>
      </c>
      <c r="G15" s="94">
        <v>0</v>
      </c>
      <c r="H15" s="94">
        <v>0</v>
      </c>
      <c r="I15" s="94">
        <v>0</v>
      </c>
      <c r="J15" s="94">
        <v>0</v>
      </c>
      <c r="K15" s="94">
        <v>0</v>
      </c>
      <c r="L15" s="94">
        <v>0</v>
      </c>
      <c r="M15" s="94">
        <f t="shared" si="1"/>
        <v>0</v>
      </c>
      <c r="O15" s="67"/>
      <c r="P15" s="74"/>
    </row>
    <row r="16" spans="1:16" ht="29" x14ac:dyDescent="0.35">
      <c r="A16" s="3" t="s">
        <v>9</v>
      </c>
      <c r="B16" s="94">
        <v>0</v>
      </c>
      <c r="C16" s="94">
        <v>1.1000000000000001</v>
      </c>
      <c r="D16" s="94">
        <v>1.08</v>
      </c>
      <c r="E16" s="94">
        <v>3.04</v>
      </c>
      <c r="F16" s="94">
        <v>3.15</v>
      </c>
      <c r="G16" s="94">
        <v>0</v>
      </c>
      <c r="H16" s="94">
        <v>0</v>
      </c>
      <c r="I16" s="94">
        <v>0</v>
      </c>
      <c r="J16" s="94">
        <v>0</v>
      </c>
      <c r="K16" s="94">
        <v>0</v>
      </c>
      <c r="L16" s="94">
        <v>0</v>
      </c>
      <c r="M16" s="94">
        <f t="shared" si="1"/>
        <v>8.370000000000001</v>
      </c>
    </row>
    <row r="17" spans="1:13" x14ac:dyDescent="0.35">
      <c r="A17" s="3" t="s">
        <v>10</v>
      </c>
      <c r="B17" s="94">
        <f>SUM(B18:B20)</f>
        <v>0</v>
      </c>
      <c r="C17" s="94">
        <v>0</v>
      </c>
      <c r="D17" s="94">
        <v>0</v>
      </c>
      <c r="E17" s="94">
        <v>0</v>
      </c>
      <c r="F17" s="94">
        <v>0</v>
      </c>
      <c r="G17" s="94">
        <v>0</v>
      </c>
      <c r="H17" s="94">
        <v>0</v>
      </c>
      <c r="I17" s="94">
        <v>0</v>
      </c>
      <c r="J17" s="94">
        <v>0</v>
      </c>
      <c r="K17" s="94">
        <v>0</v>
      </c>
      <c r="L17" s="94">
        <v>0</v>
      </c>
      <c r="M17" s="94">
        <f t="shared" si="1"/>
        <v>0</v>
      </c>
    </row>
    <row r="18" spans="1:13" x14ac:dyDescent="0.35">
      <c r="A18" s="5" t="s">
        <v>5</v>
      </c>
      <c r="B18" s="94">
        <v>0</v>
      </c>
      <c r="C18" s="94">
        <v>0</v>
      </c>
      <c r="D18" s="94">
        <v>0</v>
      </c>
      <c r="E18" s="94">
        <v>0</v>
      </c>
      <c r="F18" s="94">
        <v>0</v>
      </c>
      <c r="G18" s="94">
        <v>0</v>
      </c>
      <c r="H18" s="94">
        <v>0</v>
      </c>
      <c r="I18" s="94">
        <v>0</v>
      </c>
      <c r="J18" s="94">
        <v>0</v>
      </c>
      <c r="K18" s="94">
        <v>0</v>
      </c>
      <c r="L18" s="94">
        <v>0</v>
      </c>
      <c r="M18" s="94">
        <f t="shared" si="1"/>
        <v>0</v>
      </c>
    </row>
    <row r="19" spans="1:13" x14ac:dyDescent="0.35">
      <c r="A19" s="5" t="s">
        <v>6</v>
      </c>
      <c r="B19" s="94">
        <v>0</v>
      </c>
      <c r="C19" s="94">
        <v>0</v>
      </c>
      <c r="D19" s="94">
        <v>0</v>
      </c>
      <c r="E19" s="94">
        <v>0</v>
      </c>
      <c r="F19" s="94">
        <v>0</v>
      </c>
      <c r="G19" s="94">
        <v>0</v>
      </c>
      <c r="H19" s="94">
        <v>0</v>
      </c>
      <c r="I19" s="94">
        <v>0</v>
      </c>
      <c r="J19" s="94">
        <v>0</v>
      </c>
      <c r="K19" s="94">
        <v>0</v>
      </c>
      <c r="L19" s="94">
        <v>0</v>
      </c>
      <c r="M19" s="94">
        <f t="shared" si="1"/>
        <v>0</v>
      </c>
    </row>
    <row r="20" spans="1:13" x14ac:dyDescent="0.35">
      <c r="A20" s="5" t="s">
        <v>7</v>
      </c>
      <c r="B20" s="94">
        <v>0</v>
      </c>
      <c r="C20" s="94">
        <v>0</v>
      </c>
      <c r="D20" s="94">
        <v>0</v>
      </c>
      <c r="E20" s="94">
        <v>0</v>
      </c>
      <c r="F20" s="94">
        <v>0</v>
      </c>
      <c r="G20" s="94">
        <v>0</v>
      </c>
      <c r="H20" s="94">
        <v>0</v>
      </c>
      <c r="I20" s="94">
        <v>0</v>
      </c>
      <c r="J20" s="94">
        <v>0</v>
      </c>
      <c r="K20" s="94">
        <v>0</v>
      </c>
      <c r="L20" s="94">
        <v>0</v>
      </c>
      <c r="M20" s="94">
        <f t="shared" si="1"/>
        <v>0</v>
      </c>
    </row>
    <row r="21" spans="1:13" ht="75.75" customHeight="1" x14ac:dyDescent="0.35">
      <c r="A21" s="5" t="s">
        <v>12</v>
      </c>
      <c r="B21" s="290" t="s">
        <v>306</v>
      </c>
      <c r="C21" s="290"/>
      <c r="D21" s="290"/>
      <c r="E21" s="290"/>
      <c r="F21" s="290"/>
      <c r="G21" s="290"/>
      <c r="H21" s="290"/>
      <c r="I21" s="290"/>
      <c r="J21" s="290"/>
      <c r="K21" s="290"/>
      <c r="L21" s="290"/>
      <c r="M21" s="290"/>
    </row>
    <row r="22" spans="1:13" ht="43.5" x14ac:dyDescent="0.35">
      <c r="A22" s="5" t="s">
        <v>13</v>
      </c>
      <c r="B22" s="290" t="s">
        <v>307</v>
      </c>
      <c r="C22" s="290"/>
      <c r="D22" s="290"/>
      <c r="E22" s="290"/>
      <c r="F22" s="290"/>
      <c r="G22" s="290"/>
      <c r="H22" s="290"/>
      <c r="I22" s="290"/>
      <c r="J22" s="290"/>
      <c r="K22" s="290"/>
      <c r="L22" s="290"/>
      <c r="M22" s="290"/>
    </row>
    <row r="25" spans="1:13" x14ac:dyDescent="0.35">
      <c r="A25" s="289" t="s">
        <v>14</v>
      </c>
      <c r="B25" s="289"/>
      <c r="C25" s="289"/>
      <c r="D25" s="289"/>
      <c r="E25" s="289"/>
      <c r="F25" s="289"/>
      <c r="G25" s="289"/>
      <c r="H25" s="289"/>
      <c r="I25" s="289"/>
      <c r="J25" s="289"/>
    </row>
    <row r="26" spans="1:13" x14ac:dyDescent="0.35">
      <c r="A26" s="291" t="s">
        <v>15</v>
      </c>
      <c r="B26" s="291"/>
      <c r="C26" s="291"/>
      <c r="D26" s="291"/>
      <c r="E26" s="291"/>
      <c r="F26" s="291"/>
      <c r="G26" s="291"/>
      <c r="H26" s="291"/>
      <c r="I26" s="291"/>
      <c r="J26" s="291"/>
    </row>
    <row r="27" spans="1:13" x14ac:dyDescent="0.35">
      <c r="A27" s="290" t="s">
        <v>16</v>
      </c>
      <c r="B27" s="290"/>
      <c r="C27" s="6">
        <v>0</v>
      </c>
      <c r="D27" s="5">
        <v>1</v>
      </c>
      <c r="E27" s="5">
        <v>2</v>
      </c>
      <c r="F27" s="5">
        <v>3</v>
      </c>
      <c r="G27" s="5">
        <v>5</v>
      </c>
      <c r="H27" s="5">
        <v>10</v>
      </c>
      <c r="I27" s="292" t="s">
        <v>3</v>
      </c>
      <c r="J27" s="292"/>
    </row>
    <row r="28" spans="1:13" ht="43.5" x14ac:dyDescent="0.35">
      <c r="A28" s="93" t="s">
        <v>17</v>
      </c>
      <c r="B28" s="5" t="s">
        <v>20</v>
      </c>
      <c r="C28" s="93"/>
      <c r="D28" s="93"/>
      <c r="E28" s="93"/>
      <c r="F28" s="93"/>
      <c r="G28" s="93"/>
      <c r="H28" s="93"/>
      <c r="I28" s="290"/>
      <c r="J28" s="290"/>
    </row>
    <row r="29" spans="1:13" ht="87" x14ac:dyDescent="0.35">
      <c r="A29" s="93" t="s">
        <v>18</v>
      </c>
      <c r="B29" s="5" t="s">
        <v>21</v>
      </c>
      <c r="C29" s="93"/>
      <c r="D29" s="93"/>
      <c r="E29" s="93"/>
      <c r="F29" s="93"/>
      <c r="G29" s="93"/>
      <c r="H29" s="93"/>
      <c r="I29" s="294"/>
      <c r="J29" s="296"/>
    </row>
    <row r="30" spans="1:13" ht="87" x14ac:dyDescent="0.35">
      <c r="A30" s="93" t="s">
        <v>19</v>
      </c>
      <c r="B30" s="7" t="s">
        <v>22</v>
      </c>
      <c r="C30" s="93"/>
      <c r="D30" s="93"/>
      <c r="E30" s="93"/>
      <c r="F30" s="93"/>
      <c r="G30" s="93"/>
      <c r="H30" s="93"/>
      <c r="I30" s="290"/>
      <c r="J30" s="290"/>
    </row>
    <row r="31" spans="1:13" ht="29" x14ac:dyDescent="0.35">
      <c r="A31" s="8"/>
      <c r="B31" s="5" t="s">
        <v>23</v>
      </c>
      <c r="C31" s="93"/>
      <c r="D31" s="93"/>
      <c r="E31" s="93"/>
      <c r="F31" s="93"/>
      <c r="G31" s="93"/>
      <c r="H31" s="93"/>
      <c r="I31" s="290"/>
      <c r="J31" s="290"/>
    </row>
    <row r="32" spans="1:13" ht="43.5" x14ac:dyDescent="0.35">
      <c r="A32" s="290" t="s">
        <v>24</v>
      </c>
      <c r="B32" s="5" t="s">
        <v>20</v>
      </c>
      <c r="C32" s="290" t="s">
        <v>308</v>
      </c>
      <c r="D32" s="290"/>
      <c r="E32" s="290"/>
      <c r="F32" s="290"/>
      <c r="G32" s="290"/>
      <c r="H32" s="290"/>
      <c r="I32" s="290"/>
      <c r="J32" s="290"/>
    </row>
    <row r="33" spans="1:10" ht="87" x14ac:dyDescent="0.35">
      <c r="A33" s="290"/>
      <c r="B33" s="5" t="s">
        <v>21</v>
      </c>
      <c r="C33" s="290" t="s">
        <v>309</v>
      </c>
      <c r="D33" s="290"/>
      <c r="E33" s="290"/>
      <c r="F33" s="290"/>
      <c r="G33" s="290"/>
      <c r="H33" s="290"/>
      <c r="I33" s="290"/>
      <c r="J33" s="290"/>
    </row>
    <row r="34" spans="1:10" ht="87" x14ac:dyDescent="0.35">
      <c r="A34" s="290"/>
      <c r="B34" s="7" t="s">
        <v>25</v>
      </c>
      <c r="C34" s="290" t="s">
        <v>310</v>
      </c>
      <c r="D34" s="290"/>
      <c r="E34" s="290"/>
      <c r="F34" s="290"/>
      <c r="G34" s="290"/>
      <c r="H34" s="290"/>
      <c r="I34" s="290"/>
      <c r="J34" s="290"/>
    </row>
    <row r="35" spans="1:10" ht="29" x14ac:dyDescent="0.35">
      <c r="A35" s="290"/>
      <c r="B35" s="5" t="s">
        <v>23</v>
      </c>
      <c r="C35" s="93"/>
      <c r="D35" s="93"/>
      <c r="E35" s="93"/>
      <c r="F35" s="93"/>
      <c r="G35" s="93"/>
      <c r="H35" s="93"/>
      <c r="I35" s="290"/>
      <c r="J35" s="290"/>
    </row>
    <row r="36" spans="1:10" ht="87" x14ac:dyDescent="0.35">
      <c r="A36" s="290" t="s">
        <v>26</v>
      </c>
      <c r="B36" s="5" t="s">
        <v>22</v>
      </c>
      <c r="C36" s="294"/>
      <c r="D36" s="295"/>
      <c r="E36" s="295"/>
      <c r="F36" s="295"/>
      <c r="G36" s="295"/>
      <c r="H36" s="295"/>
      <c r="I36" s="295"/>
      <c r="J36" s="296"/>
    </row>
    <row r="37" spans="1:10" ht="29" x14ac:dyDescent="0.35">
      <c r="A37" s="290"/>
      <c r="B37" s="5" t="s">
        <v>23</v>
      </c>
      <c r="C37" s="93"/>
      <c r="D37" s="93"/>
      <c r="E37" s="93"/>
      <c r="F37" s="93"/>
      <c r="G37" s="93"/>
      <c r="H37" s="93"/>
      <c r="I37" s="290"/>
      <c r="J37" s="290"/>
    </row>
    <row r="38" spans="1:10" ht="43.5" x14ac:dyDescent="0.35">
      <c r="A38" s="93" t="s">
        <v>13</v>
      </c>
      <c r="B38" s="294"/>
      <c r="C38" s="295"/>
      <c r="D38" s="295"/>
      <c r="E38" s="295"/>
      <c r="F38" s="295"/>
      <c r="G38" s="295"/>
      <c r="H38" s="295"/>
      <c r="I38" s="295"/>
      <c r="J38" s="296"/>
    </row>
  </sheetData>
  <mergeCells count="22">
    <mergeCell ref="I30:J30"/>
    <mergeCell ref="A1:M1"/>
    <mergeCell ref="A2:A3"/>
    <mergeCell ref="B2:M2"/>
    <mergeCell ref="B21:M21"/>
    <mergeCell ref="B22:M22"/>
    <mergeCell ref="A25:J25"/>
    <mergeCell ref="A26:J26"/>
    <mergeCell ref="A27:B27"/>
    <mergeCell ref="I27:J27"/>
    <mergeCell ref="I28:J28"/>
    <mergeCell ref="I29:J29"/>
    <mergeCell ref="A36:A37"/>
    <mergeCell ref="C36:J36"/>
    <mergeCell ref="I37:J37"/>
    <mergeCell ref="B38:J38"/>
    <mergeCell ref="I31:J31"/>
    <mergeCell ref="A32:A35"/>
    <mergeCell ref="C32:J32"/>
    <mergeCell ref="C33:J33"/>
    <mergeCell ref="C34:J34"/>
    <mergeCell ref="I35:J35"/>
  </mergeCells>
  <pageMargins left="0.7" right="0.7" top="0.75" bottom="0.75" header="0.3" footer="0.3"/>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topLeftCell="A16" workbookViewId="0">
      <selection activeCell="B12" sqref="B12"/>
    </sheetView>
  </sheetViews>
  <sheetFormatPr defaultRowHeight="14.5" x14ac:dyDescent="0.35"/>
  <cols>
    <col min="1" max="1" width="33.7265625" customWidth="1"/>
  </cols>
  <sheetData>
    <row r="1" spans="1:16" x14ac:dyDescent="0.35">
      <c r="A1" s="289"/>
      <c r="B1" s="289"/>
      <c r="C1" s="289"/>
      <c r="D1" s="289"/>
      <c r="E1" s="289"/>
      <c r="F1" s="289"/>
      <c r="G1" s="289"/>
      <c r="H1" s="289"/>
      <c r="I1" s="289"/>
      <c r="J1" s="289"/>
      <c r="K1" s="289"/>
      <c r="L1" s="289"/>
      <c r="M1" s="289"/>
    </row>
    <row r="2" spans="1:16" x14ac:dyDescent="0.35">
      <c r="A2" s="290" t="s">
        <v>1</v>
      </c>
      <c r="B2" s="291" t="s">
        <v>2</v>
      </c>
      <c r="C2" s="291"/>
      <c r="D2" s="291"/>
      <c r="E2" s="291"/>
      <c r="F2" s="291"/>
      <c r="G2" s="291"/>
      <c r="H2" s="291"/>
      <c r="I2" s="291"/>
      <c r="J2" s="291"/>
      <c r="K2" s="291"/>
      <c r="L2" s="291"/>
      <c r="M2" s="291"/>
    </row>
    <row r="3" spans="1:16" ht="29" x14ac:dyDescent="0.35">
      <c r="A3" s="290"/>
      <c r="B3" s="1">
        <v>0</v>
      </c>
      <c r="C3" s="1">
        <v>1</v>
      </c>
      <c r="D3" s="1">
        <v>2</v>
      </c>
      <c r="E3" s="1">
        <v>3</v>
      </c>
      <c r="F3" s="1">
        <v>4</v>
      </c>
      <c r="G3" s="1">
        <v>5</v>
      </c>
      <c r="H3" s="1">
        <v>6</v>
      </c>
      <c r="I3" s="1">
        <v>7</v>
      </c>
      <c r="J3" s="1">
        <v>8</v>
      </c>
      <c r="K3" s="1">
        <v>9</v>
      </c>
      <c r="L3" s="1">
        <v>10</v>
      </c>
      <c r="M3" s="2" t="s">
        <v>3</v>
      </c>
    </row>
    <row r="4" spans="1:16" x14ac:dyDescent="0.35">
      <c r="A4" s="3" t="s">
        <v>4</v>
      </c>
      <c r="B4" s="94">
        <f>SUM(B5:B7)</f>
        <v>0</v>
      </c>
      <c r="C4" s="94">
        <f t="shared" ref="C4:L4" si="0">SUM(C5:C7)</f>
        <v>0</v>
      </c>
      <c r="D4" s="94">
        <f t="shared" si="0"/>
        <v>0</v>
      </c>
      <c r="E4" s="94">
        <f t="shared" si="0"/>
        <v>0</v>
      </c>
      <c r="F4" s="94">
        <f t="shared" si="0"/>
        <v>0</v>
      </c>
      <c r="G4" s="94">
        <f t="shared" si="0"/>
        <v>0</v>
      </c>
      <c r="H4" s="94">
        <f t="shared" si="0"/>
        <v>0</v>
      </c>
      <c r="I4" s="94">
        <f t="shared" si="0"/>
        <v>0</v>
      </c>
      <c r="J4" s="94">
        <f t="shared" si="0"/>
        <v>0</v>
      </c>
      <c r="K4" s="94">
        <f t="shared" si="0"/>
        <v>0</v>
      </c>
      <c r="L4" s="94">
        <f t="shared" si="0"/>
        <v>0</v>
      </c>
      <c r="M4" s="94">
        <f>SUM(B4:L4)</f>
        <v>0</v>
      </c>
    </row>
    <row r="5" spans="1:16" x14ac:dyDescent="0.35">
      <c r="A5" s="5" t="s">
        <v>5</v>
      </c>
      <c r="B5" s="94">
        <v>0</v>
      </c>
      <c r="C5" s="94">
        <v>0</v>
      </c>
      <c r="D5" s="94">
        <v>0</v>
      </c>
      <c r="E5" s="94">
        <v>0</v>
      </c>
      <c r="F5" s="94">
        <v>0</v>
      </c>
      <c r="G5" s="94">
        <v>0</v>
      </c>
      <c r="H5" s="94">
        <v>0</v>
      </c>
      <c r="I5" s="94">
        <v>0</v>
      </c>
      <c r="J5" s="94">
        <v>0</v>
      </c>
      <c r="K5" s="94">
        <v>0</v>
      </c>
      <c r="L5" s="94">
        <v>0</v>
      </c>
      <c r="M5" s="94">
        <f t="shared" ref="M5:M20" si="1">SUM(B5:L5)</f>
        <v>0</v>
      </c>
    </row>
    <row r="6" spans="1:16" x14ac:dyDescent="0.35">
      <c r="A6" s="5" t="s">
        <v>6</v>
      </c>
      <c r="B6" s="94">
        <v>0</v>
      </c>
      <c r="C6" s="94">
        <v>0</v>
      </c>
      <c r="D6" s="94">
        <v>0</v>
      </c>
      <c r="E6" s="94">
        <v>0</v>
      </c>
      <c r="F6" s="94">
        <v>0</v>
      </c>
      <c r="G6" s="94">
        <v>0</v>
      </c>
      <c r="H6" s="94">
        <v>0</v>
      </c>
      <c r="I6" s="94">
        <v>0</v>
      </c>
      <c r="J6" s="94">
        <v>0</v>
      </c>
      <c r="K6" s="94">
        <v>0</v>
      </c>
      <c r="L6" s="94">
        <v>0</v>
      </c>
      <c r="M6" s="94">
        <f t="shared" si="1"/>
        <v>0</v>
      </c>
    </row>
    <row r="7" spans="1:16" x14ac:dyDescent="0.35">
      <c r="A7" s="5" t="s">
        <v>7</v>
      </c>
      <c r="B7" s="94">
        <v>0</v>
      </c>
      <c r="C7" s="94">
        <v>0</v>
      </c>
      <c r="D7" s="94">
        <v>0</v>
      </c>
      <c r="E7" s="94">
        <v>0</v>
      </c>
      <c r="F7" s="94">
        <v>0</v>
      </c>
      <c r="G7" s="94">
        <v>0</v>
      </c>
      <c r="H7" s="94">
        <v>0</v>
      </c>
      <c r="I7" s="94">
        <v>0</v>
      </c>
      <c r="J7" s="94">
        <v>0</v>
      </c>
      <c r="K7" s="94">
        <v>0</v>
      </c>
      <c r="L7" s="94">
        <v>0</v>
      </c>
      <c r="M7" s="94">
        <f t="shared" si="1"/>
        <v>0</v>
      </c>
    </row>
    <row r="8" spans="1:16" x14ac:dyDescent="0.35">
      <c r="A8" s="3" t="s">
        <v>8</v>
      </c>
      <c r="B8" s="94">
        <f>SUM(B9:B11)</f>
        <v>0</v>
      </c>
      <c r="C8" s="94">
        <f t="shared" ref="C8:L8" si="2">SUM(C9:C11)</f>
        <v>0.12</v>
      </c>
      <c r="D8" s="94">
        <f t="shared" si="2"/>
        <v>0.32</v>
      </c>
      <c r="E8" s="94">
        <f t="shared" si="2"/>
        <v>0.43</v>
      </c>
      <c r="F8" s="94">
        <f t="shared" si="2"/>
        <v>0.34</v>
      </c>
      <c r="G8" s="94">
        <f t="shared" si="2"/>
        <v>0.34</v>
      </c>
      <c r="H8" s="94">
        <f t="shared" si="2"/>
        <v>0.34</v>
      </c>
      <c r="I8" s="94">
        <f t="shared" si="2"/>
        <v>0.34</v>
      </c>
      <c r="J8" s="94">
        <f t="shared" si="2"/>
        <v>0.34</v>
      </c>
      <c r="K8" s="94">
        <f t="shared" si="2"/>
        <v>0.34</v>
      </c>
      <c r="L8" s="94">
        <f t="shared" si="2"/>
        <v>0.34</v>
      </c>
      <c r="M8" s="94">
        <f t="shared" si="1"/>
        <v>3.2499999999999996</v>
      </c>
    </row>
    <row r="9" spans="1:16" x14ac:dyDescent="0.35">
      <c r="A9" s="5" t="s">
        <v>5</v>
      </c>
      <c r="B9" s="94">
        <v>0</v>
      </c>
      <c r="C9" s="94">
        <v>0.12</v>
      </c>
      <c r="D9" s="94">
        <v>0.32</v>
      </c>
      <c r="E9" s="94">
        <v>0.43</v>
      </c>
      <c r="F9" s="94">
        <v>0.34</v>
      </c>
      <c r="G9" s="94">
        <v>0.34</v>
      </c>
      <c r="H9" s="94">
        <v>0.34</v>
      </c>
      <c r="I9" s="94">
        <v>0.34</v>
      </c>
      <c r="J9" s="94">
        <v>0.34</v>
      </c>
      <c r="K9" s="94">
        <v>0.34</v>
      </c>
      <c r="L9" s="94">
        <v>0.34</v>
      </c>
      <c r="M9" s="94">
        <f t="shared" si="1"/>
        <v>3.2499999999999996</v>
      </c>
    </row>
    <row r="10" spans="1:16" x14ac:dyDescent="0.35">
      <c r="A10" s="5" t="s">
        <v>6</v>
      </c>
      <c r="B10" s="94">
        <v>0</v>
      </c>
      <c r="C10" s="94">
        <v>0</v>
      </c>
      <c r="D10" s="94">
        <v>0</v>
      </c>
      <c r="E10" s="94">
        <v>0</v>
      </c>
      <c r="F10" s="94">
        <v>0</v>
      </c>
      <c r="G10" s="94">
        <v>0</v>
      </c>
      <c r="H10" s="94">
        <v>0</v>
      </c>
      <c r="I10" s="94">
        <v>0</v>
      </c>
      <c r="J10" s="94">
        <v>0</v>
      </c>
      <c r="K10" s="94">
        <v>0</v>
      </c>
      <c r="L10" s="94">
        <v>0</v>
      </c>
      <c r="M10" s="94">
        <f t="shared" si="1"/>
        <v>0</v>
      </c>
    </row>
    <row r="11" spans="1:16" x14ac:dyDescent="0.35">
      <c r="A11" s="5" t="s">
        <v>7</v>
      </c>
      <c r="B11" s="94">
        <v>0</v>
      </c>
      <c r="C11" s="94">
        <v>0</v>
      </c>
      <c r="D11" s="94">
        <v>0</v>
      </c>
      <c r="E11" s="94">
        <v>0</v>
      </c>
      <c r="F11" s="94">
        <v>0</v>
      </c>
      <c r="G11" s="94">
        <v>0</v>
      </c>
      <c r="H11" s="94">
        <v>0</v>
      </c>
      <c r="I11" s="94">
        <v>0</v>
      </c>
      <c r="J11" s="94">
        <v>0</v>
      </c>
      <c r="K11" s="94">
        <v>0</v>
      </c>
      <c r="L11" s="94">
        <v>0</v>
      </c>
      <c r="M11" s="94">
        <f t="shared" si="1"/>
        <v>0</v>
      </c>
    </row>
    <row r="12" spans="1:16" x14ac:dyDescent="0.35">
      <c r="A12" s="3" t="s">
        <v>11</v>
      </c>
      <c r="B12" s="94">
        <f>SUM(B13:B15)</f>
        <v>0</v>
      </c>
      <c r="C12" s="94">
        <f t="shared" ref="C12:L12" si="3">SUM(C13:C15)</f>
        <v>-0.12</v>
      </c>
      <c r="D12" s="94">
        <f t="shared" si="3"/>
        <v>-0.32</v>
      </c>
      <c r="E12" s="94">
        <f t="shared" si="3"/>
        <v>-0.43</v>
      </c>
      <c r="F12" s="94">
        <f t="shared" si="3"/>
        <v>-0.34</v>
      </c>
      <c r="G12" s="94">
        <f t="shared" si="3"/>
        <v>-0.34</v>
      </c>
      <c r="H12" s="94">
        <f t="shared" si="3"/>
        <v>-0.34</v>
      </c>
      <c r="I12" s="94">
        <f t="shared" si="3"/>
        <v>-0.34</v>
      </c>
      <c r="J12" s="94">
        <f t="shared" si="3"/>
        <v>-0.34</v>
      </c>
      <c r="K12" s="94">
        <f t="shared" si="3"/>
        <v>-0.34</v>
      </c>
      <c r="L12" s="94">
        <f t="shared" si="3"/>
        <v>-0.34</v>
      </c>
      <c r="M12" s="94">
        <f t="shared" si="1"/>
        <v>-3.2499999999999996</v>
      </c>
    </row>
    <row r="13" spans="1:16" ht="15" thickBot="1" x14ac:dyDescent="0.4">
      <c r="A13" s="5" t="s">
        <v>5</v>
      </c>
      <c r="B13" s="94">
        <v>0</v>
      </c>
      <c r="C13" s="94">
        <v>-0.12</v>
      </c>
      <c r="D13" s="94">
        <v>-0.32</v>
      </c>
      <c r="E13" s="94">
        <v>-0.43</v>
      </c>
      <c r="F13" s="94">
        <v>-0.34</v>
      </c>
      <c r="G13" s="94">
        <v>-0.34</v>
      </c>
      <c r="H13" s="94">
        <v>-0.34</v>
      </c>
      <c r="I13" s="94">
        <v>-0.34</v>
      </c>
      <c r="J13" s="94">
        <v>-0.34</v>
      </c>
      <c r="K13" s="94">
        <v>-0.34</v>
      </c>
      <c r="L13" s="94">
        <v>-0.34</v>
      </c>
      <c r="M13" s="94">
        <f t="shared" si="1"/>
        <v>-3.2499999999999996</v>
      </c>
    </row>
    <row r="14" spans="1:16" ht="15" thickBot="1" x14ac:dyDescent="0.4">
      <c r="A14" s="5" t="s">
        <v>6</v>
      </c>
      <c r="B14" s="94">
        <v>0</v>
      </c>
      <c r="C14" s="94">
        <v>0</v>
      </c>
      <c r="D14" s="94">
        <v>0</v>
      </c>
      <c r="E14" s="94">
        <v>0</v>
      </c>
      <c r="F14" s="94">
        <v>0</v>
      </c>
      <c r="G14" s="94">
        <v>0</v>
      </c>
      <c r="H14" s="94">
        <v>0</v>
      </c>
      <c r="I14" s="94">
        <v>0</v>
      </c>
      <c r="J14" s="94">
        <v>0</v>
      </c>
      <c r="K14" s="94">
        <v>0</v>
      </c>
      <c r="L14" s="94">
        <v>0</v>
      </c>
      <c r="M14" s="94">
        <f t="shared" si="1"/>
        <v>0</v>
      </c>
      <c r="O14" s="67"/>
      <c r="P14" s="74"/>
    </row>
    <row r="15" spans="1:16" ht="15" thickBot="1" x14ac:dyDescent="0.4">
      <c r="A15" s="5" t="s">
        <v>7</v>
      </c>
      <c r="B15" s="94">
        <v>0</v>
      </c>
      <c r="C15" s="94">
        <v>0</v>
      </c>
      <c r="D15" s="94">
        <v>0</v>
      </c>
      <c r="E15" s="94">
        <v>0</v>
      </c>
      <c r="F15" s="94">
        <v>0</v>
      </c>
      <c r="G15" s="94">
        <v>0</v>
      </c>
      <c r="H15" s="94">
        <v>0</v>
      </c>
      <c r="I15" s="94">
        <v>0</v>
      </c>
      <c r="J15" s="94">
        <v>0</v>
      </c>
      <c r="K15" s="94">
        <v>0</v>
      </c>
      <c r="L15" s="94">
        <v>0</v>
      </c>
      <c r="M15" s="94">
        <f t="shared" si="1"/>
        <v>0</v>
      </c>
      <c r="O15" s="67"/>
      <c r="P15" s="74"/>
    </row>
    <row r="16" spans="1:16" ht="29" x14ac:dyDescent="0.35">
      <c r="A16" s="3" t="s">
        <v>9</v>
      </c>
      <c r="B16" s="94">
        <v>0</v>
      </c>
      <c r="C16" s="94">
        <v>0.66</v>
      </c>
      <c r="D16" s="94">
        <v>1.76</v>
      </c>
      <c r="E16" s="94">
        <v>2.37</v>
      </c>
      <c r="F16" s="94">
        <v>0</v>
      </c>
      <c r="G16" s="94">
        <v>0</v>
      </c>
      <c r="H16" s="94">
        <v>0</v>
      </c>
      <c r="I16" s="94">
        <v>0</v>
      </c>
      <c r="J16" s="94">
        <v>0</v>
      </c>
      <c r="K16" s="94">
        <v>0</v>
      </c>
      <c r="L16" s="94">
        <v>0</v>
      </c>
      <c r="M16" s="94">
        <f t="shared" si="1"/>
        <v>4.79</v>
      </c>
    </row>
    <row r="17" spans="1:13" x14ac:dyDescent="0.35">
      <c r="A17" s="3" t="s">
        <v>10</v>
      </c>
      <c r="B17" s="94">
        <f>SUM(B18:B20)</f>
        <v>0</v>
      </c>
      <c r="C17" s="94">
        <v>0</v>
      </c>
      <c r="D17" s="94">
        <v>0</v>
      </c>
      <c r="E17" s="94">
        <v>0</v>
      </c>
      <c r="F17" s="94">
        <v>0</v>
      </c>
      <c r="G17" s="94">
        <v>0</v>
      </c>
      <c r="H17" s="94">
        <v>0</v>
      </c>
      <c r="I17" s="94">
        <v>0</v>
      </c>
      <c r="J17" s="94">
        <v>0</v>
      </c>
      <c r="K17" s="94">
        <v>0</v>
      </c>
      <c r="L17" s="94">
        <v>0</v>
      </c>
      <c r="M17" s="94">
        <f t="shared" si="1"/>
        <v>0</v>
      </c>
    </row>
    <row r="18" spans="1:13" x14ac:dyDescent="0.35">
      <c r="A18" s="5" t="s">
        <v>5</v>
      </c>
      <c r="B18" s="94">
        <v>0</v>
      </c>
      <c r="C18" s="94">
        <v>0</v>
      </c>
      <c r="D18" s="94">
        <v>0</v>
      </c>
      <c r="E18" s="94">
        <v>0</v>
      </c>
      <c r="F18" s="94">
        <v>0</v>
      </c>
      <c r="G18" s="94">
        <v>0</v>
      </c>
      <c r="H18" s="94">
        <v>0</v>
      </c>
      <c r="I18" s="94">
        <v>0</v>
      </c>
      <c r="J18" s="94">
        <v>0</v>
      </c>
      <c r="K18" s="94">
        <v>0</v>
      </c>
      <c r="L18" s="94">
        <v>0</v>
      </c>
      <c r="M18" s="94">
        <f t="shared" si="1"/>
        <v>0</v>
      </c>
    </row>
    <row r="19" spans="1:13" x14ac:dyDescent="0.35">
      <c r="A19" s="5" t="s">
        <v>6</v>
      </c>
      <c r="B19" s="94">
        <v>0</v>
      </c>
      <c r="C19" s="94">
        <v>0</v>
      </c>
      <c r="D19" s="94">
        <v>0</v>
      </c>
      <c r="E19" s="94">
        <v>0</v>
      </c>
      <c r="F19" s="94">
        <v>0</v>
      </c>
      <c r="G19" s="94">
        <v>0</v>
      </c>
      <c r="H19" s="94">
        <v>0</v>
      </c>
      <c r="I19" s="94">
        <v>0</v>
      </c>
      <c r="J19" s="94">
        <v>0</v>
      </c>
      <c r="K19" s="94">
        <v>0</v>
      </c>
      <c r="L19" s="94">
        <v>0</v>
      </c>
      <c r="M19" s="94">
        <f t="shared" si="1"/>
        <v>0</v>
      </c>
    </row>
    <row r="20" spans="1:13" x14ac:dyDescent="0.35">
      <c r="A20" s="5" t="s">
        <v>7</v>
      </c>
      <c r="B20" s="94">
        <v>0</v>
      </c>
      <c r="C20" s="94">
        <v>0</v>
      </c>
      <c r="D20" s="94">
        <v>0</v>
      </c>
      <c r="E20" s="94">
        <v>0</v>
      </c>
      <c r="F20" s="94">
        <v>0</v>
      </c>
      <c r="G20" s="94">
        <v>0</v>
      </c>
      <c r="H20" s="94">
        <v>0</v>
      </c>
      <c r="I20" s="94">
        <v>0</v>
      </c>
      <c r="J20" s="94">
        <v>0</v>
      </c>
      <c r="K20" s="94">
        <v>0</v>
      </c>
      <c r="L20" s="94">
        <v>0</v>
      </c>
      <c r="M20" s="94">
        <f t="shared" si="1"/>
        <v>0</v>
      </c>
    </row>
    <row r="21" spans="1:13" ht="69.75" customHeight="1" x14ac:dyDescent="0.35">
      <c r="A21" s="5" t="s">
        <v>12</v>
      </c>
      <c r="B21" s="290" t="s">
        <v>304</v>
      </c>
      <c r="C21" s="290"/>
      <c r="D21" s="290"/>
      <c r="E21" s="290"/>
      <c r="F21" s="290"/>
      <c r="G21" s="290"/>
      <c r="H21" s="290"/>
      <c r="I21" s="290"/>
      <c r="J21" s="290"/>
      <c r="K21" s="290"/>
      <c r="L21" s="290"/>
      <c r="M21" s="290"/>
    </row>
    <row r="22" spans="1:13" ht="114" customHeight="1" x14ac:dyDescent="0.35">
      <c r="A22" s="5" t="s">
        <v>13</v>
      </c>
      <c r="B22" s="290" t="s">
        <v>305</v>
      </c>
      <c r="C22" s="290"/>
      <c r="D22" s="290"/>
      <c r="E22" s="290"/>
      <c r="F22" s="290"/>
      <c r="G22" s="290"/>
      <c r="H22" s="290"/>
      <c r="I22" s="290"/>
      <c r="J22" s="290"/>
      <c r="K22" s="290"/>
      <c r="L22" s="290"/>
      <c r="M22" s="290"/>
    </row>
    <row r="25" spans="1:13" x14ac:dyDescent="0.35">
      <c r="A25" s="289" t="s">
        <v>14</v>
      </c>
      <c r="B25" s="289"/>
      <c r="C25" s="289"/>
      <c r="D25" s="289"/>
      <c r="E25" s="289"/>
      <c r="F25" s="289"/>
      <c r="G25" s="289"/>
      <c r="H25" s="289"/>
      <c r="I25" s="289"/>
      <c r="J25" s="289"/>
    </row>
    <row r="26" spans="1:13" x14ac:dyDescent="0.35">
      <c r="A26" s="291" t="s">
        <v>15</v>
      </c>
      <c r="B26" s="291"/>
      <c r="C26" s="291"/>
      <c r="D26" s="291"/>
      <c r="E26" s="291"/>
      <c r="F26" s="291"/>
      <c r="G26" s="291"/>
      <c r="H26" s="291"/>
      <c r="I26" s="291"/>
      <c r="J26" s="291"/>
    </row>
    <row r="27" spans="1:13" x14ac:dyDescent="0.35">
      <c r="A27" s="290" t="s">
        <v>16</v>
      </c>
      <c r="B27" s="290"/>
      <c r="C27" s="6">
        <v>0</v>
      </c>
      <c r="D27" s="5">
        <v>1</v>
      </c>
      <c r="E27" s="5">
        <v>2</v>
      </c>
      <c r="F27" s="5">
        <v>3</v>
      </c>
      <c r="G27" s="5">
        <v>5</v>
      </c>
      <c r="H27" s="5">
        <v>10</v>
      </c>
      <c r="I27" s="292" t="s">
        <v>3</v>
      </c>
      <c r="J27" s="292"/>
    </row>
    <row r="28" spans="1:13" ht="43.5" x14ac:dyDescent="0.35">
      <c r="A28" s="93" t="s">
        <v>17</v>
      </c>
      <c r="B28" s="5" t="s">
        <v>20</v>
      </c>
      <c r="C28" s="93"/>
      <c r="D28" s="93"/>
      <c r="E28" s="93"/>
      <c r="F28" s="93"/>
      <c r="G28" s="93"/>
      <c r="H28" s="93"/>
      <c r="I28" s="290"/>
      <c r="J28" s="290"/>
    </row>
    <row r="29" spans="1:13" ht="87" x14ac:dyDescent="0.35">
      <c r="A29" s="93" t="s">
        <v>18</v>
      </c>
      <c r="B29" s="5" t="s">
        <v>21</v>
      </c>
      <c r="C29" s="93"/>
      <c r="D29" s="93"/>
      <c r="E29" s="93"/>
      <c r="F29" s="93"/>
      <c r="G29" s="93"/>
      <c r="H29" s="93"/>
      <c r="I29" s="294"/>
      <c r="J29" s="296"/>
    </row>
    <row r="30" spans="1:13" ht="87" x14ac:dyDescent="0.35">
      <c r="A30" s="93" t="s">
        <v>19</v>
      </c>
      <c r="B30" s="7" t="s">
        <v>22</v>
      </c>
      <c r="C30" s="93"/>
      <c r="D30" s="93"/>
      <c r="E30" s="93"/>
      <c r="F30" s="93"/>
      <c r="G30" s="93"/>
      <c r="H30" s="93"/>
      <c r="I30" s="290"/>
      <c r="J30" s="290"/>
    </row>
    <row r="31" spans="1:13" ht="29" x14ac:dyDescent="0.35">
      <c r="A31" s="8"/>
      <c r="B31" s="5" t="s">
        <v>23</v>
      </c>
      <c r="C31" s="93"/>
      <c r="D31" s="93"/>
      <c r="E31" s="93"/>
      <c r="F31" s="93"/>
      <c r="G31" s="93"/>
      <c r="H31" s="93"/>
      <c r="I31" s="290"/>
      <c r="J31" s="290"/>
    </row>
    <row r="32" spans="1:13" ht="43.5" x14ac:dyDescent="0.35">
      <c r="A32" s="290" t="s">
        <v>24</v>
      </c>
      <c r="B32" s="5" t="s">
        <v>20</v>
      </c>
      <c r="C32" s="290"/>
      <c r="D32" s="290"/>
      <c r="E32" s="290"/>
      <c r="F32" s="290"/>
      <c r="G32" s="290"/>
      <c r="H32" s="290"/>
      <c r="I32" s="290"/>
      <c r="J32" s="290"/>
    </row>
    <row r="33" spans="1:10" ht="87" x14ac:dyDescent="0.35">
      <c r="A33" s="290"/>
      <c r="B33" s="5" t="s">
        <v>21</v>
      </c>
      <c r="C33" s="290"/>
      <c r="D33" s="290"/>
      <c r="E33" s="290"/>
      <c r="F33" s="290"/>
      <c r="G33" s="290"/>
      <c r="H33" s="290"/>
      <c r="I33" s="290"/>
      <c r="J33" s="290"/>
    </row>
    <row r="34" spans="1:10" ht="87" x14ac:dyDescent="0.35">
      <c r="A34" s="290"/>
      <c r="B34" s="7" t="s">
        <v>25</v>
      </c>
      <c r="C34" s="290"/>
      <c r="D34" s="290"/>
      <c r="E34" s="290"/>
      <c r="F34" s="290"/>
      <c r="G34" s="290"/>
      <c r="H34" s="290"/>
      <c r="I34" s="290"/>
      <c r="J34" s="290"/>
    </row>
    <row r="35" spans="1:10" ht="29" x14ac:dyDescent="0.35">
      <c r="A35" s="290"/>
      <c r="B35" s="5" t="s">
        <v>23</v>
      </c>
      <c r="C35" s="93"/>
      <c r="D35" s="93"/>
      <c r="E35" s="93"/>
      <c r="F35" s="93"/>
      <c r="G35" s="93"/>
      <c r="H35" s="93"/>
      <c r="I35" s="290"/>
      <c r="J35" s="290"/>
    </row>
    <row r="36" spans="1:10" ht="87" x14ac:dyDescent="0.35">
      <c r="A36" s="290" t="s">
        <v>26</v>
      </c>
      <c r="B36" s="5" t="s">
        <v>22</v>
      </c>
      <c r="C36" s="294"/>
      <c r="D36" s="295"/>
      <c r="E36" s="295"/>
      <c r="F36" s="295"/>
      <c r="G36" s="295"/>
      <c r="H36" s="295"/>
      <c r="I36" s="295"/>
      <c r="J36" s="296"/>
    </row>
    <row r="37" spans="1:10" ht="29" x14ac:dyDescent="0.35">
      <c r="A37" s="290"/>
      <c r="B37" s="5" t="s">
        <v>23</v>
      </c>
      <c r="C37" s="93"/>
      <c r="D37" s="93"/>
      <c r="E37" s="93"/>
      <c r="F37" s="93"/>
      <c r="G37" s="93"/>
      <c r="H37" s="93"/>
      <c r="I37" s="290"/>
      <c r="J37" s="290"/>
    </row>
    <row r="38" spans="1:10" ht="43.5" x14ac:dyDescent="0.35">
      <c r="A38" s="93" t="s">
        <v>13</v>
      </c>
      <c r="B38" s="294"/>
      <c r="C38" s="295"/>
      <c r="D38" s="295"/>
      <c r="E38" s="295"/>
      <c r="F38" s="295"/>
      <c r="G38" s="295"/>
      <c r="H38" s="295"/>
      <c r="I38" s="295"/>
      <c r="J38" s="296"/>
    </row>
  </sheetData>
  <mergeCells count="22">
    <mergeCell ref="I30:J30"/>
    <mergeCell ref="A1:M1"/>
    <mergeCell ref="A2:A3"/>
    <mergeCell ref="B2:M2"/>
    <mergeCell ref="B21:M21"/>
    <mergeCell ref="B22:M22"/>
    <mergeCell ref="A25:J25"/>
    <mergeCell ref="A26:J26"/>
    <mergeCell ref="A27:B27"/>
    <mergeCell ref="I27:J27"/>
    <mergeCell ref="I28:J28"/>
    <mergeCell ref="I29:J29"/>
    <mergeCell ref="A36:A37"/>
    <mergeCell ref="C36:J36"/>
    <mergeCell ref="I37:J37"/>
    <mergeCell ref="B38:J38"/>
    <mergeCell ref="I31:J31"/>
    <mergeCell ref="A32:A35"/>
    <mergeCell ref="C32:J32"/>
    <mergeCell ref="C33:J33"/>
    <mergeCell ref="C34:J34"/>
    <mergeCell ref="I35:J3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dimension ref="A1:Q38"/>
  <sheetViews>
    <sheetView zoomScale="55" zoomScaleNormal="55" workbookViewId="0">
      <selection activeCell="P9" sqref="P9"/>
    </sheetView>
  </sheetViews>
  <sheetFormatPr defaultRowHeight="14.5" x14ac:dyDescent="0.35"/>
  <cols>
    <col min="1" max="1" width="31.26953125" customWidth="1"/>
    <col min="2" max="2" width="19" customWidth="1"/>
    <col min="3" max="3" width="16.54296875" customWidth="1"/>
    <col min="4" max="4" width="18.453125" customWidth="1"/>
    <col min="5" max="5" width="18.54296875" customWidth="1"/>
    <col min="6" max="7" width="20.26953125" customWidth="1"/>
    <col min="8" max="8" width="19" customWidth="1"/>
    <col min="9" max="9" width="17.7265625" customWidth="1"/>
    <col min="10" max="10" width="18" customWidth="1"/>
    <col min="11" max="11" width="17.81640625" customWidth="1"/>
    <col min="12" max="12" width="17" customWidth="1"/>
    <col min="13" max="13" width="20.7265625" customWidth="1"/>
  </cols>
  <sheetData>
    <row r="1" spans="1:17" x14ac:dyDescent="0.35">
      <c r="A1" s="289" t="s">
        <v>0</v>
      </c>
      <c r="B1" s="289"/>
      <c r="C1" s="289"/>
      <c r="D1" s="289"/>
      <c r="E1" s="289"/>
      <c r="F1" s="289"/>
      <c r="G1" s="289"/>
      <c r="H1" s="289"/>
      <c r="I1" s="289"/>
      <c r="J1" s="289"/>
      <c r="K1" s="289"/>
      <c r="L1" s="289"/>
      <c r="M1" s="289"/>
    </row>
    <row r="2" spans="1:17" x14ac:dyDescent="0.35">
      <c r="A2" s="290" t="s">
        <v>27</v>
      </c>
      <c r="B2" s="291" t="s">
        <v>2</v>
      </c>
      <c r="C2" s="291"/>
      <c r="D2" s="291"/>
      <c r="E2" s="291"/>
      <c r="F2" s="291"/>
      <c r="G2" s="291"/>
      <c r="H2" s="291"/>
      <c r="I2" s="291"/>
      <c r="J2" s="291"/>
      <c r="K2" s="291"/>
      <c r="L2" s="291"/>
      <c r="M2" s="291"/>
    </row>
    <row r="3" spans="1:17" ht="22.5" customHeight="1" x14ac:dyDescent="0.35">
      <c r="A3" s="290"/>
      <c r="B3" s="1">
        <v>0</v>
      </c>
      <c r="C3" s="1">
        <v>1</v>
      </c>
      <c r="D3" s="1">
        <v>2</v>
      </c>
      <c r="E3" s="1">
        <v>3</v>
      </c>
      <c r="F3" s="1">
        <v>4</v>
      </c>
      <c r="G3" s="1">
        <v>5</v>
      </c>
      <c r="H3" s="1">
        <v>6</v>
      </c>
      <c r="I3" s="1">
        <v>7</v>
      </c>
      <c r="J3" s="1">
        <v>8</v>
      </c>
      <c r="K3" s="1">
        <v>9</v>
      </c>
      <c r="L3" s="1">
        <v>10</v>
      </c>
      <c r="M3" s="2" t="s">
        <v>3</v>
      </c>
    </row>
    <row r="4" spans="1:17" ht="32.25" customHeight="1" x14ac:dyDescent="0.35">
      <c r="A4" s="3" t="s">
        <v>4</v>
      </c>
      <c r="B4" s="148">
        <f>SUM(B5:B7)</f>
        <v>0</v>
      </c>
      <c r="C4" s="148">
        <f t="shared" ref="C4:L4" si="0">SUM(C5:C7)</f>
        <v>0</v>
      </c>
      <c r="D4" s="148">
        <f t="shared" si="0"/>
        <v>0</v>
      </c>
      <c r="E4" s="148">
        <f t="shared" si="0"/>
        <v>0</v>
      </c>
      <c r="F4" s="148">
        <f t="shared" si="0"/>
        <v>0</v>
      </c>
      <c r="G4" s="148">
        <f t="shared" si="0"/>
        <v>0</v>
      </c>
      <c r="H4" s="148">
        <f t="shared" si="0"/>
        <v>0</v>
      </c>
      <c r="I4" s="148">
        <f t="shared" si="0"/>
        <v>0</v>
      </c>
      <c r="J4" s="148">
        <f t="shared" si="0"/>
        <v>0</v>
      </c>
      <c r="K4" s="148">
        <f t="shared" si="0"/>
        <v>0</v>
      </c>
      <c r="L4" s="148">
        <f t="shared" si="0"/>
        <v>0</v>
      </c>
      <c r="M4" s="63">
        <f>SUM(B4:L4)</f>
        <v>0</v>
      </c>
    </row>
    <row r="5" spans="1:17" ht="24.75" customHeight="1" x14ac:dyDescent="0.35">
      <c r="A5" s="5" t="s">
        <v>5</v>
      </c>
      <c r="B5" s="148">
        <v>0</v>
      </c>
      <c r="C5" s="148">
        <v>0</v>
      </c>
      <c r="D5" s="148">
        <v>0</v>
      </c>
      <c r="E5" s="148">
        <v>0</v>
      </c>
      <c r="F5" s="148">
        <v>0</v>
      </c>
      <c r="G5" s="148">
        <v>0</v>
      </c>
      <c r="H5" s="148">
        <v>0</v>
      </c>
      <c r="I5" s="148">
        <v>0</v>
      </c>
      <c r="J5" s="148">
        <v>0</v>
      </c>
      <c r="K5" s="148">
        <v>0</v>
      </c>
      <c r="L5" s="148">
        <v>0</v>
      </c>
      <c r="M5" s="63">
        <f t="shared" ref="M5:M11" si="1">SUM(B5:L5)</f>
        <v>0</v>
      </c>
    </row>
    <row r="6" spans="1:17" x14ac:dyDescent="0.35">
      <c r="A6" s="5" t="s">
        <v>6</v>
      </c>
      <c r="B6" s="148">
        <v>0</v>
      </c>
      <c r="C6" s="148">
        <v>0</v>
      </c>
      <c r="D6" s="148">
        <v>0</v>
      </c>
      <c r="E6" s="148">
        <v>0</v>
      </c>
      <c r="F6" s="148">
        <v>0</v>
      </c>
      <c r="G6" s="148">
        <v>0</v>
      </c>
      <c r="H6" s="148">
        <v>0</v>
      </c>
      <c r="I6" s="148">
        <v>0</v>
      </c>
      <c r="J6" s="148">
        <v>0</v>
      </c>
      <c r="K6" s="148">
        <v>0</v>
      </c>
      <c r="L6" s="148">
        <v>0</v>
      </c>
      <c r="M6" s="63">
        <f t="shared" si="1"/>
        <v>0</v>
      </c>
    </row>
    <row r="7" spans="1:17" ht="34.5" customHeight="1" x14ac:dyDescent="0.35">
      <c r="A7" s="5" t="s">
        <v>7</v>
      </c>
      <c r="B7" s="148">
        <v>0</v>
      </c>
      <c r="C7" s="148">
        <v>0</v>
      </c>
      <c r="D7" s="148">
        <v>0</v>
      </c>
      <c r="E7" s="148">
        <v>0</v>
      </c>
      <c r="F7" s="148">
        <v>0</v>
      </c>
      <c r="G7" s="148">
        <v>0</v>
      </c>
      <c r="H7" s="148">
        <v>0</v>
      </c>
      <c r="I7" s="148">
        <v>0</v>
      </c>
      <c r="J7" s="148">
        <v>0</v>
      </c>
      <c r="K7" s="148">
        <v>0</v>
      </c>
      <c r="L7" s="148">
        <v>0</v>
      </c>
      <c r="M7" s="63">
        <f t="shared" si="1"/>
        <v>0</v>
      </c>
      <c r="O7" t="s">
        <v>297</v>
      </c>
      <c r="P7" s="23">
        <f>M8-SUM(P8:P9)</f>
        <v>27.000000000000057</v>
      </c>
      <c r="Q7" s="23"/>
    </row>
    <row r="8" spans="1:17" ht="27" customHeight="1" x14ac:dyDescent="0.35">
      <c r="A8" s="3" t="s">
        <v>8</v>
      </c>
      <c r="B8" s="148">
        <f>SUM(B9:B11)</f>
        <v>2.2000000000000002</v>
      </c>
      <c r="C8" s="148">
        <f t="shared" ref="C8:L8" si="2">SUM(C9:C11)</f>
        <v>21.6</v>
      </c>
      <c r="D8" s="148">
        <f t="shared" si="2"/>
        <v>25.1</v>
      </c>
      <c r="E8" s="148">
        <f t="shared" si="2"/>
        <v>33.5</v>
      </c>
      <c r="F8" s="148">
        <f t="shared" si="2"/>
        <v>31</v>
      </c>
      <c r="G8" s="148">
        <f t="shared" si="2"/>
        <v>31.2</v>
      </c>
      <c r="H8" s="148">
        <f t="shared" si="2"/>
        <v>88.9</v>
      </c>
      <c r="I8" s="148">
        <f t="shared" si="2"/>
        <v>31.6</v>
      </c>
      <c r="J8" s="148">
        <f t="shared" si="2"/>
        <v>35.4</v>
      </c>
      <c r="K8" s="148">
        <f t="shared" si="2"/>
        <v>32.1</v>
      </c>
      <c r="L8" s="148">
        <f t="shared" si="2"/>
        <v>32.299999999999997</v>
      </c>
      <c r="M8" s="63">
        <f t="shared" si="1"/>
        <v>364.90000000000003</v>
      </c>
      <c r="O8" s="38" t="s">
        <v>300</v>
      </c>
      <c r="P8">
        <v>330.7</v>
      </c>
    </row>
    <row r="9" spans="1:17" ht="22.5" customHeight="1" x14ac:dyDescent="0.35">
      <c r="A9" s="5" t="s">
        <v>5</v>
      </c>
      <c r="B9" s="148">
        <v>2.2000000000000002</v>
      </c>
      <c r="C9" s="148">
        <v>21.6</v>
      </c>
      <c r="D9" s="148">
        <v>25.1</v>
      </c>
      <c r="E9" s="148">
        <v>33.5</v>
      </c>
      <c r="F9" s="148">
        <v>31</v>
      </c>
      <c r="G9" s="148">
        <v>31.2</v>
      </c>
      <c r="H9" s="148">
        <v>88.9</v>
      </c>
      <c r="I9" s="148">
        <v>31.6</v>
      </c>
      <c r="J9" s="148">
        <v>35.4</v>
      </c>
      <c r="K9" s="148">
        <v>32.1</v>
      </c>
      <c r="L9" s="148">
        <v>32.299999999999997</v>
      </c>
      <c r="M9" s="63">
        <f t="shared" si="1"/>
        <v>364.90000000000003</v>
      </c>
      <c r="O9" s="38" t="s">
        <v>301</v>
      </c>
      <c r="P9">
        <v>7.2</v>
      </c>
    </row>
    <row r="10" spans="1:17" ht="19.5" customHeight="1" x14ac:dyDescent="0.35">
      <c r="A10" s="5" t="s">
        <v>6</v>
      </c>
      <c r="B10" s="148">
        <v>0</v>
      </c>
      <c r="C10" s="148">
        <v>0</v>
      </c>
      <c r="D10" s="148">
        <v>0</v>
      </c>
      <c r="E10" s="148">
        <v>0</v>
      </c>
      <c r="F10" s="148">
        <v>0</v>
      </c>
      <c r="G10" s="148">
        <v>0</v>
      </c>
      <c r="H10" s="148">
        <v>0</v>
      </c>
      <c r="I10" s="148">
        <v>0</v>
      </c>
      <c r="J10" s="148">
        <v>0</v>
      </c>
      <c r="K10" s="148">
        <v>0</v>
      </c>
      <c r="L10" s="148">
        <v>0</v>
      </c>
      <c r="M10" s="63">
        <f t="shared" si="1"/>
        <v>0</v>
      </c>
    </row>
    <row r="11" spans="1:17" ht="27.75" customHeight="1" x14ac:dyDescent="0.35">
      <c r="A11" s="5" t="s">
        <v>7</v>
      </c>
      <c r="B11" s="148">
        <v>0</v>
      </c>
      <c r="C11" s="148">
        <v>0</v>
      </c>
      <c r="D11" s="148">
        <v>0</v>
      </c>
      <c r="E11" s="148">
        <v>0</v>
      </c>
      <c r="F11" s="148">
        <v>0</v>
      </c>
      <c r="G11" s="148">
        <v>0</v>
      </c>
      <c r="H11" s="148">
        <v>0</v>
      </c>
      <c r="I11" s="148">
        <v>0</v>
      </c>
      <c r="J11" s="148">
        <v>0</v>
      </c>
      <c r="K11" s="148">
        <v>0</v>
      </c>
      <c r="L11" s="148">
        <v>0</v>
      </c>
      <c r="M11" s="63">
        <f t="shared" si="1"/>
        <v>0</v>
      </c>
    </row>
    <row r="12" spans="1:17" ht="20.25" customHeight="1" x14ac:dyDescent="0.35">
      <c r="A12" s="3" t="s">
        <v>11</v>
      </c>
      <c r="B12" s="148">
        <f>SUM(B13:B15)</f>
        <v>-2.2000000000000002</v>
      </c>
      <c r="C12" s="148">
        <f t="shared" ref="C12:L12" si="3">SUM(C13:C15)</f>
        <v>-21.6</v>
      </c>
      <c r="D12" s="148">
        <f t="shared" si="3"/>
        <v>-25.1</v>
      </c>
      <c r="E12" s="148">
        <f t="shared" si="3"/>
        <v>-33.5</v>
      </c>
      <c r="F12" s="148">
        <f t="shared" si="3"/>
        <v>-31</v>
      </c>
      <c r="G12" s="148">
        <f t="shared" si="3"/>
        <v>-31.2</v>
      </c>
      <c r="H12" s="148">
        <f t="shared" si="3"/>
        <v>-88.9</v>
      </c>
      <c r="I12" s="148">
        <f t="shared" si="3"/>
        <v>-31.6</v>
      </c>
      <c r="J12" s="148">
        <f t="shared" si="3"/>
        <v>-35.4</v>
      </c>
      <c r="K12" s="148">
        <f t="shared" si="3"/>
        <v>-32.1</v>
      </c>
      <c r="L12" s="148">
        <f t="shared" si="3"/>
        <v>-32.299999999999997</v>
      </c>
      <c r="M12" s="89">
        <f>SUM(B12:L12)</f>
        <v>-364.90000000000003</v>
      </c>
    </row>
    <row r="13" spans="1:17" ht="24.75" customHeight="1" x14ac:dyDescent="0.35">
      <c r="A13" s="5" t="s">
        <v>5</v>
      </c>
      <c r="B13" s="148">
        <v>-2.2000000000000002</v>
      </c>
      <c r="C13" s="148">
        <v>-21.6</v>
      </c>
      <c r="D13" s="148">
        <v>-25.1</v>
      </c>
      <c r="E13" s="148">
        <v>-33.5</v>
      </c>
      <c r="F13" s="148">
        <v>-31</v>
      </c>
      <c r="G13" s="148">
        <v>-31.2</v>
      </c>
      <c r="H13" s="148">
        <v>-88.9</v>
      </c>
      <c r="I13" s="148">
        <v>-31.6</v>
      </c>
      <c r="J13" s="148">
        <v>-35.4</v>
      </c>
      <c r="K13" s="148">
        <v>-32.1</v>
      </c>
      <c r="L13" s="148">
        <v>-32.299999999999997</v>
      </c>
      <c r="M13" s="89">
        <f t="shared" ref="M13:M15" si="4">SUM(B13:L13)</f>
        <v>-364.90000000000003</v>
      </c>
    </row>
    <row r="14" spans="1:17" x14ac:dyDescent="0.35">
      <c r="A14" s="5" t="s">
        <v>6</v>
      </c>
      <c r="B14" s="148">
        <v>0</v>
      </c>
      <c r="C14" s="148">
        <v>0</v>
      </c>
      <c r="D14" s="148">
        <v>0</v>
      </c>
      <c r="E14" s="148">
        <v>0</v>
      </c>
      <c r="F14" s="148">
        <v>0</v>
      </c>
      <c r="G14" s="148">
        <v>0</v>
      </c>
      <c r="H14" s="148">
        <v>0</v>
      </c>
      <c r="I14" s="148">
        <v>0</v>
      </c>
      <c r="J14" s="148">
        <v>0</v>
      </c>
      <c r="K14" s="148">
        <v>0</v>
      </c>
      <c r="L14" s="148">
        <v>0</v>
      </c>
      <c r="M14" s="89">
        <f t="shared" si="4"/>
        <v>0</v>
      </c>
    </row>
    <row r="15" spans="1:17" ht="25.5" customHeight="1" x14ac:dyDescent="0.35">
      <c r="A15" s="5" t="s">
        <v>7</v>
      </c>
      <c r="B15" s="148">
        <v>0</v>
      </c>
      <c r="C15" s="148">
        <v>0</v>
      </c>
      <c r="D15" s="148">
        <v>0</v>
      </c>
      <c r="E15" s="148">
        <v>0</v>
      </c>
      <c r="F15" s="148">
        <v>0</v>
      </c>
      <c r="G15" s="148">
        <v>0</v>
      </c>
      <c r="H15" s="148">
        <v>0</v>
      </c>
      <c r="I15" s="148">
        <v>0</v>
      </c>
      <c r="J15" s="148">
        <v>0</v>
      </c>
      <c r="K15" s="148">
        <v>0</v>
      </c>
      <c r="L15" s="148">
        <v>0</v>
      </c>
      <c r="M15" s="89">
        <f t="shared" si="4"/>
        <v>0</v>
      </c>
    </row>
    <row r="16" spans="1:17" ht="25.5" customHeight="1" x14ac:dyDescent="0.35">
      <c r="A16" s="3" t="s">
        <v>9</v>
      </c>
      <c r="B16" s="148">
        <v>7.4</v>
      </c>
      <c r="C16" s="148">
        <v>95.1</v>
      </c>
      <c r="D16" s="148">
        <v>47.8</v>
      </c>
      <c r="E16" s="148">
        <v>9.5</v>
      </c>
      <c r="F16" s="148">
        <v>0</v>
      </c>
      <c r="G16" s="148">
        <v>0</v>
      </c>
      <c r="H16" s="148">
        <v>0</v>
      </c>
      <c r="I16" s="148">
        <v>0</v>
      </c>
      <c r="J16" s="148">
        <v>0</v>
      </c>
      <c r="K16" s="148">
        <v>0</v>
      </c>
      <c r="L16" s="148">
        <v>0</v>
      </c>
      <c r="M16" s="63">
        <f>SUM(B16:L16)</f>
        <v>159.80000000000001</v>
      </c>
    </row>
    <row r="17" spans="1:13" ht="25.5" customHeight="1" x14ac:dyDescent="0.35">
      <c r="A17" s="3" t="s">
        <v>10</v>
      </c>
      <c r="B17" s="63">
        <f>SUM(B18:B20)</f>
        <v>0</v>
      </c>
      <c r="C17" s="99">
        <f t="shared" ref="C17:L17" si="5">SUM(C18:C20)</f>
        <v>0</v>
      </c>
      <c r="D17" s="99">
        <f t="shared" si="5"/>
        <v>-102.2</v>
      </c>
      <c r="E17" s="99">
        <f t="shared" si="5"/>
        <v>-88.6</v>
      </c>
      <c r="F17" s="99">
        <f t="shared" si="5"/>
        <v>-101.7</v>
      </c>
      <c r="G17" s="99">
        <f t="shared" si="5"/>
        <v>-103.1</v>
      </c>
      <c r="H17" s="99">
        <f t="shared" si="5"/>
        <v>-104.7</v>
      </c>
      <c r="I17" s="99">
        <f t="shared" si="5"/>
        <v>-106.5</v>
      </c>
      <c r="J17" s="99">
        <f t="shared" si="5"/>
        <v>-108.6</v>
      </c>
      <c r="K17" s="99">
        <f t="shared" si="5"/>
        <v>-111.1</v>
      </c>
      <c r="L17" s="99">
        <f t="shared" si="5"/>
        <v>-111.1</v>
      </c>
      <c r="M17" s="63">
        <f>SUM(B17:L17)</f>
        <v>-937.6</v>
      </c>
    </row>
    <row r="18" spans="1:13" ht="25.5" customHeight="1" x14ac:dyDescent="0.35">
      <c r="A18" s="5" t="s">
        <v>5</v>
      </c>
      <c r="B18" s="63">
        <v>0</v>
      </c>
      <c r="C18" s="63">
        <v>0</v>
      </c>
      <c r="D18" s="148">
        <v>-102.2</v>
      </c>
      <c r="E18" s="148">
        <v>-88.6</v>
      </c>
      <c r="F18" s="148">
        <v>-101.7</v>
      </c>
      <c r="G18" s="148">
        <v>-103.1</v>
      </c>
      <c r="H18" s="148">
        <v>-104.7</v>
      </c>
      <c r="I18" s="148">
        <v>-106.5</v>
      </c>
      <c r="J18" s="148">
        <v>-108.6</v>
      </c>
      <c r="K18" s="148">
        <v>-111.1</v>
      </c>
      <c r="L18" s="148">
        <v>-111.1</v>
      </c>
      <c r="M18" s="63">
        <f>SUM(B18:L18)</f>
        <v>-937.6</v>
      </c>
    </row>
    <row r="19" spans="1:13" ht="25.5" customHeight="1" x14ac:dyDescent="0.35">
      <c r="A19" s="5" t="s">
        <v>6</v>
      </c>
      <c r="B19" s="63">
        <v>0</v>
      </c>
      <c r="C19" s="63">
        <v>0</v>
      </c>
      <c r="D19" s="63">
        <v>0</v>
      </c>
      <c r="E19" s="63">
        <v>0</v>
      </c>
      <c r="F19" s="63">
        <v>0</v>
      </c>
      <c r="G19" s="63">
        <v>0</v>
      </c>
      <c r="H19" s="63">
        <v>0</v>
      </c>
      <c r="I19" s="63">
        <v>0</v>
      </c>
      <c r="J19" s="63">
        <v>0</v>
      </c>
      <c r="K19" s="63">
        <v>0</v>
      </c>
      <c r="L19" s="63">
        <v>0</v>
      </c>
      <c r="M19" s="63">
        <v>923.1</v>
      </c>
    </row>
    <row r="20" spans="1:13" ht="25.5" customHeight="1" x14ac:dyDescent="0.35">
      <c r="A20" s="5" t="s">
        <v>7</v>
      </c>
      <c r="B20" s="63">
        <v>0</v>
      </c>
      <c r="C20" s="63">
        <v>0</v>
      </c>
      <c r="D20" s="63">
        <v>0</v>
      </c>
      <c r="E20" s="63">
        <v>0</v>
      </c>
      <c r="F20" s="63">
        <v>0</v>
      </c>
      <c r="G20" s="63">
        <v>0</v>
      </c>
      <c r="H20" s="63">
        <v>0</v>
      </c>
      <c r="I20" s="63">
        <v>0</v>
      </c>
      <c r="J20" s="63">
        <v>0</v>
      </c>
      <c r="K20" s="63">
        <v>0</v>
      </c>
      <c r="L20" s="63">
        <v>0</v>
      </c>
      <c r="M20" s="63">
        <v>923.1</v>
      </c>
    </row>
    <row r="21" spans="1:13" ht="39" customHeight="1" x14ac:dyDescent="0.35">
      <c r="A21" s="5" t="s">
        <v>64</v>
      </c>
      <c r="B21" s="290" t="s">
        <v>249</v>
      </c>
      <c r="C21" s="290"/>
      <c r="D21" s="290"/>
      <c r="E21" s="290"/>
      <c r="F21" s="290"/>
      <c r="G21" s="290"/>
      <c r="H21" s="290"/>
      <c r="I21" s="290"/>
      <c r="J21" s="290"/>
      <c r="K21" s="290"/>
      <c r="L21" s="290"/>
      <c r="M21" s="290"/>
    </row>
    <row r="22" spans="1:13" ht="409.5" customHeight="1" x14ac:dyDescent="0.35">
      <c r="A22" s="5" t="s">
        <v>13</v>
      </c>
      <c r="B22" s="370" t="s">
        <v>291</v>
      </c>
      <c r="C22" s="370"/>
      <c r="D22" s="370"/>
      <c r="E22" s="370"/>
      <c r="F22" s="370"/>
      <c r="G22" s="370"/>
      <c r="H22" s="370"/>
      <c r="I22" s="370"/>
      <c r="J22" s="370"/>
      <c r="K22" s="370"/>
      <c r="L22" s="370"/>
      <c r="M22" s="370"/>
    </row>
    <row r="25" spans="1:13" x14ac:dyDescent="0.35">
      <c r="A25" s="289" t="s">
        <v>14</v>
      </c>
      <c r="B25" s="289"/>
      <c r="C25" s="289"/>
      <c r="D25" s="289"/>
      <c r="E25" s="289"/>
      <c r="F25" s="289"/>
      <c r="G25" s="289"/>
      <c r="H25" s="289"/>
      <c r="I25" s="289"/>
      <c r="J25" s="289"/>
    </row>
    <row r="26" spans="1:13" x14ac:dyDescent="0.35">
      <c r="A26" s="291" t="s">
        <v>15</v>
      </c>
      <c r="B26" s="291"/>
      <c r="C26" s="291"/>
      <c r="D26" s="291"/>
      <c r="E26" s="291"/>
      <c r="F26" s="291"/>
      <c r="G26" s="291"/>
      <c r="H26" s="291"/>
      <c r="I26" s="291"/>
      <c r="J26" s="291"/>
    </row>
    <row r="27" spans="1:13" x14ac:dyDescent="0.35">
      <c r="A27" s="290" t="s">
        <v>16</v>
      </c>
      <c r="B27" s="290"/>
      <c r="C27" s="6">
        <v>0</v>
      </c>
      <c r="D27" s="5">
        <v>1</v>
      </c>
      <c r="E27" s="5">
        <v>2</v>
      </c>
      <c r="F27" s="5">
        <v>3</v>
      </c>
      <c r="G27" s="5">
        <v>5</v>
      </c>
      <c r="H27" s="5">
        <v>10</v>
      </c>
      <c r="I27" s="292" t="s">
        <v>3</v>
      </c>
      <c r="J27" s="292"/>
    </row>
    <row r="28" spans="1:13" x14ac:dyDescent="0.35">
      <c r="A28" s="4" t="s">
        <v>17</v>
      </c>
      <c r="B28" s="5" t="s">
        <v>20</v>
      </c>
      <c r="C28" s="4"/>
      <c r="D28" s="4"/>
      <c r="E28" s="4"/>
      <c r="F28" s="4"/>
      <c r="G28" s="4"/>
      <c r="H28" s="4"/>
      <c r="I28" s="290"/>
      <c r="J28" s="290"/>
    </row>
    <row r="29" spans="1:13" ht="43.5" x14ac:dyDescent="0.35">
      <c r="A29" s="4" t="s">
        <v>18</v>
      </c>
      <c r="B29" s="5" t="s">
        <v>21</v>
      </c>
      <c r="C29" s="4"/>
      <c r="D29" s="4"/>
      <c r="E29" s="4"/>
      <c r="F29" s="4"/>
      <c r="G29" s="4"/>
      <c r="H29" s="4"/>
      <c r="I29" s="291"/>
      <c r="J29" s="291"/>
    </row>
    <row r="30" spans="1:13" ht="43.5" x14ac:dyDescent="0.35">
      <c r="A30" s="4" t="s">
        <v>19</v>
      </c>
      <c r="B30" s="7" t="s">
        <v>22</v>
      </c>
      <c r="C30" s="4"/>
      <c r="D30" s="4"/>
      <c r="E30" s="4"/>
      <c r="F30" s="4"/>
      <c r="G30" s="4"/>
      <c r="H30" s="4"/>
      <c r="I30" s="290"/>
      <c r="J30" s="290"/>
    </row>
    <row r="31" spans="1:13" x14ac:dyDescent="0.35">
      <c r="A31" s="8"/>
      <c r="B31" s="5" t="s">
        <v>23</v>
      </c>
      <c r="C31" s="4"/>
      <c r="D31" s="4"/>
      <c r="E31" s="4"/>
      <c r="F31" s="4"/>
      <c r="G31" s="4"/>
      <c r="H31" s="4"/>
      <c r="I31" s="290"/>
      <c r="J31" s="290"/>
    </row>
    <row r="32" spans="1:13" x14ac:dyDescent="0.35">
      <c r="A32" s="290" t="s">
        <v>24</v>
      </c>
      <c r="B32" s="5" t="s">
        <v>20</v>
      </c>
      <c r="C32" s="290" t="s">
        <v>29</v>
      </c>
      <c r="D32" s="290"/>
      <c r="E32" s="290"/>
      <c r="F32" s="290"/>
      <c r="G32" s="290"/>
      <c r="H32" s="290"/>
      <c r="I32" s="290"/>
      <c r="J32" s="290"/>
    </row>
    <row r="33" spans="1:10" ht="43.5" x14ac:dyDescent="0.35">
      <c r="A33" s="290"/>
      <c r="B33" s="5" t="s">
        <v>21</v>
      </c>
      <c r="C33" s="290" t="s">
        <v>30</v>
      </c>
      <c r="D33" s="290"/>
      <c r="E33" s="290"/>
      <c r="F33" s="290"/>
      <c r="G33" s="290"/>
      <c r="H33" s="290"/>
      <c r="I33" s="290"/>
      <c r="J33" s="290"/>
    </row>
    <row r="34" spans="1:10" ht="43.5" x14ac:dyDescent="0.35">
      <c r="A34" s="290"/>
      <c r="B34" s="7" t="s">
        <v>25</v>
      </c>
      <c r="C34" s="290" t="s">
        <v>28</v>
      </c>
      <c r="D34" s="290"/>
      <c r="E34" s="290"/>
      <c r="F34" s="290"/>
      <c r="G34" s="290"/>
      <c r="H34" s="290"/>
      <c r="I34" s="290"/>
      <c r="J34" s="290"/>
    </row>
    <row r="35" spans="1:10" x14ac:dyDescent="0.35">
      <c r="A35" s="290"/>
      <c r="B35" s="5" t="s">
        <v>23</v>
      </c>
      <c r="C35" s="4"/>
      <c r="D35" s="4"/>
      <c r="E35" s="4"/>
      <c r="F35" s="4"/>
      <c r="G35" s="4"/>
      <c r="H35" s="4"/>
      <c r="I35" s="290"/>
      <c r="J35" s="290"/>
    </row>
    <row r="36" spans="1:10" x14ac:dyDescent="0.35">
      <c r="A36" s="290" t="s">
        <v>26</v>
      </c>
      <c r="B36" s="5" t="s">
        <v>23</v>
      </c>
      <c r="C36" s="4"/>
      <c r="D36" s="4"/>
      <c r="E36" s="4"/>
      <c r="F36" s="4"/>
      <c r="G36" s="4"/>
      <c r="H36" s="4"/>
      <c r="I36" s="290"/>
      <c r="J36" s="290"/>
    </row>
    <row r="37" spans="1:10" x14ac:dyDescent="0.35">
      <c r="A37" s="290"/>
      <c r="B37" s="5" t="s">
        <v>23</v>
      </c>
      <c r="C37" s="4"/>
      <c r="D37" s="4"/>
      <c r="E37" s="4"/>
      <c r="F37" s="4"/>
      <c r="G37" s="4"/>
      <c r="H37" s="4"/>
      <c r="I37" s="290"/>
      <c r="J37" s="290"/>
    </row>
    <row r="38" spans="1:10" ht="43.5" x14ac:dyDescent="0.35">
      <c r="A38" s="4" t="s">
        <v>13</v>
      </c>
      <c r="B38" s="369" t="s">
        <v>31</v>
      </c>
      <c r="C38" s="369"/>
      <c r="D38" s="369"/>
      <c r="E38" s="369"/>
      <c r="F38" s="369"/>
      <c r="G38" s="369"/>
      <c r="H38" s="369"/>
      <c r="I38" s="369"/>
      <c r="J38" s="369"/>
    </row>
  </sheetData>
  <mergeCells count="22">
    <mergeCell ref="A25:J25"/>
    <mergeCell ref="A1:M1"/>
    <mergeCell ref="A2:A3"/>
    <mergeCell ref="B2:M2"/>
    <mergeCell ref="B21:M21"/>
    <mergeCell ref="B22:M22"/>
    <mergeCell ref="A26:J26"/>
    <mergeCell ref="A27:B27"/>
    <mergeCell ref="I27:J27"/>
    <mergeCell ref="I28:J28"/>
    <mergeCell ref="I30:J30"/>
    <mergeCell ref="I29:J29"/>
    <mergeCell ref="I31:J31"/>
    <mergeCell ref="B38:J38"/>
    <mergeCell ref="A32:A35"/>
    <mergeCell ref="C32:J32"/>
    <mergeCell ref="C33:J33"/>
    <mergeCell ref="C34:J34"/>
    <mergeCell ref="I35:J35"/>
    <mergeCell ref="A36:A37"/>
    <mergeCell ref="I36:J36"/>
    <mergeCell ref="I37:J37"/>
  </mergeCells>
  <pageMargins left="0.7" right="0.7" top="0.75" bottom="0.75" header="0.3" footer="0.3"/>
  <pageSetup paperSize="9" orientation="portrait" r:id="rId1"/>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workbookViewId="0">
      <selection activeCell="D13" sqref="D13"/>
    </sheetView>
  </sheetViews>
  <sheetFormatPr defaultRowHeight="14.5" x14ac:dyDescent="0.35"/>
  <cols>
    <col min="1" max="1" width="33.7265625" customWidth="1"/>
  </cols>
  <sheetData>
    <row r="1" spans="1:16" x14ac:dyDescent="0.35">
      <c r="A1" s="289"/>
      <c r="B1" s="289"/>
      <c r="C1" s="289"/>
      <c r="D1" s="289"/>
      <c r="E1" s="289"/>
      <c r="F1" s="289"/>
      <c r="G1" s="289"/>
      <c r="H1" s="289"/>
      <c r="I1" s="289"/>
      <c r="J1" s="289"/>
      <c r="K1" s="289"/>
      <c r="L1" s="289"/>
      <c r="M1" s="289"/>
    </row>
    <row r="2" spans="1:16" x14ac:dyDescent="0.35">
      <c r="A2" s="290" t="s">
        <v>1</v>
      </c>
      <c r="B2" s="291" t="s">
        <v>2</v>
      </c>
      <c r="C2" s="291"/>
      <c r="D2" s="291"/>
      <c r="E2" s="291"/>
      <c r="F2" s="291"/>
      <c r="G2" s="291"/>
      <c r="H2" s="291"/>
      <c r="I2" s="291"/>
      <c r="J2" s="291"/>
      <c r="K2" s="291"/>
      <c r="L2" s="291"/>
      <c r="M2" s="291"/>
    </row>
    <row r="3" spans="1:16" ht="29" x14ac:dyDescent="0.35">
      <c r="A3" s="290"/>
      <c r="B3" s="1">
        <v>0</v>
      </c>
      <c r="C3" s="1">
        <v>1</v>
      </c>
      <c r="D3" s="1">
        <v>2</v>
      </c>
      <c r="E3" s="1">
        <v>3</v>
      </c>
      <c r="F3" s="1">
        <v>4</v>
      </c>
      <c r="G3" s="1">
        <v>5</v>
      </c>
      <c r="H3" s="1">
        <v>6</v>
      </c>
      <c r="I3" s="1">
        <v>7</v>
      </c>
      <c r="J3" s="1">
        <v>8</v>
      </c>
      <c r="K3" s="1">
        <v>9</v>
      </c>
      <c r="L3" s="1">
        <v>10</v>
      </c>
      <c r="M3" s="2" t="s">
        <v>3</v>
      </c>
    </row>
    <row r="4" spans="1:16" x14ac:dyDescent="0.35">
      <c r="A4" s="3" t="s">
        <v>4</v>
      </c>
      <c r="B4" s="94">
        <f>SUM(B5:B7)</f>
        <v>0</v>
      </c>
      <c r="C4" s="94">
        <f t="shared" ref="C4:L4" si="0">SUM(C5:C7)</f>
        <v>0</v>
      </c>
      <c r="D4" s="94">
        <f t="shared" si="0"/>
        <v>0</v>
      </c>
      <c r="E4" s="94">
        <f t="shared" si="0"/>
        <v>0</v>
      </c>
      <c r="F4" s="94">
        <f t="shared" si="0"/>
        <v>0</v>
      </c>
      <c r="G4" s="94">
        <f t="shared" si="0"/>
        <v>0</v>
      </c>
      <c r="H4" s="94">
        <f t="shared" si="0"/>
        <v>0</v>
      </c>
      <c r="I4" s="94">
        <f t="shared" si="0"/>
        <v>0</v>
      </c>
      <c r="J4" s="94">
        <f t="shared" si="0"/>
        <v>0</v>
      </c>
      <c r="K4" s="94">
        <f t="shared" si="0"/>
        <v>0</v>
      </c>
      <c r="L4" s="94">
        <f t="shared" si="0"/>
        <v>0</v>
      </c>
      <c r="M4" s="94">
        <f>SUM(B4:L4)</f>
        <v>0</v>
      </c>
    </row>
    <row r="5" spans="1:16" x14ac:dyDescent="0.35">
      <c r="A5" s="5" t="s">
        <v>5</v>
      </c>
      <c r="B5" s="94">
        <v>0</v>
      </c>
      <c r="C5" s="94">
        <v>0</v>
      </c>
      <c r="D5" s="94">
        <v>0</v>
      </c>
      <c r="E5" s="94">
        <v>0</v>
      </c>
      <c r="F5" s="94">
        <v>0</v>
      </c>
      <c r="G5" s="94">
        <v>0</v>
      </c>
      <c r="H5" s="94">
        <v>0</v>
      </c>
      <c r="I5" s="94">
        <v>0</v>
      </c>
      <c r="J5" s="94">
        <v>0</v>
      </c>
      <c r="K5" s="94">
        <v>0</v>
      </c>
      <c r="L5" s="94">
        <v>0</v>
      </c>
      <c r="M5" s="94">
        <f t="shared" ref="M5:M20" si="1">SUM(B5:L5)</f>
        <v>0</v>
      </c>
    </row>
    <row r="6" spans="1:16" x14ac:dyDescent="0.35">
      <c r="A6" s="5" t="s">
        <v>6</v>
      </c>
      <c r="B6" s="94">
        <v>0</v>
      </c>
      <c r="C6" s="94">
        <v>0</v>
      </c>
      <c r="D6" s="94">
        <v>0</v>
      </c>
      <c r="E6" s="94">
        <v>0</v>
      </c>
      <c r="F6" s="94">
        <v>0</v>
      </c>
      <c r="G6" s="94">
        <v>0</v>
      </c>
      <c r="H6" s="94">
        <v>0</v>
      </c>
      <c r="I6" s="94">
        <v>0</v>
      </c>
      <c r="J6" s="94">
        <v>0</v>
      </c>
      <c r="K6" s="94">
        <v>0</v>
      </c>
      <c r="L6" s="94">
        <v>0</v>
      </c>
      <c r="M6" s="94">
        <f t="shared" si="1"/>
        <v>0</v>
      </c>
    </row>
    <row r="7" spans="1:16" x14ac:dyDescent="0.35">
      <c r="A7" s="5" t="s">
        <v>7</v>
      </c>
      <c r="B7" s="94">
        <v>0</v>
      </c>
      <c r="C7" s="94">
        <v>0</v>
      </c>
      <c r="D7" s="94">
        <v>0</v>
      </c>
      <c r="E7" s="94">
        <v>0</v>
      </c>
      <c r="F7" s="94">
        <v>0</v>
      </c>
      <c r="G7" s="94">
        <v>0</v>
      </c>
      <c r="H7" s="94">
        <v>0</v>
      </c>
      <c r="I7" s="94">
        <v>0</v>
      </c>
      <c r="J7" s="94">
        <v>0</v>
      </c>
      <c r="K7" s="94">
        <v>0</v>
      </c>
      <c r="L7" s="94">
        <v>0</v>
      </c>
      <c r="M7" s="94">
        <f t="shared" si="1"/>
        <v>0</v>
      </c>
    </row>
    <row r="8" spans="1:16" x14ac:dyDescent="0.35">
      <c r="A8" s="3" t="s">
        <v>8</v>
      </c>
      <c r="B8" s="94">
        <f>SUM(B9:B11)</f>
        <v>1.98</v>
      </c>
      <c r="C8" s="94">
        <f t="shared" ref="C8:L8" si="2">SUM(C9:C11)</f>
        <v>0.98</v>
      </c>
      <c r="D8" s="94">
        <f t="shared" si="2"/>
        <v>0</v>
      </c>
      <c r="E8" s="94">
        <f t="shared" si="2"/>
        <v>0</v>
      </c>
      <c r="F8" s="94">
        <f t="shared" si="2"/>
        <v>0</v>
      </c>
      <c r="G8" s="94">
        <f t="shared" si="2"/>
        <v>1.37</v>
      </c>
      <c r="H8" s="94">
        <f t="shared" si="2"/>
        <v>1.37</v>
      </c>
      <c r="I8" s="94">
        <f t="shared" si="2"/>
        <v>1.37</v>
      </c>
      <c r="J8" s="94">
        <f t="shared" si="2"/>
        <v>1.37</v>
      </c>
      <c r="K8" s="94">
        <f t="shared" si="2"/>
        <v>1.37</v>
      </c>
      <c r="L8" s="94">
        <f t="shared" si="2"/>
        <v>1.37</v>
      </c>
      <c r="M8" s="94">
        <f t="shared" si="1"/>
        <v>11.180000000000003</v>
      </c>
    </row>
    <row r="9" spans="1:16" x14ac:dyDescent="0.35">
      <c r="A9" s="5" t="s">
        <v>5</v>
      </c>
      <c r="B9" s="94">
        <v>1.98</v>
      </c>
      <c r="C9" s="94">
        <v>0.98</v>
      </c>
      <c r="D9" s="94">
        <v>0</v>
      </c>
      <c r="E9" s="94">
        <v>0</v>
      </c>
      <c r="F9" s="94">
        <v>0</v>
      </c>
      <c r="G9" s="94">
        <v>1.37</v>
      </c>
      <c r="H9" s="94">
        <v>1.37</v>
      </c>
      <c r="I9" s="94">
        <v>1.37</v>
      </c>
      <c r="J9" s="94">
        <v>1.37</v>
      </c>
      <c r="K9" s="94">
        <v>1.37</v>
      </c>
      <c r="L9" s="94">
        <v>1.37</v>
      </c>
      <c r="M9" s="94">
        <f t="shared" si="1"/>
        <v>11.180000000000003</v>
      </c>
    </row>
    <row r="10" spans="1:16" x14ac:dyDescent="0.35">
      <c r="A10" s="5" t="s">
        <v>6</v>
      </c>
      <c r="B10" s="94">
        <v>0</v>
      </c>
      <c r="C10" s="94">
        <v>0</v>
      </c>
      <c r="D10" s="94">
        <v>0</v>
      </c>
      <c r="E10" s="94">
        <v>0</v>
      </c>
      <c r="F10" s="94">
        <v>0</v>
      </c>
      <c r="G10" s="94">
        <v>0</v>
      </c>
      <c r="H10" s="94">
        <v>0</v>
      </c>
      <c r="I10" s="94">
        <v>0</v>
      </c>
      <c r="J10" s="94">
        <v>0</v>
      </c>
      <c r="K10" s="94">
        <v>0</v>
      </c>
      <c r="L10" s="94">
        <v>0</v>
      </c>
      <c r="M10" s="94">
        <f t="shared" si="1"/>
        <v>0</v>
      </c>
    </row>
    <row r="11" spans="1:16" x14ac:dyDescent="0.35">
      <c r="A11" s="5" t="s">
        <v>7</v>
      </c>
      <c r="B11" s="94">
        <v>0</v>
      </c>
      <c r="C11" s="94">
        <v>0</v>
      </c>
      <c r="D11" s="94">
        <v>0</v>
      </c>
      <c r="E11" s="94">
        <v>0</v>
      </c>
      <c r="F11" s="94">
        <v>0</v>
      </c>
      <c r="G11" s="94">
        <v>0</v>
      </c>
      <c r="H11" s="94">
        <v>0</v>
      </c>
      <c r="I11" s="94">
        <v>0</v>
      </c>
      <c r="J11" s="94">
        <v>0</v>
      </c>
      <c r="K11" s="94">
        <v>0</v>
      </c>
      <c r="L11" s="94">
        <v>0</v>
      </c>
      <c r="M11" s="94">
        <f t="shared" si="1"/>
        <v>0</v>
      </c>
    </row>
    <row r="12" spans="1:16" x14ac:dyDescent="0.35">
      <c r="A12" s="3" t="s">
        <v>11</v>
      </c>
      <c r="B12" s="94">
        <f>SUM(B13:B15)</f>
        <v>-1.98</v>
      </c>
      <c r="C12" s="94">
        <f t="shared" ref="C12:L12" si="3">SUM(C13:C15)</f>
        <v>-0.98</v>
      </c>
      <c r="D12" s="94">
        <f>SUM(D13:D15)</f>
        <v>0</v>
      </c>
      <c r="E12" s="94">
        <f t="shared" si="3"/>
        <v>0</v>
      </c>
      <c r="F12" s="94">
        <f t="shared" si="3"/>
        <v>0</v>
      </c>
      <c r="G12" s="94">
        <f t="shared" si="3"/>
        <v>-1.37</v>
      </c>
      <c r="H12" s="94">
        <f t="shared" si="3"/>
        <v>-1.37</v>
      </c>
      <c r="I12" s="94">
        <f t="shared" si="3"/>
        <v>-1.37</v>
      </c>
      <c r="J12" s="94">
        <f t="shared" si="3"/>
        <v>-1.37</v>
      </c>
      <c r="K12" s="94">
        <f t="shared" si="3"/>
        <v>-1.37</v>
      </c>
      <c r="L12" s="94">
        <f t="shared" si="3"/>
        <v>-1.37</v>
      </c>
      <c r="M12" s="94">
        <f t="shared" si="1"/>
        <v>-11.180000000000003</v>
      </c>
    </row>
    <row r="13" spans="1:16" ht="15" thickBot="1" x14ac:dyDescent="0.4">
      <c r="A13" s="5" t="s">
        <v>5</v>
      </c>
      <c r="B13" s="94">
        <v>-1.98</v>
      </c>
      <c r="C13" s="94">
        <v>-0.98</v>
      </c>
      <c r="D13" s="94">
        <v>0</v>
      </c>
      <c r="E13" s="94">
        <v>0</v>
      </c>
      <c r="F13" s="94">
        <v>0</v>
      </c>
      <c r="G13" s="94">
        <v>-1.37</v>
      </c>
      <c r="H13" s="94">
        <v>-1.37</v>
      </c>
      <c r="I13" s="94">
        <v>-1.37</v>
      </c>
      <c r="J13" s="94">
        <v>-1.37</v>
      </c>
      <c r="K13" s="94">
        <v>-1.37</v>
      </c>
      <c r="L13" s="94">
        <v>-1.37</v>
      </c>
      <c r="M13" s="94">
        <f t="shared" si="1"/>
        <v>-11.180000000000003</v>
      </c>
    </row>
    <row r="14" spans="1:16" ht="15" thickBot="1" x14ac:dyDescent="0.4">
      <c r="A14" s="5" t="s">
        <v>6</v>
      </c>
      <c r="B14" s="94">
        <v>0</v>
      </c>
      <c r="C14" s="94">
        <v>0</v>
      </c>
      <c r="D14" s="94">
        <v>0</v>
      </c>
      <c r="E14" s="94">
        <v>0</v>
      </c>
      <c r="F14" s="94">
        <v>0</v>
      </c>
      <c r="G14" s="94">
        <v>0</v>
      </c>
      <c r="H14" s="94">
        <v>0</v>
      </c>
      <c r="I14" s="94">
        <v>0</v>
      </c>
      <c r="J14" s="94">
        <v>0</v>
      </c>
      <c r="K14" s="94">
        <v>0</v>
      </c>
      <c r="L14" s="94">
        <v>0</v>
      </c>
      <c r="M14" s="94">
        <f t="shared" si="1"/>
        <v>0</v>
      </c>
      <c r="O14" s="67"/>
      <c r="P14" s="74"/>
    </row>
    <row r="15" spans="1:16" ht="15" thickBot="1" x14ac:dyDescent="0.4">
      <c r="A15" s="5" t="s">
        <v>7</v>
      </c>
      <c r="B15" s="94">
        <v>0</v>
      </c>
      <c r="C15" s="94">
        <v>0</v>
      </c>
      <c r="D15" s="94">
        <v>0</v>
      </c>
      <c r="E15" s="94">
        <v>0</v>
      </c>
      <c r="F15" s="94">
        <v>0</v>
      </c>
      <c r="G15" s="94">
        <v>0</v>
      </c>
      <c r="H15" s="94">
        <v>0</v>
      </c>
      <c r="I15" s="94">
        <v>0</v>
      </c>
      <c r="J15" s="94">
        <v>0</v>
      </c>
      <c r="K15" s="94">
        <v>0</v>
      </c>
      <c r="L15" s="94">
        <v>0</v>
      </c>
      <c r="M15" s="94">
        <f t="shared" si="1"/>
        <v>0</v>
      </c>
      <c r="O15" s="67"/>
      <c r="P15" s="74"/>
    </row>
    <row r="16" spans="1:16" ht="29" x14ac:dyDescent="0.35">
      <c r="A16" s="3" t="s">
        <v>9</v>
      </c>
      <c r="B16" s="94">
        <v>10.93</v>
      </c>
      <c r="C16" s="94">
        <v>5.38</v>
      </c>
      <c r="D16" s="94">
        <v>0</v>
      </c>
      <c r="E16" s="94">
        <v>0</v>
      </c>
      <c r="F16" s="94">
        <v>0</v>
      </c>
      <c r="G16" s="94">
        <v>0</v>
      </c>
      <c r="H16" s="94">
        <v>0</v>
      </c>
      <c r="I16" s="94">
        <v>0</v>
      </c>
      <c r="J16" s="94">
        <v>0</v>
      </c>
      <c r="K16" s="94">
        <v>0</v>
      </c>
      <c r="L16" s="94">
        <v>0</v>
      </c>
      <c r="M16" s="94">
        <f t="shared" si="1"/>
        <v>16.309999999999999</v>
      </c>
    </row>
    <row r="17" spans="1:13" x14ac:dyDescent="0.35">
      <c r="A17" s="3" t="s">
        <v>10</v>
      </c>
      <c r="B17" s="94">
        <f>SUM(B18:B20)</f>
        <v>0</v>
      </c>
      <c r="C17" s="94">
        <v>0</v>
      </c>
      <c r="D17" s="94">
        <v>0</v>
      </c>
      <c r="E17" s="94">
        <v>0</v>
      </c>
      <c r="F17" s="94">
        <v>0</v>
      </c>
      <c r="G17" s="94">
        <v>0</v>
      </c>
      <c r="H17" s="94">
        <v>0</v>
      </c>
      <c r="I17" s="94">
        <v>0</v>
      </c>
      <c r="J17" s="94">
        <v>0</v>
      </c>
      <c r="K17" s="94">
        <v>0</v>
      </c>
      <c r="L17" s="94">
        <v>0</v>
      </c>
      <c r="M17" s="94">
        <f t="shared" si="1"/>
        <v>0</v>
      </c>
    </row>
    <row r="18" spans="1:13" x14ac:dyDescent="0.35">
      <c r="A18" s="5" t="s">
        <v>5</v>
      </c>
      <c r="B18" s="94">
        <v>0</v>
      </c>
      <c r="C18" s="94">
        <v>0</v>
      </c>
      <c r="D18" s="94">
        <v>0</v>
      </c>
      <c r="E18" s="94">
        <v>0</v>
      </c>
      <c r="F18" s="94">
        <v>0</v>
      </c>
      <c r="G18" s="94">
        <v>0</v>
      </c>
      <c r="H18" s="94">
        <v>0</v>
      </c>
      <c r="I18" s="94">
        <v>0</v>
      </c>
      <c r="J18" s="94">
        <v>0</v>
      </c>
      <c r="K18" s="94">
        <v>0</v>
      </c>
      <c r="L18" s="94">
        <v>0</v>
      </c>
      <c r="M18" s="94">
        <f t="shared" si="1"/>
        <v>0</v>
      </c>
    </row>
    <row r="19" spans="1:13" x14ac:dyDescent="0.35">
      <c r="A19" s="5" t="s">
        <v>6</v>
      </c>
      <c r="B19" s="94">
        <v>0</v>
      </c>
      <c r="C19" s="94">
        <v>0</v>
      </c>
      <c r="D19" s="94">
        <v>0</v>
      </c>
      <c r="E19" s="94">
        <v>0</v>
      </c>
      <c r="F19" s="94">
        <v>0</v>
      </c>
      <c r="G19" s="94">
        <v>0</v>
      </c>
      <c r="H19" s="94">
        <v>0</v>
      </c>
      <c r="I19" s="94">
        <v>0</v>
      </c>
      <c r="J19" s="94">
        <v>0</v>
      </c>
      <c r="K19" s="94">
        <v>0</v>
      </c>
      <c r="L19" s="94">
        <v>0</v>
      </c>
      <c r="M19" s="94">
        <f t="shared" si="1"/>
        <v>0</v>
      </c>
    </row>
    <row r="20" spans="1:13" x14ac:dyDescent="0.35">
      <c r="A20" s="5" t="s">
        <v>7</v>
      </c>
      <c r="B20" s="94">
        <v>0</v>
      </c>
      <c r="C20" s="94">
        <v>0</v>
      </c>
      <c r="D20" s="94">
        <v>0</v>
      </c>
      <c r="E20" s="94">
        <v>0</v>
      </c>
      <c r="F20" s="94">
        <v>0</v>
      </c>
      <c r="G20" s="94">
        <v>0</v>
      </c>
      <c r="H20" s="94">
        <v>0</v>
      </c>
      <c r="I20" s="94">
        <v>0</v>
      </c>
      <c r="J20" s="94">
        <v>0</v>
      </c>
      <c r="K20" s="94">
        <v>0</v>
      </c>
      <c r="L20" s="94">
        <v>0</v>
      </c>
      <c r="M20" s="94">
        <f t="shared" si="1"/>
        <v>0</v>
      </c>
    </row>
    <row r="21" spans="1:13" ht="54" customHeight="1" x14ac:dyDescent="0.35">
      <c r="A21" s="5" t="s">
        <v>12</v>
      </c>
      <c r="B21" s="290" t="s">
        <v>304</v>
      </c>
      <c r="C21" s="290"/>
      <c r="D21" s="290"/>
      <c r="E21" s="290"/>
      <c r="F21" s="290"/>
      <c r="G21" s="290"/>
      <c r="H21" s="290"/>
      <c r="I21" s="290"/>
      <c r="J21" s="290"/>
      <c r="K21" s="290"/>
      <c r="L21" s="290"/>
      <c r="M21" s="290"/>
    </row>
    <row r="22" spans="1:13" ht="129.75" customHeight="1" x14ac:dyDescent="0.35">
      <c r="A22" s="5" t="s">
        <v>13</v>
      </c>
      <c r="B22" s="290" t="s">
        <v>305</v>
      </c>
      <c r="C22" s="290"/>
      <c r="D22" s="290"/>
      <c r="E22" s="290"/>
      <c r="F22" s="290"/>
      <c r="G22" s="290"/>
      <c r="H22" s="290"/>
      <c r="I22" s="290"/>
      <c r="J22" s="290"/>
      <c r="K22" s="290"/>
      <c r="L22" s="290"/>
      <c r="M22" s="290"/>
    </row>
    <row r="25" spans="1:13" x14ac:dyDescent="0.35">
      <c r="A25" s="289" t="s">
        <v>14</v>
      </c>
      <c r="B25" s="289"/>
      <c r="C25" s="289"/>
      <c r="D25" s="289"/>
      <c r="E25" s="289"/>
      <c r="F25" s="289"/>
      <c r="G25" s="289"/>
      <c r="H25" s="289"/>
      <c r="I25" s="289"/>
      <c r="J25" s="289"/>
    </row>
    <row r="26" spans="1:13" x14ac:dyDescent="0.35">
      <c r="A26" s="291" t="s">
        <v>15</v>
      </c>
      <c r="B26" s="291"/>
      <c r="C26" s="291"/>
      <c r="D26" s="291"/>
      <c r="E26" s="291"/>
      <c r="F26" s="291"/>
      <c r="G26" s="291"/>
      <c r="H26" s="291"/>
      <c r="I26" s="291"/>
      <c r="J26" s="291"/>
    </row>
    <row r="27" spans="1:13" x14ac:dyDescent="0.35">
      <c r="A27" s="290" t="s">
        <v>16</v>
      </c>
      <c r="B27" s="290"/>
      <c r="C27" s="6">
        <v>0</v>
      </c>
      <c r="D27" s="5">
        <v>1</v>
      </c>
      <c r="E27" s="5">
        <v>2</v>
      </c>
      <c r="F27" s="5">
        <v>3</v>
      </c>
      <c r="G27" s="5">
        <v>5</v>
      </c>
      <c r="H27" s="5">
        <v>10</v>
      </c>
      <c r="I27" s="292" t="s">
        <v>3</v>
      </c>
      <c r="J27" s="292"/>
    </row>
    <row r="28" spans="1:13" ht="43.5" x14ac:dyDescent="0.35">
      <c r="A28" s="93" t="s">
        <v>17</v>
      </c>
      <c r="B28" s="5" t="s">
        <v>20</v>
      </c>
      <c r="C28" s="93"/>
      <c r="D28" s="93"/>
      <c r="E28" s="93"/>
      <c r="F28" s="93"/>
      <c r="G28" s="93"/>
      <c r="H28" s="93"/>
      <c r="I28" s="290"/>
      <c r="J28" s="290"/>
    </row>
    <row r="29" spans="1:13" ht="87" x14ac:dyDescent="0.35">
      <c r="A29" s="93" t="s">
        <v>18</v>
      </c>
      <c r="B29" s="5" t="s">
        <v>21</v>
      </c>
      <c r="C29" s="93"/>
      <c r="D29" s="93"/>
      <c r="E29" s="93"/>
      <c r="F29" s="93"/>
      <c r="G29" s="93"/>
      <c r="H29" s="93"/>
      <c r="I29" s="294"/>
      <c r="J29" s="296"/>
    </row>
    <row r="30" spans="1:13" ht="87" x14ac:dyDescent="0.35">
      <c r="A30" s="93" t="s">
        <v>19</v>
      </c>
      <c r="B30" s="7" t="s">
        <v>22</v>
      </c>
      <c r="C30" s="93"/>
      <c r="D30" s="93"/>
      <c r="E30" s="93"/>
      <c r="F30" s="93"/>
      <c r="G30" s="93"/>
      <c r="H30" s="93"/>
      <c r="I30" s="290"/>
      <c r="J30" s="290"/>
    </row>
    <row r="31" spans="1:13" ht="29" x14ac:dyDescent="0.35">
      <c r="A31" s="8"/>
      <c r="B31" s="5" t="s">
        <v>23</v>
      </c>
      <c r="C31" s="93"/>
      <c r="D31" s="93"/>
      <c r="E31" s="93"/>
      <c r="F31" s="93"/>
      <c r="G31" s="93"/>
      <c r="H31" s="93"/>
      <c r="I31" s="290"/>
      <c r="J31" s="290"/>
    </row>
    <row r="32" spans="1:13" ht="43.5" x14ac:dyDescent="0.35">
      <c r="A32" s="290" t="s">
        <v>24</v>
      </c>
      <c r="B32" s="5" t="s">
        <v>20</v>
      </c>
      <c r="C32" s="290"/>
      <c r="D32" s="290"/>
      <c r="E32" s="290"/>
      <c r="F32" s="290"/>
      <c r="G32" s="290"/>
      <c r="H32" s="290"/>
      <c r="I32" s="290"/>
      <c r="J32" s="290"/>
    </row>
    <row r="33" spans="1:10" ht="87" x14ac:dyDescent="0.35">
      <c r="A33" s="290"/>
      <c r="B33" s="5" t="s">
        <v>21</v>
      </c>
      <c r="C33" s="290"/>
      <c r="D33" s="290"/>
      <c r="E33" s="290"/>
      <c r="F33" s="290"/>
      <c r="G33" s="290"/>
      <c r="H33" s="290"/>
      <c r="I33" s="290"/>
      <c r="J33" s="290"/>
    </row>
    <row r="34" spans="1:10" ht="87" x14ac:dyDescent="0.35">
      <c r="A34" s="290"/>
      <c r="B34" s="7" t="s">
        <v>25</v>
      </c>
      <c r="C34" s="290"/>
      <c r="D34" s="290"/>
      <c r="E34" s="290"/>
      <c r="F34" s="290"/>
      <c r="G34" s="290"/>
      <c r="H34" s="290"/>
      <c r="I34" s="290"/>
      <c r="J34" s="290"/>
    </row>
    <row r="35" spans="1:10" ht="29" x14ac:dyDescent="0.35">
      <c r="A35" s="290"/>
      <c r="B35" s="5" t="s">
        <v>23</v>
      </c>
      <c r="C35" s="93"/>
      <c r="D35" s="93"/>
      <c r="E35" s="93"/>
      <c r="F35" s="93"/>
      <c r="G35" s="93"/>
      <c r="H35" s="93"/>
      <c r="I35" s="290"/>
      <c r="J35" s="290"/>
    </row>
    <row r="36" spans="1:10" ht="87" x14ac:dyDescent="0.35">
      <c r="A36" s="290" t="s">
        <v>26</v>
      </c>
      <c r="B36" s="5" t="s">
        <v>22</v>
      </c>
      <c r="C36" s="294"/>
      <c r="D36" s="295"/>
      <c r="E36" s="295"/>
      <c r="F36" s="295"/>
      <c r="G36" s="295"/>
      <c r="H36" s="295"/>
      <c r="I36" s="295"/>
      <c r="J36" s="296"/>
    </row>
    <row r="37" spans="1:10" ht="29" x14ac:dyDescent="0.35">
      <c r="A37" s="290"/>
      <c r="B37" s="5" t="s">
        <v>23</v>
      </c>
      <c r="C37" s="93"/>
      <c r="D37" s="93"/>
      <c r="E37" s="93"/>
      <c r="F37" s="93"/>
      <c r="G37" s="93"/>
      <c r="H37" s="93"/>
      <c r="I37" s="290"/>
      <c r="J37" s="290"/>
    </row>
    <row r="38" spans="1:10" ht="43.5" x14ac:dyDescent="0.35">
      <c r="A38" s="93" t="s">
        <v>13</v>
      </c>
      <c r="B38" s="294"/>
      <c r="C38" s="295"/>
      <c r="D38" s="295"/>
      <c r="E38" s="295"/>
      <c r="F38" s="295"/>
      <c r="G38" s="295"/>
      <c r="H38" s="295"/>
      <c r="I38" s="295"/>
      <c r="J38" s="296"/>
    </row>
  </sheetData>
  <mergeCells count="22">
    <mergeCell ref="I30:J30"/>
    <mergeCell ref="A1:M1"/>
    <mergeCell ref="A2:A3"/>
    <mergeCell ref="B2:M2"/>
    <mergeCell ref="B21:M21"/>
    <mergeCell ref="B22:M22"/>
    <mergeCell ref="A25:J25"/>
    <mergeCell ref="A26:J26"/>
    <mergeCell ref="A27:B27"/>
    <mergeCell ref="I27:J27"/>
    <mergeCell ref="I28:J28"/>
    <mergeCell ref="I29:J29"/>
    <mergeCell ref="A36:A37"/>
    <mergeCell ref="C36:J36"/>
    <mergeCell ref="I37:J37"/>
    <mergeCell ref="B38:J38"/>
    <mergeCell ref="I31:J31"/>
    <mergeCell ref="A32:A35"/>
    <mergeCell ref="C32:J32"/>
    <mergeCell ref="C33:J33"/>
    <mergeCell ref="C34:J34"/>
    <mergeCell ref="I35:J35"/>
  </mergeCells>
  <pageMargins left="0.7" right="0.7" top="0.75" bottom="0.75" header="0.3" footer="0.3"/>
  <pageSetup paperSize="9" orientation="portrait" r:id="rId1"/>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workbookViewId="0">
      <selection activeCell="H11" sqref="H11"/>
    </sheetView>
  </sheetViews>
  <sheetFormatPr defaultRowHeight="14.5" x14ac:dyDescent="0.35"/>
  <cols>
    <col min="1" max="1" width="28.54296875" customWidth="1"/>
  </cols>
  <sheetData>
    <row r="1" spans="1:13" x14ac:dyDescent="0.35">
      <c r="A1" s="289" t="s">
        <v>0</v>
      </c>
      <c r="B1" s="289"/>
      <c r="C1" s="289"/>
      <c r="D1" s="289"/>
      <c r="E1" s="289"/>
      <c r="F1" s="289"/>
      <c r="G1" s="289"/>
      <c r="H1" s="289"/>
      <c r="I1" s="289"/>
      <c r="J1" s="289"/>
      <c r="K1" s="289"/>
      <c r="L1" s="289"/>
      <c r="M1" s="289"/>
    </row>
    <row r="2" spans="1:13" x14ac:dyDescent="0.35">
      <c r="A2" s="290" t="s">
        <v>1</v>
      </c>
      <c r="B2" s="291" t="s">
        <v>2</v>
      </c>
      <c r="C2" s="291"/>
      <c r="D2" s="291"/>
      <c r="E2" s="291"/>
      <c r="F2" s="291"/>
      <c r="G2" s="291"/>
      <c r="H2" s="291"/>
      <c r="I2" s="291"/>
      <c r="J2" s="291"/>
      <c r="K2" s="291"/>
      <c r="L2" s="291"/>
      <c r="M2" s="291"/>
    </row>
    <row r="3" spans="1:13" ht="29" x14ac:dyDescent="0.35">
      <c r="A3" s="290"/>
      <c r="B3" s="1">
        <v>0</v>
      </c>
      <c r="C3" s="1">
        <v>1</v>
      </c>
      <c r="D3" s="1">
        <v>2</v>
      </c>
      <c r="E3" s="1">
        <v>3</v>
      </c>
      <c r="F3" s="1">
        <v>4</v>
      </c>
      <c r="G3" s="1">
        <v>5</v>
      </c>
      <c r="H3" s="1">
        <v>6</v>
      </c>
      <c r="I3" s="1">
        <v>7</v>
      </c>
      <c r="J3" s="1">
        <v>8</v>
      </c>
      <c r="K3" s="1">
        <v>9</v>
      </c>
      <c r="L3" s="1">
        <v>10</v>
      </c>
      <c r="M3" s="2" t="s">
        <v>3</v>
      </c>
    </row>
    <row r="4" spans="1:13" x14ac:dyDescent="0.35">
      <c r="A4" s="3" t="s">
        <v>4</v>
      </c>
      <c r="B4" s="63">
        <f>SUM(B5:B7)</f>
        <v>0</v>
      </c>
      <c r="C4" s="63">
        <f t="shared" ref="C4:L4" si="0">SUM(C5:C7)</f>
        <v>0</v>
      </c>
      <c r="D4" s="63">
        <f t="shared" si="0"/>
        <v>0</v>
      </c>
      <c r="E4" s="63">
        <f t="shared" si="0"/>
        <v>0</v>
      </c>
      <c r="F4" s="63">
        <f t="shared" si="0"/>
        <v>0</v>
      </c>
      <c r="G4" s="63">
        <f t="shared" si="0"/>
        <v>0</v>
      </c>
      <c r="H4" s="63">
        <f t="shared" si="0"/>
        <v>0</v>
      </c>
      <c r="I4" s="63">
        <f t="shared" si="0"/>
        <v>0</v>
      </c>
      <c r="J4" s="63">
        <f t="shared" si="0"/>
        <v>0</v>
      </c>
      <c r="K4" s="63">
        <f t="shared" si="0"/>
        <v>0</v>
      </c>
      <c r="L4" s="63">
        <f t="shared" si="0"/>
        <v>0</v>
      </c>
      <c r="M4" s="63">
        <f>SUM(B4:L4)</f>
        <v>0</v>
      </c>
    </row>
    <row r="5" spans="1:13" x14ac:dyDescent="0.35">
      <c r="A5" s="5" t="s">
        <v>5</v>
      </c>
      <c r="B5" s="63">
        <v>0</v>
      </c>
      <c r="C5" s="63">
        <v>0</v>
      </c>
      <c r="D5" s="63">
        <v>0</v>
      </c>
      <c r="E5" s="63">
        <v>0</v>
      </c>
      <c r="F5" s="63">
        <v>0</v>
      </c>
      <c r="G5" s="63">
        <v>0</v>
      </c>
      <c r="H5" s="63">
        <v>0</v>
      </c>
      <c r="I5" s="63">
        <v>0</v>
      </c>
      <c r="J5" s="63">
        <v>0</v>
      </c>
      <c r="K5" s="63">
        <v>0</v>
      </c>
      <c r="L5" s="63">
        <v>0</v>
      </c>
      <c r="M5" s="63">
        <f t="shared" ref="M5:M20" si="1">SUM(B5:L5)</f>
        <v>0</v>
      </c>
    </row>
    <row r="6" spans="1:13" x14ac:dyDescent="0.35">
      <c r="A6" s="5" t="s">
        <v>6</v>
      </c>
      <c r="B6" s="63">
        <v>0</v>
      </c>
      <c r="C6" s="63">
        <v>0</v>
      </c>
      <c r="D6" s="63">
        <v>0</v>
      </c>
      <c r="E6" s="63">
        <v>0</v>
      </c>
      <c r="F6" s="63">
        <v>0</v>
      </c>
      <c r="G6" s="63">
        <v>0</v>
      </c>
      <c r="H6" s="63">
        <v>0</v>
      </c>
      <c r="I6" s="63">
        <v>0</v>
      </c>
      <c r="J6" s="63">
        <v>0</v>
      </c>
      <c r="K6" s="63">
        <v>0</v>
      </c>
      <c r="L6" s="63">
        <v>0</v>
      </c>
      <c r="M6" s="63">
        <f t="shared" si="1"/>
        <v>0</v>
      </c>
    </row>
    <row r="7" spans="1:13" x14ac:dyDescent="0.35">
      <c r="A7" s="5" t="s">
        <v>7</v>
      </c>
      <c r="B7" s="63">
        <v>0</v>
      </c>
      <c r="C7" s="63">
        <v>0</v>
      </c>
      <c r="D7" s="63">
        <v>0</v>
      </c>
      <c r="E7" s="63">
        <v>0</v>
      </c>
      <c r="F7" s="63">
        <v>0</v>
      </c>
      <c r="G7" s="63">
        <v>0</v>
      </c>
      <c r="H7" s="63">
        <v>0</v>
      </c>
      <c r="I7" s="63">
        <v>0</v>
      </c>
      <c r="J7" s="63">
        <v>0</v>
      </c>
      <c r="K7" s="63">
        <v>0</v>
      </c>
      <c r="L7" s="63">
        <v>0</v>
      </c>
      <c r="M7" s="63">
        <f t="shared" si="1"/>
        <v>0</v>
      </c>
    </row>
    <row r="8" spans="1:13" x14ac:dyDescent="0.35">
      <c r="A8" s="3" t="s">
        <v>8</v>
      </c>
      <c r="B8" s="63">
        <f>SUM(B9:B11)</f>
        <v>0.76100000000000001</v>
      </c>
      <c r="C8" s="63">
        <f t="shared" ref="C8:L8" si="2">SUM(C9:C11)</f>
        <v>1.5469999999999999</v>
      </c>
      <c r="D8" s="63">
        <f t="shared" si="2"/>
        <v>1.99</v>
      </c>
      <c r="E8" s="63">
        <f t="shared" si="2"/>
        <v>2.7</v>
      </c>
      <c r="F8" s="63">
        <f t="shared" si="2"/>
        <v>2.6749999999999998</v>
      </c>
      <c r="G8" s="63">
        <f t="shared" si="2"/>
        <v>2.7429999999999999</v>
      </c>
      <c r="H8" s="63">
        <f t="shared" si="2"/>
        <v>4.2290000000000001</v>
      </c>
      <c r="I8" s="63">
        <f t="shared" si="2"/>
        <v>5.72</v>
      </c>
      <c r="J8" s="63">
        <f t="shared" si="2"/>
        <v>7.2190000000000003</v>
      </c>
      <c r="K8" s="63">
        <f t="shared" si="2"/>
        <v>8.7240000000000002</v>
      </c>
      <c r="L8" s="63">
        <f t="shared" si="2"/>
        <v>0</v>
      </c>
      <c r="M8" s="63">
        <f t="shared" si="1"/>
        <v>38.308</v>
      </c>
    </row>
    <row r="9" spans="1:13" x14ac:dyDescent="0.35">
      <c r="A9" s="5" t="s">
        <v>5</v>
      </c>
      <c r="B9" s="95">
        <v>0.76100000000000001</v>
      </c>
      <c r="C9" s="95">
        <v>1.5469999999999999</v>
      </c>
      <c r="D9" s="95">
        <v>1.99</v>
      </c>
      <c r="E9" s="95">
        <v>2.7</v>
      </c>
      <c r="F9" s="95">
        <v>2.6749999999999998</v>
      </c>
      <c r="G9" s="95">
        <v>2.7429999999999999</v>
      </c>
      <c r="H9" s="95">
        <v>4.2290000000000001</v>
      </c>
      <c r="I9" s="95">
        <v>5.72</v>
      </c>
      <c r="J9" s="95">
        <v>7.2190000000000003</v>
      </c>
      <c r="K9" s="95">
        <v>8.7240000000000002</v>
      </c>
      <c r="L9" s="96">
        <v>0</v>
      </c>
      <c r="M9" s="63">
        <f t="shared" si="1"/>
        <v>38.308</v>
      </c>
    </row>
    <row r="10" spans="1:13" x14ac:dyDescent="0.35">
      <c r="A10" s="5" t="s">
        <v>6</v>
      </c>
      <c r="B10" s="63">
        <v>0</v>
      </c>
      <c r="C10" s="63">
        <v>0</v>
      </c>
      <c r="D10" s="63">
        <v>0</v>
      </c>
      <c r="E10" s="63">
        <v>0</v>
      </c>
      <c r="F10" s="63">
        <v>0</v>
      </c>
      <c r="G10" s="63">
        <v>0</v>
      </c>
      <c r="H10" s="63">
        <v>0</v>
      </c>
      <c r="I10" s="63">
        <v>0</v>
      </c>
      <c r="J10" s="63">
        <v>0</v>
      </c>
      <c r="K10" s="63">
        <v>0</v>
      </c>
      <c r="L10" s="63">
        <v>0</v>
      </c>
      <c r="M10" s="63">
        <f t="shared" si="1"/>
        <v>0</v>
      </c>
    </row>
    <row r="11" spans="1:13" x14ac:dyDescent="0.35">
      <c r="A11" s="5" t="s">
        <v>7</v>
      </c>
      <c r="B11" s="63">
        <v>0</v>
      </c>
      <c r="C11" s="63">
        <v>0</v>
      </c>
      <c r="D11" s="63">
        <v>0</v>
      </c>
      <c r="E11" s="63">
        <v>0</v>
      </c>
      <c r="F11" s="63">
        <v>0</v>
      </c>
      <c r="G11" s="63">
        <v>0</v>
      </c>
      <c r="H11" s="63">
        <v>0</v>
      </c>
      <c r="I11" s="63">
        <v>0</v>
      </c>
      <c r="J11" s="63">
        <v>0</v>
      </c>
      <c r="K11" s="63">
        <v>0</v>
      </c>
      <c r="L11" s="63">
        <v>0</v>
      </c>
      <c r="M11" s="63">
        <f t="shared" si="1"/>
        <v>0</v>
      </c>
    </row>
    <row r="12" spans="1:13" x14ac:dyDescent="0.35">
      <c r="A12" s="3" t="s">
        <v>11</v>
      </c>
      <c r="B12" s="63">
        <f>SUM(B13:B15)</f>
        <v>-0.76100000000000001</v>
      </c>
      <c r="C12" s="94">
        <f t="shared" ref="C12:L12" si="3">SUM(C13:C15)</f>
        <v>-1.5469999999999999</v>
      </c>
      <c r="D12" s="94">
        <f t="shared" si="3"/>
        <v>-1.99</v>
      </c>
      <c r="E12" s="94">
        <f t="shared" si="3"/>
        <v>-2.7</v>
      </c>
      <c r="F12" s="94">
        <f t="shared" si="3"/>
        <v>-2.6749999999999998</v>
      </c>
      <c r="G12" s="94">
        <f t="shared" si="3"/>
        <v>-2.7429999999999999</v>
      </c>
      <c r="H12" s="94">
        <f t="shared" si="3"/>
        <v>-4.2290000000000001</v>
      </c>
      <c r="I12" s="94">
        <f t="shared" si="3"/>
        <v>-5.72</v>
      </c>
      <c r="J12" s="94">
        <f t="shared" si="3"/>
        <v>-7.2190000000000003</v>
      </c>
      <c r="K12" s="94">
        <f t="shared" si="3"/>
        <v>-8.7240000000000002</v>
      </c>
      <c r="L12" s="94">
        <f t="shared" si="3"/>
        <v>0</v>
      </c>
      <c r="M12" s="63">
        <f t="shared" si="1"/>
        <v>-38.308</v>
      </c>
    </row>
    <row r="13" spans="1:13" x14ac:dyDescent="0.35">
      <c r="A13" s="5" t="s">
        <v>5</v>
      </c>
      <c r="B13" s="97">
        <f>B5-B9</f>
        <v>-0.76100000000000001</v>
      </c>
      <c r="C13" s="97">
        <f t="shared" ref="C13:L13" si="4">C5-C9</f>
        <v>-1.5469999999999999</v>
      </c>
      <c r="D13" s="97">
        <f t="shared" si="4"/>
        <v>-1.99</v>
      </c>
      <c r="E13" s="97">
        <f t="shared" si="4"/>
        <v>-2.7</v>
      </c>
      <c r="F13" s="97">
        <f t="shared" si="4"/>
        <v>-2.6749999999999998</v>
      </c>
      <c r="G13" s="97">
        <f t="shared" si="4"/>
        <v>-2.7429999999999999</v>
      </c>
      <c r="H13" s="97">
        <f t="shared" si="4"/>
        <v>-4.2290000000000001</v>
      </c>
      <c r="I13" s="97">
        <f t="shared" si="4"/>
        <v>-5.72</v>
      </c>
      <c r="J13" s="97">
        <f t="shared" si="4"/>
        <v>-7.2190000000000003</v>
      </c>
      <c r="K13" s="97">
        <f t="shared" si="4"/>
        <v>-8.7240000000000002</v>
      </c>
      <c r="L13" s="97">
        <f t="shared" si="4"/>
        <v>0</v>
      </c>
      <c r="M13" s="63">
        <f t="shared" si="1"/>
        <v>-38.308</v>
      </c>
    </row>
    <row r="14" spans="1:13" x14ac:dyDescent="0.35">
      <c r="A14" s="5" t="s">
        <v>6</v>
      </c>
      <c r="B14" s="63">
        <v>0</v>
      </c>
      <c r="C14" s="63">
        <v>0</v>
      </c>
      <c r="D14" s="63">
        <v>0</v>
      </c>
      <c r="E14" s="63">
        <v>0</v>
      </c>
      <c r="F14" s="63">
        <v>0</v>
      </c>
      <c r="G14" s="63">
        <v>0</v>
      </c>
      <c r="H14" s="63">
        <v>0</v>
      </c>
      <c r="I14" s="63">
        <v>0</v>
      </c>
      <c r="J14" s="63">
        <v>0</v>
      </c>
      <c r="K14" s="63">
        <v>0</v>
      </c>
      <c r="L14" s="63">
        <v>0</v>
      </c>
      <c r="M14" s="63">
        <f t="shared" si="1"/>
        <v>0</v>
      </c>
    </row>
    <row r="15" spans="1:13" x14ac:dyDescent="0.35">
      <c r="A15" s="5" t="s">
        <v>7</v>
      </c>
      <c r="B15" s="63">
        <v>0</v>
      </c>
      <c r="C15" s="63">
        <v>0</v>
      </c>
      <c r="D15" s="63">
        <v>0</v>
      </c>
      <c r="E15" s="63">
        <v>0</v>
      </c>
      <c r="F15" s="63">
        <v>0</v>
      </c>
      <c r="G15" s="63">
        <v>0</v>
      </c>
      <c r="H15" s="63">
        <v>0</v>
      </c>
      <c r="I15" s="63">
        <v>0</v>
      </c>
      <c r="J15" s="63">
        <v>0</v>
      </c>
      <c r="K15" s="63">
        <v>0</v>
      </c>
      <c r="L15" s="63">
        <v>0</v>
      </c>
      <c r="M15" s="63">
        <f t="shared" si="1"/>
        <v>0</v>
      </c>
    </row>
    <row r="16" spans="1:13" ht="29" x14ac:dyDescent="0.35">
      <c r="A16" s="3" t="s">
        <v>9</v>
      </c>
      <c r="B16" s="95">
        <v>4.1900000000000004</v>
      </c>
      <c r="C16" s="95">
        <v>8.52</v>
      </c>
      <c r="D16" s="95">
        <v>10.98</v>
      </c>
      <c r="E16" s="95">
        <v>5.59</v>
      </c>
      <c r="F16" s="63">
        <v>0</v>
      </c>
      <c r="G16" s="63">
        <v>0</v>
      </c>
      <c r="H16" s="63">
        <v>0</v>
      </c>
      <c r="I16" s="63">
        <v>0</v>
      </c>
      <c r="J16" s="63">
        <v>0</v>
      </c>
      <c r="K16" s="63">
        <v>0</v>
      </c>
      <c r="L16" s="63">
        <v>0</v>
      </c>
      <c r="M16" s="63">
        <f t="shared" si="1"/>
        <v>29.28</v>
      </c>
    </row>
    <row r="17" spans="1:13" x14ac:dyDescent="0.35">
      <c r="A17" s="3" t="s">
        <v>10</v>
      </c>
      <c r="B17" s="63">
        <f>SUM(B18:B20)</f>
        <v>0</v>
      </c>
      <c r="C17" s="63">
        <v>0</v>
      </c>
      <c r="D17" s="63">
        <v>0</v>
      </c>
      <c r="E17" s="63">
        <v>0</v>
      </c>
      <c r="F17" s="63">
        <v>0</v>
      </c>
      <c r="G17" s="63">
        <v>0</v>
      </c>
      <c r="H17" s="63">
        <v>0</v>
      </c>
      <c r="I17" s="63">
        <v>0</v>
      </c>
      <c r="J17" s="63">
        <v>0</v>
      </c>
      <c r="K17" s="63">
        <v>0</v>
      </c>
      <c r="L17" s="63">
        <v>0</v>
      </c>
      <c r="M17" s="63">
        <f t="shared" si="1"/>
        <v>0</v>
      </c>
    </row>
    <row r="18" spans="1:13" x14ac:dyDescent="0.35">
      <c r="A18" s="5" t="s">
        <v>5</v>
      </c>
      <c r="B18" s="63">
        <v>0</v>
      </c>
      <c r="C18" s="63">
        <v>0</v>
      </c>
      <c r="D18" s="63">
        <v>0</v>
      </c>
      <c r="E18" s="63">
        <v>0</v>
      </c>
      <c r="F18" s="63">
        <v>0</v>
      </c>
      <c r="G18" s="63">
        <v>0</v>
      </c>
      <c r="H18" s="63">
        <v>0</v>
      </c>
      <c r="I18" s="63">
        <v>0</v>
      </c>
      <c r="J18" s="63">
        <v>0</v>
      </c>
      <c r="K18" s="63">
        <v>0</v>
      </c>
      <c r="L18" s="63">
        <v>0</v>
      </c>
      <c r="M18" s="63">
        <f t="shared" si="1"/>
        <v>0</v>
      </c>
    </row>
    <row r="19" spans="1:13" x14ac:dyDescent="0.35">
      <c r="A19" s="5" t="s">
        <v>6</v>
      </c>
      <c r="B19" s="63">
        <v>0</v>
      </c>
      <c r="C19" s="63">
        <v>0</v>
      </c>
      <c r="D19" s="63">
        <v>0</v>
      </c>
      <c r="E19" s="63">
        <v>0</v>
      </c>
      <c r="F19" s="63">
        <v>0</v>
      </c>
      <c r="G19" s="63">
        <v>0</v>
      </c>
      <c r="H19" s="63">
        <v>0</v>
      </c>
      <c r="I19" s="63">
        <v>0</v>
      </c>
      <c r="J19" s="63">
        <v>0</v>
      </c>
      <c r="K19" s="63">
        <v>0</v>
      </c>
      <c r="L19" s="63">
        <v>0</v>
      </c>
      <c r="M19" s="63">
        <f t="shared" si="1"/>
        <v>0</v>
      </c>
    </row>
    <row r="20" spans="1:13" x14ac:dyDescent="0.35">
      <c r="A20" s="5" t="s">
        <v>7</v>
      </c>
      <c r="B20" s="63">
        <v>0</v>
      </c>
      <c r="C20" s="63">
        <v>0</v>
      </c>
      <c r="D20" s="63">
        <v>0</v>
      </c>
      <c r="E20" s="63">
        <v>0</v>
      </c>
      <c r="F20" s="63">
        <v>0</v>
      </c>
      <c r="G20" s="63">
        <v>0</v>
      </c>
      <c r="H20" s="63">
        <v>0</v>
      </c>
      <c r="I20" s="63">
        <v>0</v>
      </c>
      <c r="J20" s="63">
        <v>0</v>
      </c>
      <c r="K20" s="63">
        <v>0</v>
      </c>
      <c r="L20" s="63">
        <v>0</v>
      </c>
      <c r="M20" s="63">
        <f t="shared" si="1"/>
        <v>0</v>
      </c>
    </row>
    <row r="21" spans="1:13" x14ac:dyDescent="0.35">
      <c r="A21" s="5" t="s">
        <v>12</v>
      </c>
      <c r="B21" s="290" t="s">
        <v>292</v>
      </c>
      <c r="C21" s="290"/>
      <c r="D21" s="290"/>
      <c r="E21" s="290"/>
      <c r="F21" s="290"/>
      <c r="G21" s="290"/>
      <c r="H21" s="290"/>
      <c r="I21" s="290"/>
      <c r="J21" s="290"/>
      <c r="K21" s="290"/>
      <c r="L21" s="290"/>
      <c r="M21" s="290"/>
    </row>
    <row r="22" spans="1:13" ht="43.5" x14ac:dyDescent="0.35">
      <c r="A22" s="5" t="s">
        <v>13</v>
      </c>
      <c r="B22" s="290" t="s">
        <v>293</v>
      </c>
      <c r="C22" s="290"/>
      <c r="D22" s="290"/>
      <c r="E22" s="290"/>
      <c r="F22" s="290"/>
      <c r="G22" s="290"/>
      <c r="H22" s="290"/>
      <c r="I22" s="290"/>
      <c r="J22" s="290"/>
      <c r="K22" s="290"/>
      <c r="L22" s="290"/>
      <c r="M22" s="290"/>
    </row>
    <row r="25" spans="1:13" x14ac:dyDescent="0.35">
      <c r="A25" s="289" t="s">
        <v>14</v>
      </c>
      <c r="B25" s="289"/>
      <c r="C25" s="289"/>
      <c r="D25" s="289"/>
      <c r="E25" s="289"/>
      <c r="F25" s="289"/>
      <c r="G25" s="289"/>
      <c r="H25" s="289"/>
      <c r="I25" s="289"/>
      <c r="J25" s="289"/>
    </row>
    <row r="26" spans="1:13" x14ac:dyDescent="0.35">
      <c r="A26" s="291" t="s">
        <v>15</v>
      </c>
      <c r="B26" s="291"/>
      <c r="C26" s="291"/>
      <c r="D26" s="291"/>
      <c r="E26" s="291"/>
      <c r="F26" s="291"/>
      <c r="G26" s="291"/>
      <c r="H26" s="291"/>
      <c r="I26" s="291"/>
      <c r="J26" s="291"/>
    </row>
    <row r="27" spans="1:13" x14ac:dyDescent="0.35">
      <c r="A27" s="290" t="s">
        <v>16</v>
      </c>
      <c r="B27" s="290"/>
      <c r="C27" s="6">
        <v>0</v>
      </c>
      <c r="D27" s="5">
        <v>1</v>
      </c>
      <c r="E27" s="5">
        <v>2</v>
      </c>
      <c r="F27" s="5">
        <v>3</v>
      </c>
      <c r="G27" s="5">
        <v>5</v>
      </c>
      <c r="H27" s="5">
        <v>10</v>
      </c>
      <c r="I27" s="292" t="s">
        <v>3</v>
      </c>
      <c r="J27" s="292"/>
    </row>
    <row r="28" spans="1:13" ht="43.5" x14ac:dyDescent="0.35">
      <c r="A28" s="22" t="s">
        <v>17</v>
      </c>
      <c r="B28" s="5" t="s">
        <v>20</v>
      </c>
      <c r="C28" s="22"/>
      <c r="D28" s="22"/>
      <c r="E28" s="22"/>
      <c r="F28" s="22"/>
      <c r="G28" s="22"/>
      <c r="H28" s="22"/>
      <c r="I28" s="290"/>
      <c r="J28" s="290"/>
    </row>
    <row r="29" spans="1:13" ht="87" x14ac:dyDescent="0.35">
      <c r="A29" s="22" t="s">
        <v>18</v>
      </c>
      <c r="B29" s="5" t="s">
        <v>21</v>
      </c>
      <c r="C29" s="22"/>
      <c r="D29" s="22"/>
      <c r="E29" s="22"/>
      <c r="F29" s="22"/>
      <c r="G29" s="22"/>
      <c r="H29" s="22"/>
      <c r="I29" s="294"/>
      <c r="J29" s="296"/>
    </row>
    <row r="30" spans="1:13" ht="87" x14ac:dyDescent="0.35">
      <c r="A30" s="22" t="s">
        <v>19</v>
      </c>
      <c r="B30" s="7" t="s">
        <v>22</v>
      </c>
      <c r="C30" s="22"/>
      <c r="D30" s="22"/>
      <c r="E30" s="22"/>
      <c r="F30" s="22"/>
      <c r="G30" s="22"/>
      <c r="H30" s="22"/>
      <c r="I30" s="290"/>
      <c r="J30" s="290"/>
    </row>
    <row r="31" spans="1:13" ht="29" x14ac:dyDescent="0.35">
      <c r="A31" s="8"/>
      <c r="B31" s="5" t="s">
        <v>23</v>
      </c>
      <c r="C31" s="22"/>
      <c r="D31" s="22"/>
      <c r="E31" s="22"/>
      <c r="F31" s="22"/>
      <c r="G31" s="22"/>
      <c r="H31" s="22"/>
      <c r="I31" s="290"/>
      <c r="J31" s="290"/>
    </row>
    <row r="32" spans="1:13" ht="43.5" x14ac:dyDescent="0.35">
      <c r="A32" s="290" t="s">
        <v>24</v>
      </c>
      <c r="B32" s="5" t="s">
        <v>20</v>
      </c>
      <c r="C32" s="290"/>
      <c r="D32" s="290"/>
      <c r="E32" s="290"/>
      <c r="F32" s="290"/>
      <c r="G32" s="290"/>
      <c r="H32" s="290"/>
      <c r="I32" s="290"/>
      <c r="J32" s="290"/>
    </row>
    <row r="33" spans="1:10" ht="87" x14ac:dyDescent="0.35">
      <c r="A33" s="290"/>
      <c r="B33" s="5" t="s">
        <v>21</v>
      </c>
      <c r="C33" s="290" t="s">
        <v>294</v>
      </c>
      <c r="D33" s="290"/>
      <c r="E33" s="290"/>
      <c r="F33" s="290"/>
      <c r="G33" s="290"/>
      <c r="H33" s="290"/>
      <c r="I33" s="290"/>
      <c r="J33" s="290"/>
    </row>
    <row r="34" spans="1:10" ht="87" x14ac:dyDescent="0.35">
      <c r="A34" s="290"/>
      <c r="B34" s="7" t="s">
        <v>25</v>
      </c>
      <c r="C34" s="290"/>
      <c r="D34" s="290"/>
      <c r="E34" s="290"/>
      <c r="F34" s="290"/>
      <c r="G34" s="290"/>
      <c r="H34" s="290"/>
      <c r="I34" s="290"/>
      <c r="J34" s="290"/>
    </row>
    <row r="35" spans="1:10" ht="29" x14ac:dyDescent="0.35">
      <c r="A35" s="290"/>
      <c r="B35" s="5" t="s">
        <v>23</v>
      </c>
      <c r="C35" s="22"/>
      <c r="D35" s="22"/>
      <c r="E35" s="22"/>
      <c r="F35" s="22"/>
      <c r="G35" s="22"/>
      <c r="H35" s="22"/>
      <c r="I35" s="290"/>
      <c r="J35" s="290"/>
    </row>
    <row r="36" spans="1:10" ht="87" x14ac:dyDescent="0.35">
      <c r="A36" s="290" t="s">
        <v>26</v>
      </c>
      <c r="B36" s="5" t="s">
        <v>22</v>
      </c>
      <c r="C36" s="294"/>
      <c r="D36" s="295"/>
      <c r="E36" s="295"/>
      <c r="F36" s="295"/>
      <c r="G36" s="295"/>
      <c r="H36" s="295"/>
      <c r="I36" s="295"/>
      <c r="J36" s="296"/>
    </row>
    <row r="37" spans="1:10" ht="29" x14ac:dyDescent="0.35">
      <c r="A37" s="290"/>
      <c r="B37" s="5" t="s">
        <v>23</v>
      </c>
      <c r="C37" s="22"/>
      <c r="D37" s="22"/>
      <c r="E37" s="22"/>
      <c r="F37" s="22"/>
      <c r="G37" s="22"/>
      <c r="H37" s="22"/>
      <c r="I37" s="290"/>
      <c r="J37" s="290"/>
    </row>
    <row r="38" spans="1:10" ht="43.5" x14ac:dyDescent="0.35">
      <c r="A38" s="22" t="s">
        <v>13</v>
      </c>
      <c r="B38" s="294"/>
      <c r="C38" s="295"/>
      <c r="D38" s="295"/>
      <c r="E38" s="295"/>
      <c r="F38" s="295"/>
      <c r="G38" s="295"/>
      <c r="H38" s="295"/>
      <c r="I38" s="295"/>
      <c r="J38" s="296"/>
    </row>
  </sheetData>
  <mergeCells count="22">
    <mergeCell ref="A36:A37"/>
    <mergeCell ref="C36:J36"/>
    <mergeCell ref="I37:J37"/>
    <mergeCell ref="B38:J38"/>
    <mergeCell ref="I31:J31"/>
    <mergeCell ref="A32:A35"/>
    <mergeCell ref="C32:J32"/>
    <mergeCell ref="C33:J33"/>
    <mergeCell ref="C34:J34"/>
    <mergeCell ref="I35:J35"/>
    <mergeCell ref="I30:J30"/>
    <mergeCell ref="A1:M1"/>
    <mergeCell ref="A2:A3"/>
    <mergeCell ref="B2:M2"/>
    <mergeCell ref="B21:M21"/>
    <mergeCell ref="B22:M22"/>
    <mergeCell ref="A25:J25"/>
    <mergeCell ref="A26:J26"/>
    <mergeCell ref="A27:B27"/>
    <mergeCell ref="I27:J27"/>
    <mergeCell ref="I28:J28"/>
    <mergeCell ref="I29:J29"/>
  </mergeCells>
  <pageMargins left="0.7" right="0.7" top="0.75" bottom="0.75" header="0.3" footer="0.3"/>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workbookViewId="0">
      <selection activeCell="A16" sqref="A16"/>
    </sheetView>
  </sheetViews>
  <sheetFormatPr defaultRowHeight="14.5" x14ac:dyDescent="0.35"/>
  <cols>
    <col min="1" max="1" width="33.7265625" customWidth="1"/>
  </cols>
  <sheetData>
    <row r="1" spans="1:16" x14ac:dyDescent="0.35">
      <c r="A1" s="289"/>
      <c r="B1" s="289"/>
      <c r="C1" s="289"/>
      <c r="D1" s="289"/>
      <c r="E1" s="289"/>
      <c r="F1" s="289"/>
      <c r="G1" s="289"/>
      <c r="H1" s="289"/>
      <c r="I1" s="289"/>
      <c r="J1" s="289"/>
      <c r="K1" s="289"/>
      <c r="L1" s="289"/>
      <c r="M1" s="289"/>
    </row>
    <row r="2" spans="1:16" x14ac:dyDescent="0.35">
      <c r="A2" s="290" t="s">
        <v>1</v>
      </c>
      <c r="B2" s="291" t="s">
        <v>2</v>
      </c>
      <c r="C2" s="291"/>
      <c r="D2" s="291"/>
      <c r="E2" s="291"/>
      <c r="F2" s="291"/>
      <c r="G2" s="291"/>
      <c r="H2" s="291"/>
      <c r="I2" s="291"/>
      <c r="J2" s="291"/>
      <c r="K2" s="291"/>
      <c r="L2" s="291"/>
      <c r="M2" s="291"/>
    </row>
    <row r="3" spans="1:16" ht="29" x14ac:dyDescent="0.35">
      <c r="A3" s="290"/>
      <c r="B3" s="1">
        <v>0</v>
      </c>
      <c r="C3" s="1">
        <v>1</v>
      </c>
      <c r="D3" s="1">
        <v>2</v>
      </c>
      <c r="E3" s="1">
        <v>3</v>
      </c>
      <c r="F3" s="1">
        <v>4</v>
      </c>
      <c r="G3" s="1">
        <v>5</v>
      </c>
      <c r="H3" s="1">
        <v>6</v>
      </c>
      <c r="I3" s="1">
        <v>7</v>
      </c>
      <c r="J3" s="1">
        <v>8</v>
      </c>
      <c r="K3" s="1">
        <v>9</v>
      </c>
      <c r="L3" s="1">
        <v>10</v>
      </c>
      <c r="M3" s="2" t="s">
        <v>3</v>
      </c>
    </row>
    <row r="4" spans="1:16" x14ac:dyDescent="0.35">
      <c r="A4" s="3" t="s">
        <v>4</v>
      </c>
      <c r="B4" s="130">
        <f>SUM(B5:B7)</f>
        <v>0</v>
      </c>
      <c r="C4" s="130">
        <f t="shared" ref="C4:L4" si="0">SUM(C5:C7)</f>
        <v>0</v>
      </c>
      <c r="D4" s="130">
        <f t="shared" si="0"/>
        <v>0</v>
      </c>
      <c r="E4" s="130">
        <f t="shared" si="0"/>
        <v>0</v>
      </c>
      <c r="F4" s="130">
        <f t="shared" si="0"/>
        <v>0</v>
      </c>
      <c r="G4" s="130">
        <f t="shared" si="0"/>
        <v>0</v>
      </c>
      <c r="H4" s="130">
        <f t="shared" si="0"/>
        <v>-19.8</v>
      </c>
      <c r="I4" s="130">
        <f t="shared" si="0"/>
        <v>-21.6</v>
      </c>
      <c r="J4" s="130">
        <f t="shared" si="0"/>
        <v>-21.6</v>
      </c>
      <c r="K4" s="130">
        <f t="shared" si="0"/>
        <v>-21.6</v>
      </c>
      <c r="L4" s="130">
        <f t="shared" si="0"/>
        <v>-21.6</v>
      </c>
      <c r="M4" s="130">
        <f>SUM(B4:L4)</f>
        <v>-106.20000000000002</v>
      </c>
    </row>
    <row r="5" spans="1:16" ht="43.5" x14ac:dyDescent="0.35">
      <c r="A5" s="5" t="s">
        <v>443</v>
      </c>
      <c r="B5" s="130">
        <v>0</v>
      </c>
      <c r="C5" s="130">
        <v>0</v>
      </c>
      <c r="D5" s="130">
        <v>0</v>
      </c>
      <c r="E5" s="130">
        <v>0</v>
      </c>
      <c r="F5" s="130">
        <v>0</v>
      </c>
      <c r="G5" s="130">
        <v>0</v>
      </c>
      <c r="H5" s="130">
        <v>-19.8</v>
      </c>
      <c r="I5" s="130">
        <v>-21.6</v>
      </c>
      <c r="J5" s="130">
        <v>-21.6</v>
      </c>
      <c r="K5" s="130">
        <v>-21.6</v>
      </c>
      <c r="L5" s="130">
        <v>-21.6</v>
      </c>
      <c r="M5" s="130">
        <f t="shared" ref="M5:M20" si="1">SUM(B5:L5)</f>
        <v>-106.20000000000002</v>
      </c>
    </row>
    <row r="6" spans="1:16" x14ac:dyDescent="0.35">
      <c r="A6" s="5" t="s">
        <v>6</v>
      </c>
      <c r="B6" s="130">
        <v>0</v>
      </c>
      <c r="C6" s="130">
        <v>0</v>
      </c>
      <c r="D6" s="130">
        <v>0</v>
      </c>
      <c r="E6" s="130">
        <v>0</v>
      </c>
      <c r="F6" s="130">
        <v>0</v>
      </c>
      <c r="G6" s="130">
        <v>0</v>
      </c>
      <c r="H6" s="130">
        <v>0</v>
      </c>
      <c r="I6" s="130">
        <v>0</v>
      </c>
      <c r="J6" s="130">
        <v>0</v>
      </c>
      <c r="K6" s="130">
        <v>0</v>
      </c>
      <c r="L6" s="130">
        <v>0</v>
      </c>
      <c r="M6" s="130">
        <f t="shared" si="1"/>
        <v>0</v>
      </c>
    </row>
    <row r="7" spans="1:16" x14ac:dyDescent="0.35">
      <c r="A7" s="5" t="s">
        <v>7</v>
      </c>
      <c r="B7" s="130">
        <v>0</v>
      </c>
      <c r="C7" s="130">
        <v>0</v>
      </c>
      <c r="D7" s="130">
        <v>0</v>
      </c>
      <c r="E7" s="130">
        <v>0</v>
      </c>
      <c r="F7" s="130">
        <v>0</v>
      </c>
      <c r="G7" s="130">
        <v>0</v>
      </c>
      <c r="H7" s="130">
        <v>0</v>
      </c>
      <c r="I7" s="130">
        <v>0</v>
      </c>
      <c r="J7" s="130">
        <v>0</v>
      </c>
      <c r="K7" s="130">
        <v>0</v>
      </c>
      <c r="L7" s="130">
        <v>0</v>
      </c>
      <c r="M7" s="130">
        <f t="shared" si="1"/>
        <v>0</v>
      </c>
    </row>
    <row r="8" spans="1:16" x14ac:dyDescent="0.35">
      <c r="A8" s="3" t="s">
        <v>8</v>
      </c>
      <c r="B8" s="130">
        <f>SUM(B9:B11)</f>
        <v>1.17</v>
      </c>
      <c r="C8" s="130">
        <f t="shared" ref="C8:L8" si="2">SUM(C9:C11)</f>
        <v>1.04</v>
      </c>
      <c r="D8" s="130">
        <f t="shared" si="2"/>
        <v>0.27</v>
      </c>
      <c r="E8" s="130">
        <f t="shared" si="2"/>
        <v>0.06</v>
      </c>
      <c r="F8" s="130">
        <f t="shared" si="2"/>
        <v>3.4699999999999998</v>
      </c>
      <c r="G8" s="130">
        <f t="shared" si="2"/>
        <v>0.67</v>
      </c>
      <c r="H8" s="130">
        <f t="shared" si="2"/>
        <v>0.41</v>
      </c>
      <c r="I8" s="130">
        <f t="shared" si="2"/>
        <v>0.44</v>
      </c>
      <c r="J8" s="130">
        <f t="shared" si="2"/>
        <v>1.25</v>
      </c>
      <c r="K8" s="130">
        <f t="shared" si="2"/>
        <v>1.26</v>
      </c>
      <c r="L8" s="130">
        <f t="shared" si="2"/>
        <v>1.25</v>
      </c>
      <c r="M8" s="130">
        <f t="shared" si="1"/>
        <v>11.290000000000001</v>
      </c>
    </row>
    <row r="9" spans="1:16" x14ac:dyDescent="0.35">
      <c r="A9" s="5" t="s">
        <v>5</v>
      </c>
      <c r="B9" s="132">
        <v>1.17</v>
      </c>
      <c r="C9" s="132">
        <v>1.04</v>
      </c>
      <c r="D9" s="132">
        <v>0.27</v>
      </c>
      <c r="E9" s="132">
        <f>0.06</f>
        <v>0.06</v>
      </c>
      <c r="F9" s="132">
        <v>1.2</v>
      </c>
      <c r="G9" s="132">
        <v>0.67</v>
      </c>
      <c r="H9" s="132">
        <v>0.41</v>
      </c>
      <c r="I9" s="132">
        <v>0.44</v>
      </c>
      <c r="J9" s="132">
        <v>1.25</v>
      </c>
      <c r="K9" s="132">
        <v>1.26</v>
      </c>
      <c r="L9" s="132">
        <v>1.25</v>
      </c>
      <c r="M9" s="130">
        <f t="shared" si="1"/>
        <v>9.02</v>
      </c>
    </row>
    <row r="10" spans="1:16" x14ac:dyDescent="0.35">
      <c r="A10" s="5" t="s">
        <v>6</v>
      </c>
      <c r="B10" s="130">
        <v>0</v>
      </c>
      <c r="C10" s="130">
        <v>0</v>
      </c>
      <c r="D10" s="130">
        <v>0</v>
      </c>
      <c r="E10" s="130">
        <v>0</v>
      </c>
      <c r="F10" s="130">
        <v>0</v>
      </c>
      <c r="G10" s="130">
        <v>0</v>
      </c>
      <c r="H10" s="130">
        <v>0</v>
      </c>
      <c r="I10" s="130">
        <v>0</v>
      </c>
      <c r="J10" s="130">
        <v>0</v>
      </c>
      <c r="K10" s="130">
        <v>0</v>
      </c>
      <c r="L10" s="130">
        <v>0</v>
      </c>
      <c r="M10" s="130">
        <f t="shared" si="1"/>
        <v>0</v>
      </c>
    </row>
    <row r="11" spans="1:16" x14ac:dyDescent="0.35">
      <c r="A11" s="5" t="s">
        <v>7</v>
      </c>
      <c r="B11" s="130">
        <v>0</v>
      </c>
      <c r="C11" s="130">
        <v>0</v>
      </c>
      <c r="D11" s="130">
        <v>0</v>
      </c>
      <c r="E11" s="130">
        <v>0</v>
      </c>
      <c r="F11" s="130">
        <v>2.27</v>
      </c>
      <c r="G11" s="130">
        <v>0</v>
      </c>
      <c r="H11" s="130">
        <v>0</v>
      </c>
      <c r="I11" s="130">
        <v>0</v>
      </c>
      <c r="J11" s="130">
        <v>0</v>
      </c>
      <c r="K11" s="130">
        <v>0</v>
      </c>
      <c r="L11" s="130">
        <v>0</v>
      </c>
      <c r="M11" s="130">
        <f t="shared" si="1"/>
        <v>2.27</v>
      </c>
    </row>
    <row r="12" spans="1:16" x14ac:dyDescent="0.35">
      <c r="A12" s="3" t="s">
        <v>11</v>
      </c>
      <c r="B12" s="130">
        <f>SUM(B13:B15)</f>
        <v>-1.17</v>
      </c>
      <c r="C12" s="130">
        <f t="shared" ref="C12:L12" si="3">SUM(C13:C15)</f>
        <v>-1.04</v>
      </c>
      <c r="D12" s="130">
        <f t="shared" si="3"/>
        <v>-0.27</v>
      </c>
      <c r="E12" s="130">
        <f t="shared" si="3"/>
        <v>-0.06</v>
      </c>
      <c r="F12" s="130">
        <f t="shared" si="3"/>
        <v>-3.4699999999999998</v>
      </c>
      <c r="G12" s="130">
        <f t="shared" si="3"/>
        <v>-0.67</v>
      </c>
      <c r="H12" s="130">
        <f t="shared" si="3"/>
        <v>-20.21</v>
      </c>
      <c r="I12" s="130">
        <f t="shared" si="3"/>
        <v>-22.04</v>
      </c>
      <c r="J12" s="130">
        <f t="shared" si="3"/>
        <v>-22.85</v>
      </c>
      <c r="K12" s="130">
        <f t="shared" si="3"/>
        <v>-22.86</v>
      </c>
      <c r="L12" s="130">
        <f t="shared" si="3"/>
        <v>-22.85</v>
      </c>
      <c r="M12" s="130">
        <f t="shared" si="1"/>
        <v>-117.49000000000001</v>
      </c>
    </row>
    <row r="13" spans="1:16" ht="15" thickBot="1" x14ac:dyDescent="0.4">
      <c r="A13" s="5" t="s">
        <v>5</v>
      </c>
      <c r="B13" s="132">
        <v>-1.17</v>
      </c>
      <c r="C13" s="132">
        <v>-1.04</v>
      </c>
      <c r="D13" s="132">
        <v>-0.27</v>
      </c>
      <c r="E13" s="132">
        <v>-0.06</v>
      </c>
      <c r="F13" s="132">
        <v>-1.2</v>
      </c>
      <c r="G13" s="132">
        <v>-0.67</v>
      </c>
      <c r="H13" s="132">
        <v>-20.21</v>
      </c>
      <c r="I13" s="132">
        <v>-22.04</v>
      </c>
      <c r="J13" s="132">
        <v>-22.85</v>
      </c>
      <c r="K13" s="132">
        <v>-22.86</v>
      </c>
      <c r="L13" s="132">
        <v>-22.85</v>
      </c>
      <c r="M13" s="130">
        <f t="shared" si="1"/>
        <v>-115.22</v>
      </c>
    </row>
    <row r="14" spans="1:16" ht="15" thickBot="1" x14ac:dyDescent="0.4">
      <c r="A14" s="5" t="s">
        <v>6</v>
      </c>
      <c r="B14" s="130">
        <v>0</v>
      </c>
      <c r="C14" s="130">
        <v>0</v>
      </c>
      <c r="D14" s="130">
        <v>0</v>
      </c>
      <c r="E14" s="130">
        <v>0</v>
      </c>
      <c r="F14" s="130">
        <v>0</v>
      </c>
      <c r="G14" s="130">
        <v>0</v>
      </c>
      <c r="H14" s="130">
        <v>0</v>
      </c>
      <c r="I14" s="130">
        <v>0</v>
      </c>
      <c r="J14" s="130">
        <v>0</v>
      </c>
      <c r="K14" s="130">
        <v>0</v>
      </c>
      <c r="L14" s="130">
        <v>0</v>
      </c>
      <c r="M14" s="130">
        <f t="shared" si="1"/>
        <v>0</v>
      </c>
      <c r="O14" s="67" t="s">
        <v>442</v>
      </c>
      <c r="P14" s="74"/>
    </row>
    <row r="15" spans="1:16" ht="15" thickBot="1" x14ac:dyDescent="0.4">
      <c r="A15" s="5" t="s">
        <v>7</v>
      </c>
      <c r="B15" s="130">
        <v>0</v>
      </c>
      <c r="C15" s="130">
        <v>0</v>
      </c>
      <c r="D15" s="130">
        <v>0</v>
      </c>
      <c r="E15" s="130">
        <v>0</v>
      </c>
      <c r="F15" s="130">
        <v>-2.27</v>
      </c>
      <c r="G15" s="130">
        <v>0</v>
      </c>
      <c r="H15" s="130">
        <v>0</v>
      </c>
      <c r="I15" s="130">
        <v>0</v>
      </c>
      <c r="J15" s="130">
        <v>0</v>
      </c>
      <c r="K15" s="130">
        <v>0</v>
      </c>
      <c r="L15" s="130">
        <v>0</v>
      </c>
      <c r="M15" s="130">
        <f t="shared" si="1"/>
        <v>-2.27</v>
      </c>
      <c r="O15" s="67"/>
      <c r="P15" s="74"/>
    </row>
    <row r="16" spans="1:16" ht="29" x14ac:dyDescent="0.35">
      <c r="A16" s="3" t="s">
        <v>9</v>
      </c>
      <c r="B16" s="65">
        <v>6.28</v>
      </c>
      <c r="C16" s="65">
        <v>5.6</v>
      </c>
      <c r="D16" s="65">
        <v>1.49</v>
      </c>
      <c r="E16" s="65">
        <v>0.56000000000000005</v>
      </c>
      <c r="F16" s="130">
        <v>0</v>
      </c>
      <c r="G16" s="130">
        <v>0</v>
      </c>
      <c r="H16" s="130">
        <v>0</v>
      </c>
      <c r="I16" s="130">
        <v>0</v>
      </c>
      <c r="J16" s="130">
        <v>0</v>
      </c>
      <c r="K16" s="130">
        <v>0</v>
      </c>
      <c r="L16" s="130">
        <v>0</v>
      </c>
      <c r="M16" s="130">
        <f t="shared" si="1"/>
        <v>13.93</v>
      </c>
    </row>
    <row r="17" spans="1:13" x14ac:dyDescent="0.35">
      <c r="A17" s="3" t="s">
        <v>10</v>
      </c>
      <c r="B17" s="130">
        <f>SUM(B18:B20)</f>
        <v>0</v>
      </c>
      <c r="C17" s="130">
        <v>0</v>
      </c>
      <c r="D17" s="130">
        <v>0</v>
      </c>
      <c r="E17" s="130">
        <v>0</v>
      </c>
      <c r="F17" s="130">
        <v>0</v>
      </c>
      <c r="G17" s="130">
        <v>0</v>
      </c>
      <c r="H17" s="130">
        <v>0</v>
      </c>
      <c r="I17" s="130">
        <v>0</v>
      </c>
      <c r="J17" s="130">
        <v>0</v>
      </c>
      <c r="K17" s="130">
        <v>0</v>
      </c>
      <c r="L17" s="130">
        <v>0</v>
      </c>
      <c r="M17" s="130">
        <f t="shared" si="1"/>
        <v>0</v>
      </c>
    </row>
    <row r="18" spans="1:13" x14ac:dyDescent="0.35">
      <c r="A18" s="5" t="s">
        <v>5</v>
      </c>
      <c r="B18" s="130">
        <v>0</v>
      </c>
      <c r="C18" s="130">
        <v>0</v>
      </c>
      <c r="D18" s="130">
        <v>0</v>
      </c>
      <c r="E18" s="130">
        <v>0</v>
      </c>
      <c r="F18" s="130">
        <v>0</v>
      </c>
      <c r="G18" s="130">
        <v>0</v>
      </c>
      <c r="H18" s="130">
        <v>0</v>
      </c>
      <c r="I18" s="130">
        <v>0</v>
      </c>
      <c r="J18" s="130">
        <v>0</v>
      </c>
      <c r="K18" s="130">
        <v>0</v>
      </c>
      <c r="L18" s="130">
        <v>0</v>
      </c>
      <c r="M18" s="130">
        <f t="shared" si="1"/>
        <v>0</v>
      </c>
    </row>
    <row r="19" spans="1:13" x14ac:dyDescent="0.35">
      <c r="A19" s="5" t="s">
        <v>6</v>
      </c>
      <c r="B19" s="130">
        <v>0</v>
      </c>
      <c r="C19" s="130">
        <v>0</v>
      </c>
      <c r="D19" s="130">
        <v>0</v>
      </c>
      <c r="E19" s="130">
        <v>0</v>
      </c>
      <c r="F19" s="130">
        <v>0</v>
      </c>
      <c r="G19" s="130">
        <v>0</v>
      </c>
      <c r="H19" s="130">
        <v>0</v>
      </c>
      <c r="I19" s="130">
        <v>0</v>
      </c>
      <c r="J19" s="130">
        <v>0</v>
      </c>
      <c r="K19" s="130">
        <v>0</v>
      </c>
      <c r="L19" s="130">
        <v>0</v>
      </c>
      <c r="M19" s="130">
        <f t="shared" si="1"/>
        <v>0</v>
      </c>
    </row>
    <row r="20" spans="1:13" x14ac:dyDescent="0.35">
      <c r="A20" s="5" t="s">
        <v>7</v>
      </c>
      <c r="B20" s="130">
        <v>0</v>
      </c>
      <c r="C20" s="130">
        <v>0</v>
      </c>
      <c r="D20" s="130">
        <v>0</v>
      </c>
      <c r="E20" s="130">
        <v>0</v>
      </c>
      <c r="F20" s="130">
        <v>0</v>
      </c>
      <c r="G20" s="130">
        <v>0</v>
      </c>
      <c r="H20" s="130">
        <v>0</v>
      </c>
      <c r="I20" s="130">
        <v>0</v>
      </c>
      <c r="J20" s="130">
        <v>0</v>
      </c>
      <c r="K20" s="130">
        <v>0</v>
      </c>
      <c r="L20" s="130">
        <v>0</v>
      </c>
      <c r="M20" s="130">
        <f t="shared" si="1"/>
        <v>0</v>
      </c>
    </row>
    <row r="21" spans="1:13" ht="168.75" customHeight="1" x14ac:dyDescent="0.35">
      <c r="A21" s="5" t="s">
        <v>12</v>
      </c>
      <c r="B21" s="290" t="s">
        <v>457</v>
      </c>
      <c r="C21" s="290"/>
      <c r="D21" s="290"/>
      <c r="E21" s="290"/>
      <c r="F21" s="290"/>
      <c r="G21" s="290"/>
      <c r="H21" s="290"/>
      <c r="I21" s="290"/>
      <c r="J21" s="290"/>
      <c r="K21" s="290"/>
      <c r="L21" s="290"/>
      <c r="M21" s="290"/>
    </row>
    <row r="22" spans="1:13" ht="43.5" x14ac:dyDescent="0.35">
      <c r="A22" s="5" t="s">
        <v>13</v>
      </c>
      <c r="B22" s="290" t="s">
        <v>444</v>
      </c>
      <c r="C22" s="290"/>
      <c r="D22" s="290"/>
      <c r="E22" s="290"/>
      <c r="F22" s="290"/>
      <c r="G22" s="290"/>
      <c r="H22" s="290"/>
      <c r="I22" s="290"/>
      <c r="J22" s="290"/>
      <c r="K22" s="290"/>
      <c r="L22" s="290"/>
      <c r="M22" s="290"/>
    </row>
    <row r="25" spans="1:13" x14ac:dyDescent="0.35">
      <c r="A25" s="289" t="s">
        <v>14</v>
      </c>
      <c r="B25" s="289"/>
      <c r="C25" s="289"/>
      <c r="D25" s="289"/>
      <c r="E25" s="289"/>
      <c r="F25" s="289"/>
      <c r="G25" s="289"/>
      <c r="H25" s="289"/>
      <c r="I25" s="289"/>
      <c r="J25" s="289"/>
    </row>
    <row r="26" spans="1:13" x14ac:dyDescent="0.35">
      <c r="A26" s="291" t="s">
        <v>15</v>
      </c>
      <c r="B26" s="291"/>
      <c r="C26" s="291"/>
      <c r="D26" s="291"/>
      <c r="E26" s="291"/>
      <c r="F26" s="291"/>
      <c r="G26" s="291"/>
      <c r="H26" s="291"/>
      <c r="I26" s="291"/>
      <c r="J26" s="291"/>
    </row>
    <row r="27" spans="1:13" x14ac:dyDescent="0.35">
      <c r="A27" s="290" t="s">
        <v>16</v>
      </c>
      <c r="B27" s="290"/>
      <c r="C27" s="6">
        <v>0</v>
      </c>
      <c r="D27" s="5">
        <v>1</v>
      </c>
      <c r="E27" s="5">
        <v>2</v>
      </c>
      <c r="F27" s="5">
        <v>3</v>
      </c>
      <c r="G27" s="5">
        <v>5</v>
      </c>
      <c r="H27" s="5">
        <v>10</v>
      </c>
      <c r="I27" s="292" t="s">
        <v>3</v>
      </c>
      <c r="J27" s="292"/>
    </row>
    <row r="28" spans="1:13" ht="43.5" x14ac:dyDescent="0.35">
      <c r="A28" s="131" t="s">
        <v>17</v>
      </c>
      <c r="B28" s="5" t="s">
        <v>20</v>
      </c>
      <c r="C28" s="131"/>
      <c r="D28" s="131"/>
      <c r="E28" s="131"/>
      <c r="F28" s="131"/>
      <c r="G28" s="131"/>
      <c r="H28" s="131"/>
      <c r="I28" s="290"/>
      <c r="J28" s="290"/>
    </row>
    <row r="29" spans="1:13" ht="87" x14ac:dyDescent="0.35">
      <c r="A29" s="131" t="s">
        <v>18</v>
      </c>
      <c r="B29" s="5" t="s">
        <v>21</v>
      </c>
      <c r="C29" s="131"/>
      <c r="D29" s="131"/>
      <c r="E29" s="131"/>
      <c r="F29" s="131"/>
      <c r="G29" s="131"/>
      <c r="H29" s="131"/>
      <c r="I29" s="294"/>
      <c r="J29" s="296"/>
    </row>
    <row r="30" spans="1:13" ht="87" x14ac:dyDescent="0.35">
      <c r="A30" s="131" t="s">
        <v>19</v>
      </c>
      <c r="B30" s="7" t="s">
        <v>22</v>
      </c>
      <c r="C30" s="131"/>
      <c r="D30" s="131"/>
      <c r="E30" s="131"/>
      <c r="F30" s="131"/>
      <c r="G30" s="131"/>
      <c r="H30" s="131"/>
      <c r="I30" s="290"/>
      <c r="J30" s="290"/>
    </row>
    <row r="31" spans="1:13" ht="29" x14ac:dyDescent="0.35">
      <c r="A31" s="8"/>
      <c r="B31" s="5" t="s">
        <v>23</v>
      </c>
      <c r="C31" s="131"/>
      <c r="D31" s="131"/>
      <c r="E31" s="131"/>
      <c r="F31" s="131"/>
      <c r="G31" s="131"/>
      <c r="H31" s="131"/>
      <c r="I31" s="290"/>
      <c r="J31" s="290"/>
    </row>
    <row r="32" spans="1:13" ht="43.5" x14ac:dyDescent="0.35">
      <c r="A32" s="290" t="s">
        <v>24</v>
      </c>
      <c r="B32" s="5" t="s">
        <v>20</v>
      </c>
      <c r="C32" s="290"/>
      <c r="D32" s="290"/>
      <c r="E32" s="290"/>
      <c r="F32" s="290"/>
      <c r="G32" s="290"/>
      <c r="H32" s="290"/>
      <c r="I32" s="290"/>
      <c r="J32" s="290"/>
    </row>
    <row r="33" spans="1:10" ht="87" x14ac:dyDescent="0.35">
      <c r="A33" s="290"/>
      <c r="B33" s="5" t="s">
        <v>21</v>
      </c>
      <c r="C33" s="290"/>
      <c r="D33" s="290"/>
      <c r="E33" s="290"/>
      <c r="F33" s="290"/>
      <c r="G33" s="290"/>
      <c r="H33" s="290"/>
      <c r="I33" s="290"/>
      <c r="J33" s="290"/>
    </row>
    <row r="34" spans="1:10" ht="87" x14ac:dyDescent="0.35">
      <c r="A34" s="290"/>
      <c r="B34" s="7" t="s">
        <v>25</v>
      </c>
      <c r="C34" s="290"/>
      <c r="D34" s="290"/>
      <c r="E34" s="290"/>
      <c r="F34" s="290"/>
      <c r="G34" s="290"/>
      <c r="H34" s="290"/>
      <c r="I34" s="290"/>
      <c r="J34" s="290"/>
    </row>
    <row r="35" spans="1:10" ht="29" x14ac:dyDescent="0.35">
      <c r="A35" s="290"/>
      <c r="B35" s="5" t="s">
        <v>23</v>
      </c>
      <c r="C35" s="131"/>
      <c r="D35" s="131"/>
      <c r="E35" s="131"/>
      <c r="F35" s="131"/>
      <c r="G35" s="131"/>
      <c r="H35" s="131"/>
      <c r="I35" s="290"/>
      <c r="J35" s="290"/>
    </row>
    <row r="36" spans="1:10" ht="87" x14ac:dyDescent="0.35">
      <c r="A36" s="290" t="s">
        <v>26</v>
      </c>
      <c r="B36" s="5" t="s">
        <v>22</v>
      </c>
      <c r="C36" s="294"/>
      <c r="D36" s="295"/>
      <c r="E36" s="295"/>
      <c r="F36" s="295"/>
      <c r="G36" s="295"/>
      <c r="H36" s="295"/>
      <c r="I36" s="295"/>
      <c r="J36" s="296"/>
    </row>
    <row r="37" spans="1:10" ht="29" x14ac:dyDescent="0.35">
      <c r="A37" s="290"/>
      <c r="B37" s="5" t="s">
        <v>23</v>
      </c>
      <c r="C37" s="131"/>
      <c r="D37" s="131"/>
      <c r="E37" s="131"/>
      <c r="F37" s="131"/>
      <c r="G37" s="131"/>
      <c r="H37" s="131"/>
      <c r="I37" s="290"/>
      <c r="J37" s="290"/>
    </row>
    <row r="38" spans="1:10" ht="43.5" x14ac:dyDescent="0.35">
      <c r="A38" s="131" t="s">
        <v>13</v>
      </c>
      <c r="B38" s="294"/>
      <c r="C38" s="295"/>
      <c r="D38" s="295"/>
      <c r="E38" s="295"/>
      <c r="F38" s="295"/>
      <c r="G38" s="295"/>
      <c r="H38" s="295"/>
      <c r="I38" s="295"/>
      <c r="J38" s="296"/>
    </row>
  </sheetData>
  <mergeCells count="22">
    <mergeCell ref="A36:A37"/>
    <mergeCell ref="C36:J36"/>
    <mergeCell ref="I37:J37"/>
    <mergeCell ref="B38:J38"/>
    <mergeCell ref="I31:J31"/>
    <mergeCell ref="A32:A35"/>
    <mergeCell ref="C32:J32"/>
    <mergeCell ref="C33:J33"/>
    <mergeCell ref="C34:J34"/>
    <mergeCell ref="I35:J35"/>
    <mergeCell ref="I30:J30"/>
    <mergeCell ref="A1:M1"/>
    <mergeCell ref="A2:A3"/>
    <mergeCell ref="B2:M2"/>
    <mergeCell ref="B21:M21"/>
    <mergeCell ref="B22:M22"/>
    <mergeCell ref="A25:J25"/>
    <mergeCell ref="A26:J26"/>
    <mergeCell ref="A27:B27"/>
    <mergeCell ref="I27:J27"/>
    <mergeCell ref="I28:J28"/>
    <mergeCell ref="I29:J29"/>
  </mergeCells>
  <pageMargins left="0.7" right="0.7" top="0.75" bottom="0.75" header="0.3" footer="0.3"/>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workbookViewId="0">
      <selection activeCell="P17" sqref="P16:P17"/>
    </sheetView>
  </sheetViews>
  <sheetFormatPr defaultRowHeight="14.5" x14ac:dyDescent="0.35"/>
  <cols>
    <col min="1" max="1" width="33.7265625" customWidth="1"/>
  </cols>
  <sheetData>
    <row r="1" spans="1:17" x14ac:dyDescent="0.35">
      <c r="A1" s="289"/>
      <c r="B1" s="289"/>
      <c r="C1" s="289"/>
      <c r="D1" s="289"/>
      <c r="E1" s="289"/>
      <c r="F1" s="289"/>
      <c r="G1" s="289"/>
      <c r="H1" s="289"/>
      <c r="I1" s="289"/>
      <c r="J1" s="289"/>
      <c r="K1" s="289"/>
      <c r="L1" s="289"/>
      <c r="M1" s="289"/>
    </row>
    <row r="2" spans="1:17" x14ac:dyDescent="0.35">
      <c r="A2" s="290" t="s">
        <v>1</v>
      </c>
      <c r="B2" s="291" t="s">
        <v>2</v>
      </c>
      <c r="C2" s="291"/>
      <c r="D2" s="291"/>
      <c r="E2" s="291"/>
      <c r="F2" s="291"/>
      <c r="G2" s="291"/>
      <c r="H2" s="291"/>
      <c r="I2" s="291"/>
      <c r="J2" s="291"/>
      <c r="K2" s="291"/>
      <c r="L2" s="291"/>
      <c r="M2" s="291"/>
    </row>
    <row r="3" spans="1:17" ht="29" x14ac:dyDescent="0.35">
      <c r="A3" s="290"/>
      <c r="B3" s="1">
        <v>0</v>
      </c>
      <c r="C3" s="1">
        <v>1</v>
      </c>
      <c r="D3" s="1">
        <v>2</v>
      </c>
      <c r="E3" s="1">
        <v>3</v>
      </c>
      <c r="F3" s="1">
        <v>4</v>
      </c>
      <c r="G3" s="1">
        <v>5</v>
      </c>
      <c r="H3" s="1">
        <v>6</v>
      </c>
      <c r="I3" s="1">
        <v>7</v>
      </c>
      <c r="J3" s="1">
        <v>8</v>
      </c>
      <c r="K3" s="1">
        <v>9</v>
      </c>
      <c r="L3" s="1">
        <v>10</v>
      </c>
      <c r="M3" s="2" t="s">
        <v>3</v>
      </c>
    </row>
    <row r="4" spans="1:17" x14ac:dyDescent="0.35">
      <c r="A4" s="3" t="s">
        <v>4</v>
      </c>
      <c r="B4" s="141">
        <f>SUM(B5:B7)</f>
        <v>0</v>
      </c>
      <c r="C4" s="141">
        <f t="shared" ref="C4:L4" si="0">SUM(C5:C7)</f>
        <v>0</v>
      </c>
      <c r="D4" s="141">
        <f t="shared" si="0"/>
        <v>0</v>
      </c>
      <c r="E4" s="141">
        <f t="shared" si="0"/>
        <v>0</v>
      </c>
      <c r="F4" s="141">
        <f t="shared" si="0"/>
        <v>0</v>
      </c>
      <c r="G4" s="141">
        <f t="shared" si="0"/>
        <v>0</v>
      </c>
      <c r="H4" s="141">
        <f t="shared" si="0"/>
        <v>0</v>
      </c>
      <c r="I4" s="141">
        <f t="shared" si="0"/>
        <v>0</v>
      </c>
      <c r="J4" s="141">
        <f t="shared" si="0"/>
        <v>0</v>
      </c>
      <c r="K4" s="141">
        <f t="shared" si="0"/>
        <v>0</v>
      </c>
      <c r="L4" s="141">
        <f t="shared" si="0"/>
        <v>0</v>
      </c>
      <c r="M4" s="141">
        <f>SUM(B4:L4)</f>
        <v>0</v>
      </c>
    </row>
    <row r="5" spans="1:17" ht="72.5" x14ac:dyDescent="0.35">
      <c r="A5" s="5" t="s">
        <v>438</v>
      </c>
      <c r="B5" s="141">
        <v>0</v>
      </c>
      <c r="C5" s="141">
        <v>0</v>
      </c>
      <c r="D5" s="141">
        <v>0</v>
      </c>
      <c r="E5" s="141">
        <v>0</v>
      </c>
      <c r="F5" s="141">
        <v>0</v>
      </c>
      <c r="G5" s="141">
        <v>0</v>
      </c>
      <c r="H5" s="141">
        <v>0</v>
      </c>
      <c r="I5" s="141">
        <v>0</v>
      </c>
      <c r="J5" s="141">
        <v>0</v>
      </c>
      <c r="K5" s="141">
        <v>0</v>
      </c>
      <c r="L5" s="141">
        <v>0</v>
      </c>
      <c r="M5" s="141">
        <f t="shared" ref="M5:M20" si="1">SUM(B5:L5)</f>
        <v>0</v>
      </c>
    </row>
    <row r="6" spans="1:17" x14ac:dyDescent="0.35">
      <c r="A6" s="5" t="s">
        <v>6</v>
      </c>
      <c r="B6" s="141">
        <v>0</v>
      </c>
      <c r="C6" s="141">
        <v>0</v>
      </c>
      <c r="D6" s="141">
        <v>0</v>
      </c>
      <c r="E6" s="141">
        <v>0</v>
      </c>
      <c r="F6" s="141">
        <v>0</v>
      </c>
      <c r="G6" s="141">
        <v>0</v>
      </c>
      <c r="H6" s="141">
        <v>0</v>
      </c>
      <c r="I6" s="141">
        <v>0</v>
      </c>
      <c r="J6" s="141">
        <v>0</v>
      </c>
      <c r="K6" s="141">
        <v>0</v>
      </c>
      <c r="L6" s="141">
        <v>0</v>
      </c>
      <c r="M6" s="141">
        <f t="shared" si="1"/>
        <v>0</v>
      </c>
    </row>
    <row r="7" spans="1:17" ht="58" x14ac:dyDescent="0.35">
      <c r="A7" s="5" t="s">
        <v>439</v>
      </c>
      <c r="B7" s="141">
        <v>0</v>
      </c>
      <c r="C7" s="141">
        <v>0</v>
      </c>
      <c r="D7" s="141">
        <v>0</v>
      </c>
      <c r="E7" s="141">
        <v>0</v>
      </c>
      <c r="F7" s="141">
        <v>0</v>
      </c>
      <c r="G7" s="141">
        <v>0</v>
      </c>
      <c r="H7" s="141">
        <v>0</v>
      </c>
      <c r="I7" s="141">
        <v>0</v>
      </c>
      <c r="J7" s="141">
        <v>0</v>
      </c>
      <c r="K7" s="141">
        <v>0</v>
      </c>
      <c r="L7" s="141">
        <v>0</v>
      </c>
      <c r="M7" s="141">
        <f t="shared" si="1"/>
        <v>0</v>
      </c>
    </row>
    <row r="8" spans="1:17" x14ac:dyDescent="0.35">
      <c r="A8" s="3" t="s">
        <v>8</v>
      </c>
      <c r="B8" s="65">
        <f>SUM(B9:B11)</f>
        <v>0.12</v>
      </c>
      <c r="C8" s="65">
        <f t="shared" ref="C8:L8" si="2">SUM(C9:C11)</f>
        <v>0.42</v>
      </c>
      <c r="D8" s="65">
        <f t="shared" si="2"/>
        <v>0.25</v>
      </c>
      <c r="E8" s="141">
        <f t="shared" si="2"/>
        <v>0.25</v>
      </c>
      <c r="F8" s="141">
        <f t="shared" si="2"/>
        <v>0.25</v>
      </c>
      <c r="G8" s="141">
        <f t="shared" si="2"/>
        <v>0.25</v>
      </c>
      <c r="H8" s="141">
        <f t="shared" si="2"/>
        <v>0.25</v>
      </c>
      <c r="I8" s="141">
        <f t="shared" si="2"/>
        <v>0.25</v>
      </c>
      <c r="J8" s="141">
        <f t="shared" si="2"/>
        <v>0.25</v>
      </c>
      <c r="K8" s="141">
        <f t="shared" si="2"/>
        <v>0.25</v>
      </c>
      <c r="L8" s="141">
        <f t="shared" si="2"/>
        <v>0.25</v>
      </c>
      <c r="M8" s="141">
        <f t="shared" si="1"/>
        <v>2.79</v>
      </c>
    </row>
    <row r="9" spans="1:17" x14ac:dyDescent="0.35">
      <c r="A9" s="5" t="s">
        <v>5</v>
      </c>
      <c r="B9" s="141">
        <v>0.12</v>
      </c>
      <c r="C9" s="141">
        <v>0.42</v>
      </c>
      <c r="D9" s="141">
        <v>0.25</v>
      </c>
      <c r="E9" s="141">
        <v>0.25</v>
      </c>
      <c r="F9" s="141">
        <v>0.25</v>
      </c>
      <c r="G9" s="141">
        <v>0.25</v>
      </c>
      <c r="H9" s="141">
        <v>0.25</v>
      </c>
      <c r="I9" s="141">
        <v>0.25</v>
      </c>
      <c r="J9" s="141">
        <v>0.25</v>
      </c>
      <c r="K9" s="141">
        <v>0.25</v>
      </c>
      <c r="L9" s="141">
        <v>0.25</v>
      </c>
      <c r="M9" s="141">
        <f t="shared" si="1"/>
        <v>2.79</v>
      </c>
    </row>
    <row r="10" spans="1:17" x14ac:dyDescent="0.35">
      <c r="A10" s="5" t="s">
        <v>6</v>
      </c>
      <c r="B10" s="141">
        <v>0</v>
      </c>
      <c r="C10" s="141">
        <v>0</v>
      </c>
      <c r="D10" s="141">
        <v>0</v>
      </c>
      <c r="E10" s="141">
        <v>0</v>
      </c>
      <c r="F10" s="141">
        <v>0</v>
      </c>
      <c r="G10" s="141">
        <v>0</v>
      </c>
      <c r="H10" s="141">
        <v>0</v>
      </c>
      <c r="I10" s="141">
        <v>0</v>
      </c>
      <c r="J10" s="141">
        <v>0</v>
      </c>
      <c r="K10" s="141">
        <v>0</v>
      </c>
      <c r="L10" s="141">
        <v>0</v>
      </c>
      <c r="M10" s="141">
        <f t="shared" si="1"/>
        <v>0</v>
      </c>
    </row>
    <row r="11" spans="1:17" x14ac:dyDescent="0.35">
      <c r="A11" s="5" t="s">
        <v>7</v>
      </c>
      <c r="B11" s="141">
        <v>0</v>
      </c>
      <c r="C11" s="141">
        <v>0</v>
      </c>
      <c r="D11" s="141">
        <v>0</v>
      </c>
      <c r="E11" s="141">
        <v>0</v>
      </c>
      <c r="F11" s="141">
        <v>0</v>
      </c>
      <c r="G11" s="141">
        <v>0</v>
      </c>
      <c r="H11" s="141">
        <v>0</v>
      </c>
      <c r="I11" s="141">
        <v>0</v>
      </c>
      <c r="J11" s="141">
        <v>0</v>
      </c>
      <c r="K11" s="141">
        <v>0</v>
      </c>
      <c r="L11" s="141">
        <v>0</v>
      </c>
      <c r="M11" s="141">
        <f t="shared" si="1"/>
        <v>0</v>
      </c>
    </row>
    <row r="12" spans="1:17" x14ac:dyDescent="0.35">
      <c r="A12" s="3" t="s">
        <v>11</v>
      </c>
      <c r="B12" s="141">
        <f>SUM(B13:B15)</f>
        <v>-0.12</v>
      </c>
      <c r="C12" s="141">
        <f t="shared" ref="C12:L12" si="3">SUM(C13:C15)</f>
        <v>-0.42</v>
      </c>
      <c r="D12" s="141">
        <f t="shared" si="3"/>
        <v>-0.25</v>
      </c>
      <c r="E12" s="141">
        <f t="shared" si="3"/>
        <v>-0.25</v>
      </c>
      <c r="F12" s="141">
        <f t="shared" si="3"/>
        <v>-0.25</v>
      </c>
      <c r="G12" s="141">
        <f t="shared" si="3"/>
        <v>-0.25</v>
      </c>
      <c r="H12" s="141">
        <f t="shared" si="3"/>
        <v>-0.25</v>
      </c>
      <c r="I12" s="141">
        <f t="shared" si="3"/>
        <v>-0.25</v>
      </c>
      <c r="J12" s="141">
        <f t="shared" si="3"/>
        <v>-0.25</v>
      </c>
      <c r="K12" s="141">
        <f t="shared" si="3"/>
        <v>-0.25</v>
      </c>
      <c r="L12" s="141">
        <f t="shared" si="3"/>
        <v>-0.25</v>
      </c>
      <c r="M12" s="141">
        <f t="shared" si="1"/>
        <v>-2.79</v>
      </c>
      <c r="Q12" s="23"/>
    </row>
    <row r="13" spans="1:17" ht="15" thickBot="1" x14ac:dyDescent="0.4">
      <c r="A13" s="5" t="s">
        <v>5</v>
      </c>
      <c r="B13" s="141">
        <v>-0.12</v>
      </c>
      <c r="C13" s="141">
        <v>-0.42</v>
      </c>
      <c r="D13" s="141">
        <v>-0.25</v>
      </c>
      <c r="E13" s="141">
        <v>-0.25</v>
      </c>
      <c r="F13" s="141">
        <v>-0.25</v>
      </c>
      <c r="G13" s="141">
        <v>-0.25</v>
      </c>
      <c r="H13" s="141">
        <v>-0.25</v>
      </c>
      <c r="I13" s="141">
        <v>-0.25</v>
      </c>
      <c r="J13" s="141">
        <v>-0.25</v>
      </c>
      <c r="K13" s="141">
        <v>-0.25</v>
      </c>
      <c r="L13" s="141">
        <v>-0.25</v>
      </c>
      <c r="M13" s="141">
        <f t="shared" si="1"/>
        <v>-2.79</v>
      </c>
    </row>
    <row r="14" spans="1:17" ht="15" thickBot="1" x14ac:dyDescent="0.4">
      <c r="A14" s="5" t="s">
        <v>6</v>
      </c>
      <c r="B14" s="141">
        <v>0</v>
      </c>
      <c r="C14" s="141">
        <v>0</v>
      </c>
      <c r="D14" s="141">
        <v>0</v>
      </c>
      <c r="E14" s="141">
        <v>0</v>
      </c>
      <c r="F14" s="141">
        <v>0</v>
      </c>
      <c r="G14" s="141">
        <v>0</v>
      </c>
      <c r="H14" s="141">
        <v>0</v>
      </c>
      <c r="I14" s="141">
        <v>0</v>
      </c>
      <c r="J14" s="141">
        <v>0</v>
      </c>
      <c r="K14" s="141">
        <v>0</v>
      </c>
      <c r="L14" s="141">
        <v>0</v>
      </c>
      <c r="M14" s="141">
        <f t="shared" si="1"/>
        <v>0</v>
      </c>
      <c r="O14" s="67"/>
      <c r="P14" s="74"/>
    </row>
    <row r="15" spans="1:17" ht="15" thickBot="1" x14ac:dyDescent="0.4">
      <c r="A15" s="5" t="s">
        <v>7</v>
      </c>
      <c r="B15" s="141">
        <v>0</v>
      </c>
      <c r="C15" s="141">
        <v>0</v>
      </c>
      <c r="D15" s="141">
        <v>0</v>
      </c>
      <c r="E15" s="141">
        <v>0</v>
      </c>
      <c r="F15" s="141">
        <v>0</v>
      </c>
      <c r="G15" s="141">
        <v>0</v>
      </c>
      <c r="H15" s="141">
        <v>0</v>
      </c>
      <c r="I15" s="141">
        <v>0</v>
      </c>
      <c r="J15" s="141">
        <v>0</v>
      </c>
      <c r="K15" s="141">
        <v>0</v>
      </c>
      <c r="L15" s="141">
        <v>0</v>
      </c>
      <c r="M15" s="141">
        <f t="shared" si="1"/>
        <v>0</v>
      </c>
      <c r="O15" s="67"/>
      <c r="P15" s="74"/>
    </row>
    <row r="16" spans="1:17" ht="29" x14ac:dyDescent="0.35">
      <c r="A16" s="3" t="s">
        <v>9</v>
      </c>
      <c r="B16" s="141">
        <v>0.68</v>
      </c>
      <c r="C16" s="141">
        <v>2.12</v>
      </c>
      <c r="D16" s="141">
        <v>0</v>
      </c>
      <c r="E16" s="141">
        <v>0</v>
      </c>
      <c r="F16" s="141">
        <v>0</v>
      </c>
      <c r="G16" s="141">
        <v>0</v>
      </c>
      <c r="H16" s="141">
        <v>0</v>
      </c>
      <c r="I16" s="141">
        <v>0</v>
      </c>
      <c r="J16" s="141">
        <v>0</v>
      </c>
      <c r="K16" s="141">
        <v>0</v>
      </c>
      <c r="L16" s="141">
        <v>0</v>
      </c>
      <c r="M16" s="141">
        <f t="shared" si="1"/>
        <v>2.8000000000000003</v>
      </c>
    </row>
    <row r="17" spans="1:13" x14ac:dyDescent="0.35">
      <c r="A17" s="3" t="s">
        <v>10</v>
      </c>
      <c r="B17" s="141">
        <f t="shared" ref="B17:L17" si="4">SUM(B18:B20)</f>
        <v>0</v>
      </c>
      <c r="C17" s="141">
        <f t="shared" si="4"/>
        <v>0.3</v>
      </c>
      <c r="D17" s="141">
        <f t="shared" si="4"/>
        <v>0.73</v>
      </c>
      <c r="E17" s="141">
        <f t="shared" si="4"/>
        <v>0.73</v>
      </c>
      <c r="F17" s="141">
        <f t="shared" si="4"/>
        <v>0.73</v>
      </c>
      <c r="G17" s="141">
        <f t="shared" si="4"/>
        <v>0.73</v>
      </c>
      <c r="H17" s="141">
        <f t="shared" si="4"/>
        <v>0.73</v>
      </c>
      <c r="I17" s="141">
        <f t="shared" si="4"/>
        <v>0.73</v>
      </c>
      <c r="J17" s="141">
        <f t="shared" si="4"/>
        <v>0.73</v>
      </c>
      <c r="K17" s="141">
        <f t="shared" si="4"/>
        <v>0.73</v>
      </c>
      <c r="L17" s="141">
        <f t="shared" si="4"/>
        <v>0.73</v>
      </c>
      <c r="M17" s="141">
        <f t="shared" si="1"/>
        <v>6.870000000000001</v>
      </c>
    </row>
    <row r="18" spans="1:13" x14ac:dyDescent="0.35">
      <c r="A18" s="5" t="s">
        <v>5</v>
      </c>
      <c r="B18" s="141">
        <v>0</v>
      </c>
      <c r="C18" s="141">
        <v>0.3</v>
      </c>
      <c r="D18" s="141">
        <v>0.73</v>
      </c>
      <c r="E18" s="141">
        <v>0.73</v>
      </c>
      <c r="F18" s="141">
        <v>0.73</v>
      </c>
      <c r="G18" s="141">
        <v>0.73</v>
      </c>
      <c r="H18" s="141">
        <v>0.73</v>
      </c>
      <c r="I18" s="141">
        <v>0.73</v>
      </c>
      <c r="J18" s="141">
        <v>0.73</v>
      </c>
      <c r="K18" s="141">
        <v>0.73</v>
      </c>
      <c r="L18" s="141">
        <v>0.73</v>
      </c>
      <c r="M18" s="141">
        <f t="shared" si="1"/>
        <v>6.870000000000001</v>
      </c>
    </row>
    <row r="19" spans="1:13" x14ac:dyDescent="0.35">
      <c r="A19" s="5" t="s">
        <v>6</v>
      </c>
      <c r="B19" s="141">
        <v>0</v>
      </c>
      <c r="C19" s="141">
        <v>0</v>
      </c>
      <c r="D19" s="141">
        <v>0</v>
      </c>
      <c r="E19" s="141">
        <v>0</v>
      </c>
      <c r="F19" s="141">
        <v>0</v>
      </c>
      <c r="G19" s="141">
        <v>0</v>
      </c>
      <c r="H19" s="141">
        <v>0</v>
      </c>
      <c r="I19" s="141">
        <v>0</v>
      </c>
      <c r="J19" s="141">
        <v>0</v>
      </c>
      <c r="K19" s="141">
        <v>0</v>
      </c>
      <c r="L19" s="141">
        <v>0</v>
      </c>
      <c r="M19" s="141">
        <f t="shared" si="1"/>
        <v>0</v>
      </c>
    </row>
    <row r="20" spans="1:13" x14ac:dyDescent="0.35">
      <c r="A20" s="5" t="s">
        <v>7</v>
      </c>
      <c r="B20" s="141">
        <v>0</v>
      </c>
      <c r="C20" s="141">
        <v>0</v>
      </c>
      <c r="D20" s="141">
        <v>0</v>
      </c>
      <c r="E20" s="141">
        <v>0</v>
      </c>
      <c r="F20" s="141">
        <v>0</v>
      </c>
      <c r="G20" s="141">
        <v>0</v>
      </c>
      <c r="H20" s="141">
        <v>0</v>
      </c>
      <c r="I20" s="141">
        <v>0</v>
      </c>
      <c r="J20" s="141">
        <v>0</v>
      </c>
      <c r="K20" s="141">
        <v>0</v>
      </c>
      <c r="L20" s="141">
        <v>0</v>
      </c>
      <c r="M20" s="141">
        <f t="shared" si="1"/>
        <v>0</v>
      </c>
    </row>
    <row r="21" spans="1:13" ht="168.75" customHeight="1" x14ac:dyDescent="0.35">
      <c r="A21" s="5" t="s">
        <v>12</v>
      </c>
      <c r="B21" s="290" t="s">
        <v>467</v>
      </c>
      <c r="C21" s="290"/>
      <c r="D21" s="290"/>
      <c r="E21" s="290"/>
      <c r="F21" s="290"/>
      <c r="G21" s="290"/>
      <c r="H21" s="290"/>
      <c r="I21" s="290"/>
      <c r="J21" s="290"/>
      <c r="K21" s="290"/>
      <c r="L21" s="290"/>
      <c r="M21" s="290"/>
    </row>
    <row r="22" spans="1:13" ht="43.5" x14ac:dyDescent="0.35">
      <c r="A22" s="5" t="s">
        <v>13</v>
      </c>
      <c r="B22" s="290" t="s">
        <v>468</v>
      </c>
      <c r="C22" s="290"/>
      <c r="D22" s="290"/>
      <c r="E22" s="290"/>
      <c r="F22" s="290"/>
      <c r="G22" s="290"/>
      <c r="H22" s="290"/>
      <c r="I22" s="290"/>
      <c r="J22" s="290"/>
      <c r="K22" s="290"/>
      <c r="L22" s="290"/>
      <c r="M22" s="290"/>
    </row>
    <row r="25" spans="1:13" x14ac:dyDescent="0.35">
      <c r="A25" s="289" t="s">
        <v>14</v>
      </c>
      <c r="B25" s="289"/>
      <c r="C25" s="289"/>
      <c r="D25" s="289"/>
      <c r="E25" s="289"/>
      <c r="F25" s="289"/>
      <c r="G25" s="289"/>
      <c r="H25" s="289"/>
      <c r="I25" s="289"/>
      <c r="J25" s="289"/>
    </row>
    <row r="26" spans="1:13" x14ac:dyDescent="0.35">
      <c r="A26" s="291" t="s">
        <v>15</v>
      </c>
      <c r="B26" s="291"/>
      <c r="C26" s="291"/>
      <c r="D26" s="291"/>
      <c r="E26" s="291"/>
      <c r="F26" s="291"/>
      <c r="G26" s="291"/>
      <c r="H26" s="291"/>
      <c r="I26" s="291"/>
      <c r="J26" s="291"/>
    </row>
    <row r="27" spans="1:13" x14ac:dyDescent="0.35">
      <c r="A27" s="290" t="s">
        <v>16</v>
      </c>
      <c r="B27" s="290"/>
      <c r="C27" s="6">
        <v>0</v>
      </c>
      <c r="D27" s="5">
        <v>1</v>
      </c>
      <c r="E27" s="5">
        <v>2</v>
      </c>
      <c r="F27" s="5">
        <v>3</v>
      </c>
      <c r="G27" s="5">
        <v>5</v>
      </c>
      <c r="H27" s="5">
        <v>10</v>
      </c>
      <c r="I27" s="292" t="s">
        <v>3</v>
      </c>
      <c r="J27" s="292"/>
    </row>
    <row r="28" spans="1:13" ht="58" x14ac:dyDescent="0.35">
      <c r="A28" s="445" t="s">
        <v>461</v>
      </c>
      <c r="B28" s="5" t="s">
        <v>469</v>
      </c>
      <c r="C28" s="140">
        <v>0</v>
      </c>
      <c r="D28" s="140">
        <v>0</v>
      </c>
      <c r="E28" s="140">
        <v>0</v>
      </c>
      <c r="F28" s="140">
        <v>0</v>
      </c>
      <c r="G28" s="140">
        <v>0</v>
      </c>
      <c r="H28" s="140">
        <v>0</v>
      </c>
      <c r="I28" s="290">
        <v>0</v>
      </c>
      <c r="J28" s="290"/>
    </row>
    <row r="29" spans="1:13" ht="87" x14ac:dyDescent="0.35">
      <c r="A29" s="446"/>
      <c r="B29" s="5" t="s">
        <v>21</v>
      </c>
      <c r="C29" s="140"/>
      <c r="D29" s="140"/>
      <c r="E29" s="140"/>
      <c r="F29" s="140"/>
      <c r="G29" s="140"/>
      <c r="H29" s="140"/>
      <c r="I29" s="294"/>
      <c r="J29" s="296"/>
    </row>
    <row r="30" spans="1:13" ht="87" x14ac:dyDescent="0.35">
      <c r="A30" s="446"/>
      <c r="B30" s="7" t="s">
        <v>22</v>
      </c>
      <c r="C30" s="140">
        <v>0</v>
      </c>
      <c r="D30" s="140">
        <v>0</v>
      </c>
      <c r="E30" s="140">
        <v>0</v>
      </c>
      <c r="F30" s="140">
        <v>0</v>
      </c>
      <c r="G30" s="140">
        <v>0</v>
      </c>
      <c r="H30" s="140">
        <v>0</v>
      </c>
      <c r="I30" s="290">
        <v>0</v>
      </c>
      <c r="J30" s="290"/>
    </row>
    <row r="31" spans="1:13" ht="29" x14ac:dyDescent="0.35">
      <c r="A31" s="447"/>
      <c r="B31" s="5" t="s">
        <v>23</v>
      </c>
      <c r="C31" s="140"/>
      <c r="D31" s="140"/>
      <c r="E31" s="140"/>
      <c r="F31" s="140"/>
      <c r="G31" s="140"/>
      <c r="H31" s="140"/>
      <c r="I31" s="290"/>
      <c r="J31" s="290"/>
    </row>
    <row r="32" spans="1:13" ht="43.5" x14ac:dyDescent="0.35">
      <c r="A32" s="290" t="s">
        <v>24</v>
      </c>
      <c r="B32" s="5" t="s">
        <v>20</v>
      </c>
      <c r="C32" s="290" t="s">
        <v>470</v>
      </c>
      <c r="D32" s="290"/>
      <c r="E32" s="290"/>
      <c r="F32" s="290"/>
      <c r="G32" s="290"/>
      <c r="H32" s="290"/>
      <c r="I32" s="290"/>
      <c r="J32" s="290"/>
    </row>
    <row r="33" spans="1:10" ht="87" x14ac:dyDescent="0.35">
      <c r="A33" s="290"/>
      <c r="B33" s="5" t="s">
        <v>21</v>
      </c>
      <c r="C33" s="290" t="s">
        <v>471</v>
      </c>
      <c r="D33" s="290"/>
      <c r="E33" s="290"/>
      <c r="F33" s="290"/>
      <c r="G33" s="290"/>
      <c r="H33" s="290"/>
      <c r="I33" s="290"/>
      <c r="J33" s="290"/>
    </row>
    <row r="34" spans="1:10" ht="87" x14ac:dyDescent="0.35">
      <c r="A34" s="290"/>
      <c r="B34" s="7" t="s">
        <v>25</v>
      </c>
      <c r="C34" s="290" t="s">
        <v>470</v>
      </c>
      <c r="D34" s="290"/>
      <c r="E34" s="290"/>
      <c r="F34" s="290"/>
      <c r="G34" s="290"/>
      <c r="H34" s="290"/>
      <c r="I34" s="290"/>
      <c r="J34" s="290"/>
    </row>
    <row r="35" spans="1:10" ht="29" x14ac:dyDescent="0.35">
      <c r="A35" s="290"/>
      <c r="B35" s="5" t="s">
        <v>23</v>
      </c>
      <c r="C35" s="140"/>
      <c r="D35" s="140"/>
      <c r="E35" s="140"/>
      <c r="F35" s="140"/>
      <c r="G35" s="140"/>
      <c r="H35" s="140"/>
      <c r="I35" s="290"/>
      <c r="J35" s="290"/>
    </row>
    <row r="36" spans="1:10" ht="87" x14ac:dyDescent="0.35">
      <c r="A36" s="290" t="s">
        <v>26</v>
      </c>
      <c r="B36" s="5" t="s">
        <v>22</v>
      </c>
      <c r="C36" s="294" t="s">
        <v>472</v>
      </c>
      <c r="D36" s="295"/>
      <c r="E36" s="295"/>
      <c r="F36" s="295"/>
      <c r="G36" s="295"/>
      <c r="H36" s="295"/>
      <c r="I36" s="295"/>
      <c r="J36" s="296"/>
    </row>
    <row r="37" spans="1:10" ht="29" x14ac:dyDescent="0.35">
      <c r="A37" s="290"/>
      <c r="B37" s="5" t="s">
        <v>23</v>
      </c>
      <c r="C37" s="140"/>
      <c r="D37" s="140"/>
      <c r="E37" s="140"/>
      <c r="F37" s="140"/>
      <c r="G37" s="140"/>
      <c r="H37" s="140"/>
      <c r="I37" s="290"/>
      <c r="J37" s="290"/>
    </row>
    <row r="38" spans="1:10" ht="43.5" x14ac:dyDescent="0.35">
      <c r="A38" s="140" t="s">
        <v>13</v>
      </c>
      <c r="B38" s="294" t="s">
        <v>473</v>
      </c>
      <c r="C38" s="295"/>
      <c r="D38" s="295"/>
      <c r="E38" s="295"/>
      <c r="F38" s="295"/>
      <c r="G38" s="295"/>
      <c r="H38" s="295"/>
      <c r="I38" s="295"/>
      <c r="J38" s="296"/>
    </row>
  </sheetData>
  <mergeCells count="23">
    <mergeCell ref="A25:J25"/>
    <mergeCell ref="A1:M1"/>
    <mergeCell ref="A2:A3"/>
    <mergeCell ref="B2:M2"/>
    <mergeCell ref="B21:M21"/>
    <mergeCell ref="B22:M22"/>
    <mergeCell ref="A26:J26"/>
    <mergeCell ref="A27:B27"/>
    <mergeCell ref="I27:J27"/>
    <mergeCell ref="A28:A31"/>
    <mergeCell ref="I28:J28"/>
    <mergeCell ref="I29:J29"/>
    <mergeCell ref="I30:J30"/>
    <mergeCell ref="I31:J31"/>
    <mergeCell ref="B38:J38"/>
    <mergeCell ref="A32:A35"/>
    <mergeCell ref="C32:J32"/>
    <mergeCell ref="C33:J33"/>
    <mergeCell ref="C34:J34"/>
    <mergeCell ref="I35:J35"/>
    <mergeCell ref="A36:A37"/>
    <mergeCell ref="C36:J36"/>
    <mergeCell ref="I37:J37"/>
  </mergeCells>
  <pageMargins left="0.7" right="0.7" top="0.75" bottom="0.75" header="0.3" footer="0.3"/>
  <pageSetup paperSize="9" orientation="portrait" r:id="rId1"/>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38"/>
  <sheetViews>
    <sheetView zoomScale="85" zoomScaleNormal="85" workbookViewId="0">
      <selection activeCell="B21" sqref="B21:M21"/>
    </sheetView>
  </sheetViews>
  <sheetFormatPr defaultRowHeight="14.5" x14ac:dyDescent="0.35"/>
  <cols>
    <col min="1" max="1" width="33.7265625" customWidth="1"/>
  </cols>
  <sheetData>
    <row r="1" spans="1:16" x14ac:dyDescent="0.35">
      <c r="A1" s="289"/>
      <c r="B1" s="289"/>
      <c r="C1" s="289"/>
      <c r="D1" s="289"/>
      <c r="E1" s="289"/>
      <c r="F1" s="289"/>
      <c r="G1" s="289"/>
      <c r="H1" s="289"/>
      <c r="I1" s="289"/>
      <c r="J1" s="289"/>
      <c r="K1" s="289"/>
      <c r="L1" s="289"/>
      <c r="M1" s="289"/>
    </row>
    <row r="2" spans="1:16" x14ac:dyDescent="0.35">
      <c r="A2" s="290" t="s">
        <v>1</v>
      </c>
      <c r="B2" s="291" t="s">
        <v>2</v>
      </c>
      <c r="C2" s="291"/>
      <c r="D2" s="291"/>
      <c r="E2" s="291"/>
      <c r="F2" s="291"/>
      <c r="G2" s="291"/>
      <c r="H2" s="291"/>
      <c r="I2" s="291"/>
      <c r="J2" s="291"/>
      <c r="K2" s="291"/>
      <c r="L2" s="291"/>
      <c r="M2" s="291"/>
    </row>
    <row r="3" spans="1:16" ht="29" x14ac:dyDescent="0.35">
      <c r="A3" s="290"/>
      <c r="B3" s="1">
        <v>0</v>
      </c>
      <c r="C3" s="1">
        <v>1</v>
      </c>
      <c r="D3" s="1">
        <v>2</v>
      </c>
      <c r="E3" s="1">
        <v>3</v>
      </c>
      <c r="F3" s="1">
        <v>4</v>
      </c>
      <c r="G3" s="1">
        <v>5</v>
      </c>
      <c r="H3" s="1">
        <v>6</v>
      </c>
      <c r="I3" s="1">
        <v>7</v>
      </c>
      <c r="J3" s="1">
        <v>8</v>
      </c>
      <c r="K3" s="1">
        <v>9</v>
      </c>
      <c r="L3" s="1">
        <v>10</v>
      </c>
      <c r="M3" s="2" t="s">
        <v>3</v>
      </c>
    </row>
    <row r="4" spans="1:16" x14ac:dyDescent="0.35">
      <c r="A4" s="3" t="s">
        <v>4</v>
      </c>
      <c r="B4" s="172">
        <f>SUM(B5:B7)</f>
        <v>0</v>
      </c>
      <c r="C4" s="172">
        <f t="shared" ref="C4:L4" si="0">SUM(C5:C7)</f>
        <v>0</v>
      </c>
      <c r="D4" s="172">
        <f t="shared" si="0"/>
        <v>0</v>
      </c>
      <c r="E4" s="172">
        <f t="shared" si="0"/>
        <v>0</v>
      </c>
      <c r="F4" s="172">
        <f t="shared" si="0"/>
        <v>0</v>
      </c>
      <c r="G4" s="172">
        <f t="shared" si="0"/>
        <v>0</v>
      </c>
      <c r="H4" s="172">
        <f t="shared" si="0"/>
        <v>0</v>
      </c>
      <c r="I4" s="172">
        <f t="shared" si="0"/>
        <v>0</v>
      </c>
      <c r="J4" s="172">
        <f t="shared" si="0"/>
        <v>0</v>
      </c>
      <c r="K4" s="172">
        <f t="shared" si="0"/>
        <v>0</v>
      </c>
      <c r="L4" s="172">
        <f t="shared" si="0"/>
        <v>0</v>
      </c>
      <c r="M4" s="172">
        <f>SUM(B4:L4)</f>
        <v>0</v>
      </c>
    </row>
    <row r="5" spans="1:16" x14ac:dyDescent="0.35">
      <c r="A5" s="5" t="s">
        <v>5</v>
      </c>
      <c r="B5" s="172">
        <v>0</v>
      </c>
      <c r="C5" s="172">
        <v>0</v>
      </c>
      <c r="D5" s="172">
        <v>0</v>
      </c>
      <c r="E5" s="172">
        <v>0</v>
      </c>
      <c r="F5" s="172">
        <v>0</v>
      </c>
      <c r="G5" s="172">
        <v>0</v>
      </c>
      <c r="H5" s="172">
        <v>0</v>
      </c>
      <c r="I5" s="172">
        <v>0</v>
      </c>
      <c r="J5" s="172">
        <v>0</v>
      </c>
      <c r="K5" s="172">
        <v>0</v>
      </c>
      <c r="L5" s="172">
        <v>0</v>
      </c>
      <c r="M5" s="172">
        <f t="shared" ref="M5:M20" si="1">SUM(B5:L5)</f>
        <v>0</v>
      </c>
    </row>
    <row r="6" spans="1:16" x14ac:dyDescent="0.35">
      <c r="A6" s="5" t="s">
        <v>6</v>
      </c>
      <c r="B6" s="172">
        <v>0</v>
      </c>
      <c r="C6" s="172">
        <v>0</v>
      </c>
      <c r="D6" s="172">
        <v>0</v>
      </c>
      <c r="E6" s="172">
        <v>0</v>
      </c>
      <c r="F6" s="172">
        <v>0</v>
      </c>
      <c r="G6" s="172">
        <v>0</v>
      </c>
      <c r="H6" s="172">
        <v>0</v>
      </c>
      <c r="I6" s="172">
        <v>0</v>
      </c>
      <c r="J6" s="172">
        <v>0</v>
      </c>
      <c r="K6" s="172">
        <v>0</v>
      </c>
      <c r="L6" s="172">
        <v>0</v>
      </c>
      <c r="M6" s="172">
        <f t="shared" si="1"/>
        <v>0</v>
      </c>
    </row>
    <row r="7" spans="1:16" x14ac:dyDescent="0.35">
      <c r="A7" s="5" t="s">
        <v>7</v>
      </c>
      <c r="B7" s="172">
        <v>0</v>
      </c>
      <c r="C7" s="172">
        <v>0</v>
      </c>
      <c r="D7" s="172">
        <v>0</v>
      </c>
      <c r="E7" s="172">
        <v>0</v>
      </c>
      <c r="F7" s="172">
        <v>0</v>
      </c>
      <c r="G7" s="172">
        <v>0</v>
      </c>
      <c r="H7" s="172">
        <v>0</v>
      </c>
      <c r="I7" s="172">
        <v>0</v>
      </c>
      <c r="J7" s="172">
        <v>0</v>
      </c>
      <c r="K7" s="172">
        <v>0</v>
      </c>
      <c r="L7" s="172">
        <v>0</v>
      </c>
      <c r="M7" s="172">
        <f t="shared" si="1"/>
        <v>0</v>
      </c>
    </row>
    <row r="8" spans="1:16" x14ac:dyDescent="0.35">
      <c r="A8" s="3" t="s">
        <v>8</v>
      </c>
      <c r="B8" s="172">
        <f>SUM(B9:B11)</f>
        <v>0</v>
      </c>
      <c r="C8" s="172">
        <f t="shared" ref="C8:L8" si="2">SUM(C9:C11)</f>
        <v>0</v>
      </c>
      <c r="D8" s="172">
        <f t="shared" si="2"/>
        <v>0</v>
      </c>
      <c r="E8" s="172">
        <f t="shared" si="2"/>
        <v>0</v>
      </c>
      <c r="F8" s="172">
        <f t="shared" si="2"/>
        <v>2.17</v>
      </c>
      <c r="G8" s="172">
        <f t="shared" si="2"/>
        <v>4.3499999999999996</v>
      </c>
      <c r="H8" s="172">
        <f t="shared" si="2"/>
        <v>6.52</v>
      </c>
      <c r="I8" s="172">
        <f t="shared" si="2"/>
        <v>8.6999999999999993</v>
      </c>
      <c r="J8" s="172">
        <f t="shared" si="2"/>
        <v>29</v>
      </c>
      <c r="K8" s="172">
        <f t="shared" si="2"/>
        <v>29</v>
      </c>
      <c r="L8" s="172">
        <f t="shared" si="2"/>
        <v>29</v>
      </c>
      <c r="M8" s="172">
        <f t="shared" si="1"/>
        <v>108.74</v>
      </c>
    </row>
    <row r="9" spans="1:16" x14ac:dyDescent="0.35">
      <c r="A9" s="5" t="s">
        <v>5</v>
      </c>
      <c r="B9" s="172">
        <v>0</v>
      </c>
      <c r="C9" s="172">
        <v>0</v>
      </c>
      <c r="D9" s="172">
        <v>0</v>
      </c>
      <c r="E9" s="172">
        <v>0</v>
      </c>
      <c r="F9" s="172">
        <v>2.17</v>
      </c>
      <c r="G9" s="172">
        <v>4.3499999999999996</v>
      </c>
      <c r="H9" s="172">
        <v>6.52</v>
      </c>
      <c r="I9" s="172">
        <v>8.6999999999999993</v>
      </c>
      <c r="J9" s="172">
        <v>29</v>
      </c>
      <c r="K9" s="172">
        <v>29</v>
      </c>
      <c r="L9" s="172">
        <v>29</v>
      </c>
      <c r="M9" s="172">
        <f t="shared" si="1"/>
        <v>108.74</v>
      </c>
    </row>
    <row r="10" spans="1:16" x14ac:dyDescent="0.35">
      <c r="A10" s="5" t="s">
        <v>6</v>
      </c>
      <c r="B10" s="172">
        <v>0</v>
      </c>
      <c r="C10" s="172">
        <v>0</v>
      </c>
      <c r="D10" s="172">
        <v>0</v>
      </c>
      <c r="E10" s="172">
        <v>0</v>
      </c>
      <c r="F10" s="172">
        <v>0</v>
      </c>
      <c r="G10" s="172">
        <v>0</v>
      </c>
      <c r="H10" s="172">
        <v>0</v>
      </c>
      <c r="I10" s="172">
        <v>0</v>
      </c>
      <c r="J10" s="172">
        <v>0</v>
      </c>
      <c r="K10" s="172">
        <v>0</v>
      </c>
      <c r="L10" s="172">
        <v>0</v>
      </c>
      <c r="M10" s="172">
        <f t="shared" si="1"/>
        <v>0</v>
      </c>
    </row>
    <row r="11" spans="1:16" x14ac:dyDescent="0.35">
      <c r="A11" s="5" t="s">
        <v>7</v>
      </c>
      <c r="B11" s="172">
        <v>0</v>
      </c>
      <c r="C11" s="172">
        <v>0</v>
      </c>
      <c r="D11" s="172">
        <v>0</v>
      </c>
      <c r="E11" s="172">
        <v>0</v>
      </c>
      <c r="F11" s="172">
        <v>0</v>
      </c>
      <c r="G11" s="172">
        <v>0</v>
      </c>
      <c r="H11" s="172">
        <v>0</v>
      </c>
      <c r="I11" s="172">
        <v>0</v>
      </c>
      <c r="J11" s="172">
        <v>0</v>
      </c>
      <c r="K11" s="172">
        <v>0</v>
      </c>
      <c r="L11" s="172">
        <v>0</v>
      </c>
      <c r="M11" s="172">
        <f t="shared" si="1"/>
        <v>0</v>
      </c>
    </row>
    <row r="12" spans="1:16" x14ac:dyDescent="0.35">
      <c r="A12" s="3" t="s">
        <v>11</v>
      </c>
      <c r="B12" s="172">
        <f>SUM(B13:B15)</f>
        <v>0</v>
      </c>
      <c r="C12" s="172">
        <f t="shared" ref="C12:L12" si="3">SUM(C13:C15)</f>
        <v>0</v>
      </c>
      <c r="D12" s="172">
        <f t="shared" si="3"/>
        <v>0</v>
      </c>
      <c r="E12" s="172">
        <f t="shared" si="3"/>
        <v>0</v>
      </c>
      <c r="F12" s="172">
        <f t="shared" si="3"/>
        <v>-2.17</v>
      </c>
      <c r="G12" s="172">
        <f t="shared" si="3"/>
        <v>-4.3499999999999996</v>
      </c>
      <c r="H12" s="172">
        <f t="shared" si="3"/>
        <v>-6.52</v>
      </c>
      <c r="I12" s="172">
        <f t="shared" si="3"/>
        <v>-8.6999999999999993</v>
      </c>
      <c r="J12" s="172">
        <f t="shared" si="3"/>
        <v>-29</v>
      </c>
      <c r="K12" s="172">
        <f t="shared" si="3"/>
        <v>-29</v>
      </c>
      <c r="L12" s="172">
        <f t="shared" si="3"/>
        <v>-29</v>
      </c>
      <c r="M12" s="172">
        <f t="shared" si="1"/>
        <v>-108.74</v>
      </c>
    </row>
    <row r="13" spans="1:16" ht="15" thickBot="1" x14ac:dyDescent="0.4">
      <c r="A13" s="5" t="s">
        <v>5</v>
      </c>
      <c r="B13" s="172">
        <v>0</v>
      </c>
      <c r="C13" s="172">
        <v>0</v>
      </c>
      <c r="D13" s="172">
        <v>0</v>
      </c>
      <c r="E13" s="172">
        <v>0</v>
      </c>
      <c r="F13" s="172">
        <v>-2.17</v>
      </c>
      <c r="G13" s="172">
        <v>-4.3499999999999996</v>
      </c>
      <c r="H13" s="172">
        <v>-6.52</v>
      </c>
      <c r="I13" s="172">
        <v>-8.6999999999999993</v>
      </c>
      <c r="J13" s="172">
        <v>-29</v>
      </c>
      <c r="K13" s="172">
        <v>-29</v>
      </c>
      <c r="L13" s="172">
        <v>-29</v>
      </c>
      <c r="M13" s="172">
        <f t="shared" si="1"/>
        <v>-108.74</v>
      </c>
    </row>
    <row r="14" spans="1:16" ht="15" thickBot="1" x14ac:dyDescent="0.4">
      <c r="A14" s="5" t="s">
        <v>6</v>
      </c>
      <c r="B14" s="172">
        <v>0</v>
      </c>
      <c r="C14" s="172">
        <v>0</v>
      </c>
      <c r="D14" s="172">
        <v>0</v>
      </c>
      <c r="E14" s="172">
        <v>0</v>
      </c>
      <c r="F14" s="172">
        <v>0</v>
      </c>
      <c r="G14" s="172">
        <v>0</v>
      </c>
      <c r="H14" s="172">
        <v>0</v>
      </c>
      <c r="I14" s="172">
        <v>0</v>
      </c>
      <c r="J14" s="172">
        <v>0</v>
      </c>
      <c r="K14" s="172">
        <v>0</v>
      </c>
      <c r="L14" s="172">
        <v>0</v>
      </c>
      <c r="M14" s="172">
        <f t="shared" si="1"/>
        <v>0</v>
      </c>
      <c r="O14" s="67"/>
      <c r="P14" s="74"/>
    </row>
    <row r="15" spans="1:16" ht="15" thickBot="1" x14ac:dyDescent="0.4">
      <c r="A15" s="5" t="s">
        <v>7</v>
      </c>
      <c r="B15" s="172">
        <v>0</v>
      </c>
      <c r="C15" s="172">
        <v>0</v>
      </c>
      <c r="D15" s="172">
        <v>0</v>
      </c>
      <c r="E15" s="172">
        <v>0</v>
      </c>
      <c r="F15" s="172">
        <v>0</v>
      </c>
      <c r="G15" s="172">
        <v>0</v>
      </c>
      <c r="H15" s="172">
        <v>0</v>
      </c>
      <c r="I15" s="172">
        <v>0</v>
      </c>
      <c r="J15" s="172">
        <v>0</v>
      </c>
      <c r="K15" s="172">
        <v>0</v>
      </c>
      <c r="L15" s="172">
        <v>0</v>
      </c>
      <c r="M15" s="172">
        <f t="shared" si="1"/>
        <v>0</v>
      </c>
      <c r="O15" s="67"/>
      <c r="P15" s="74"/>
    </row>
    <row r="16" spans="1:16" ht="29" x14ac:dyDescent="0.35">
      <c r="A16" s="3" t="s">
        <v>9</v>
      </c>
      <c r="B16" s="172">
        <v>0</v>
      </c>
      <c r="C16" s="172">
        <v>0</v>
      </c>
      <c r="D16" s="172">
        <v>0</v>
      </c>
      <c r="E16" s="172">
        <v>0</v>
      </c>
      <c r="F16" s="172">
        <v>12.32</v>
      </c>
      <c r="G16" s="172">
        <v>24.65</v>
      </c>
      <c r="H16" s="172">
        <v>36.97</v>
      </c>
      <c r="I16" s="172">
        <v>49.3</v>
      </c>
      <c r="J16" s="172">
        <v>0</v>
      </c>
      <c r="K16" s="172">
        <v>0</v>
      </c>
      <c r="L16" s="172">
        <v>0</v>
      </c>
      <c r="M16" s="172">
        <f t="shared" si="1"/>
        <v>123.24</v>
      </c>
    </row>
    <row r="17" spans="1:13" x14ac:dyDescent="0.35">
      <c r="A17" s="3" t="s">
        <v>10</v>
      </c>
      <c r="B17" s="172">
        <f>SUM(B18:B20)</f>
        <v>0</v>
      </c>
      <c r="C17" s="172">
        <v>0</v>
      </c>
      <c r="D17" s="172">
        <v>0</v>
      </c>
      <c r="E17" s="172">
        <v>0</v>
      </c>
      <c r="F17" s="172">
        <v>0</v>
      </c>
      <c r="G17" s="172">
        <v>0</v>
      </c>
      <c r="H17" s="172">
        <v>0</v>
      </c>
      <c r="I17" s="172">
        <v>0</v>
      </c>
      <c r="J17" s="172">
        <v>0</v>
      </c>
      <c r="K17" s="172">
        <v>0</v>
      </c>
      <c r="L17" s="172">
        <v>0</v>
      </c>
      <c r="M17" s="172">
        <f t="shared" si="1"/>
        <v>0</v>
      </c>
    </row>
    <row r="18" spans="1:13" x14ac:dyDescent="0.35">
      <c r="A18" s="5" t="s">
        <v>5</v>
      </c>
      <c r="B18" s="172">
        <v>0</v>
      </c>
      <c r="C18" s="172">
        <v>0</v>
      </c>
      <c r="D18" s="172">
        <v>0</v>
      </c>
      <c r="E18" s="172">
        <v>0</v>
      </c>
      <c r="F18" s="172">
        <v>0</v>
      </c>
      <c r="G18" s="172">
        <v>0</v>
      </c>
      <c r="H18" s="172">
        <v>0</v>
      </c>
      <c r="I18" s="172">
        <v>0</v>
      </c>
      <c r="J18" s="172">
        <v>0</v>
      </c>
      <c r="K18" s="172">
        <v>0</v>
      </c>
      <c r="L18" s="172">
        <v>0</v>
      </c>
      <c r="M18" s="172">
        <f t="shared" si="1"/>
        <v>0</v>
      </c>
    </row>
    <row r="19" spans="1:13" x14ac:dyDescent="0.35">
      <c r="A19" s="5" t="s">
        <v>6</v>
      </c>
      <c r="B19" s="172">
        <v>0</v>
      </c>
      <c r="C19" s="172">
        <v>0</v>
      </c>
      <c r="D19" s="172">
        <v>0</v>
      </c>
      <c r="E19" s="172">
        <v>0</v>
      </c>
      <c r="F19" s="172">
        <v>0</v>
      </c>
      <c r="G19" s="172">
        <v>0</v>
      </c>
      <c r="H19" s="172">
        <v>0</v>
      </c>
      <c r="I19" s="172">
        <v>0</v>
      </c>
      <c r="J19" s="172">
        <v>0</v>
      </c>
      <c r="K19" s="172">
        <v>0</v>
      </c>
      <c r="L19" s="172">
        <v>0</v>
      </c>
      <c r="M19" s="172">
        <f t="shared" si="1"/>
        <v>0</v>
      </c>
    </row>
    <row r="20" spans="1:13" x14ac:dyDescent="0.35">
      <c r="A20" s="5" t="s">
        <v>7</v>
      </c>
      <c r="B20" s="172">
        <v>0</v>
      </c>
      <c r="C20" s="172">
        <v>0</v>
      </c>
      <c r="D20" s="172">
        <v>0</v>
      </c>
      <c r="E20" s="172">
        <v>0</v>
      </c>
      <c r="F20" s="172">
        <v>0</v>
      </c>
      <c r="G20" s="172">
        <v>0</v>
      </c>
      <c r="H20" s="172">
        <v>0</v>
      </c>
      <c r="I20" s="172">
        <v>0</v>
      </c>
      <c r="J20" s="172">
        <v>0</v>
      </c>
      <c r="K20" s="172">
        <v>0</v>
      </c>
      <c r="L20" s="172">
        <v>0</v>
      </c>
      <c r="M20" s="172">
        <f t="shared" si="1"/>
        <v>0</v>
      </c>
    </row>
    <row r="21" spans="1:13" x14ac:dyDescent="0.35">
      <c r="A21" s="5" t="s">
        <v>12</v>
      </c>
      <c r="B21" s="290" t="s">
        <v>657</v>
      </c>
      <c r="C21" s="290"/>
      <c r="D21" s="290"/>
      <c r="E21" s="290"/>
      <c r="F21" s="290"/>
      <c r="G21" s="290"/>
      <c r="H21" s="290"/>
      <c r="I21" s="290"/>
      <c r="J21" s="290"/>
      <c r="K21" s="290"/>
      <c r="L21" s="290"/>
      <c r="M21" s="290"/>
    </row>
    <row r="22" spans="1:13" ht="43.5" x14ac:dyDescent="0.35">
      <c r="A22" s="5" t="s">
        <v>13</v>
      </c>
      <c r="B22" s="401" t="s">
        <v>658</v>
      </c>
      <c r="C22" s="401"/>
      <c r="D22" s="401"/>
      <c r="E22" s="401"/>
      <c r="F22" s="401"/>
      <c r="G22" s="401"/>
      <c r="H22" s="401"/>
      <c r="I22" s="401"/>
      <c r="J22" s="401"/>
      <c r="K22" s="401"/>
      <c r="L22" s="401"/>
      <c r="M22" s="401"/>
    </row>
    <row r="25" spans="1:13" x14ac:dyDescent="0.35">
      <c r="A25" s="289" t="s">
        <v>14</v>
      </c>
      <c r="B25" s="289"/>
      <c r="C25" s="289"/>
      <c r="D25" s="289"/>
      <c r="E25" s="289"/>
      <c r="F25" s="289"/>
      <c r="G25" s="289"/>
      <c r="H25" s="289"/>
      <c r="I25" s="289"/>
      <c r="J25" s="289"/>
    </row>
    <row r="26" spans="1:13" x14ac:dyDescent="0.35">
      <c r="A26" s="291" t="s">
        <v>15</v>
      </c>
      <c r="B26" s="291"/>
      <c r="C26" s="291"/>
      <c r="D26" s="291"/>
      <c r="E26" s="291"/>
      <c r="F26" s="291"/>
      <c r="G26" s="291"/>
      <c r="H26" s="291"/>
      <c r="I26" s="291"/>
      <c r="J26" s="291"/>
    </row>
    <row r="27" spans="1:13" x14ac:dyDescent="0.35">
      <c r="A27" s="290" t="s">
        <v>16</v>
      </c>
      <c r="B27" s="290"/>
      <c r="C27" s="6">
        <v>0</v>
      </c>
      <c r="D27" s="5">
        <v>1</v>
      </c>
      <c r="E27" s="5">
        <v>2</v>
      </c>
      <c r="F27" s="5">
        <v>3</v>
      </c>
      <c r="G27" s="5">
        <v>5</v>
      </c>
      <c r="H27" s="5">
        <v>10</v>
      </c>
      <c r="I27" s="292" t="s">
        <v>3</v>
      </c>
      <c r="J27" s="292"/>
    </row>
    <row r="28" spans="1:13" ht="43.5" x14ac:dyDescent="0.35">
      <c r="A28" s="171" t="s">
        <v>17</v>
      </c>
      <c r="B28" s="5" t="s">
        <v>20</v>
      </c>
      <c r="C28" s="171"/>
      <c r="D28" s="171"/>
      <c r="E28" s="171"/>
      <c r="F28" s="171"/>
      <c r="G28" s="171"/>
      <c r="H28" s="171"/>
      <c r="I28" s="290"/>
      <c r="J28" s="290"/>
    </row>
    <row r="29" spans="1:13" ht="87" x14ac:dyDescent="0.35">
      <c r="A29" s="171" t="s">
        <v>18</v>
      </c>
      <c r="B29" s="5" t="s">
        <v>21</v>
      </c>
      <c r="C29" s="171"/>
      <c r="D29" s="171"/>
      <c r="E29" s="171"/>
      <c r="F29" s="171"/>
      <c r="G29" s="171"/>
      <c r="H29" s="171"/>
      <c r="I29" s="294"/>
      <c r="J29" s="296"/>
    </row>
    <row r="30" spans="1:13" ht="87" x14ac:dyDescent="0.35">
      <c r="A30" s="171" t="s">
        <v>19</v>
      </c>
      <c r="B30" s="7" t="s">
        <v>22</v>
      </c>
      <c r="C30" s="171"/>
      <c r="D30" s="171"/>
      <c r="E30" s="171"/>
      <c r="F30" s="171"/>
      <c r="G30" s="171"/>
      <c r="H30" s="171"/>
      <c r="I30" s="290"/>
      <c r="J30" s="290"/>
    </row>
    <row r="31" spans="1:13" ht="29" x14ac:dyDescent="0.35">
      <c r="A31" s="8"/>
      <c r="B31" s="5" t="s">
        <v>23</v>
      </c>
      <c r="C31" s="171"/>
      <c r="D31" s="171"/>
      <c r="E31" s="171"/>
      <c r="F31" s="171"/>
      <c r="G31" s="171"/>
      <c r="H31" s="171"/>
      <c r="I31" s="290"/>
      <c r="J31" s="290"/>
    </row>
    <row r="32" spans="1:13" x14ac:dyDescent="0.35">
      <c r="A32" s="290" t="s">
        <v>24</v>
      </c>
      <c r="B32" s="5"/>
      <c r="C32" s="290" t="s">
        <v>659</v>
      </c>
      <c r="D32" s="290"/>
      <c r="E32" s="290"/>
      <c r="F32" s="290"/>
      <c r="G32" s="290"/>
      <c r="H32" s="290"/>
      <c r="I32" s="290"/>
      <c r="J32" s="290"/>
    </row>
    <row r="33" spans="1:10" x14ac:dyDescent="0.35">
      <c r="A33" s="290"/>
      <c r="B33" s="5"/>
      <c r="C33" s="290"/>
      <c r="D33" s="290"/>
      <c r="E33" s="290"/>
      <c r="F33" s="290"/>
      <c r="G33" s="290"/>
      <c r="H33" s="290"/>
      <c r="I33" s="290"/>
      <c r="J33" s="290"/>
    </row>
    <row r="34" spans="1:10" x14ac:dyDescent="0.35">
      <c r="A34" s="290"/>
      <c r="B34" s="7"/>
      <c r="C34" s="290"/>
      <c r="D34" s="290"/>
      <c r="E34" s="290"/>
      <c r="F34" s="290"/>
      <c r="G34" s="290"/>
      <c r="H34" s="290"/>
      <c r="I34" s="290"/>
      <c r="J34" s="290"/>
    </row>
    <row r="35" spans="1:10" ht="29" x14ac:dyDescent="0.35">
      <c r="A35" s="290"/>
      <c r="B35" s="5" t="s">
        <v>23</v>
      </c>
      <c r="C35" s="171"/>
      <c r="D35" s="171"/>
      <c r="E35" s="171"/>
      <c r="F35" s="171"/>
      <c r="G35" s="171"/>
      <c r="H35" s="171"/>
      <c r="I35" s="290"/>
      <c r="J35" s="290"/>
    </row>
    <row r="36" spans="1:10" ht="87" x14ac:dyDescent="0.35">
      <c r="A36" s="290" t="s">
        <v>26</v>
      </c>
      <c r="B36" s="5" t="s">
        <v>22</v>
      </c>
      <c r="C36" s="294"/>
      <c r="D36" s="295"/>
      <c r="E36" s="295"/>
      <c r="F36" s="295"/>
      <c r="G36" s="295"/>
      <c r="H36" s="295"/>
      <c r="I36" s="295"/>
      <c r="J36" s="296"/>
    </row>
    <row r="37" spans="1:10" ht="29" x14ac:dyDescent="0.35">
      <c r="A37" s="290"/>
      <c r="B37" s="5" t="s">
        <v>23</v>
      </c>
      <c r="C37" s="171"/>
      <c r="D37" s="171"/>
      <c r="E37" s="171"/>
      <c r="F37" s="171"/>
      <c r="G37" s="171"/>
      <c r="H37" s="171"/>
      <c r="I37" s="290"/>
      <c r="J37" s="290"/>
    </row>
    <row r="38" spans="1:10" ht="43.5" x14ac:dyDescent="0.35">
      <c r="A38" s="171" t="s">
        <v>13</v>
      </c>
      <c r="B38" s="294"/>
      <c r="C38" s="295"/>
      <c r="D38" s="295"/>
      <c r="E38" s="295"/>
      <c r="F38" s="295"/>
      <c r="G38" s="295"/>
      <c r="H38" s="295"/>
      <c r="I38" s="295"/>
      <c r="J38" s="296"/>
    </row>
  </sheetData>
  <mergeCells count="22">
    <mergeCell ref="I30:J30"/>
    <mergeCell ref="A1:M1"/>
    <mergeCell ref="A2:A3"/>
    <mergeCell ref="B2:M2"/>
    <mergeCell ref="B21:M21"/>
    <mergeCell ref="B22:M22"/>
    <mergeCell ref="A25:J25"/>
    <mergeCell ref="A26:J26"/>
    <mergeCell ref="A27:B27"/>
    <mergeCell ref="I27:J27"/>
    <mergeCell ref="I28:J28"/>
    <mergeCell ref="I29:J29"/>
    <mergeCell ref="A36:A37"/>
    <mergeCell ref="C36:J36"/>
    <mergeCell ref="I37:J37"/>
    <mergeCell ref="B38:J38"/>
    <mergeCell ref="I31:J31"/>
    <mergeCell ref="A32:A35"/>
    <mergeCell ref="C32:J32"/>
    <mergeCell ref="C33:J33"/>
    <mergeCell ref="C34:J34"/>
    <mergeCell ref="I35:J35"/>
  </mergeCells>
  <pageMargins left="0.7" right="0.7" top="0.75" bottom="0.75" header="0.3" footer="0.3"/>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workbookViewId="0">
      <selection activeCell="P16" sqref="P16"/>
    </sheetView>
  </sheetViews>
  <sheetFormatPr defaultRowHeight="14.5" x14ac:dyDescent="0.35"/>
  <cols>
    <col min="1" max="1" width="33.7265625" customWidth="1"/>
  </cols>
  <sheetData>
    <row r="1" spans="1:17" x14ac:dyDescent="0.35">
      <c r="A1" s="289"/>
      <c r="B1" s="289"/>
      <c r="C1" s="289"/>
      <c r="D1" s="289"/>
      <c r="E1" s="289"/>
      <c r="F1" s="289"/>
      <c r="G1" s="289"/>
      <c r="H1" s="289"/>
      <c r="I1" s="289"/>
      <c r="J1" s="289"/>
      <c r="K1" s="289"/>
      <c r="L1" s="289"/>
      <c r="M1" s="289"/>
    </row>
    <row r="2" spans="1:17" x14ac:dyDescent="0.35">
      <c r="A2" s="290" t="s">
        <v>1</v>
      </c>
      <c r="B2" s="291" t="s">
        <v>2</v>
      </c>
      <c r="C2" s="291"/>
      <c r="D2" s="291"/>
      <c r="E2" s="291"/>
      <c r="F2" s="291"/>
      <c r="G2" s="291"/>
      <c r="H2" s="291"/>
      <c r="I2" s="291"/>
      <c r="J2" s="291"/>
      <c r="K2" s="291"/>
      <c r="L2" s="291"/>
      <c r="M2" s="291"/>
    </row>
    <row r="3" spans="1:17" ht="29" x14ac:dyDescent="0.35">
      <c r="A3" s="290"/>
      <c r="B3" s="1">
        <v>0</v>
      </c>
      <c r="C3" s="1">
        <v>1</v>
      </c>
      <c r="D3" s="1">
        <v>2</v>
      </c>
      <c r="E3" s="1">
        <v>3</v>
      </c>
      <c r="F3" s="1">
        <v>4</v>
      </c>
      <c r="G3" s="1">
        <v>5</v>
      </c>
      <c r="H3" s="1">
        <v>6</v>
      </c>
      <c r="I3" s="1">
        <v>7</v>
      </c>
      <c r="J3" s="1">
        <v>8</v>
      </c>
      <c r="K3" s="1">
        <v>9</v>
      </c>
      <c r="L3" s="1">
        <v>10</v>
      </c>
      <c r="M3" s="2" t="s">
        <v>3</v>
      </c>
    </row>
    <row r="4" spans="1:17" x14ac:dyDescent="0.35">
      <c r="A4" s="3" t="s">
        <v>4</v>
      </c>
      <c r="B4" s="139">
        <f>SUM(B5:B7)</f>
        <v>0</v>
      </c>
      <c r="C4" s="139">
        <f t="shared" ref="C4:L4" si="0">SUM(C5:C7)</f>
        <v>0</v>
      </c>
      <c r="D4" s="139">
        <f t="shared" si="0"/>
        <v>0</v>
      </c>
      <c r="E4" s="139">
        <f t="shared" si="0"/>
        <v>0</v>
      </c>
      <c r="F4" s="139">
        <f t="shared" si="0"/>
        <v>0</v>
      </c>
      <c r="G4" s="139">
        <f t="shared" si="0"/>
        <v>0</v>
      </c>
      <c r="H4" s="139">
        <f t="shared" si="0"/>
        <v>0</v>
      </c>
      <c r="I4" s="139">
        <f t="shared" si="0"/>
        <v>0</v>
      </c>
      <c r="J4" s="139">
        <f t="shared" si="0"/>
        <v>0</v>
      </c>
      <c r="K4" s="139">
        <f t="shared" si="0"/>
        <v>0</v>
      </c>
      <c r="L4" s="139">
        <f t="shared" si="0"/>
        <v>0</v>
      </c>
      <c r="M4" s="139">
        <f>SUM(B4:L4)</f>
        <v>0</v>
      </c>
    </row>
    <row r="5" spans="1:17" ht="72.5" x14ac:dyDescent="0.35">
      <c r="A5" s="5" t="s">
        <v>438</v>
      </c>
      <c r="B5" s="139">
        <v>0</v>
      </c>
      <c r="C5" s="139">
        <v>0</v>
      </c>
      <c r="D5" s="139">
        <v>0</v>
      </c>
      <c r="E5" s="139">
        <v>0</v>
      </c>
      <c r="F5" s="139">
        <v>0</v>
      </c>
      <c r="G5" s="139">
        <v>0</v>
      </c>
      <c r="H5" s="139">
        <v>0</v>
      </c>
      <c r="I5" s="139">
        <v>0</v>
      </c>
      <c r="J5" s="139">
        <v>0</v>
      </c>
      <c r="K5" s="139">
        <v>0</v>
      </c>
      <c r="L5" s="139">
        <v>0</v>
      </c>
      <c r="M5" s="139">
        <f t="shared" ref="M5:M20" si="1">SUM(B5:L5)</f>
        <v>0</v>
      </c>
    </row>
    <row r="6" spans="1:17" x14ac:dyDescent="0.35">
      <c r="A6" s="5" t="s">
        <v>6</v>
      </c>
      <c r="B6" s="139">
        <v>0</v>
      </c>
      <c r="C6" s="139">
        <v>0</v>
      </c>
      <c r="D6" s="139">
        <v>0</v>
      </c>
      <c r="E6" s="139">
        <v>0</v>
      </c>
      <c r="F6" s="139">
        <v>0</v>
      </c>
      <c r="G6" s="139">
        <v>0</v>
      </c>
      <c r="H6" s="139">
        <v>0</v>
      </c>
      <c r="I6" s="139">
        <v>0</v>
      </c>
      <c r="J6" s="139">
        <v>0</v>
      </c>
      <c r="K6" s="139">
        <v>0</v>
      </c>
      <c r="L6" s="139">
        <v>0</v>
      </c>
      <c r="M6" s="139">
        <f t="shared" si="1"/>
        <v>0</v>
      </c>
    </row>
    <row r="7" spans="1:17" ht="58" x14ac:dyDescent="0.35">
      <c r="A7" s="5" t="s">
        <v>439</v>
      </c>
      <c r="B7" s="139">
        <v>0</v>
      </c>
      <c r="C7" s="139">
        <v>0</v>
      </c>
      <c r="D7" s="139">
        <v>0</v>
      </c>
      <c r="E7" s="139">
        <v>0</v>
      </c>
      <c r="F7" s="139">
        <v>0</v>
      </c>
      <c r="G7" s="139">
        <v>0</v>
      </c>
      <c r="H7" s="139">
        <v>0</v>
      </c>
      <c r="I7" s="139">
        <v>0</v>
      </c>
      <c r="J7" s="139">
        <v>0</v>
      </c>
      <c r="K7" s="139">
        <v>0</v>
      </c>
      <c r="L7" s="139">
        <v>0</v>
      </c>
      <c r="M7" s="139">
        <f t="shared" si="1"/>
        <v>0</v>
      </c>
    </row>
    <row r="8" spans="1:17" x14ac:dyDescent="0.35">
      <c r="A8" s="3" t="s">
        <v>8</v>
      </c>
      <c r="B8" s="65">
        <f>SUM(B9:B11)</f>
        <v>8.5</v>
      </c>
      <c r="C8" s="65">
        <f t="shared" ref="C8:L8" si="2">SUM(C9:C11)</f>
        <v>13.7</v>
      </c>
      <c r="D8" s="65">
        <f t="shared" si="2"/>
        <v>3.2</v>
      </c>
      <c r="E8" s="139">
        <f t="shared" si="2"/>
        <v>0</v>
      </c>
      <c r="F8" s="139">
        <f t="shared" si="2"/>
        <v>0.3</v>
      </c>
      <c r="G8" s="139">
        <f t="shared" si="2"/>
        <v>17.2</v>
      </c>
      <c r="H8" s="139">
        <f t="shared" si="2"/>
        <v>41.9</v>
      </c>
      <c r="I8" s="139">
        <f t="shared" si="2"/>
        <v>20.5</v>
      </c>
      <c r="J8" s="139">
        <f t="shared" si="2"/>
        <v>0.3</v>
      </c>
      <c r="K8" s="139">
        <f t="shared" si="2"/>
        <v>25.5</v>
      </c>
      <c r="L8" s="139">
        <f t="shared" si="2"/>
        <v>0</v>
      </c>
      <c r="M8" s="139">
        <f t="shared" si="1"/>
        <v>131.1</v>
      </c>
    </row>
    <row r="9" spans="1:17" x14ac:dyDescent="0.35">
      <c r="A9" s="5" t="s">
        <v>5</v>
      </c>
      <c r="B9" s="139">
        <v>8.5</v>
      </c>
      <c r="C9" s="139">
        <v>13.7</v>
      </c>
      <c r="D9" s="139">
        <v>3.2</v>
      </c>
      <c r="E9" s="139">
        <v>0</v>
      </c>
      <c r="F9" s="139">
        <v>0.3</v>
      </c>
      <c r="G9" s="139">
        <v>17.2</v>
      </c>
      <c r="H9" s="139">
        <v>41.9</v>
      </c>
      <c r="I9" s="139">
        <v>20.5</v>
      </c>
      <c r="J9" s="139">
        <v>0.3</v>
      </c>
      <c r="K9" s="139">
        <v>25.5</v>
      </c>
      <c r="L9" s="139">
        <v>0</v>
      </c>
      <c r="M9" s="139">
        <f t="shared" si="1"/>
        <v>131.1</v>
      </c>
    </row>
    <row r="10" spans="1:17" x14ac:dyDescent="0.35">
      <c r="A10" s="5" t="s">
        <v>6</v>
      </c>
      <c r="B10" s="139">
        <v>0</v>
      </c>
      <c r="C10" s="139">
        <v>0</v>
      </c>
      <c r="D10" s="139">
        <v>0</v>
      </c>
      <c r="E10" s="139">
        <v>0</v>
      </c>
      <c r="F10" s="139">
        <v>0</v>
      </c>
      <c r="G10" s="139">
        <v>0</v>
      </c>
      <c r="H10" s="139">
        <v>0</v>
      </c>
      <c r="I10" s="139">
        <v>0</v>
      </c>
      <c r="J10" s="139">
        <v>0</v>
      </c>
      <c r="K10" s="139">
        <v>0</v>
      </c>
      <c r="L10" s="139">
        <v>0</v>
      </c>
      <c r="M10" s="139">
        <f t="shared" si="1"/>
        <v>0</v>
      </c>
    </row>
    <row r="11" spans="1:17" x14ac:dyDescent="0.35">
      <c r="A11" s="5" t="s">
        <v>7</v>
      </c>
      <c r="B11" s="139">
        <v>0</v>
      </c>
      <c r="C11" s="139">
        <v>0</v>
      </c>
      <c r="D11" s="139">
        <v>0</v>
      </c>
      <c r="E11" s="139">
        <v>0</v>
      </c>
      <c r="F11" s="139">
        <v>0</v>
      </c>
      <c r="G11" s="139">
        <v>0</v>
      </c>
      <c r="H11" s="139">
        <v>0</v>
      </c>
      <c r="I11" s="139">
        <v>0</v>
      </c>
      <c r="J11" s="139">
        <v>0</v>
      </c>
      <c r="K11" s="139">
        <v>0</v>
      </c>
      <c r="L11" s="139">
        <v>0</v>
      </c>
      <c r="M11" s="139">
        <f t="shared" si="1"/>
        <v>0</v>
      </c>
    </row>
    <row r="12" spans="1:17" x14ac:dyDescent="0.35">
      <c r="A12" s="3" t="s">
        <v>11</v>
      </c>
      <c r="B12" s="139">
        <f>SUM(B13:B15)</f>
        <v>-8.5</v>
      </c>
      <c r="C12" s="139">
        <f t="shared" ref="C12:L12" si="3">SUM(C13:C15)</f>
        <v>-13.7</v>
      </c>
      <c r="D12" s="139">
        <f t="shared" si="3"/>
        <v>-3.2</v>
      </c>
      <c r="E12" s="139">
        <f t="shared" si="3"/>
        <v>0</v>
      </c>
      <c r="F12" s="139">
        <f t="shared" si="3"/>
        <v>-0.3</v>
      </c>
      <c r="G12" s="139">
        <f t="shared" si="3"/>
        <v>-17.2</v>
      </c>
      <c r="H12" s="139">
        <f t="shared" si="3"/>
        <v>-41.9</v>
      </c>
      <c r="I12" s="139">
        <f t="shared" si="3"/>
        <v>-20.5</v>
      </c>
      <c r="J12" s="139">
        <f t="shared" si="3"/>
        <v>-0.3</v>
      </c>
      <c r="K12" s="139">
        <f t="shared" si="3"/>
        <v>-25.5</v>
      </c>
      <c r="L12" s="139">
        <f t="shared" si="3"/>
        <v>0</v>
      </c>
      <c r="M12" s="139">
        <f t="shared" si="1"/>
        <v>-131.1</v>
      </c>
      <c r="Q12" s="23"/>
    </row>
    <row r="13" spans="1:17" ht="15" thickBot="1" x14ac:dyDescent="0.4">
      <c r="A13" s="5" t="s">
        <v>5</v>
      </c>
      <c r="B13" s="139">
        <v>-8.5</v>
      </c>
      <c r="C13" s="139">
        <v>-13.7</v>
      </c>
      <c r="D13" s="139">
        <v>-3.2</v>
      </c>
      <c r="E13" s="139">
        <v>0</v>
      </c>
      <c r="F13" s="139">
        <v>-0.3</v>
      </c>
      <c r="G13" s="139">
        <v>-17.2</v>
      </c>
      <c r="H13" s="139">
        <v>-41.9</v>
      </c>
      <c r="I13" s="139">
        <v>-20.5</v>
      </c>
      <c r="J13" s="139">
        <v>-0.3</v>
      </c>
      <c r="K13" s="139">
        <v>-25.5</v>
      </c>
      <c r="L13" s="139">
        <v>0</v>
      </c>
      <c r="M13" s="139">
        <f t="shared" si="1"/>
        <v>-131.1</v>
      </c>
    </row>
    <row r="14" spans="1:17" ht="15" thickBot="1" x14ac:dyDescent="0.4">
      <c r="A14" s="5" t="s">
        <v>6</v>
      </c>
      <c r="B14" s="139">
        <v>0</v>
      </c>
      <c r="C14" s="139">
        <v>0</v>
      </c>
      <c r="D14" s="139">
        <v>0</v>
      </c>
      <c r="E14" s="139">
        <v>0</v>
      </c>
      <c r="F14" s="139">
        <v>0</v>
      </c>
      <c r="G14" s="139">
        <v>0</v>
      </c>
      <c r="H14" s="139">
        <v>0</v>
      </c>
      <c r="I14" s="139">
        <v>0</v>
      </c>
      <c r="J14" s="139">
        <v>0</v>
      </c>
      <c r="K14" s="139">
        <v>0</v>
      </c>
      <c r="L14" s="139">
        <v>0</v>
      </c>
      <c r="M14" s="139">
        <f t="shared" si="1"/>
        <v>0</v>
      </c>
      <c r="O14" s="67"/>
      <c r="P14" s="74"/>
    </row>
    <row r="15" spans="1:17" ht="15" thickBot="1" x14ac:dyDescent="0.4">
      <c r="A15" s="5" t="s">
        <v>7</v>
      </c>
      <c r="B15" s="139">
        <v>0</v>
      </c>
      <c r="C15" s="139">
        <v>0</v>
      </c>
      <c r="D15" s="139">
        <v>0</v>
      </c>
      <c r="E15" s="139">
        <v>0</v>
      </c>
      <c r="F15" s="139">
        <v>0</v>
      </c>
      <c r="G15" s="139">
        <v>0</v>
      </c>
      <c r="H15" s="139">
        <v>0</v>
      </c>
      <c r="I15" s="139">
        <v>0</v>
      </c>
      <c r="J15" s="139">
        <v>0</v>
      </c>
      <c r="K15" s="139">
        <v>0</v>
      </c>
      <c r="L15" s="139">
        <v>0</v>
      </c>
      <c r="M15" s="139">
        <f t="shared" si="1"/>
        <v>0</v>
      </c>
      <c r="O15" s="67"/>
      <c r="P15" s="74"/>
    </row>
    <row r="16" spans="1:17" ht="29" x14ac:dyDescent="0.35">
      <c r="A16" s="3" t="s">
        <v>9</v>
      </c>
      <c r="B16" s="139">
        <v>47.1</v>
      </c>
      <c r="C16" s="139">
        <v>75.400000000000006</v>
      </c>
      <c r="D16" s="139">
        <v>6.4</v>
      </c>
      <c r="E16" s="139">
        <v>0</v>
      </c>
      <c r="F16" s="139">
        <v>0</v>
      </c>
      <c r="G16" s="139">
        <v>0</v>
      </c>
      <c r="H16" s="139">
        <v>0</v>
      </c>
      <c r="I16" s="139">
        <v>0</v>
      </c>
      <c r="J16" s="139">
        <v>0</v>
      </c>
      <c r="K16" s="139">
        <v>0</v>
      </c>
      <c r="L16" s="139">
        <v>0</v>
      </c>
      <c r="M16" s="139">
        <f t="shared" si="1"/>
        <v>128.9</v>
      </c>
    </row>
    <row r="17" spans="1:13" x14ac:dyDescent="0.35">
      <c r="A17" s="3" t="s">
        <v>10</v>
      </c>
      <c r="B17" s="139">
        <f>SUM(B18:B20)</f>
        <v>0</v>
      </c>
      <c r="C17" s="139">
        <f t="shared" ref="C17:L17" si="4">SUM(C18:C20)</f>
        <v>0</v>
      </c>
      <c r="D17" s="139">
        <f t="shared" si="4"/>
        <v>2.6</v>
      </c>
      <c r="E17" s="139">
        <f t="shared" si="4"/>
        <v>2.6</v>
      </c>
      <c r="F17" s="139">
        <f t="shared" si="4"/>
        <v>2.7</v>
      </c>
      <c r="G17" s="139">
        <f t="shared" si="4"/>
        <v>2.7</v>
      </c>
      <c r="H17" s="139">
        <f t="shared" si="4"/>
        <v>2.7</v>
      </c>
      <c r="I17" s="139">
        <f t="shared" si="4"/>
        <v>2.7</v>
      </c>
      <c r="J17" s="139">
        <f t="shared" si="4"/>
        <v>2.7</v>
      </c>
      <c r="K17" s="139">
        <f t="shared" si="4"/>
        <v>2.7</v>
      </c>
      <c r="L17" s="139">
        <f t="shared" si="4"/>
        <v>2.7</v>
      </c>
      <c r="M17" s="139">
        <f t="shared" si="1"/>
        <v>24.099999999999998</v>
      </c>
    </row>
    <row r="18" spans="1:13" x14ac:dyDescent="0.35">
      <c r="A18" s="5" t="s">
        <v>5</v>
      </c>
      <c r="B18" s="139">
        <v>0</v>
      </c>
      <c r="C18" s="139">
        <v>0</v>
      </c>
      <c r="D18" s="139">
        <v>2.6</v>
      </c>
      <c r="E18" s="139">
        <v>2.6</v>
      </c>
      <c r="F18" s="139">
        <v>2.7</v>
      </c>
      <c r="G18" s="139">
        <v>2.7</v>
      </c>
      <c r="H18" s="139">
        <v>2.7</v>
      </c>
      <c r="I18" s="139">
        <v>2.7</v>
      </c>
      <c r="J18" s="139">
        <v>2.7</v>
      </c>
      <c r="K18" s="139">
        <v>2.7</v>
      </c>
      <c r="L18" s="139">
        <v>2.7</v>
      </c>
      <c r="M18" s="139">
        <f t="shared" si="1"/>
        <v>24.099999999999998</v>
      </c>
    </row>
    <row r="19" spans="1:13" x14ac:dyDescent="0.35">
      <c r="A19" s="5" t="s">
        <v>6</v>
      </c>
      <c r="B19" s="139">
        <v>0</v>
      </c>
      <c r="C19" s="139">
        <v>0</v>
      </c>
      <c r="D19" s="139">
        <v>0</v>
      </c>
      <c r="E19" s="139">
        <v>0</v>
      </c>
      <c r="F19" s="139">
        <v>0</v>
      </c>
      <c r="G19" s="139">
        <v>0</v>
      </c>
      <c r="H19" s="139">
        <v>0</v>
      </c>
      <c r="I19" s="139">
        <v>0</v>
      </c>
      <c r="J19" s="139">
        <v>0</v>
      </c>
      <c r="K19" s="139">
        <v>0</v>
      </c>
      <c r="L19" s="139">
        <v>0</v>
      </c>
      <c r="M19" s="139">
        <f t="shared" si="1"/>
        <v>0</v>
      </c>
    </row>
    <row r="20" spans="1:13" x14ac:dyDescent="0.35">
      <c r="A20" s="5" t="s">
        <v>7</v>
      </c>
      <c r="B20" s="139">
        <v>0</v>
      </c>
      <c r="C20" s="139">
        <v>0</v>
      </c>
      <c r="D20" s="139">
        <v>0</v>
      </c>
      <c r="E20" s="139">
        <v>0</v>
      </c>
      <c r="F20" s="139">
        <v>0</v>
      </c>
      <c r="G20" s="139">
        <v>0</v>
      </c>
      <c r="H20" s="139">
        <v>0</v>
      </c>
      <c r="I20" s="139">
        <v>0</v>
      </c>
      <c r="J20" s="139">
        <v>0</v>
      </c>
      <c r="K20" s="139">
        <v>0</v>
      </c>
      <c r="L20" s="139">
        <v>0</v>
      </c>
      <c r="M20" s="139">
        <f t="shared" si="1"/>
        <v>0</v>
      </c>
    </row>
    <row r="21" spans="1:13" ht="168.75" customHeight="1" x14ac:dyDescent="0.35">
      <c r="A21" s="5" t="s">
        <v>12</v>
      </c>
      <c r="B21" s="290" t="s">
        <v>458</v>
      </c>
      <c r="C21" s="290"/>
      <c r="D21" s="290"/>
      <c r="E21" s="290"/>
      <c r="F21" s="290"/>
      <c r="G21" s="290"/>
      <c r="H21" s="290"/>
      <c r="I21" s="290"/>
      <c r="J21" s="290"/>
      <c r="K21" s="290"/>
      <c r="L21" s="290"/>
      <c r="M21" s="290"/>
    </row>
    <row r="22" spans="1:13" ht="43.5" x14ac:dyDescent="0.35">
      <c r="A22" s="5" t="s">
        <v>13</v>
      </c>
      <c r="B22" s="290" t="s">
        <v>459</v>
      </c>
      <c r="C22" s="290"/>
      <c r="D22" s="290"/>
      <c r="E22" s="290"/>
      <c r="F22" s="290"/>
      <c r="G22" s="290"/>
      <c r="H22" s="290"/>
      <c r="I22" s="290"/>
      <c r="J22" s="290"/>
      <c r="K22" s="290"/>
      <c r="L22" s="290"/>
      <c r="M22" s="290"/>
    </row>
    <row r="25" spans="1:13" x14ac:dyDescent="0.35">
      <c r="A25" s="289" t="s">
        <v>14</v>
      </c>
      <c r="B25" s="289"/>
      <c r="C25" s="289"/>
      <c r="D25" s="289"/>
      <c r="E25" s="289"/>
      <c r="F25" s="289"/>
      <c r="G25" s="289"/>
      <c r="H25" s="289"/>
      <c r="I25" s="289"/>
      <c r="J25" s="289"/>
    </row>
    <row r="26" spans="1:13" x14ac:dyDescent="0.35">
      <c r="A26" s="291" t="s">
        <v>15</v>
      </c>
      <c r="B26" s="291"/>
      <c r="C26" s="291"/>
      <c r="D26" s="291"/>
      <c r="E26" s="291"/>
      <c r="F26" s="291"/>
      <c r="G26" s="291"/>
      <c r="H26" s="291"/>
      <c r="I26" s="291"/>
      <c r="J26" s="291"/>
    </row>
    <row r="27" spans="1:13" x14ac:dyDescent="0.35">
      <c r="A27" s="290" t="s">
        <v>16</v>
      </c>
      <c r="B27" s="290"/>
      <c r="C27" s="6">
        <v>0</v>
      </c>
      <c r="D27" s="5">
        <v>1</v>
      </c>
      <c r="E27" s="5">
        <v>2</v>
      </c>
      <c r="F27" s="5">
        <v>3</v>
      </c>
      <c r="G27" s="5">
        <v>5</v>
      </c>
      <c r="H27" s="5">
        <v>10</v>
      </c>
      <c r="I27" s="292" t="s">
        <v>3</v>
      </c>
      <c r="J27" s="292"/>
    </row>
    <row r="28" spans="1:13" ht="130.5" x14ac:dyDescent="0.35">
      <c r="A28" s="445" t="s">
        <v>461</v>
      </c>
      <c r="B28" s="5" t="s">
        <v>460</v>
      </c>
      <c r="C28" s="138">
        <v>17.8</v>
      </c>
      <c r="D28" s="138">
        <v>43.6</v>
      </c>
      <c r="E28" s="138">
        <v>74.099999999999994</v>
      </c>
      <c r="F28" s="138">
        <v>74.099999999999994</v>
      </c>
      <c r="G28" s="138">
        <v>74.099999999999994</v>
      </c>
      <c r="H28" s="138">
        <v>74.099999999999994</v>
      </c>
      <c r="I28" s="290">
        <v>654.20000000000005</v>
      </c>
      <c r="J28" s="290"/>
    </row>
    <row r="29" spans="1:13" x14ac:dyDescent="0.35">
      <c r="A29" s="446"/>
      <c r="B29" s="5"/>
      <c r="C29" s="138"/>
      <c r="D29" s="138"/>
      <c r="E29" s="138"/>
      <c r="F29" s="138"/>
      <c r="G29" s="138"/>
      <c r="H29" s="138"/>
      <c r="I29" s="294"/>
      <c r="J29" s="296"/>
    </row>
    <row r="30" spans="1:13" ht="87" x14ac:dyDescent="0.35">
      <c r="A30" s="446"/>
      <c r="B30" s="7" t="s">
        <v>22</v>
      </c>
      <c r="C30" s="138">
        <v>8.9</v>
      </c>
      <c r="D30" s="138">
        <v>21.8</v>
      </c>
      <c r="E30" s="138">
        <v>37</v>
      </c>
      <c r="F30" s="138">
        <v>37</v>
      </c>
      <c r="G30" s="138">
        <v>37</v>
      </c>
      <c r="H30" s="138">
        <v>37</v>
      </c>
      <c r="I30" s="290">
        <v>326.7</v>
      </c>
      <c r="J30" s="290"/>
    </row>
    <row r="31" spans="1:13" ht="29" x14ac:dyDescent="0.35">
      <c r="A31" s="447"/>
      <c r="B31" s="5" t="s">
        <v>23</v>
      </c>
      <c r="C31" s="138"/>
      <c r="D31" s="138"/>
      <c r="E31" s="138"/>
      <c r="F31" s="138"/>
      <c r="G31" s="138"/>
      <c r="H31" s="138"/>
      <c r="I31" s="290"/>
      <c r="J31" s="290"/>
    </row>
    <row r="32" spans="1:13" ht="43.5" x14ac:dyDescent="0.35">
      <c r="A32" s="290" t="s">
        <v>24</v>
      </c>
      <c r="B32" s="5" t="s">
        <v>20</v>
      </c>
      <c r="C32" s="290" t="s">
        <v>462</v>
      </c>
      <c r="D32" s="290"/>
      <c r="E32" s="290"/>
      <c r="F32" s="290"/>
      <c r="G32" s="290"/>
      <c r="H32" s="290"/>
      <c r="I32" s="290"/>
      <c r="J32" s="290"/>
    </row>
    <row r="33" spans="1:10" ht="87" x14ac:dyDescent="0.35">
      <c r="A33" s="290"/>
      <c r="B33" s="5" t="s">
        <v>21</v>
      </c>
      <c r="C33" s="290" t="s">
        <v>463</v>
      </c>
      <c r="D33" s="290"/>
      <c r="E33" s="290"/>
      <c r="F33" s="290"/>
      <c r="G33" s="290"/>
      <c r="H33" s="290"/>
      <c r="I33" s="290"/>
      <c r="J33" s="290"/>
    </row>
    <row r="34" spans="1:10" ht="87" x14ac:dyDescent="0.35">
      <c r="A34" s="290"/>
      <c r="B34" s="7" t="s">
        <v>25</v>
      </c>
      <c r="C34" s="290" t="s">
        <v>464</v>
      </c>
      <c r="D34" s="290"/>
      <c r="E34" s="290"/>
      <c r="F34" s="290"/>
      <c r="G34" s="290"/>
      <c r="H34" s="290"/>
      <c r="I34" s="290"/>
      <c r="J34" s="290"/>
    </row>
    <row r="35" spans="1:10" ht="29" x14ac:dyDescent="0.35">
      <c r="A35" s="290"/>
      <c r="B35" s="5" t="s">
        <v>23</v>
      </c>
      <c r="C35" s="138"/>
      <c r="D35" s="138"/>
      <c r="E35" s="138"/>
      <c r="F35" s="138"/>
      <c r="G35" s="138"/>
      <c r="H35" s="138"/>
      <c r="I35" s="290"/>
      <c r="J35" s="290"/>
    </row>
    <row r="36" spans="1:10" ht="87" x14ac:dyDescent="0.35">
      <c r="A36" s="290" t="s">
        <v>26</v>
      </c>
      <c r="B36" s="5" t="s">
        <v>22</v>
      </c>
      <c r="C36" s="294"/>
      <c r="D36" s="295"/>
      <c r="E36" s="295"/>
      <c r="F36" s="295"/>
      <c r="G36" s="295"/>
      <c r="H36" s="295"/>
      <c r="I36" s="295"/>
      <c r="J36" s="296"/>
    </row>
    <row r="37" spans="1:10" ht="29" x14ac:dyDescent="0.35">
      <c r="A37" s="290"/>
      <c r="B37" s="5" t="s">
        <v>23</v>
      </c>
      <c r="C37" s="138"/>
      <c r="D37" s="138"/>
      <c r="E37" s="138"/>
      <c r="F37" s="138"/>
      <c r="G37" s="138"/>
      <c r="H37" s="138"/>
      <c r="I37" s="290"/>
      <c r="J37" s="290"/>
    </row>
    <row r="38" spans="1:10" ht="43.5" x14ac:dyDescent="0.35">
      <c r="A38" s="138" t="s">
        <v>13</v>
      </c>
      <c r="B38" s="294" t="s">
        <v>465</v>
      </c>
      <c r="C38" s="295"/>
      <c r="D38" s="295"/>
      <c r="E38" s="295"/>
      <c r="F38" s="295"/>
      <c r="G38" s="295"/>
      <c r="H38" s="295"/>
      <c r="I38" s="295"/>
      <c r="J38" s="296"/>
    </row>
  </sheetData>
  <mergeCells count="23">
    <mergeCell ref="A25:J25"/>
    <mergeCell ref="A1:M1"/>
    <mergeCell ref="A2:A3"/>
    <mergeCell ref="B2:M2"/>
    <mergeCell ref="B21:M21"/>
    <mergeCell ref="B22:M22"/>
    <mergeCell ref="A26:J26"/>
    <mergeCell ref="A27:B27"/>
    <mergeCell ref="I27:J27"/>
    <mergeCell ref="I28:J28"/>
    <mergeCell ref="I29:J29"/>
    <mergeCell ref="A36:A37"/>
    <mergeCell ref="C36:J36"/>
    <mergeCell ref="I37:J37"/>
    <mergeCell ref="B38:J38"/>
    <mergeCell ref="A28:A31"/>
    <mergeCell ref="I31:J31"/>
    <mergeCell ref="A32:A35"/>
    <mergeCell ref="C32:J32"/>
    <mergeCell ref="C33:J33"/>
    <mergeCell ref="C34:J34"/>
    <mergeCell ref="I35:J35"/>
    <mergeCell ref="I30:J30"/>
  </mergeCells>
  <pageMargins left="0.7" right="0.7" top="0.75" bottom="0.75" header="0.3" footer="0.3"/>
  <pageSetup paperSize="9" orientation="portrait" r:id="rId1"/>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workbookViewId="0">
      <selection activeCell="C13" sqref="C13"/>
    </sheetView>
  </sheetViews>
  <sheetFormatPr defaultRowHeight="14.5" x14ac:dyDescent="0.35"/>
  <cols>
    <col min="1" max="1" width="33.7265625" customWidth="1"/>
  </cols>
  <sheetData>
    <row r="1" spans="1:13" x14ac:dyDescent="0.35">
      <c r="A1" s="289"/>
      <c r="B1" s="289"/>
      <c r="C1" s="289"/>
      <c r="D1" s="289"/>
      <c r="E1" s="289"/>
      <c r="F1" s="289"/>
      <c r="G1" s="289"/>
      <c r="H1" s="289"/>
      <c r="I1" s="289"/>
      <c r="J1" s="289"/>
      <c r="K1" s="289"/>
      <c r="L1" s="289"/>
      <c r="M1" s="289"/>
    </row>
    <row r="2" spans="1:13" x14ac:dyDescent="0.35">
      <c r="A2" s="290" t="s">
        <v>1</v>
      </c>
      <c r="B2" s="291" t="s">
        <v>2</v>
      </c>
      <c r="C2" s="291"/>
      <c r="D2" s="291"/>
      <c r="E2" s="291"/>
      <c r="F2" s="291"/>
      <c r="G2" s="291"/>
      <c r="H2" s="291"/>
      <c r="I2" s="291"/>
      <c r="J2" s="291"/>
      <c r="K2" s="291"/>
      <c r="L2" s="291"/>
      <c r="M2" s="291"/>
    </row>
    <row r="3" spans="1:13" ht="29" x14ac:dyDescent="0.35">
      <c r="A3" s="290"/>
      <c r="B3" s="1">
        <v>0</v>
      </c>
      <c r="C3" s="1">
        <v>1</v>
      </c>
      <c r="D3" s="1">
        <v>2</v>
      </c>
      <c r="E3" s="1">
        <v>3</v>
      </c>
      <c r="F3" s="1">
        <v>4</v>
      </c>
      <c r="G3" s="1">
        <v>5</v>
      </c>
      <c r="H3" s="1">
        <v>6</v>
      </c>
      <c r="I3" s="1">
        <v>7</v>
      </c>
      <c r="J3" s="1">
        <v>8</v>
      </c>
      <c r="K3" s="1">
        <v>9</v>
      </c>
      <c r="L3" s="1">
        <v>10</v>
      </c>
      <c r="M3" s="2" t="s">
        <v>3</v>
      </c>
    </row>
    <row r="4" spans="1:13" x14ac:dyDescent="0.35">
      <c r="A4" s="3" t="s">
        <v>4</v>
      </c>
      <c r="B4" s="63">
        <f>SUM(B5:B7)</f>
        <v>0</v>
      </c>
      <c r="C4" s="63">
        <f t="shared" ref="C4:L4" si="0">SUM(C5:C7)</f>
        <v>0</v>
      </c>
      <c r="D4" s="63">
        <f t="shared" si="0"/>
        <v>0</v>
      </c>
      <c r="E4" s="63">
        <f t="shared" si="0"/>
        <v>0</v>
      </c>
      <c r="F4" s="63">
        <f t="shared" si="0"/>
        <v>0</v>
      </c>
      <c r="G4" s="63">
        <f t="shared" si="0"/>
        <v>0</v>
      </c>
      <c r="H4" s="63">
        <f t="shared" si="0"/>
        <v>0</v>
      </c>
      <c r="I4" s="63">
        <f t="shared" si="0"/>
        <v>0</v>
      </c>
      <c r="J4" s="63">
        <f t="shared" si="0"/>
        <v>0</v>
      </c>
      <c r="K4" s="63">
        <f t="shared" si="0"/>
        <v>0</v>
      </c>
      <c r="L4" s="63">
        <f t="shared" si="0"/>
        <v>0</v>
      </c>
      <c r="M4" s="63">
        <f>SUM(B4:L4)</f>
        <v>0</v>
      </c>
    </row>
    <row r="5" spans="1:13" x14ac:dyDescent="0.35">
      <c r="A5" s="5" t="s">
        <v>5</v>
      </c>
      <c r="B5" s="63">
        <v>0</v>
      </c>
      <c r="C5" s="63">
        <v>0</v>
      </c>
      <c r="D5" s="63">
        <v>0</v>
      </c>
      <c r="E5" s="63">
        <v>0</v>
      </c>
      <c r="F5" s="63">
        <v>0</v>
      </c>
      <c r="G5" s="63">
        <v>0</v>
      </c>
      <c r="H5" s="63">
        <v>0</v>
      </c>
      <c r="I5" s="63">
        <v>0</v>
      </c>
      <c r="J5" s="63">
        <v>0</v>
      </c>
      <c r="K5" s="63">
        <v>0</v>
      </c>
      <c r="L5" s="63">
        <v>0</v>
      </c>
      <c r="M5" s="63">
        <f t="shared" ref="M5:M20" si="1">SUM(B5:L5)</f>
        <v>0</v>
      </c>
    </row>
    <row r="6" spans="1:13" x14ac:dyDescent="0.35">
      <c r="A6" s="5" t="s">
        <v>6</v>
      </c>
      <c r="B6" s="63">
        <v>0</v>
      </c>
      <c r="C6" s="63">
        <v>0</v>
      </c>
      <c r="D6" s="63">
        <v>0</v>
      </c>
      <c r="E6" s="63">
        <v>0</v>
      </c>
      <c r="F6" s="63">
        <v>0</v>
      </c>
      <c r="G6" s="63">
        <v>0</v>
      </c>
      <c r="H6" s="63">
        <v>0</v>
      </c>
      <c r="I6" s="63">
        <v>0</v>
      </c>
      <c r="J6" s="63">
        <v>0</v>
      </c>
      <c r="K6" s="63">
        <v>0</v>
      </c>
      <c r="L6" s="63">
        <v>0</v>
      </c>
      <c r="M6" s="63">
        <f t="shared" si="1"/>
        <v>0</v>
      </c>
    </row>
    <row r="7" spans="1:13" x14ac:dyDescent="0.35">
      <c r="A7" s="5" t="s">
        <v>7</v>
      </c>
      <c r="B7" s="63">
        <v>0</v>
      </c>
      <c r="C7" s="63">
        <v>0</v>
      </c>
      <c r="D7" s="63">
        <v>0</v>
      </c>
      <c r="E7" s="63">
        <v>0</v>
      </c>
      <c r="F7" s="63">
        <v>0</v>
      </c>
      <c r="G7" s="63">
        <v>0</v>
      </c>
      <c r="H7" s="63">
        <v>0</v>
      </c>
      <c r="I7" s="63">
        <v>0</v>
      </c>
      <c r="J7" s="63">
        <v>0</v>
      </c>
      <c r="K7" s="63">
        <v>0</v>
      </c>
      <c r="L7" s="63">
        <v>0</v>
      </c>
      <c r="M7" s="63">
        <f t="shared" si="1"/>
        <v>0</v>
      </c>
    </row>
    <row r="8" spans="1:13" x14ac:dyDescent="0.35">
      <c r="A8" s="3" t="s">
        <v>8</v>
      </c>
      <c r="B8" s="63">
        <f>SUM(B9:B11)</f>
        <v>0.1</v>
      </c>
      <c r="C8" s="63">
        <f t="shared" ref="C8:L8" si="2">SUM(C9:C11)</f>
        <v>1.0900000000000001</v>
      </c>
      <c r="D8" s="63">
        <f t="shared" si="2"/>
        <v>0.06</v>
      </c>
      <c r="E8" s="63">
        <f t="shared" si="2"/>
        <v>0.06</v>
      </c>
      <c r="F8" s="63">
        <f t="shared" si="2"/>
        <v>0.06</v>
      </c>
      <c r="G8" s="63">
        <f t="shared" si="2"/>
        <v>0.06</v>
      </c>
      <c r="H8" s="63">
        <f t="shared" si="2"/>
        <v>0.06</v>
      </c>
      <c r="I8" s="63">
        <f t="shared" si="2"/>
        <v>0.06</v>
      </c>
      <c r="J8" s="63">
        <f t="shared" si="2"/>
        <v>0.06</v>
      </c>
      <c r="K8" s="63">
        <f t="shared" si="2"/>
        <v>0.06</v>
      </c>
      <c r="L8" s="63">
        <f t="shared" si="2"/>
        <v>0.06</v>
      </c>
      <c r="M8" s="63">
        <f t="shared" si="1"/>
        <v>1.7300000000000006</v>
      </c>
    </row>
    <row r="9" spans="1:13" x14ac:dyDescent="0.35">
      <c r="A9" s="5" t="s">
        <v>5</v>
      </c>
      <c r="B9" s="65">
        <v>0.1</v>
      </c>
      <c r="C9" s="65">
        <v>1.0900000000000001</v>
      </c>
      <c r="D9" s="65">
        <v>0.06</v>
      </c>
      <c r="E9" s="65">
        <v>0.06</v>
      </c>
      <c r="F9" s="65">
        <v>0.06</v>
      </c>
      <c r="G9" s="65">
        <v>0.06</v>
      </c>
      <c r="H9" s="65">
        <v>0.06</v>
      </c>
      <c r="I9" s="65">
        <v>0.06</v>
      </c>
      <c r="J9" s="65">
        <v>0.06</v>
      </c>
      <c r="K9" s="65">
        <v>0.06</v>
      </c>
      <c r="L9" s="65">
        <v>0.06</v>
      </c>
      <c r="M9" s="65">
        <f t="shared" si="1"/>
        <v>1.7300000000000006</v>
      </c>
    </row>
    <row r="10" spans="1:13" x14ac:dyDescent="0.35">
      <c r="A10" s="5" t="s">
        <v>6</v>
      </c>
      <c r="B10" s="65">
        <v>0</v>
      </c>
      <c r="C10" s="65">
        <v>0</v>
      </c>
      <c r="D10" s="65">
        <v>0</v>
      </c>
      <c r="E10" s="65">
        <v>0</v>
      </c>
      <c r="F10" s="65">
        <v>0</v>
      </c>
      <c r="G10" s="65">
        <v>0</v>
      </c>
      <c r="H10" s="65">
        <v>0</v>
      </c>
      <c r="I10" s="65">
        <v>0</v>
      </c>
      <c r="J10" s="65">
        <v>0</v>
      </c>
      <c r="K10" s="65">
        <v>0</v>
      </c>
      <c r="L10" s="65">
        <v>0</v>
      </c>
      <c r="M10" s="65">
        <f t="shared" si="1"/>
        <v>0</v>
      </c>
    </row>
    <row r="11" spans="1:13" x14ac:dyDescent="0.35">
      <c r="A11" s="5" t="s">
        <v>7</v>
      </c>
      <c r="B11" s="65">
        <v>0</v>
      </c>
      <c r="C11" s="65">
        <v>0</v>
      </c>
      <c r="D11" s="65">
        <v>0</v>
      </c>
      <c r="E11" s="65">
        <v>0</v>
      </c>
      <c r="F11" s="65">
        <v>0</v>
      </c>
      <c r="G11" s="65">
        <v>0</v>
      </c>
      <c r="H11" s="65">
        <v>0</v>
      </c>
      <c r="I11" s="65">
        <v>0</v>
      </c>
      <c r="J11" s="65">
        <v>0</v>
      </c>
      <c r="K11" s="65">
        <v>0</v>
      </c>
      <c r="L11" s="65">
        <v>0</v>
      </c>
      <c r="M11" s="65">
        <f t="shared" si="1"/>
        <v>0</v>
      </c>
    </row>
    <row r="12" spans="1:13" x14ac:dyDescent="0.35">
      <c r="A12" s="3" t="s">
        <v>11</v>
      </c>
      <c r="B12" s="65">
        <f>SUM(B13:B15)</f>
        <v>-0.1</v>
      </c>
      <c r="C12" s="65">
        <f>SUM(C13:C15)</f>
        <v>-1.0900000000000001</v>
      </c>
      <c r="D12" s="65">
        <f t="shared" ref="D12:L12" si="3">SUM(D13:D15)</f>
        <v>-0.06</v>
      </c>
      <c r="E12" s="65">
        <f t="shared" si="3"/>
        <v>-0.06</v>
      </c>
      <c r="F12" s="65">
        <f t="shared" si="3"/>
        <v>-0.06</v>
      </c>
      <c r="G12" s="65">
        <f t="shared" si="3"/>
        <v>-0.06</v>
      </c>
      <c r="H12" s="65">
        <f t="shared" si="3"/>
        <v>-0.06</v>
      </c>
      <c r="I12" s="65">
        <f t="shared" si="3"/>
        <v>-0.06</v>
      </c>
      <c r="J12" s="65">
        <f t="shared" si="3"/>
        <v>-0.06</v>
      </c>
      <c r="K12" s="65">
        <f t="shared" si="3"/>
        <v>-0.06</v>
      </c>
      <c r="L12" s="65">
        <f t="shared" si="3"/>
        <v>-0.06</v>
      </c>
      <c r="M12" s="65">
        <f t="shared" si="1"/>
        <v>-1.7300000000000006</v>
      </c>
    </row>
    <row r="13" spans="1:13" x14ac:dyDescent="0.35">
      <c r="A13" s="5" t="s">
        <v>5</v>
      </c>
      <c r="B13" s="65">
        <v>-0.1</v>
      </c>
      <c r="C13" s="65">
        <v>-1.0900000000000001</v>
      </c>
      <c r="D13" s="65">
        <v>-0.06</v>
      </c>
      <c r="E13" s="65">
        <v>-0.06</v>
      </c>
      <c r="F13" s="65">
        <v>-0.06</v>
      </c>
      <c r="G13" s="65">
        <v>-0.06</v>
      </c>
      <c r="H13" s="65">
        <v>-0.06</v>
      </c>
      <c r="I13" s="65">
        <v>-0.06</v>
      </c>
      <c r="J13" s="65">
        <v>-0.06</v>
      </c>
      <c r="K13" s="65">
        <v>-0.06</v>
      </c>
      <c r="L13" s="65">
        <v>-0.06</v>
      </c>
      <c r="M13" s="65">
        <f t="shared" si="1"/>
        <v>-1.7300000000000006</v>
      </c>
    </row>
    <row r="14" spans="1:13" x14ac:dyDescent="0.35">
      <c r="A14" s="5" t="s">
        <v>6</v>
      </c>
      <c r="B14" s="65">
        <v>0</v>
      </c>
      <c r="C14" s="65">
        <v>0</v>
      </c>
      <c r="D14" s="65">
        <v>0</v>
      </c>
      <c r="E14" s="65">
        <v>0</v>
      </c>
      <c r="F14" s="65">
        <v>0</v>
      </c>
      <c r="G14" s="65">
        <v>0</v>
      </c>
      <c r="H14" s="65">
        <v>0</v>
      </c>
      <c r="I14" s="65">
        <v>0</v>
      </c>
      <c r="J14" s="65">
        <v>0</v>
      </c>
      <c r="K14" s="65">
        <v>0</v>
      </c>
      <c r="L14" s="65">
        <v>0</v>
      </c>
      <c r="M14" s="65">
        <f t="shared" si="1"/>
        <v>0</v>
      </c>
    </row>
    <row r="15" spans="1:13" x14ac:dyDescent="0.35">
      <c r="A15" s="5" t="s">
        <v>7</v>
      </c>
      <c r="B15" s="65">
        <v>0</v>
      </c>
      <c r="C15" s="65">
        <v>0</v>
      </c>
      <c r="D15" s="65">
        <v>0</v>
      </c>
      <c r="E15" s="65">
        <v>0</v>
      </c>
      <c r="F15" s="65">
        <v>0</v>
      </c>
      <c r="G15" s="65">
        <v>0</v>
      </c>
      <c r="H15" s="65">
        <v>0</v>
      </c>
      <c r="I15" s="65">
        <v>0</v>
      </c>
      <c r="J15" s="65">
        <v>0</v>
      </c>
      <c r="K15" s="65">
        <v>0</v>
      </c>
      <c r="L15" s="65">
        <v>0</v>
      </c>
      <c r="M15" s="65">
        <f t="shared" si="1"/>
        <v>0</v>
      </c>
    </row>
    <row r="16" spans="1:13" ht="29" x14ac:dyDescent="0.35">
      <c r="A16" s="3" t="s">
        <v>9</v>
      </c>
      <c r="B16" s="63">
        <v>3.5</v>
      </c>
      <c r="C16" s="63">
        <v>0</v>
      </c>
      <c r="D16" s="63">
        <v>0</v>
      </c>
      <c r="E16" s="63">
        <v>0</v>
      </c>
      <c r="F16" s="63">
        <v>0</v>
      </c>
      <c r="G16" s="63">
        <v>0</v>
      </c>
      <c r="H16" s="63">
        <v>0</v>
      </c>
      <c r="I16" s="63">
        <v>0</v>
      </c>
      <c r="J16" s="63">
        <v>0</v>
      </c>
      <c r="K16" s="63">
        <v>0</v>
      </c>
      <c r="L16" s="63">
        <v>0</v>
      </c>
      <c r="M16" s="63">
        <f t="shared" si="1"/>
        <v>3.5</v>
      </c>
    </row>
    <row r="17" spans="1:13" x14ac:dyDescent="0.35">
      <c r="A17" s="3" t="s">
        <v>10</v>
      </c>
      <c r="B17" s="63">
        <v>0</v>
      </c>
      <c r="C17" s="63">
        <v>0</v>
      </c>
      <c r="D17" s="63">
        <v>0</v>
      </c>
      <c r="E17" s="63">
        <v>0</v>
      </c>
      <c r="F17" s="63">
        <v>0</v>
      </c>
      <c r="G17" s="63">
        <v>0</v>
      </c>
      <c r="H17" s="63">
        <v>0</v>
      </c>
      <c r="I17" s="63">
        <v>0</v>
      </c>
      <c r="J17" s="63">
        <v>0</v>
      </c>
      <c r="K17" s="63">
        <v>0</v>
      </c>
      <c r="L17" s="63">
        <v>0</v>
      </c>
      <c r="M17" s="63">
        <f t="shared" si="1"/>
        <v>0</v>
      </c>
    </row>
    <row r="18" spans="1:13" x14ac:dyDescent="0.35">
      <c r="A18" s="5" t="s">
        <v>5</v>
      </c>
      <c r="B18" s="63">
        <v>0</v>
      </c>
      <c r="C18" s="63">
        <v>0</v>
      </c>
      <c r="D18" s="63">
        <v>0</v>
      </c>
      <c r="E18" s="63">
        <v>0</v>
      </c>
      <c r="F18" s="63">
        <v>0</v>
      </c>
      <c r="G18" s="63">
        <v>0</v>
      </c>
      <c r="H18" s="63">
        <v>0</v>
      </c>
      <c r="I18" s="63">
        <v>0</v>
      </c>
      <c r="J18" s="63">
        <v>0</v>
      </c>
      <c r="K18" s="63">
        <v>0</v>
      </c>
      <c r="L18" s="63">
        <v>0</v>
      </c>
      <c r="M18" s="63">
        <f t="shared" si="1"/>
        <v>0</v>
      </c>
    </row>
    <row r="19" spans="1:13" x14ac:dyDescent="0.35">
      <c r="A19" s="5" t="s">
        <v>6</v>
      </c>
      <c r="B19" s="63">
        <v>0</v>
      </c>
      <c r="C19" s="63">
        <v>0</v>
      </c>
      <c r="D19" s="63">
        <v>0</v>
      </c>
      <c r="E19" s="63">
        <v>0</v>
      </c>
      <c r="F19" s="63">
        <v>0</v>
      </c>
      <c r="G19" s="63">
        <v>0</v>
      </c>
      <c r="H19" s="63">
        <v>0</v>
      </c>
      <c r="I19" s="63">
        <v>0</v>
      </c>
      <c r="J19" s="63">
        <v>0</v>
      </c>
      <c r="K19" s="63">
        <v>0</v>
      </c>
      <c r="L19" s="63">
        <v>0</v>
      </c>
      <c r="M19" s="63">
        <f t="shared" si="1"/>
        <v>0</v>
      </c>
    </row>
    <row r="20" spans="1:13" x14ac:dyDescent="0.35">
      <c r="A20" s="5" t="s">
        <v>7</v>
      </c>
      <c r="B20" s="63">
        <v>0</v>
      </c>
      <c r="C20" s="63">
        <v>0</v>
      </c>
      <c r="D20" s="63">
        <v>0</v>
      </c>
      <c r="E20" s="63">
        <v>0</v>
      </c>
      <c r="F20" s="63">
        <v>0</v>
      </c>
      <c r="G20" s="63">
        <v>0</v>
      </c>
      <c r="H20" s="63">
        <v>0</v>
      </c>
      <c r="I20" s="63">
        <v>0</v>
      </c>
      <c r="J20" s="63">
        <v>0</v>
      </c>
      <c r="K20" s="63">
        <v>0</v>
      </c>
      <c r="L20" s="63">
        <v>0</v>
      </c>
      <c r="M20" s="63">
        <f t="shared" si="1"/>
        <v>0</v>
      </c>
    </row>
    <row r="21" spans="1:13" ht="164.25" customHeight="1" x14ac:dyDescent="0.35">
      <c r="A21" s="5" t="s">
        <v>12</v>
      </c>
      <c r="B21" s="290" t="s">
        <v>264</v>
      </c>
      <c r="C21" s="290"/>
      <c r="D21" s="290"/>
      <c r="E21" s="290"/>
      <c r="F21" s="290"/>
      <c r="G21" s="290"/>
      <c r="H21" s="290"/>
      <c r="I21" s="290"/>
      <c r="J21" s="290"/>
      <c r="K21" s="290"/>
      <c r="L21" s="290"/>
      <c r="M21" s="290"/>
    </row>
    <row r="22" spans="1:13" ht="173.25" customHeight="1" x14ac:dyDescent="0.35">
      <c r="A22" s="5" t="s">
        <v>13</v>
      </c>
      <c r="B22" s="290" t="s">
        <v>265</v>
      </c>
      <c r="C22" s="290"/>
      <c r="D22" s="290"/>
      <c r="E22" s="290"/>
      <c r="F22" s="290"/>
      <c r="G22" s="290"/>
      <c r="H22" s="290"/>
      <c r="I22" s="290"/>
      <c r="J22" s="290"/>
      <c r="K22" s="290"/>
      <c r="L22" s="290"/>
      <c r="M22" s="290"/>
    </row>
    <row r="25" spans="1:13" x14ac:dyDescent="0.35">
      <c r="A25" s="289" t="s">
        <v>14</v>
      </c>
      <c r="B25" s="289"/>
      <c r="C25" s="289"/>
      <c r="D25" s="289"/>
      <c r="E25" s="289"/>
      <c r="F25" s="289"/>
      <c r="G25" s="289"/>
      <c r="H25" s="289"/>
      <c r="I25" s="289"/>
      <c r="J25" s="289"/>
    </row>
    <row r="26" spans="1:13" x14ac:dyDescent="0.35">
      <c r="A26" s="291" t="s">
        <v>15</v>
      </c>
      <c r="B26" s="291"/>
      <c r="C26" s="291"/>
      <c r="D26" s="291"/>
      <c r="E26" s="291"/>
      <c r="F26" s="291"/>
      <c r="G26" s="291"/>
      <c r="H26" s="291"/>
      <c r="I26" s="291"/>
      <c r="J26" s="291"/>
    </row>
    <row r="27" spans="1:13" x14ac:dyDescent="0.35">
      <c r="A27" s="290" t="s">
        <v>16</v>
      </c>
      <c r="B27" s="290"/>
      <c r="C27" s="6">
        <v>0</v>
      </c>
      <c r="D27" s="5">
        <v>1</v>
      </c>
      <c r="E27" s="5">
        <v>2</v>
      </c>
      <c r="F27" s="5">
        <v>3</v>
      </c>
      <c r="G27" s="5">
        <v>5</v>
      </c>
      <c r="H27" s="5">
        <v>10</v>
      </c>
      <c r="I27" s="292" t="s">
        <v>3</v>
      </c>
      <c r="J27" s="292"/>
    </row>
    <row r="28" spans="1:13" ht="43.5" x14ac:dyDescent="0.35">
      <c r="A28" s="20" t="s">
        <v>17</v>
      </c>
      <c r="B28" s="5" t="s">
        <v>20</v>
      </c>
      <c r="C28" s="20"/>
      <c r="D28" s="20"/>
      <c r="E28" s="20"/>
      <c r="F28" s="20"/>
      <c r="G28" s="20"/>
      <c r="H28" s="20"/>
      <c r="I28" s="290"/>
      <c r="J28" s="290"/>
    </row>
    <row r="29" spans="1:13" ht="87" x14ac:dyDescent="0.35">
      <c r="A29" s="20" t="s">
        <v>18</v>
      </c>
      <c r="B29" s="5" t="s">
        <v>21</v>
      </c>
      <c r="C29" s="20"/>
      <c r="D29" s="20"/>
      <c r="E29" s="20"/>
      <c r="F29" s="20"/>
      <c r="G29" s="20"/>
      <c r="H29" s="20"/>
      <c r="I29" s="294"/>
      <c r="J29" s="296"/>
    </row>
    <row r="30" spans="1:13" ht="87" x14ac:dyDescent="0.35">
      <c r="A30" s="20" t="s">
        <v>19</v>
      </c>
      <c r="B30" s="7" t="s">
        <v>22</v>
      </c>
      <c r="C30" s="20"/>
      <c r="D30" s="20"/>
      <c r="E30" s="20"/>
      <c r="F30" s="20"/>
      <c r="G30" s="20"/>
      <c r="H30" s="20"/>
      <c r="I30" s="290"/>
      <c r="J30" s="290"/>
    </row>
    <row r="31" spans="1:13" ht="29" x14ac:dyDescent="0.35">
      <c r="A31" s="8"/>
      <c r="B31" s="5" t="s">
        <v>23</v>
      </c>
      <c r="C31" s="20"/>
      <c r="D31" s="20"/>
      <c r="E31" s="20"/>
      <c r="F31" s="20"/>
      <c r="G31" s="20"/>
      <c r="H31" s="20"/>
      <c r="I31" s="290"/>
      <c r="J31" s="290"/>
    </row>
    <row r="32" spans="1:13" ht="43.5" x14ac:dyDescent="0.35">
      <c r="A32" s="290" t="s">
        <v>24</v>
      </c>
      <c r="B32" s="5" t="s">
        <v>20</v>
      </c>
      <c r="C32" s="290"/>
      <c r="D32" s="290"/>
      <c r="E32" s="290"/>
      <c r="F32" s="290"/>
      <c r="G32" s="290"/>
      <c r="H32" s="290"/>
      <c r="I32" s="290"/>
      <c r="J32" s="290"/>
    </row>
    <row r="33" spans="1:10" ht="87" x14ac:dyDescent="0.35">
      <c r="A33" s="290"/>
      <c r="B33" s="5" t="s">
        <v>21</v>
      </c>
      <c r="C33" s="290"/>
      <c r="D33" s="290"/>
      <c r="E33" s="290"/>
      <c r="F33" s="290"/>
      <c r="G33" s="290"/>
      <c r="H33" s="290"/>
      <c r="I33" s="290"/>
      <c r="J33" s="290"/>
    </row>
    <row r="34" spans="1:10" ht="87" x14ac:dyDescent="0.35">
      <c r="A34" s="290"/>
      <c r="B34" s="7" t="s">
        <v>25</v>
      </c>
      <c r="C34" s="290"/>
      <c r="D34" s="290"/>
      <c r="E34" s="290"/>
      <c r="F34" s="290"/>
      <c r="G34" s="290"/>
      <c r="H34" s="290"/>
      <c r="I34" s="290"/>
      <c r="J34" s="290"/>
    </row>
    <row r="35" spans="1:10" ht="29" x14ac:dyDescent="0.35">
      <c r="A35" s="290"/>
      <c r="B35" s="5" t="s">
        <v>23</v>
      </c>
      <c r="C35" s="20"/>
      <c r="D35" s="20"/>
      <c r="E35" s="20"/>
      <c r="F35" s="20"/>
      <c r="G35" s="20"/>
      <c r="H35" s="20"/>
      <c r="I35" s="290"/>
      <c r="J35" s="290"/>
    </row>
    <row r="36" spans="1:10" ht="87" x14ac:dyDescent="0.35">
      <c r="A36" s="290" t="s">
        <v>26</v>
      </c>
      <c r="B36" s="5" t="s">
        <v>22</v>
      </c>
      <c r="C36" s="294"/>
      <c r="D36" s="295"/>
      <c r="E36" s="295"/>
      <c r="F36" s="295"/>
      <c r="G36" s="295"/>
      <c r="H36" s="295"/>
      <c r="I36" s="295"/>
      <c r="J36" s="296"/>
    </row>
    <row r="37" spans="1:10" ht="29" x14ac:dyDescent="0.35">
      <c r="A37" s="290"/>
      <c r="B37" s="5" t="s">
        <v>23</v>
      </c>
      <c r="C37" s="20"/>
      <c r="D37" s="20"/>
      <c r="E37" s="20"/>
      <c r="F37" s="20"/>
      <c r="G37" s="20"/>
      <c r="H37" s="20"/>
      <c r="I37" s="290"/>
      <c r="J37" s="290"/>
    </row>
    <row r="38" spans="1:10" ht="43.5" x14ac:dyDescent="0.35">
      <c r="A38" s="20" t="s">
        <v>13</v>
      </c>
      <c r="B38" s="294"/>
      <c r="C38" s="295"/>
      <c r="D38" s="295"/>
      <c r="E38" s="295"/>
      <c r="F38" s="295"/>
      <c r="G38" s="295"/>
      <c r="H38" s="295"/>
      <c r="I38" s="295"/>
      <c r="J38" s="296"/>
    </row>
  </sheetData>
  <mergeCells count="22">
    <mergeCell ref="A36:A37"/>
    <mergeCell ref="C36:J36"/>
    <mergeCell ref="I37:J37"/>
    <mergeCell ref="B38:J38"/>
    <mergeCell ref="I31:J31"/>
    <mergeCell ref="A32:A35"/>
    <mergeCell ref="C32:J32"/>
    <mergeCell ref="C33:J33"/>
    <mergeCell ref="C34:J34"/>
    <mergeCell ref="I35:J35"/>
    <mergeCell ref="I30:J30"/>
    <mergeCell ref="A1:M1"/>
    <mergeCell ref="A2:A3"/>
    <mergeCell ref="B2:M2"/>
    <mergeCell ref="B21:M21"/>
    <mergeCell ref="B22:M22"/>
    <mergeCell ref="A25:J25"/>
    <mergeCell ref="A26:J26"/>
    <mergeCell ref="A27:B27"/>
    <mergeCell ref="I27:J27"/>
    <mergeCell ref="I28:J28"/>
    <mergeCell ref="I29:J29"/>
  </mergeCells>
  <pageMargins left="0.7" right="0.7" top="0.75" bottom="0.75" header="0.3" footer="0.3"/>
  <pageSetup paperSize="9" orientation="portrait" r:id="rId1"/>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38"/>
  <sheetViews>
    <sheetView topLeftCell="A4" zoomScale="85" zoomScaleNormal="85" workbookViewId="0">
      <selection activeCell="Q21" sqref="Q21"/>
    </sheetView>
  </sheetViews>
  <sheetFormatPr defaultRowHeight="14.5" x14ac:dyDescent="0.35"/>
  <cols>
    <col min="1" max="1" width="33.7265625" customWidth="1"/>
  </cols>
  <sheetData>
    <row r="1" spans="1:16" x14ac:dyDescent="0.35">
      <c r="A1" s="289"/>
      <c r="B1" s="289"/>
      <c r="C1" s="289"/>
      <c r="D1" s="289"/>
      <c r="E1" s="289"/>
      <c r="F1" s="289"/>
      <c r="G1" s="289"/>
      <c r="H1" s="289"/>
      <c r="I1" s="289"/>
      <c r="J1" s="289"/>
      <c r="K1" s="289"/>
      <c r="L1" s="289"/>
      <c r="M1" s="289"/>
    </row>
    <row r="2" spans="1:16" x14ac:dyDescent="0.35">
      <c r="A2" s="290" t="s">
        <v>1</v>
      </c>
      <c r="B2" s="291" t="s">
        <v>2</v>
      </c>
      <c r="C2" s="291"/>
      <c r="D2" s="291"/>
      <c r="E2" s="291"/>
      <c r="F2" s="291"/>
      <c r="G2" s="291"/>
      <c r="H2" s="291"/>
      <c r="I2" s="291"/>
      <c r="J2" s="291"/>
      <c r="K2" s="291"/>
      <c r="L2" s="291"/>
      <c r="M2" s="291"/>
    </row>
    <row r="3" spans="1:16" ht="29" x14ac:dyDescent="0.35">
      <c r="A3" s="290"/>
      <c r="B3" s="1">
        <v>0</v>
      </c>
      <c r="C3" s="1">
        <v>1</v>
      </c>
      <c r="D3" s="1">
        <v>2</v>
      </c>
      <c r="E3" s="1">
        <v>3</v>
      </c>
      <c r="F3" s="1">
        <v>4</v>
      </c>
      <c r="G3" s="1">
        <v>5</v>
      </c>
      <c r="H3" s="1">
        <v>6</v>
      </c>
      <c r="I3" s="1">
        <v>7</v>
      </c>
      <c r="J3" s="1">
        <v>8</v>
      </c>
      <c r="K3" s="1">
        <v>9</v>
      </c>
      <c r="L3" s="1">
        <v>10</v>
      </c>
      <c r="M3" s="2" t="s">
        <v>3</v>
      </c>
    </row>
    <row r="4" spans="1:16" x14ac:dyDescent="0.35">
      <c r="A4" s="3" t="s">
        <v>4</v>
      </c>
      <c r="B4" s="172">
        <f>SUM(B5:B7)</f>
        <v>0</v>
      </c>
      <c r="C4" s="172">
        <f t="shared" ref="C4:L4" si="0">SUM(C5:C7)</f>
        <v>0</v>
      </c>
      <c r="D4" s="172">
        <f t="shared" si="0"/>
        <v>0</v>
      </c>
      <c r="E4" s="172">
        <f t="shared" si="0"/>
        <v>0</v>
      </c>
      <c r="F4" s="172">
        <f t="shared" si="0"/>
        <v>0</v>
      </c>
      <c r="G4" s="172">
        <f t="shared" si="0"/>
        <v>0</v>
      </c>
      <c r="H4" s="172">
        <f t="shared" si="0"/>
        <v>0</v>
      </c>
      <c r="I4" s="172">
        <f t="shared" si="0"/>
        <v>0</v>
      </c>
      <c r="J4" s="172">
        <f t="shared" si="0"/>
        <v>0</v>
      </c>
      <c r="K4" s="172">
        <f t="shared" si="0"/>
        <v>0</v>
      </c>
      <c r="L4" s="172">
        <f t="shared" si="0"/>
        <v>0</v>
      </c>
      <c r="M4" s="172">
        <f>SUM(B4:L4)</f>
        <v>0</v>
      </c>
    </row>
    <row r="5" spans="1:16" x14ac:dyDescent="0.35">
      <c r="A5" s="5" t="s">
        <v>5</v>
      </c>
      <c r="B5" s="172">
        <v>0</v>
      </c>
      <c r="C5" s="172">
        <v>0</v>
      </c>
      <c r="D5" s="172">
        <v>0</v>
      </c>
      <c r="E5" s="172">
        <v>0</v>
      </c>
      <c r="F5" s="172">
        <v>0</v>
      </c>
      <c r="G5" s="172">
        <v>0</v>
      </c>
      <c r="H5" s="172">
        <v>0</v>
      </c>
      <c r="I5" s="172">
        <v>0</v>
      </c>
      <c r="J5" s="172">
        <v>0</v>
      </c>
      <c r="K5" s="172">
        <v>0</v>
      </c>
      <c r="L5" s="172">
        <v>0</v>
      </c>
      <c r="M5" s="172">
        <f t="shared" ref="M5:M20" si="1">SUM(B5:L5)</f>
        <v>0</v>
      </c>
    </row>
    <row r="6" spans="1:16" x14ac:dyDescent="0.35">
      <c r="A6" s="5" t="s">
        <v>6</v>
      </c>
      <c r="B6" s="172">
        <v>0</v>
      </c>
      <c r="C6" s="172">
        <v>0</v>
      </c>
      <c r="D6" s="172">
        <v>0</v>
      </c>
      <c r="E6" s="172">
        <v>0</v>
      </c>
      <c r="F6" s="172">
        <v>0</v>
      </c>
      <c r="G6" s="172">
        <v>0</v>
      </c>
      <c r="H6" s="172">
        <v>0</v>
      </c>
      <c r="I6" s="172">
        <v>0</v>
      </c>
      <c r="J6" s="172">
        <v>0</v>
      </c>
      <c r="K6" s="172">
        <v>0</v>
      </c>
      <c r="L6" s="172">
        <v>0</v>
      </c>
      <c r="M6" s="172">
        <f t="shared" si="1"/>
        <v>0</v>
      </c>
    </row>
    <row r="7" spans="1:16" x14ac:dyDescent="0.35">
      <c r="A7" s="5" t="s">
        <v>7</v>
      </c>
      <c r="B7" s="172">
        <v>0</v>
      </c>
      <c r="C7" s="172">
        <v>0</v>
      </c>
      <c r="D7" s="172">
        <v>0</v>
      </c>
      <c r="E7" s="172">
        <v>0</v>
      </c>
      <c r="F7" s="172">
        <v>0</v>
      </c>
      <c r="G7" s="172">
        <v>0</v>
      </c>
      <c r="H7" s="172">
        <v>0</v>
      </c>
      <c r="I7" s="172">
        <v>0</v>
      </c>
      <c r="J7" s="172">
        <v>0</v>
      </c>
      <c r="K7" s="172">
        <v>0</v>
      </c>
      <c r="L7" s="172">
        <v>0</v>
      </c>
      <c r="M7" s="172">
        <f t="shared" si="1"/>
        <v>0</v>
      </c>
    </row>
    <row r="8" spans="1:16" x14ac:dyDescent="0.35">
      <c r="A8" s="3" t="s">
        <v>8</v>
      </c>
      <c r="B8" s="172">
        <f>SUM(B9:B11)</f>
        <v>0</v>
      </c>
      <c r="C8" s="172">
        <f t="shared" ref="C8:L8" si="2">SUM(C9:C11)</f>
        <v>0.2</v>
      </c>
      <c r="D8" s="172">
        <f t="shared" si="2"/>
        <v>1.2</v>
      </c>
      <c r="E8" s="172">
        <f t="shared" si="2"/>
        <v>6</v>
      </c>
      <c r="F8" s="172">
        <f t="shared" si="2"/>
        <v>2.6</v>
      </c>
      <c r="G8" s="172">
        <f t="shared" si="2"/>
        <v>0</v>
      </c>
      <c r="H8" s="172">
        <f t="shared" si="2"/>
        <v>0</v>
      </c>
      <c r="I8" s="172">
        <f t="shared" si="2"/>
        <v>0</v>
      </c>
      <c r="J8" s="172">
        <f t="shared" si="2"/>
        <v>0</v>
      </c>
      <c r="K8" s="172">
        <f t="shared" si="2"/>
        <v>0</v>
      </c>
      <c r="L8" s="172">
        <f t="shared" si="2"/>
        <v>0</v>
      </c>
      <c r="M8" s="172">
        <f t="shared" si="1"/>
        <v>10</v>
      </c>
    </row>
    <row r="9" spans="1:16" x14ac:dyDescent="0.35">
      <c r="A9" s="5" t="s">
        <v>5</v>
      </c>
      <c r="B9" s="172">
        <v>0</v>
      </c>
      <c r="C9" s="172">
        <v>0.2</v>
      </c>
      <c r="D9" s="172">
        <v>1.2</v>
      </c>
      <c r="E9" s="172">
        <v>6</v>
      </c>
      <c r="F9" s="172">
        <v>2.6</v>
      </c>
      <c r="G9" s="172">
        <v>0</v>
      </c>
      <c r="H9" s="172">
        <v>0</v>
      </c>
      <c r="I9" s="172">
        <v>0</v>
      </c>
      <c r="J9" s="172">
        <v>0</v>
      </c>
      <c r="K9" s="172">
        <v>0</v>
      </c>
      <c r="L9" s="172">
        <v>0</v>
      </c>
      <c r="M9" s="172">
        <f t="shared" si="1"/>
        <v>10</v>
      </c>
    </row>
    <row r="10" spans="1:16" x14ac:dyDescent="0.35">
      <c r="A10" s="5" t="s">
        <v>6</v>
      </c>
      <c r="B10" s="172">
        <v>0</v>
      </c>
      <c r="C10" s="172">
        <v>0</v>
      </c>
      <c r="D10" s="172">
        <v>0</v>
      </c>
      <c r="E10" s="172">
        <v>0</v>
      </c>
      <c r="F10" s="172">
        <v>0</v>
      </c>
      <c r="G10" s="172">
        <v>0</v>
      </c>
      <c r="H10" s="172">
        <v>0</v>
      </c>
      <c r="I10" s="172">
        <v>0</v>
      </c>
      <c r="J10" s="172">
        <v>0</v>
      </c>
      <c r="K10" s="172">
        <v>0</v>
      </c>
      <c r="L10" s="172">
        <v>0</v>
      </c>
      <c r="M10" s="172">
        <f t="shared" si="1"/>
        <v>0</v>
      </c>
    </row>
    <row r="11" spans="1:16" x14ac:dyDescent="0.35">
      <c r="A11" s="5" t="s">
        <v>7</v>
      </c>
      <c r="B11" s="172">
        <v>0</v>
      </c>
      <c r="C11" s="172">
        <v>0</v>
      </c>
      <c r="D11" s="172">
        <v>0</v>
      </c>
      <c r="E11" s="172">
        <v>0</v>
      </c>
      <c r="F11" s="172">
        <v>0</v>
      </c>
      <c r="G11" s="172">
        <v>0</v>
      </c>
      <c r="H11" s="172">
        <v>0</v>
      </c>
      <c r="I11" s="172">
        <v>0</v>
      </c>
      <c r="J11" s="172">
        <v>0</v>
      </c>
      <c r="K11" s="172">
        <v>0</v>
      </c>
      <c r="L11" s="172">
        <v>0</v>
      </c>
      <c r="M11" s="172">
        <f t="shared" si="1"/>
        <v>0</v>
      </c>
    </row>
    <row r="12" spans="1:16" x14ac:dyDescent="0.35">
      <c r="A12" s="3" t="s">
        <v>11</v>
      </c>
      <c r="B12" s="172">
        <f>SUM(B13:B15)</f>
        <v>0</v>
      </c>
      <c r="C12" s="172">
        <f t="shared" ref="C12:L12" si="3">SUM(C13:C15)</f>
        <v>-0.2</v>
      </c>
      <c r="D12" s="172">
        <f t="shared" si="3"/>
        <v>-1.2</v>
      </c>
      <c r="E12" s="172">
        <f t="shared" si="3"/>
        <v>-6</v>
      </c>
      <c r="F12" s="172">
        <f t="shared" si="3"/>
        <v>-2.6</v>
      </c>
      <c r="G12" s="172">
        <f t="shared" si="3"/>
        <v>0</v>
      </c>
      <c r="H12" s="172">
        <f t="shared" si="3"/>
        <v>0</v>
      </c>
      <c r="I12" s="172">
        <f t="shared" si="3"/>
        <v>0</v>
      </c>
      <c r="J12" s="172">
        <f t="shared" si="3"/>
        <v>0</v>
      </c>
      <c r="K12" s="172">
        <f t="shared" si="3"/>
        <v>0</v>
      </c>
      <c r="L12" s="172">
        <f t="shared" si="3"/>
        <v>0</v>
      </c>
      <c r="M12" s="172">
        <f t="shared" si="1"/>
        <v>-10</v>
      </c>
    </row>
    <row r="13" spans="1:16" ht="15" thickBot="1" x14ac:dyDescent="0.4">
      <c r="A13" s="5" t="s">
        <v>5</v>
      </c>
      <c r="B13" s="172">
        <v>0</v>
      </c>
      <c r="C13" s="172">
        <v>-0.2</v>
      </c>
      <c r="D13" s="172">
        <v>-1.2</v>
      </c>
      <c r="E13" s="172">
        <v>-6</v>
      </c>
      <c r="F13" s="172">
        <v>-2.6</v>
      </c>
      <c r="G13" s="172">
        <v>0</v>
      </c>
      <c r="H13" s="172">
        <v>0</v>
      </c>
      <c r="I13" s="172">
        <v>0</v>
      </c>
      <c r="J13" s="172">
        <v>0</v>
      </c>
      <c r="K13" s="172">
        <v>0</v>
      </c>
      <c r="L13" s="172">
        <v>0</v>
      </c>
      <c r="M13" s="172">
        <f t="shared" si="1"/>
        <v>-10</v>
      </c>
    </row>
    <row r="14" spans="1:16" ht="15" thickBot="1" x14ac:dyDescent="0.4">
      <c r="A14" s="5" t="s">
        <v>6</v>
      </c>
      <c r="B14" s="172">
        <v>0</v>
      </c>
      <c r="C14" s="172">
        <v>0</v>
      </c>
      <c r="D14" s="172">
        <v>0</v>
      </c>
      <c r="E14" s="172">
        <v>0</v>
      </c>
      <c r="F14" s="172">
        <v>0</v>
      </c>
      <c r="G14" s="172">
        <v>0</v>
      </c>
      <c r="H14" s="172">
        <v>0</v>
      </c>
      <c r="I14" s="172">
        <v>0</v>
      </c>
      <c r="J14" s="172">
        <v>0</v>
      </c>
      <c r="K14" s="172">
        <v>0</v>
      </c>
      <c r="L14" s="172">
        <v>0</v>
      </c>
      <c r="M14" s="172">
        <f t="shared" si="1"/>
        <v>0</v>
      </c>
      <c r="O14" s="67"/>
      <c r="P14" s="74"/>
    </row>
    <row r="15" spans="1:16" ht="15" thickBot="1" x14ac:dyDescent="0.4">
      <c r="A15" s="5" t="s">
        <v>7</v>
      </c>
      <c r="B15" s="172">
        <v>0</v>
      </c>
      <c r="C15" s="172">
        <v>0</v>
      </c>
      <c r="D15" s="172">
        <v>0</v>
      </c>
      <c r="E15" s="172">
        <v>0</v>
      </c>
      <c r="F15" s="172">
        <v>0</v>
      </c>
      <c r="G15" s="172">
        <v>0</v>
      </c>
      <c r="H15" s="172">
        <v>0</v>
      </c>
      <c r="I15" s="172">
        <v>0</v>
      </c>
      <c r="J15" s="172">
        <v>0</v>
      </c>
      <c r="K15" s="172">
        <v>0</v>
      </c>
      <c r="L15" s="172">
        <v>0</v>
      </c>
      <c r="M15" s="172">
        <f t="shared" si="1"/>
        <v>0</v>
      </c>
      <c r="O15" s="67"/>
      <c r="P15" s="74"/>
    </row>
    <row r="16" spans="1:16" ht="29" x14ac:dyDescent="0.35">
      <c r="A16" s="3" t="s">
        <v>9</v>
      </c>
      <c r="B16" s="172">
        <v>0</v>
      </c>
      <c r="C16" s="172">
        <v>0</v>
      </c>
      <c r="D16" s="172">
        <v>0</v>
      </c>
      <c r="E16" s="172">
        <v>0</v>
      </c>
      <c r="F16" s="172">
        <v>0</v>
      </c>
      <c r="G16" s="172">
        <v>0</v>
      </c>
      <c r="H16" s="172">
        <v>0</v>
      </c>
      <c r="I16" s="172">
        <v>0</v>
      </c>
      <c r="J16" s="172">
        <v>0</v>
      </c>
      <c r="K16" s="172">
        <v>0</v>
      </c>
      <c r="L16" s="172">
        <v>0</v>
      </c>
      <c r="M16" s="172">
        <v>8.4280000000000008</v>
      </c>
    </row>
    <row r="17" spans="1:15" x14ac:dyDescent="0.35">
      <c r="A17" s="3" t="s">
        <v>10</v>
      </c>
      <c r="B17" s="172">
        <f>SUM(B18:B20)</f>
        <v>0</v>
      </c>
      <c r="C17" s="172">
        <v>0</v>
      </c>
      <c r="D17" s="172">
        <v>0</v>
      </c>
      <c r="E17" s="172">
        <v>0</v>
      </c>
      <c r="F17" s="172">
        <v>0</v>
      </c>
      <c r="G17" s="172">
        <v>0</v>
      </c>
      <c r="H17" s="172">
        <v>0</v>
      </c>
      <c r="I17" s="172">
        <v>0</v>
      </c>
      <c r="J17" s="172">
        <v>0</v>
      </c>
      <c r="K17" s="172">
        <v>0</v>
      </c>
      <c r="L17" s="172">
        <v>0</v>
      </c>
      <c r="M17" s="172">
        <f t="shared" si="1"/>
        <v>0</v>
      </c>
    </row>
    <row r="18" spans="1:15" x14ac:dyDescent="0.35">
      <c r="A18" s="5" t="s">
        <v>5</v>
      </c>
      <c r="B18" s="172">
        <v>0</v>
      </c>
      <c r="C18" s="172">
        <v>0</v>
      </c>
      <c r="D18" s="172">
        <v>0</v>
      </c>
      <c r="E18" s="172">
        <v>0</v>
      </c>
      <c r="F18" s="172">
        <v>0</v>
      </c>
      <c r="G18" s="172">
        <v>0</v>
      </c>
      <c r="H18" s="172">
        <v>0</v>
      </c>
      <c r="I18" s="172">
        <v>0</v>
      </c>
      <c r="J18" s="172">
        <v>0</v>
      </c>
      <c r="K18" s="172">
        <v>0</v>
      </c>
      <c r="L18" s="172">
        <v>0</v>
      </c>
      <c r="M18" s="172">
        <f t="shared" si="1"/>
        <v>0</v>
      </c>
    </row>
    <row r="19" spans="1:15" x14ac:dyDescent="0.35">
      <c r="A19" s="5" t="s">
        <v>6</v>
      </c>
      <c r="B19" s="172">
        <v>0</v>
      </c>
      <c r="C19" s="172">
        <v>0</v>
      </c>
      <c r="D19" s="172">
        <v>0</v>
      </c>
      <c r="E19" s="172">
        <v>0</v>
      </c>
      <c r="F19" s="172">
        <v>0</v>
      </c>
      <c r="G19" s="172">
        <v>0</v>
      </c>
      <c r="H19" s="172">
        <v>0</v>
      </c>
      <c r="I19" s="172">
        <v>0</v>
      </c>
      <c r="J19" s="172">
        <v>0</v>
      </c>
      <c r="K19" s="172">
        <v>0</v>
      </c>
      <c r="L19" s="172">
        <v>0</v>
      </c>
      <c r="M19" s="172">
        <f t="shared" si="1"/>
        <v>0</v>
      </c>
    </row>
    <row r="20" spans="1:15" x14ac:dyDescent="0.35">
      <c r="A20" s="5" t="s">
        <v>7</v>
      </c>
      <c r="B20" s="172">
        <v>0</v>
      </c>
      <c r="C20" s="172">
        <v>0</v>
      </c>
      <c r="D20" s="172">
        <v>0</v>
      </c>
      <c r="E20" s="172">
        <v>0</v>
      </c>
      <c r="F20" s="172">
        <v>0</v>
      </c>
      <c r="G20" s="172">
        <v>0</v>
      </c>
      <c r="H20" s="172">
        <v>0</v>
      </c>
      <c r="I20" s="172">
        <v>0</v>
      </c>
      <c r="J20" s="172">
        <v>0</v>
      </c>
      <c r="K20" s="172">
        <v>0</v>
      </c>
      <c r="L20" s="172">
        <v>0</v>
      </c>
      <c r="M20" s="172">
        <f t="shared" si="1"/>
        <v>0</v>
      </c>
    </row>
    <row r="21" spans="1:15" x14ac:dyDescent="0.35">
      <c r="A21" s="5" t="s">
        <v>12</v>
      </c>
      <c r="B21" s="290" t="s">
        <v>653</v>
      </c>
      <c r="C21" s="290"/>
      <c r="D21" s="290"/>
      <c r="E21" s="290"/>
      <c r="F21" s="290"/>
      <c r="G21" s="290"/>
      <c r="H21" s="290"/>
      <c r="I21" s="290"/>
      <c r="J21" s="290"/>
      <c r="K21" s="290"/>
      <c r="L21" s="290"/>
      <c r="M21" s="290"/>
    </row>
    <row r="22" spans="1:15" ht="50" customHeight="1" x14ac:dyDescent="0.35">
      <c r="A22" s="5" t="s">
        <v>13</v>
      </c>
      <c r="B22" s="401" t="s">
        <v>654</v>
      </c>
      <c r="C22" s="401"/>
      <c r="D22" s="401"/>
      <c r="E22" s="401"/>
      <c r="F22" s="401"/>
      <c r="G22" s="401"/>
      <c r="H22" s="401"/>
      <c r="I22" s="401"/>
      <c r="J22" s="401"/>
      <c r="K22" s="401"/>
      <c r="L22" s="401"/>
      <c r="M22" s="401"/>
      <c r="O22" s="9"/>
    </row>
    <row r="25" spans="1:15" x14ac:dyDescent="0.35">
      <c r="A25" s="289" t="s">
        <v>14</v>
      </c>
      <c r="B25" s="289"/>
      <c r="C25" s="289"/>
      <c r="D25" s="289"/>
      <c r="E25" s="289"/>
      <c r="F25" s="289"/>
      <c r="G25" s="289"/>
      <c r="H25" s="289"/>
      <c r="I25" s="289"/>
      <c r="J25" s="289"/>
    </row>
    <row r="26" spans="1:15" x14ac:dyDescent="0.35">
      <c r="A26" s="291" t="s">
        <v>15</v>
      </c>
      <c r="B26" s="291"/>
      <c r="C26" s="291"/>
      <c r="D26" s="291"/>
      <c r="E26" s="291"/>
      <c r="F26" s="291"/>
      <c r="G26" s="291"/>
      <c r="H26" s="291"/>
      <c r="I26" s="291"/>
      <c r="J26" s="291"/>
    </row>
    <row r="27" spans="1:15" x14ac:dyDescent="0.35">
      <c r="A27" s="290" t="s">
        <v>16</v>
      </c>
      <c r="B27" s="290"/>
      <c r="C27" s="6">
        <v>0</v>
      </c>
      <c r="D27" s="5">
        <v>1</v>
      </c>
      <c r="E27" s="5">
        <v>2</v>
      </c>
      <c r="F27" s="5">
        <v>3</v>
      </c>
      <c r="G27" s="5">
        <v>5</v>
      </c>
      <c r="H27" s="5">
        <v>10</v>
      </c>
      <c r="I27" s="292" t="s">
        <v>3</v>
      </c>
      <c r="J27" s="292"/>
    </row>
    <row r="28" spans="1:15" ht="43.5" x14ac:dyDescent="0.35">
      <c r="A28" s="171" t="s">
        <v>17</v>
      </c>
      <c r="B28" s="5" t="s">
        <v>20</v>
      </c>
      <c r="C28" s="171"/>
      <c r="D28" s="171"/>
      <c r="E28" s="171"/>
      <c r="F28" s="171"/>
      <c r="G28" s="171"/>
      <c r="H28" s="171"/>
      <c r="I28" s="290"/>
      <c r="J28" s="290"/>
    </row>
    <row r="29" spans="1:15" ht="87" x14ac:dyDescent="0.35">
      <c r="A29" s="171" t="s">
        <v>18</v>
      </c>
      <c r="B29" s="5" t="s">
        <v>21</v>
      </c>
      <c r="C29" s="171"/>
      <c r="D29" s="171"/>
      <c r="E29" s="171"/>
      <c r="F29" s="171"/>
      <c r="G29" s="171"/>
      <c r="H29" s="171"/>
      <c r="I29" s="294"/>
      <c r="J29" s="296"/>
    </row>
    <row r="30" spans="1:15" ht="87" x14ac:dyDescent="0.35">
      <c r="A30" s="171" t="s">
        <v>19</v>
      </c>
      <c r="B30" s="7" t="s">
        <v>22</v>
      </c>
      <c r="C30" s="171"/>
      <c r="D30" s="171"/>
      <c r="E30" s="171"/>
      <c r="F30" s="171"/>
      <c r="G30" s="171"/>
      <c r="H30" s="171"/>
      <c r="I30" s="290"/>
      <c r="J30" s="290"/>
    </row>
    <row r="31" spans="1:15" ht="29" x14ac:dyDescent="0.35">
      <c r="A31" s="8"/>
      <c r="B31" s="5" t="s">
        <v>23</v>
      </c>
      <c r="C31" s="171"/>
      <c r="D31" s="171"/>
      <c r="E31" s="171"/>
      <c r="F31" s="171"/>
      <c r="G31" s="171"/>
      <c r="H31" s="171"/>
      <c r="I31" s="290"/>
      <c r="J31" s="290"/>
    </row>
    <row r="32" spans="1:15" x14ac:dyDescent="0.35">
      <c r="A32" s="290" t="s">
        <v>24</v>
      </c>
      <c r="B32" s="5"/>
      <c r="C32" s="290" t="s">
        <v>655</v>
      </c>
      <c r="D32" s="290"/>
      <c r="E32" s="290"/>
      <c r="F32" s="290"/>
      <c r="G32" s="290"/>
      <c r="H32" s="290"/>
      <c r="I32" s="290"/>
      <c r="J32" s="290"/>
    </row>
    <row r="33" spans="1:10" x14ac:dyDescent="0.35">
      <c r="A33" s="290"/>
      <c r="B33" s="5"/>
      <c r="C33" s="290"/>
      <c r="D33" s="290"/>
      <c r="E33" s="290"/>
      <c r="F33" s="290"/>
      <c r="G33" s="290"/>
      <c r="H33" s="290"/>
      <c r="I33" s="290"/>
      <c r="J33" s="290"/>
    </row>
    <row r="34" spans="1:10" x14ac:dyDescent="0.35">
      <c r="A34" s="290"/>
      <c r="B34" s="7"/>
      <c r="C34" s="290"/>
      <c r="D34" s="290"/>
      <c r="E34" s="290"/>
      <c r="F34" s="290"/>
      <c r="G34" s="290"/>
      <c r="H34" s="290"/>
      <c r="I34" s="290"/>
      <c r="J34" s="290"/>
    </row>
    <row r="35" spans="1:10" ht="29" x14ac:dyDescent="0.35">
      <c r="A35" s="290"/>
      <c r="B35" s="5" t="s">
        <v>23</v>
      </c>
      <c r="C35" s="171"/>
      <c r="D35" s="171"/>
      <c r="E35" s="171"/>
      <c r="F35" s="171"/>
      <c r="G35" s="171"/>
      <c r="H35" s="171"/>
      <c r="I35" s="290"/>
      <c r="J35" s="290"/>
    </row>
    <row r="36" spans="1:10" ht="87" x14ac:dyDescent="0.35">
      <c r="A36" s="290" t="s">
        <v>26</v>
      </c>
      <c r="B36" s="5" t="s">
        <v>22</v>
      </c>
      <c r="C36" s="294" t="s">
        <v>656</v>
      </c>
      <c r="D36" s="295"/>
      <c r="E36" s="295"/>
      <c r="F36" s="295"/>
      <c r="G36" s="295"/>
      <c r="H36" s="295"/>
      <c r="I36" s="295"/>
      <c r="J36" s="296"/>
    </row>
    <row r="37" spans="1:10" ht="29" x14ac:dyDescent="0.35">
      <c r="A37" s="290"/>
      <c r="B37" s="5" t="s">
        <v>23</v>
      </c>
      <c r="C37" s="171"/>
      <c r="D37" s="171"/>
      <c r="E37" s="171"/>
      <c r="F37" s="171"/>
      <c r="G37" s="171"/>
      <c r="H37" s="171"/>
      <c r="I37" s="290"/>
      <c r="J37" s="290"/>
    </row>
    <row r="38" spans="1:10" ht="43.5" x14ac:dyDescent="0.35">
      <c r="A38" s="171" t="s">
        <v>13</v>
      </c>
      <c r="B38" s="294"/>
      <c r="C38" s="295"/>
      <c r="D38" s="295"/>
      <c r="E38" s="295"/>
      <c r="F38" s="295"/>
      <c r="G38" s="295"/>
      <c r="H38" s="295"/>
      <c r="I38" s="295"/>
      <c r="J38" s="296"/>
    </row>
  </sheetData>
  <mergeCells count="22">
    <mergeCell ref="I30:J30"/>
    <mergeCell ref="A1:M1"/>
    <mergeCell ref="A2:A3"/>
    <mergeCell ref="B2:M2"/>
    <mergeCell ref="B21:M21"/>
    <mergeCell ref="B22:M22"/>
    <mergeCell ref="A25:J25"/>
    <mergeCell ref="A26:J26"/>
    <mergeCell ref="A27:B27"/>
    <mergeCell ref="I27:J27"/>
    <mergeCell ref="I28:J28"/>
    <mergeCell ref="I29:J29"/>
    <mergeCell ref="A36:A37"/>
    <mergeCell ref="C36:J36"/>
    <mergeCell ref="I37:J37"/>
    <mergeCell ref="B38:J38"/>
    <mergeCell ref="I31:J31"/>
    <mergeCell ref="A32:A35"/>
    <mergeCell ref="C32:J32"/>
    <mergeCell ref="C33:J33"/>
    <mergeCell ref="C34:J34"/>
    <mergeCell ref="I35:J35"/>
  </mergeCells>
  <pageMargins left="0.7" right="0.7" top="0.75" bottom="0.75" header="0.3" footer="0.3"/>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workbookViewId="0">
      <selection activeCell="E5" sqref="E5"/>
    </sheetView>
  </sheetViews>
  <sheetFormatPr defaultRowHeight="14.5" x14ac:dyDescent="0.35"/>
  <cols>
    <col min="1" max="1" width="33.7265625" customWidth="1"/>
  </cols>
  <sheetData>
    <row r="1" spans="1:17" x14ac:dyDescent="0.35">
      <c r="A1" s="289"/>
      <c r="B1" s="289"/>
      <c r="C1" s="289"/>
      <c r="D1" s="289"/>
      <c r="E1" s="289"/>
      <c r="F1" s="289"/>
      <c r="G1" s="289"/>
      <c r="H1" s="289"/>
      <c r="I1" s="289"/>
      <c r="J1" s="289"/>
      <c r="K1" s="289"/>
      <c r="L1" s="289"/>
      <c r="M1" s="289"/>
    </row>
    <row r="2" spans="1:17" x14ac:dyDescent="0.35">
      <c r="A2" s="290" t="s">
        <v>1</v>
      </c>
      <c r="B2" s="291" t="s">
        <v>2</v>
      </c>
      <c r="C2" s="291"/>
      <c r="D2" s="291"/>
      <c r="E2" s="291"/>
      <c r="F2" s="291"/>
      <c r="G2" s="291"/>
      <c r="H2" s="291"/>
      <c r="I2" s="291"/>
      <c r="J2" s="291"/>
      <c r="K2" s="291"/>
      <c r="L2" s="291"/>
      <c r="M2" s="291"/>
    </row>
    <row r="3" spans="1:17" ht="29" x14ac:dyDescent="0.35">
      <c r="A3" s="290"/>
      <c r="B3" s="1">
        <v>0</v>
      </c>
      <c r="C3" s="1">
        <v>1</v>
      </c>
      <c r="D3" s="1">
        <v>2</v>
      </c>
      <c r="E3" s="1">
        <v>3</v>
      </c>
      <c r="F3" s="1">
        <v>4</v>
      </c>
      <c r="G3" s="1">
        <v>5</v>
      </c>
      <c r="H3" s="1">
        <v>6</v>
      </c>
      <c r="I3" s="1">
        <v>7</v>
      </c>
      <c r="J3" s="1">
        <v>8</v>
      </c>
      <c r="K3" s="1">
        <v>9</v>
      </c>
      <c r="L3" s="1">
        <v>10</v>
      </c>
      <c r="M3" s="2" t="s">
        <v>3</v>
      </c>
    </row>
    <row r="4" spans="1:17" x14ac:dyDescent="0.35">
      <c r="A4" s="3" t="s">
        <v>4</v>
      </c>
      <c r="B4" s="129">
        <f>SUM(B5:B7)</f>
        <v>0</v>
      </c>
      <c r="C4" s="129">
        <f t="shared" ref="C4:L4" si="0">SUM(C5:C7)</f>
        <v>0</v>
      </c>
      <c r="D4" s="129">
        <f t="shared" si="0"/>
        <v>0</v>
      </c>
      <c r="E4" s="129">
        <f t="shared" si="0"/>
        <v>-0.25</v>
      </c>
      <c r="F4" s="129">
        <f t="shared" si="0"/>
        <v>-3.05</v>
      </c>
      <c r="G4" s="129">
        <f t="shared" si="0"/>
        <v>-2.92</v>
      </c>
      <c r="H4" s="129">
        <f t="shared" si="0"/>
        <v>-2.87</v>
      </c>
      <c r="I4" s="129">
        <f t="shared" si="0"/>
        <v>-2.8200000000000003</v>
      </c>
      <c r="J4" s="129">
        <f t="shared" si="0"/>
        <v>-2.76</v>
      </c>
      <c r="K4" s="129">
        <f t="shared" si="0"/>
        <v>-2.71</v>
      </c>
      <c r="L4" s="129">
        <f t="shared" si="0"/>
        <v>-2.65</v>
      </c>
      <c r="M4" s="129">
        <f>SUM(B4:L4)</f>
        <v>-20.029999999999998</v>
      </c>
    </row>
    <row r="5" spans="1:17" ht="72.5" x14ac:dyDescent="0.35">
      <c r="A5" s="5" t="s">
        <v>438</v>
      </c>
      <c r="B5" s="129">
        <v>0</v>
      </c>
      <c r="C5" s="129">
        <v>0</v>
      </c>
      <c r="D5" s="129">
        <v>0</v>
      </c>
      <c r="E5" s="129">
        <v>-0.33</v>
      </c>
      <c r="F5" s="129">
        <v>-4</v>
      </c>
      <c r="G5" s="129">
        <v>-4</v>
      </c>
      <c r="H5" s="129">
        <v>-4</v>
      </c>
      <c r="I5" s="129">
        <v>-4</v>
      </c>
      <c r="J5" s="129">
        <v>-4</v>
      </c>
      <c r="K5" s="129">
        <v>-4</v>
      </c>
      <c r="L5" s="129">
        <v>-4</v>
      </c>
      <c r="M5" s="129">
        <f t="shared" ref="M5:M20" si="1">SUM(B5:L5)</f>
        <v>-28.33</v>
      </c>
    </row>
    <row r="6" spans="1:17" x14ac:dyDescent="0.35">
      <c r="A6" s="5" t="s">
        <v>6</v>
      </c>
      <c r="B6" s="129">
        <v>0</v>
      </c>
      <c r="C6" s="129">
        <v>0</v>
      </c>
      <c r="D6" s="129">
        <v>0</v>
      </c>
      <c r="E6" s="129">
        <v>0</v>
      </c>
      <c r="F6" s="129">
        <v>0</v>
      </c>
      <c r="G6" s="129">
        <v>0</v>
      </c>
      <c r="H6" s="129">
        <v>0</v>
      </c>
      <c r="I6" s="129">
        <v>0</v>
      </c>
      <c r="J6" s="129">
        <v>0</v>
      </c>
      <c r="K6" s="129">
        <v>0</v>
      </c>
      <c r="L6" s="129">
        <v>0</v>
      </c>
      <c r="M6" s="129">
        <f t="shared" si="1"/>
        <v>0</v>
      </c>
    </row>
    <row r="7" spans="1:17" ht="58" x14ac:dyDescent="0.35">
      <c r="A7" s="5" t="s">
        <v>439</v>
      </c>
      <c r="B7" s="129">
        <v>0</v>
      </c>
      <c r="C7" s="129">
        <v>0</v>
      </c>
      <c r="D7" s="129">
        <v>0</v>
      </c>
      <c r="E7" s="129">
        <v>0.08</v>
      </c>
      <c r="F7" s="129">
        <v>0.95</v>
      </c>
      <c r="G7" s="129">
        <v>1.08</v>
      </c>
      <c r="H7" s="129">
        <v>1.1299999999999999</v>
      </c>
      <c r="I7" s="129">
        <v>1.18</v>
      </c>
      <c r="J7" s="129">
        <v>1.24</v>
      </c>
      <c r="K7" s="129">
        <v>1.29</v>
      </c>
      <c r="L7" s="129">
        <v>1.35</v>
      </c>
      <c r="M7" s="129">
        <f t="shared" si="1"/>
        <v>8.3000000000000007</v>
      </c>
    </row>
    <row r="8" spans="1:17" x14ac:dyDescent="0.35">
      <c r="A8" s="3" t="s">
        <v>8</v>
      </c>
      <c r="B8" s="65">
        <f>SUM(B9:B11)</f>
        <v>0.18</v>
      </c>
      <c r="C8" s="65">
        <f t="shared" ref="C8:L8" si="2">SUM(C9:C11)</f>
        <v>1.66</v>
      </c>
      <c r="D8" s="65">
        <f t="shared" si="2"/>
        <v>0.3</v>
      </c>
      <c r="E8" s="129">
        <f t="shared" si="2"/>
        <v>0.16</v>
      </c>
      <c r="F8" s="129">
        <f t="shared" si="2"/>
        <v>4.7750000000000004</v>
      </c>
      <c r="G8" s="129">
        <f t="shared" si="2"/>
        <v>4.4749999999999996</v>
      </c>
      <c r="H8" s="129">
        <f t="shared" si="2"/>
        <v>4.3550000000000004</v>
      </c>
      <c r="I8" s="129">
        <f t="shared" si="2"/>
        <v>4.2249999999999996</v>
      </c>
      <c r="J8" s="129">
        <f t="shared" si="2"/>
        <v>4.1050000000000004</v>
      </c>
      <c r="K8" s="129">
        <f t="shared" si="2"/>
        <v>3.9750000000000001</v>
      </c>
      <c r="L8" s="129">
        <f t="shared" si="2"/>
        <v>3.8250000000000002</v>
      </c>
      <c r="M8" s="129">
        <f t="shared" si="1"/>
        <v>32.035000000000004</v>
      </c>
    </row>
    <row r="9" spans="1:17" x14ac:dyDescent="0.35">
      <c r="A9" s="5" t="s">
        <v>5</v>
      </c>
      <c r="B9" s="133">
        <v>0.18</v>
      </c>
      <c r="C9" s="133">
        <v>1.66</v>
      </c>
      <c r="D9" s="133">
        <v>0.3</v>
      </c>
      <c r="E9" s="129">
        <v>0.16</v>
      </c>
      <c r="F9" s="129">
        <v>4.7750000000000004</v>
      </c>
      <c r="G9" s="129">
        <v>4.4749999999999996</v>
      </c>
      <c r="H9" s="129">
        <v>4.3550000000000004</v>
      </c>
      <c r="I9" s="129">
        <v>4.2249999999999996</v>
      </c>
      <c r="J9" s="129">
        <v>4.1050000000000004</v>
      </c>
      <c r="K9" s="129">
        <v>3.9750000000000001</v>
      </c>
      <c r="L9" s="129">
        <v>3.8250000000000002</v>
      </c>
      <c r="M9" s="129">
        <f t="shared" si="1"/>
        <v>32.035000000000004</v>
      </c>
    </row>
    <row r="10" spans="1:17" x14ac:dyDescent="0.35">
      <c r="A10" s="5" t="s">
        <v>6</v>
      </c>
      <c r="B10" s="129">
        <v>0</v>
      </c>
      <c r="C10" s="129">
        <v>0</v>
      </c>
      <c r="D10" s="129">
        <v>0</v>
      </c>
      <c r="E10" s="129">
        <v>0</v>
      </c>
      <c r="F10" s="129">
        <v>0</v>
      </c>
      <c r="G10" s="129">
        <v>0</v>
      </c>
      <c r="H10" s="129">
        <v>0</v>
      </c>
      <c r="I10" s="129">
        <v>0</v>
      </c>
      <c r="J10" s="129">
        <v>0</v>
      </c>
      <c r="K10" s="129">
        <v>0</v>
      </c>
      <c r="L10" s="129">
        <v>0</v>
      </c>
      <c r="M10" s="129">
        <f t="shared" si="1"/>
        <v>0</v>
      </c>
    </row>
    <row r="11" spans="1:17" x14ac:dyDescent="0.35">
      <c r="A11" s="5" t="s">
        <v>7</v>
      </c>
      <c r="B11" s="129">
        <v>0</v>
      </c>
      <c r="C11" s="129">
        <v>0</v>
      </c>
      <c r="D11" s="129">
        <v>0</v>
      </c>
      <c r="E11" s="129">
        <v>0</v>
      </c>
      <c r="F11" s="129">
        <v>0</v>
      </c>
      <c r="G11" s="129">
        <v>0</v>
      </c>
      <c r="H11" s="129">
        <v>0</v>
      </c>
      <c r="I11" s="129">
        <v>0</v>
      </c>
      <c r="J11" s="129">
        <v>0</v>
      </c>
      <c r="K11" s="129">
        <v>0</v>
      </c>
      <c r="L11" s="129">
        <v>0</v>
      </c>
      <c r="M11" s="129">
        <f t="shared" si="1"/>
        <v>0</v>
      </c>
    </row>
    <row r="12" spans="1:17" x14ac:dyDescent="0.35">
      <c r="A12" s="3" t="s">
        <v>11</v>
      </c>
      <c r="B12" s="129">
        <f>SUM(B13:B15)</f>
        <v>-0.18</v>
      </c>
      <c r="C12" s="129">
        <f t="shared" ref="C12:L12" si="3">SUM(C13:C15)</f>
        <v>-1.66</v>
      </c>
      <c r="D12" s="129">
        <f t="shared" si="3"/>
        <v>-0.3</v>
      </c>
      <c r="E12" s="129">
        <f t="shared" si="3"/>
        <v>-0.41</v>
      </c>
      <c r="F12" s="129">
        <f t="shared" si="3"/>
        <v>-7.8299999999999992</v>
      </c>
      <c r="G12" s="129">
        <f t="shared" si="3"/>
        <v>-7.4</v>
      </c>
      <c r="H12" s="129">
        <f t="shared" si="3"/>
        <v>-7.2299999999999995</v>
      </c>
      <c r="I12" s="129">
        <f t="shared" si="3"/>
        <v>-7.0500000000000007</v>
      </c>
      <c r="J12" s="129">
        <f t="shared" si="3"/>
        <v>-6.8699999999999992</v>
      </c>
      <c r="K12" s="129">
        <f t="shared" si="3"/>
        <v>-6.69</v>
      </c>
      <c r="L12" s="129">
        <f t="shared" si="3"/>
        <v>-6.48</v>
      </c>
      <c r="M12" s="129">
        <f t="shared" si="1"/>
        <v>-52.099999999999994</v>
      </c>
      <c r="Q12" s="23"/>
    </row>
    <row r="13" spans="1:17" ht="15" thickBot="1" x14ac:dyDescent="0.4">
      <c r="A13" s="5" t="s">
        <v>5</v>
      </c>
      <c r="B13" s="129">
        <v>-0.18</v>
      </c>
      <c r="C13" s="129">
        <v>-1.66</v>
      </c>
      <c r="D13" s="129">
        <v>-0.3</v>
      </c>
      <c r="E13" s="129">
        <v>-0.49</v>
      </c>
      <c r="F13" s="129">
        <v>-8.7799999999999994</v>
      </c>
      <c r="G13" s="129">
        <v>-8.48</v>
      </c>
      <c r="H13" s="129">
        <v>-8.36</v>
      </c>
      <c r="I13" s="129">
        <v>-8.23</v>
      </c>
      <c r="J13" s="129">
        <v>-8.11</v>
      </c>
      <c r="K13" s="129">
        <v>-7.98</v>
      </c>
      <c r="L13" s="129">
        <v>-7.83</v>
      </c>
      <c r="M13" s="129">
        <f t="shared" si="1"/>
        <v>-60.400000000000006</v>
      </c>
    </row>
    <row r="14" spans="1:17" ht="15" thickBot="1" x14ac:dyDescent="0.4">
      <c r="A14" s="5" t="s">
        <v>6</v>
      </c>
      <c r="B14" s="129">
        <v>0</v>
      </c>
      <c r="C14" s="129">
        <v>0</v>
      </c>
      <c r="D14" s="129">
        <v>0</v>
      </c>
      <c r="E14" s="129">
        <v>0</v>
      </c>
      <c r="F14" s="129">
        <v>0</v>
      </c>
      <c r="G14" s="129">
        <v>0</v>
      </c>
      <c r="H14" s="129">
        <v>0</v>
      </c>
      <c r="I14" s="129">
        <v>0</v>
      </c>
      <c r="J14" s="129">
        <v>0</v>
      </c>
      <c r="K14" s="129">
        <v>0</v>
      </c>
      <c r="L14" s="129">
        <v>0</v>
      </c>
      <c r="M14" s="129">
        <f t="shared" si="1"/>
        <v>0</v>
      </c>
      <c r="O14" s="67"/>
      <c r="P14" s="74"/>
    </row>
    <row r="15" spans="1:17" ht="15" thickBot="1" x14ac:dyDescent="0.4">
      <c r="A15" s="5" t="s">
        <v>7</v>
      </c>
      <c r="B15" s="129">
        <v>0</v>
      </c>
      <c r="C15" s="129">
        <v>0</v>
      </c>
      <c r="D15" s="129">
        <v>0</v>
      </c>
      <c r="E15" s="129">
        <v>0.08</v>
      </c>
      <c r="F15" s="129">
        <v>0.95</v>
      </c>
      <c r="G15" s="129">
        <v>1.08</v>
      </c>
      <c r="H15" s="129">
        <v>1.1299999999999999</v>
      </c>
      <c r="I15" s="129">
        <v>1.18</v>
      </c>
      <c r="J15" s="129">
        <v>1.24</v>
      </c>
      <c r="K15" s="129">
        <v>1.29</v>
      </c>
      <c r="L15" s="129">
        <v>1.35</v>
      </c>
      <c r="M15" s="129">
        <f t="shared" si="1"/>
        <v>8.3000000000000007</v>
      </c>
      <c r="O15" s="67"/>
      <c r="P15" s="74"/>
    </row>
    <row r="16" spans="1:17" ht="29" x14ac:dyDescent="0.35">
      <c r="A16" s="3" t="s">
        <v>9</v>
      </c>
      <c r="B16" s="129">
        <v>1.1599999999999999</v>
      </c>
      <c r="C16" s="129">
        <v>10.53</v>
      </c>
      <c r="D16" s="129">
        <v>1.9</v>
      </c>
      <c r="E16" s="129">
        <v>0</v>
      </c>
      <c r="F16" s="129">
        <v>0</v>
      </c>
      <c r="G16" s="129">
        <v>0</v>
      </c>
      <c r="H16" s="129">
        <v>0</v>
      </c>
      <c r="I16" s="129">
        <v>0</v>
      </c>
      <c r="J16" s="129">
        <v>0</v>
      </c>
      <c r="K16" s="129">
        <v>0</v>
      </c>
      <c r="L16" s="129">
        <v>0</v>
      </c>
      <c r="M16" s="129">
        <f t="shared" si="1"/>
        <v>13.59</v>
      </c>
    </row>
    <row r="17" spans="1:13" x14ac:dyDescent="0.35">
      <c r="A17" s="3" t="s">
        <v>10</v>
      </c>
      <c r="B17" s="129">
        <f>SUM(B18:B20)</f>
        <v>0</v>
      </c>
      <c r="C17" s="129">
        <v>0</v>
      </c>
      <c r="D17" s="129">
        <v>0</v>
      </c>
      <c r="E17" s="129">
        <v>0</v>
      </c>
      <c r="F17" s="129">
        <v>0</v>
      </c>
      <c r="G17" s="129">
        <v>0</v>
      </c>
      <c r="H17" s="129">
        <v>0</v>
      </c>
      <c r="I17" s="129">
        <v>0</v>
      </c>
      <c r="J17" s="129">
        <v>0</v>
      </c>
      <c r="K17" s="129">
        <v>0</v>
      </c>
      <c r="L17" s="129">
        <v>0</v>
      </c>
      <c r="M17" s="129">
        <f t="shared" si="1"/>
        <v>0</v>
      </c>
    </row>
    <row r="18" spans="1:13" x14ac:dyDescent="0.35">
      <c r="A18" s="5" t="s">
        <v>5</v>
      </c>
      <c r="B18" s="129">
        <v>0</v>
      </c>
      <c r="C18" s="129">
        <v>0</v>
      </c>
      <c r="D18" s="129">
        <v>0</v>
      </c>
      <c r="E18" s="129">
        <v>0</v>
      </c>
      <c r="F18" s="129">
        <v>0</v>
      </c>
      <c r="G18" s="129">
        <v>0</v>
      </c>
      <c r="H18" s="129">
        <v>0</v>
      </c>
      <c r="I18" s="129">
        <v>0</v>
      </c>
      <c r="J18" s="129">
        <v>0</v>
      </c>
      <c r="K18" s="129">
        <v>0</v>
      </c>
      <c r="L18" s="129">
        <v>0</v>
      </c>
      <c r="M18" s="129">
        <f t="shared" si="1"/>
        <v>0</v>
      </c>
    </row>
    <row r="19" spans="1:13" x14ac:dyDescent="0.35">
      <c r="A19" s="5" t="s">
        <v>6</v>
      </c>
      <c r="B19" s="129">
        <v>0</v>
      </c>
      <c r="C19" s="129">
        <v>0</v>
      </c>
      <c r="D19" s="129">
        <v>0</v>
      </c>
      <c r="E19" s="129">
        <v>0</v>
      </c>
      <c r="F19" s="129">
        <v>0</v>
      </c>
      <c r="G19" s="129">
        <v>0</v>
      </c>
      <c r="H19" s="129">
        <v>0</v>
      </c>
      <c r="I19" s="129">
        <v>0</v>
      </c>
      <c r="J19" s="129">
        <v>0</v>
      </c>
      <c r="K19" s="129">
        <v>0</v>
      </c>
      <c r="L19" s="129">
        <v>0</v>
      </c>
      <c r="M19" s="129">
        <f t="shared" si="1"/>
        <v>0</v>
      </c>
    </row>
    <row r="20" spans="1:13" x14ac:dyDescent="0.35">
      <c r="A20" s="5" t="s">
        <v>7</v>
      </c>
      <c r="B20" s="129">
        <v>0</v>
      </c>
      <c r="C20" s="129">
        <v>0</v>
      </c>
      <c r="D20" s="129">
        <v>0</v>
      </c>
      <c r="E20" s="129">
        <v>0</v>
      </c>
      <c r="F20" s="129">
        <v>0</v>
      </c>
      <c r="G20" s="129">
        <v>0</v>
      </c>
      <c r="H20" s="129">
        <v>0</v>
      </c>
      <c r="I20" s="129">
        <v>0</v>
      </c>
      <c r="J20" s="129">
        <v>0</v>
      </c>
      <c r="K20" s="129">
        <v>0</v>
      </c>
      <c r="L20" s="129">
        <v>0</v>
      </c>
      <c r="M20" s="129">
        <f t="shared" si="1"/>
        <v>0</v>
      </c>
    </row>
    <row r="21" spans="1:13" ht="168.75" customHeight="1" x14ac:dyDescent="0.35">
      <c r="A21" s="5" t="s">
        <v>12</v>
      </c>
      <c r="B21" s="290" t="s">
        <v>440</v>
      </c>
      <c r="C21" s="290"/>
      <c r="D21" s="290"/>
      <c r="E21" s="290"/>
      <c r="F21" s="290"/>
      <c r="G21" s="290"/>
      <c r="H21" s="290"/>
      <c r="I21" s="290"/>
      <c r="J21" s="290"/>
      <c r="K21" s="290"/>
      <c r="L21" s="290"/>
      <c r="M21" s="290"/>
    </row>
    <row r="22" spans="1:13" ht="43.5" x14ac:dyDescent="0.35">
      <c r="A22" s="5" t="s">
        <v>13</v>
      </c>
      <c r="B22" s="290" t="s">
        <v>441</v>
      </c>
      <c r="C22" s="290"/>
      <c r="D22" s="290"/>
      <c r="E22" s="290"/>
      <c r="F22" s="290"/>
      <c r="G22" s="290"/>
      <c r="H22" s="290"/>
      <c r="I22" s="290"/>
      <c r="J22" s="290"/>
      <c r="K22" s="290"/>
      <c r="L22" s="290"/>
      <c r="M22" s="290"/>
    </row>
    <row r="25" spans="1:13" x14ac:dyDescent="0.35">
      <c r="A25" s="289" t="s">
        <v>14</v>
      </c>
      <c r="B25" s="289"/>
      <c r="C25" s="289"/>
      <c r="D25" s="289"/>
      <c r="E25" s="289"/>
      <c r="F25" s="289"/>
      <c r="G25" s="289"/>
      <c r="H25" s="289"/>
      <c r="I25" s="289"/>
      <c r="J25" s="289"/>
    </row>
    <row r="26" spans="1:13" x14ac:dyDescent="0.35">
      <c r="A26" s="291" t="s">
        <v>15</v>
      </c>
      <c r="B26" s="291"/>
      <c r="C26" s="291"/>
      <c r="D26" s="291"/>
      <c r="E26" s="291"/>
      <c r="F26" s="291"/>
      <c r="G26" s="291"/>
      <c r="H26" s="291"/>
      <c r="I26" s="291"/>
      <c r="J26" s="291"/>
    </row>
    <row r="27" spans="1:13" x14ac:dyDescent="0.35">
      <c r="A27" s="290" t="s">
        <v>16</v>
      </c>
      <c r="B27" s="290"/>
      <c r="C27" s="6">
        <v>0</v>
      </c>
      <c r="D27" s="5">
        <v>1</v>
      </c>
      <c r="E27" s="5">
        <v>2</v>
      </c>
      <c r="F27" s="5">
        <v>3</v>
      </c>
      <c r="G27" s="5">
        <v>5</v>
      </c>
      <c r="H27" s="5">
        <v>10</v>
      </c>
      <c r="I27" s="292" t="s">
        <v>3</v>
      </c>
      <c r="J27" s="292"/>
    </row>
    <row r="28" spans="1:13" ht="43.5" x14ac:dyDescent="0.35">
      <c r="A28" s="128" t="s">
        <v>17</v>
      </c>
      <c r="B28" s="5" t="s">
        <v>20</v>
      </c>
      <c r="C28" s="128"/>
      <c r="D28" s="128"/>
      <c r="E28" s="128"/>
      <c r="F28" s="128"/>
      <c r="G28" s="128"/>
      <c r="H28" s="128"/>
      <c r="I28" s="290"/>
      <c r="J28" s="290"/>
    </row>
    <row r="29" spans="1:13" ht="87" x14ac:dyDescent="0.35">
      <c r="A29" s="128" t="s">
        <v>18</v>
      </c>
      <c r="B29" s="5" t="s">
        <v>21</v>
      </c>
      <c r="C29" s="128"/>
      <c r="D29" s="128"/>
      <c r="E29" s="128"/>
      <c r="F29" s="128"/>
      <c r="G29" s="128"/>
      <c r="H29" s="128"/>
      <c r="I29" s="294"/>
      <c r="J29" s="296"/>
    </row>
    <row r="30" spans="1:13" ht="87" x14ac:dyDescent="0.35">
      <c r="A30" s="128" t="s">
        <v>19</v>
      </c>
      <c r="B30" s="7" t="s">
        <v>22</v>
      </c>
      <c r="C30" s="128"/>
      <c r="D30" s="128"/>
      <c r="E30" s="128"/>
      <c r="F30" s="128"/>
      <c r="G30" s="128"/>
      <c r="H30" s="128"/>
      <c r="I30" s="290"/>
      <c r="J30" s="290"/>
    </row>
    <row r="31" spans="1:13" ht="29" x14ac:dyDescent="0.35">
      <c r="A31" s="8"/>
      <c r="B31" s="5" t="s">
        <v>23</v>
      </c>
      <c r="C31" s="128"/>
      <c r="D31" s="128"/>
      <c r="E31" s="128"/>
      <c r="F31" s="128"/>
      <c r="G31" s="128"/>
      <c r="H31" s="128"/>
      <c r="I31" s="290"/>
      <c r="J31" s="290"/>
    </row>
    <row r="32" spans="1:13" ht="43.5" x14ac:dyDescent="0.35">
      <c r="A32" s="290" t="s">
        <v>24</v>
      </c>
      <c r="B32" s="5" t="s">
        <v>20</v>
      </c>
      <c r="C32" s="290"/>
      <c r="D32" s="290"/>
      <c r="E32" s="290"/>
      <c r="F32" s="290"/>
      <c r="G32" s="290"/>
      <c r="H32" s="290"/>
      <c r="I32" s="290"/>
      <c r="J32" s="290"/>
    </row>
    <row r="33" spans="1:10" ht="87" x14ac:dyDescent="0.35">
      <c r="A33" s="290"/>
      <c r="B33" s="5" t="s">
        <v>21</v>
      </c>
      <c r="C33" s="290"/>
      <c r="D33" s="290"/>
      <c r="E33" s="290"/>
      <c r="F33" s="290"/>
      <c r="G33" s="290"/>
      <c r="H33" s="290"/>
      <c r="I33" s="290"/>
      <c r="J33" s="290"/>
    </row>
    <row r="34" spans="1:10" ht="87" x14ac:dyDescent="0.35">
      <c r="A34" s="290"/>
      <c r="B34" s="7" t="s">
        <v>25</v>
      </c>
      <c r="C34" s="290"/>
      <c r="D34" s="290"/>
      <c r="E34" s="290"/>
      <c r="F34" s="290"/>
      <c r="G34" s="290"/>
      <c r="H34" s="290"/>
      <c r="I34" s="290"/>
      <c r="J34" s="290"/>
    </row>
    <row r="35" spans="1:10" ht="29" x14ac:dyDescent="0.35">
      <c r="A35" s="290"/>
      <c r="B35" s="5" t="s">
        <v>23</v>
      </c>
      <c r="C35" s="128"/>
      <c r="D35" s="128"/>
      <c r="E35" s="128"/>
      <c r="F35" s="128"/>
      <c r="G35" s="128"/>
      <c r="H35" s="128"/>
      <c r="I35" s="290"/>
      <c r="J35" s="290"/>
    </row>
    <row r="36" spans="1:10" ht="87" x14ac:dyDescent="0.35">
      <c r="A36" s="290" t="s">
        <v>26</v>
      </c>
      <c r="B36" s="5" t="s">
        <v>22</v>
      </c>
      <c r="C36" s="294"/>
      <c r="D36" s="295"/>
      <c r="E36" s="295"/>
      <c r="F36" s="295"/>
      <c r="G36" s="295"/>
      <c r="H36" s="295"/>
      <c r="I36" s="295"/>
      <c r="J36" s="296"/>
    </row>
    <row r="37" spans="1:10" ht="29" x14ac:dyDescent="0.35">
      <c r="A37" s="290"/>
      <c r="B37" s="5" t="s">
        <v>23</v>
      </c>
      <c r="C37" s="128"/>
      <c r="D37" s="128"/>
      <c r="E37" s="128"/>
      <c r="F37" s="128"/>
      <c r="G37" s="128"/>
      <c r="H37" s="128"/>
      <c r="I37" s="290"/>
      <c r="J37" s="290"/>
    </row>
    <row r="38" spans="1:10" ht="43.5" x14ac:dyDescent="0.35">
      <c r="A38" s="128" t="s">
        <v>13</v>
      </c>
      <c r="B38" s="294"/>
      <c r="C38" s="295"/>
      <c r="D38" s="295"/>
      <c r="E38" s="295"/>
      <c r="F38" s="295"/>
      <c r="G38" s="295"/>
      <c r="H38" s="295"/>
      <c r="I38" s="295"/>
      <c r="J38" s="296"/>
    </row>
  </sheetData>
  <mergeCells count="22">
    <mergeCell ref="I30:J30"/>
    <mergeCell ref="A1:M1"/>
    <mergeCell ref="A2:A3"/>
    <mergeCell ref="B2:M2"/>
    <mergeCell ref="B21:M21"/>
    <mergeCell ref="B22:M22"/>
    <mergeCell ref="A25:J25"/>
    <mergeCell ref="A26:J26"/>
    <mergeCell ref="A27:B27"/>
    <mergeCell ref="I27:J27"/>
    <mergeCell ref="I28:J28"/>
    <mergeCell ref="I29:J29"/>
    <mergeCell ref="A36:A37"/>
    <mergeCell ref="C36:J36"/>
    <mergeCell ref="I37:J37"/>
    <mergeCell ref="B38:J38"/>
    <mergeCell ref="I31:J31"/>
    <mergeCell ref="A32:A35"/>
    <mergeCell ref="C32:J32"/>
    <mergeCell ref="C33:J33"/>
    <mergeCell ref="C34:J34"/>
    <mergeCell ref="I35:J35"/>
  </mergeCells>
  <pageMargins left="0.7" right="0.7" top="0.75" bottom="0.75" header="0.3" footer="0.3"/>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38"/>
  <sheetViews>
    <sheetView topLeftCell="A4" zoomScale="85" zoomScaleNormal="85" workbookViewId="0">
      <selection activeCell="D16" sqref="D16"/>
    </sheetView>
  </sheetViews>
  <sheetFormatPr defaultRowHeight="14.5" x14ac:dyDescent="0.35"/>
  <cols>
    <col min="1" max="1" width="33.7265625" customWidth="1"/>
  </cols>
  <sheetData>
    <row r="1" spans="1:16" x14ac:dyDescent="0.35">
      <c r="A1" s="289"/>
      <c r="B1" s="289"/>
      <c r="C1" s="289"/>
      <c r="D1" s="289"/>
      <c r="E1" s="289"/>
      <c r="F1" s="289"/>
      <c r="G1" s="289"/>
      <c r="H1" s="289"/>
      <c r="I1" s="289"/>
      <c r="J1" s="289"/>
      <c r="K1" s="289"/>
      <c r="L1" s="289"/>
      <c r="M1" s="289"/>
    </row>
    <row r="2" spans="1:16" x14ac:dyDescent="0.35">
      <c r="A2" s="290" t="s">
        <v>1</v>
      </c>
      <c r="B2" s="291" t="s">
        <v>2</v>
      </c>
      <c r="C2" s="291"/>
      <c r="D2" s="291"/>
      <c r="E2" s="291"/>
      <c r="F2" s="291"/>
      <c r="G2" s="291"/>
      <c r="H2" s="291"/>
      <c r="I2" s="291"/>
      <c r="J2" s="291"/>
      <c r="K2" s="291"/>
      <c r="L2" s="291"/>
      <c r="M2" s="291"/>
    </row>
    <row r="3" spans="1:16" ht="29" x14ac:dyDescent="0.35">
      <c r="A3" s="290"/>
      <c r="B3" s="1">
        <v>0</v>
      </c>
      <c r="C3" s="1">
        <v>1</v>
      </c>
      <c r="D3" s="1">
        <v>2</v>
      </c>
      <c r="E3" s="1">
        <v>3</v>
      </c>
      <c r="F3" s="1">
        <v>4</v>
      </c>
      <c r="G3" s="1">
        <v>5</v>
      </c>
      <c r="H3" s="1">
        <v>6</v>
      </c>
      <c r="I3" s="1">
        <v>7</v>
      </c>
      <c r="J3" s="1">
        <v>8</v>
      </c>
      <c r="K3" s="1">
        <v>9</v>
      </c>
      <c r="L3" s="1">
        <v>10</v>
      </c>
      <c r="M3" s="2" t="s">
        <v>3</v>
      </c>
    </row>
    <row r="4" spans="1:16" x14ac:dyDescent="0.35">
      <c r="A4" s="3" t="s">
        <v>4</v>
      </c>
      <c r="B4" s="172">
        <f>SUM(B5:B7)</f>
        <v>0</v>
      </c>
      <c r="C4" s="172">
        <f t="shared" ref="C4:L4" si="0">SUM(C5:C7)</f>
        <v>0</v>
      </c>
      <c r="D4" s="172">
        <f t="shared" si="0"/>
        <v>0</v>
      </c>
      <c r="E4" s="172">
        <f t="shared" si="0"/>
        <v>0</v>
      </c>
      <c r="F4" s="172">
        <f t="shared" si="0"/>
        <v>0</v>
      </c>
      <c r="G4" s="172">
        <f t="shared" si="0"/>
        <v>0</v>
      </c>
      <c r="H4" s="172">
        <f t="shared" si="0"/>
        <v>0</v>
      </c>
      <c r="I4" s="172">
        <f t="shared" si="0"/>
        <v>0</v>
      </c>
      <c r="J4" s="172">
        <f t="shared" si="0"/>
        <v>0</v>
      </c>
      <c r="K4" s="172">
        <f t="shared" si="0"/>
        <v>0</v>
      </c>
      <c r="L4" s="172">
        <f t="shared" si="0"/>
        <v>0</v>
      </c>
      <c r="M4" s="172">
        <f>SUM(B4:L4)</f>
        <v>0</v>
      </c>
    </row>
    <row r="5" spans="1:16" x14ac:dyDescent="0.35">
      <c r="A5" s="5" t="s">
        <v>5</v>
      </c>
      <c r="B5" s="172">
        <v>0</v>
      </c>
      <c r="C5" s="172">
        <v>0</v>
      </c>
      <c r="D5" s="172">
        <v>0</v>
      </c>
      <c r="E5" s="172">
        <v>0</v>
      </c>
      <c r="F5" s="172">
        <v>0</v>
      </c>
      <c r="G5" s="172">
        <v>0</v>
      </c>
      <c r="H5" s="172">
        <v>0</v>
      </c>
      <c r="I5" s="172">
        <v>0</v>
      </c>
      <c r="J5" s="172">
        <v>0</v>
      </c>
      <c r="K5" s="172">
        <v>0</v>
      </c>
      <c r="L5" s="172">
        <v>0</v>
      </c>
      <c r="M5" s="172">
        <f t="shared" ref="M5:M20" si="1">SUM(B5:L5)</f>
        <v>0</v>
      </c>
    </row>
    <row r="6" spans="1:16" x14ac:dyDescent="0.35">
      <c r="A6" s="5" t="s">
        <v>6</v>
      </c>
      <c r="B6" s="172">
        <v>0</v>
      </c>
      <c r="C6" s="172">
        <v>0</v>
      </c>
      <c r="D6" s="172">
        <v>0</v>
      </c>
      <c r="E6" s="172">
        <v>0</v>
      </c>
      <c r="F6" s="172">
        <v>0</v>
      </c>
      <c r="G6" s="172">
        <v>0</v>
      </c>
      <c r="H6" s="172">
        <v>0</v>
      </c>
      <c r="I6" s="172">
        <v>0</v>
      </c>
      <c r="J6" s="172">
        <v>0</v>
      </c>
      <c r="K6" s="172">
        <v>0</v>
      </c>
      <c r="L6" s="172">
        <v>0</v>
      </c>
      <c r="M6" s="172">
        <f t="shared" si="1"/>
        <v>0</v>
      </c>
    </row>
    <row r="7" spans="1:16" x14ac:dyDescent="0.35">
      <c r="A7" s="5" t="s">
        <v>7</v>
      </c>
      <c r="B7" s="172">
        <v>0</v>
      </c>
      <c r="C7" s="172">
        <v>0</v>
      </c>
      <c r="D7" s="172">
        <v>0</v>
      </c>
      <c r="E7" s="172">
        <v>0</v>
      </c>
      <c r="F7" s="172">
        <v>0</v>
      </c>
      <c r="G7" s="172">
        <v>0</v>
      </c>
      <c r="H7" s="172">
        <v>0</v>
      </c>
      <c r="I7" s="172">
        <v>0</v>
      </c>
      <c r="J7" s="172">
        <v>0</v>
      </c>
      <c r="K7" s="172">
        <v>0</v>
      </c>
      <c r="L7" s="172">
        <v>0</v>
      </c>
      <c r="M7" s="172">
        <f t="shared" si="1"/>
        <v>0</v>
      </c>
    </row>
    <row r="8" spans="1:16" x14ac:dyDescent="0.35">
      <c r="A8" s="3" t="s">
        <v>8</v>
      </c>
      <c r="B8" s="172">
        <f>SUM(B9:B11)</f>
        <v>21.6</v>
      </c>
      <c r="C8" s="172">
        <f t="shared" ref="C8:L8" si="2">SUM(C9:C11)</f>
        <v>21.6</v>
      </c>
      <c r="D8" s="172">
        <f t="shared" si="2"/>
        <v>21.6</v>
      </c>
      <c r="E8" s="172">
        <f t="shared" si="2"/>
        <v>21.6</v>
      </c>
      <c r="F8" s="172">
        <f t="shared" si="2"/>
        <v>21.6</v>
      </c>
      <c r="G8" s="172">
        <f t="shared" si="2"/>
        <v>21.6</v>
      </c>
      <c r="H8" s="172">
        <f t="shared" si="2"/>
        <v>21.6</v>
      </c>
      <c r="I8" s="172">
        <f t="shared" si="2"/>
        <v>21.6</v>
      </c>
      <c r="J8" s="172">
        <f t="shared" si="2"/>
        <v>21.6</v>
      </c>
      <c r="K8" s="172">
        <f t="shared" si="2"/>
        <v>21.6</v>
      </c>
      <c r="L8" s="172">
        <f t="shared" si="2"/>
        <v>21.6</v>
      </c>
      <c r="M8" s="172">
        <f t="shared" si="1"/>
        <v>237.59999999999997</v>
      </c>
    </row>
    <row r="9" spans="1:16" x14ac:dyDescent="0.35">
      <c r="A9" s="5" t="s">
        <v>5</v>
      </c>
      <c r="B9" s="172">
        <v>21.6</v>
      </c>
      <c r="C9" s="172">
        <v>21.6</v>
      </c>
      <c r="D9" s="172">
        <v>21.6</v>
      </c>
      <c r="E9" s="172">
        <v>21.6</v>
      </c>
      <c r="F9" s="172">
        <v>21.6</v>
      </c>
      <c r="G9" s="172">
        <v>21.6</v>
      </c>
      <c r="H9" s="172">
        <v>21.6</v>
      </c>
      <c r="I9" s="172">
        <v>21.6</v>
      </c>
      <c r="J9" s="172">
        <v>21.6</v>
      </c>
      <c r="K9" s="172">
        <v>21.6</v>
      </c>
      <c r="L9" s="172">
        <v>21.6</v>
      </c>
      <c r="M9" s="172">
        <f t="shared" si="1"/>
        <v>237.59999999999997</v>
      </c>
    </row>
    <row r="10" spans="1:16" x14ac:dyDescent="0.35">
      <c r="A10" s="5" t="s">
        <v>6</v>
      </c>
      <c r="B10" s="172">
        <v>0</v>
      </c>
      <c r="C10" s="172">
        <v>0</v>
      </c>
      <c r="D10" s="172">
        <v>0</v>
      </c>
      <c r="E10" s="172">
        <v>0</v>
      </c>
      <c r="F10" s="172">
        <v>0</v>
      </c>
      <c r="G10" s="172">
        <v>0</v>
      </c>
      <c r="H10" s="172">
        <v>0</v>
      </c>
      <c r="I10" s="172">
        <v>0</v>
      </c>
      <c r="J10" s="172">
        <v>0</v>
      </c>
      <c r="K10" s="172">
        <v>0</v>
      </c>
      <c r="L10" s="172">
        <v>0</v>
      </c>
      <c r="M10" s="172">
        <f t="shared" si="1"/>
        <v>0</v>
      </c>
    </row>
    <row r="11" spans="1:16" x14ac:dyDescent="0.35">
      <c r="A11" s="5" t="s">
        <v>7</v>
      </c>
      <c r="B11" s="172">
        <v>0</v>
      </c>
      <c r="C11" s="172">
        <v>0</v>
      </c>
      <c r="D11" s="172">
        <v>0</v>
      </c>
      <c r="E11" s="172">
        <v>0</v>
      </c>
      <c r="F11" s="172">
        <v>0</v>
      </c>
      <c r="G11" s="172">
        <v>0</v>
      </c>
      <c r="H11" s="172">
        <v>0</v>
      </c>
      <c r="I11" s="172">
        <v>0</v>
      </c>
      <c r="J11" s="172">
        <v>0</v>
      </c>
      <c r="K11" s="172">
        <v>0</v>
      </c>
      <c r="L11" s="172">
        <v>0</v>
      </c>
      <c r="M11" s="172">
        <f t="shared" si="1"/>
        <v>0</v>
      </c>
    </row>
    <row r="12" spans="1:16" x14ac:dyDescent="0.35">
      <c r="A12" s="3" t="s">
        <v>11</v>
      </c>
      <c r="B12" s="172">
        <f>SUM(B13:B15)</f>
        <v>-21.6</v>
      </c>
      <c r="C12" s="172">
        <f t="shared" ref="C12:L12" si="3">SUM(C13:C15)</f>
        <v>-21.6</v>
      </c>
      <c r="D12" s="172">
        <f t="shared" si="3"/>
        <v>-21.6</v>
      </c>
      <c r="E12" s="172">
        <f t="shared" si="3"/>
        <v>-21.6</v>
      </c>
      <c r="F12" s="172">
        <f t="shared" si="3"/>
        <v>-21.6</v>
      </c>
      <c r="G12" s="172">
        <f t="shared" si="3"/>
        <v>-21.6</v>
      </c>
      <c r="H12" s="172">
        <f t="shared" si="3"/>
        <v>-21.6</v>
      </c>
      <c r="I12" s="172">
        <f t="shared" si="3"/>
        <v>-21.6</v>
      </c>
      <c r="J12" s="172">
        <f t="shared" si="3"/>
        <v>-21.6</v>
      </c>
      <c r="K12" s="172">
        <f t="shared" si="3"/>
        <v>-21.6</v>
      </c>
      <c r="L12" s="172">
        <f t="shared" si="3"/>
        <v>-21.6</v>
      </c>
      <c r="M12" s="172">
        <f t="shared" si="1"/>
        <v>-237.59999999999997</v>
      </c>
    </row>
    <row r="13" spans="1:16" ht="15" thickBot="1" x14ac:dyDescent="0.4">
      <c r="A13" s="5" t="s">
        <v>5</v>
      </c>
      <c r="B13" s="172">
        <v>-21.6</v>
      </c>
      <c r="C13" s="172">
        <v>-21.6</v>
      </c>
      <c r="D13" s="172">
        <v>-21.6</v>
      </c>
      <c r="E13" s="172">
        <v>-21.6</v>
      </c>
      <c r="F13" s="172">
        <v>-21.6</v>
      </c>
      <c r="G13" s="172">
        <v>-21.6</v>
      </c>
      <c r="H13" s="172">
        <v>-21.6</v>
      </c>
      <c r="I13" s="172">
        <v>-21.6</v>
      </c>
      <c r="J13" s="172">
        <v>-21.6</v>
      </c>
      <c r="K13" s="172">
        <v>-21.6</v>
      </c>
      <c r="L13" s="172">
        <v>-21.6</v>
      </c>
      <c r="M13" s="172">
        <f t="shared" si="1"/>
        <v>-237.59999999999997</v>
      </c>
    </row>
    <row r="14" spans="1:16" ht="15" thickBot="1" x14ac:dyDescent="0.4">
      <c r="A14" s="5" t="s">
        <v>6</v>
      </c>
      <c r="B14" s="172">
        <v>0</v>
      </c>
      <c r="C14" s="172">
        <v>0</v>
      </c>
      <c r="D14" s="172">
        <v>0</v>
      </c>
      <c r="E14" s="172">
        <v>0</v>
      </c>
      <c r="F14" s="172">
        <v>0</v>
      </c>
      <c r="G14" s="172">
        <v>0</v>
      </c>
      <c r="H14" s="172">
        <v>0</v>
      </c>
      <c r="I14" s="172">
        <v>0</v>
      </c>
      <c r="J14" s="172">
        <v>0</v>
      </c>
      <c r="K14" s="172">
        <v>0</v>
      </c>
      <c r="L14" s="172">
        <v>0</v>
      </c>
      <c r="M14" s="172">
        <f t="shared" si="1"/>
        <v>0</v>
      </c>
      <c r="O14" s="67"/>
      <c r="P14" s="74"/>
    </row>
    <row r="15" spans="1:16" ht="15" thickBot="1" x14ac:dyDescent="0.4">
      <c r="A15" s="5" t="s">
        <v>7</v>
      </c>
      <c r="B15" s="172">
        <v>0</v>
      </c>
      <c r="C15" s="172">
        <v>0</v>
      </c>
      <c r="D15" s="172">
        <v>0</v>
      </c>
      <c r="E15" s="172">
        <v>0</v>
      </c>
      <c r="F15" s="172">
        <v>0</v>
      </c>
      <c r="G15" s="172">
        <v>0</v>
      </c>
      <c r="H15" s="172">
        <v>0</v>
      </c>
      <c r="I15" s="172">
        <v>0</v>
      </c>
      <c r="J15" s="172">
        <v>0</v>
      </c>
      <c r="K15" s="172">
        <v>0</v>
      </c>
      <c r="L15" s="172">
        <v>0</v>
      </c>
      <c r="M15" s="172">
        <f t="shared" si="1"/>
        <v>0</v>
      </c>
      <c r="O15" s="67"/>
      <c r="P15" s="74"/>
    </row>
    <row r="16" spans="1:16" ht="29" x14ac:dyDescent="0.35">
      <c r="A16" s="3" t="s">
        <v>9</v>
      </c>
      <c r="B16" s="172">
        <v>0</v>
      </c>
      <c r="C16" s="172">
        <v>0</v>
      </c>
      <c r="D16" s="172">
        <v>0</v>
      </c>
      <c r="E16" s="172">
        <v>0</v>
      </c>
      <c r="F16" s="172">
        <v>0</v>
      </c>
      <c r="G16" s="172">
        <v>0</v>
      </c>
      <c r="H16" s="172">
        <v>0</v>
      </c>
      <c r="I16" s="172">
        <v>0</v>
      </c>
      <c r="J16" s="172">
        <v>0</v>
      </c>
      <c r="K16" s="172">
        <v>0</v>
      </c>
      <c r="L16" s="172">
        <v>0</v>
      </c>
      <c r="M16" s="172">
        <f t="shared" si="1"/>
        <v>0</v>
      </c>
    </row>
    <row r="17" spans="1:13" x14ac:dyDescent="0.35">
      <c r="A17" s="3" t="s">
        <v>10</v>
      </c>
      <c r="B17" s="172">
        <f>SUM(B18:B20)</f>
        <v>0</v>
      </c>
      <c r="C17" s="172">
        <v>0</v>
      </c>
      <c r="D17" s="172">
        <v>0</v>
      </c>
      <c r="E17" s="172">
        <v>0</v>
      </c>
      <c r="F17" s="172">
        <v>0</v>
      </c>
      <c r="G17" s="172">
        <v>0</v>
      </c>
      <c r="H17" s="172">
        <v>0</v>
      </c>
      <c r="I17" s="172">
        <v>0</v>
      </c>
      <c r="J17" s="172">
        <v>0</v>
      </c>
      <c r="K17" s="172">
        <v>0</v>
      </c>
      <c r="L17" s="172">
        <v>0</v>
      </c>
      <c r="M17" s="172">
        <f t="shared" si="1"/>
        <v>0</v>
      </c>
    </row>
    <row r="18" spans="1:13" x14ac:dyDescent="0.35">
      <c r="A18" s="5" t="s">
        <v>5</v>
      </c>
      <c r="B18" s="172">
        <v>0</v>
      </c>
      <c r="C18" s="172">
        <v>0</v>
      </c>
      <c r="D18" s="172">
        <v>0</v>
      </c>
      <c r="E18" s="172">
        <v>0</v>
      </c>
      <c r="F18" s="172">
        <v>0</v>
      </c>
      <c r="G18" s="172">
        <v>0</v>
      </c>
      <c r="H18" s="172">
        <v>0</v>
      </c>
      <c r="I18" s="172">
        <v>0</v>
      </c>
      <c r="J18" s="172">
        <v>0</v>
      </c>
      <c r="K18" s="172">
        <v>0</v>
      </c>
      <c r="L18" s="172">
        <v>0</v>
      </c>
      <c r="M18" s="172">
        <f t="shared" si="1"/>
        <v>0</v>
      </c>
    </row>
    <row r="19" spans="1:13" x14ac:dyDescent="0.35">
      <c r="A19" s="5" t="s">
        <v>6</v>
      </c>
      <c r="B19" s="172">
        <v>0</v>
      </c>
      <c r="C19" s="172">
        <v>0</v>
      </c>
      <c r="D19" s="172">
        <v>0</v>
      </c>
      <c r="E19" s="172">
        <v>0</v>
      </c>
      <c r="F19" s="172">
        <v>0</v>
      </c>
      <c r="G19" s="172">
        <v>0</v>
      </c>
      <c r="H19" s="172">
        <v>0</v>
      </c>
      <c r="I19" s="172">
        <v>0</v>
      </c>
      <c r="J19" s="172">
        <v>0</v>
      </c>
      <c r="K19" s="172">
        <v>0</v>
      </c>
      <c r="L19" s="172">
        <v>0</v>
      </c>
      <c r="M19" s="172">
        <f t="shared" si="1"/>
        <v>0</v>
      </c>
    </row>
    <row r="20" spans="1:13" x14ac:dyDescent="0.35">
      <c r="A20" s="5" t="s">
        <v>7</v>
      </c>
      <c r="B20" s="172">
        <v>0</v>
      </c>
      <c r="C20" s="172">
        <v>0</v>
      </c>
      <c r="D20" s="172">
        <v>0</v>
      </c>
      <c r="E20" s="172">
        <v>0</v>
      </c>
      <c r="F20" s="172">
        <v>0</v>
      </c>
      <c r="G20" s="172">
        <v>0</v>
      </c>
      <c r="H20" s="172">
        <v>0</v>
      </c>
      <c r="I20" s="172">
        <v>0</v>
      </c>
      <c r="J20" s="172">
        <v>0</v>
      </c>
      <c r="K20" s="172">
        <v>0</v>
      </c>
      <c r="L20" s="172">
        <v>0</v>
      </c>
      <c r="M20" s="172">
        <f t="shared" si="1"/>
        <v>0</v>
      </c>
    </row>
    <row r="21" spans="1:13" x14ac:dyDescent="0.35">
      <c r="A21" s="5" t="s">
        <v>12</v>
      </c>
      <c r="B21" s="290" t="s">
        <v>643</v>
      </c>
      <c r="C21" s="290"/>
      <c r="D21" s="290"/>
      <c r="E21" s="290"/>
      <c r="F21" s="290"/>
      <c r="G21" s="290"/>
      <c r="H21" s="290"/>
      <c r="I21" s="290"/>
      <c r="J21" s="290"/>
      <c r="K21" s="290"/>
      <c r="L21" s="290"/>
      <c r="M21" s="290"/>
    </row>
    <row r="22" spans="1:13" ht="43.5" x14ac:dyDescent="0.35">
      <c r="A22" s="5" t="s">
        <v>13</v>
      </c>
      <c r="B22" s="290" t="s">
        <v>644</v>
      </c>
      <c r="C22" s="290"/>
      <c r="D22" s="290"/>
      <c r="E22" s="290"/>
      <c r="F22" s="290"/>
      <c r="G22" s="290"/>
      <c r="H22" s="290"/>
      <c r="I22" s="290"/>
      <c r="J22" s="290"/>
      <c r="K22" s="290"/>
      <c r="L22" s="290"/>
      <c r="M22" s="290"/>
    </row>
    <row r="25" spans="1:13" x14ac:dyDescent="0.35">
      <c r="A25" s="289" t="s">
        <v>14</v>
      </c>
      <c r="B25" s="289"/>
      <c r="C25" s="289"/>
      <c r="D25" s="289"/>
      <c r="E25" s="289"/>
      <c r="F25" s="289"/>
      <c r="G25" s="289"/>
      <c r="H25" s="289"/>
      <c r="I25" s="289"/>
      <c r="J25" s="289"/>
    </row>
    <row r="26" spans="1:13" x14ac:dyDescent="0.35">
      <c r="A26" s="291" t="s">
        <v>15</v>
      </c>
      <c r="B26" s="291"/>
      <c r="C26" s="291"/>
      <c r="D26" s="291"/>
      <c r="E26" s="291"/>
      <c r="F26" s="291"/>
      <c r="G26" s="291"/>
      <c r="H26" s="291"/>
      <c r="I26" s="291"/>
      <c r="J26" s="291"/>
    </row>
    <row r="27" spans="1:13" x14ac:dyDescent="0.35">
      <c r="A27" s="290" t="s">
        <v>16</v>
      </c>
      <c r="B27" s="290"/>
      <c r="C27" s="6">
        <v>0</v>
      </c>
      <c r="D27" s="5">
        <v>1</v>
      </c>
      <c r="E27" s="5">
        <v>2</v>
      </c>
      <c r="F27" s="5">
        <v>3</v>
      </c>
      <c r="G27" s="5">
        <v>5</v>
      </c>
      <c r="H27" s="5">
        <v>10</v>
      </c>
      <c r="I27" s="292" t="s">
        <v>3</v>
      </c>
      <c r="J27" s="292"/>
    </row>
    <row r="28" spans="1:13" ht="43.5" x14ac:dyDescent="0.35">
      <c r="A28" s="171" t="s">
        <v>17</v>
      </c>
      <c r="B28" s="5" t="s">
        <v>20</v>
      </c>
      <c r="C28" s="171"/>
      <c r="D28" s="171"/>
      <c r="E28" s="171"/>
      <c r="F28" s="171"/>
      <c r="G28" s="171"/>
      <c r="H28" s="171"/>
      <c r="I28" s="290"/>
      <c r="J28" s="290"/>
    </row>
    <row r="29" spans="1:13" ht="87" x14ac:dyDescent="0.35">
      <c r="A29" s="171" t="s">
        <v>18</v>
      </c>
      <c r="B29" s="5" t="s">
        <v>21</v>
      </c>
      <c r="C29" s="171"/>
      <c r="D29" s="171"/>
      <c r="E29" s="171"/>
      <c r="F29" s="171"/>
      <c r="G29" s="171"/>
      <c r="H29" s="171"/>
      <c r="I29" s="294"/>
      <c r="J29" s="296"/>
    </row>
    <row r="30" spans="1:13" ht="87" x14ac:dyDescent="0.35">
      <c r="A30" s="171" t="s">
        <v>19</v>
      </c>
      <c r="B30" s="7" t="s">
        <v>22</v>
      </c>
      <c r="C30" s="171"/>
      <c r="D30" s="171"/>
      <c r="E30" s="171"/>
      <c r="F30" s="171"/>
      <c r="G30" s="171"/>
      <c r="H30" s="171"/>
      <c r="I30" s="290"/>
      <c r="J30" s="290"/>
    </row>
    <row r="31" spans="1:13" ht="29" x14ac:dyDescent="0.35">
      <c r="A31" s="8"/>
      <c r="B31" s="5" t="s">
        <v>23</v>
      </c>
      <c r="C31" s="171"/>
      <c r="D31" s="171"/>
      <c r="E31" s="171"/>
      <c r="F31" s="171"/>
      <c r="G31" s="171"/>
      <c r="H31" s="171"/>
      <c r="I31" s="290"/>
      <c r="J31" s="290"/>
    </row>
    <row r="32" spans="1:13" ht="101.5" x14ac:dyDescent="0.35">
      <c r="A32" s="290" t="s">
        <v>24</v>
      </c>
      <c r="B32" s="5" t="s">
        <v>646</v>
      </c>
      <c r="C32" s="290" t="s">
        <v>645</v>
      </c>
      <c r="D32" s="290"/>
      <c r="E32" s="290"/>
      <c r="F32" s="290"/>
      <c r="G32" s="290"/>
      <c r="H32" s="290"/>
      <c r="I32" s="290"/>
      <c r="J32" s="290"/>
    </row>
    <row r="33" spans="1:10" x14ac:dyDescent="0.35">
      <c r="A33" s="290"/>
      <c r="B33" s="5"/>
      <c r="C33" s="290"/>
      <c r="D33" s="290"/>
      <c r="E33" s="290"/>
      <c r="F33" s="290"/>
      <c r="G33" s="290"/>
      <c r="H33" s="290"/>
      <c r="I33" s="290"/>
      <c r="J33" s="290"/>
    </row>
    <row r="34" spans="1:10" x14ac:dyDescent="0.35">
      <c r="A34" s="290"/>
      <c r="B34" s="7"/>
      <c r="C34" s="290"/>
      <c r="D34" s="290"/>
      <c r="E34" s="290"/>
      <c r="F34" s="290"/>
      <c r="G34" s="290"/>
      <c r="H34" s="290"/>
      <c r="I34" s="290"/>
      <c r="J34" s="290"/>
    </row>
    <row r="35" spans="1:10" ht="29" x14ac:dyDescent="0.35">
      <c r="A35" s="290"/>
      <c r="B35" s="5" t="s">
        <v>23</v>
      </c>
      <c r="C35" s="171"/>
      <c r="D35" s="171"/>
      <c r="E35" s="171"/>
      <c r="F35" s="171"/>
      <c r="G35" s="171"/>
      <c r="H35" s="171"/>
      <c r="I35" s="290"/>
      <c r="J35" s="290"/>
    </row>
    <row r="36" spans="1:10" ht="87" x14ac:dyDescent="0.35">
      <c r="A36" s="290" t="s">
        <v>26</v>
      </c>
      <c r="B36" s="5" t="s">
        <v>22</v>
      </c>
      <c r="C36" s="294" t="s">
        <v>647</v>
      </c>
      <c r="D36" s="295"/>
      <c r="E36" s="295"/>
      <c r="F36" s="295"/>
      <c r="G36" s="295"/>
      <c r="H36" s="295"/>
      <c r="I36" s="295"/>
      <c r="J36" s="296"/>
    </row>
    <row r="37" spans="1:10" ht="29" x14ac:dyDescent="0.35">
      <c r="A37" s="290"/>
      <c r="B37" s="5" t="s">
        <v>23</v>
      </c>
      <c r="C37" s="171"/>
      <c r="D37" s="171"/>
      <c r="E37" s="171"/>
      <c r="F37" s="171"/>
      <c r="G37" s="171"/>
      <c r="H37" s="171"/>
      <c r="I37" s="290"/>
      <c r="J37" s="290"/>
    </row>
    <row r="38" spans="1:10" ht="43.5" x14ac:dyDescent="0.35">
      <c r="A38" s="171" t="s">
        <v>13</v>
      </c>
      <c r="B38" s="294"/>
      <c r="C38" s="295"/>
      <c r="D38" s="295"/>
      <c r="E38" s="295"/>
      <c r="F38" s="295"/>
      <c r="G38" s="295"/>
      <c r="H38" s="295"/>
      <c r="I38" s="295"/>
      <c r="J38" s="296"/>
    </row>
  </sheetData>
  <mergeCells count="22">
    <mergeCell ref="I30:J30"/>
    <mergeCell ref="A1:M1"/>
    <mergeCell ref="A2:A3"/>
    <mergeCell ref="B2:M2"/>
    <mergeCell ref="B21:M21"/>
    <mergeCell ref="B22:M22"/>
    <mergeCell ref="A25:J25"/>
    <mergeCell ref="A26:J26"/>
    <mergeCell ref="A27:B27"/>
    <mergeCell ref="I27:J27"/>
    <mergeCell ref="I28:J28"/>
    <mergeCell ref="I29:J29"/>
    <mergeCell ref="A36:A37"/>
    <mergeCell ref="C36:J36"/>
    <mergeCell ref="I37:J37"/>
    <mergeCell ref="B38:J38"/>
    <mergeCell ref="I31:J31"/>
    <mergeCell ref="A32:A35"/>
    <mergeCell ref="C32:J32"/>
    <mergeCell ref="C33:J33"/>
    <mergeCell ref="C34:J34"/>
    <mergeCell ref="I35:J3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dimension ref="A1:V38"/>
  <sheetViews>
    <sheetView zoomScale="60" zoomScaleNormal="60" workbookViewId="0">
      <selection activeCell="P20" sqref="P20"/>
    </sheetView>
  </sheetViews>
  <sheetFormatPr defaultRowHeight="14.5" x14ac:dyDescent="0.35"/>
  <cols>
    <col min="1" max="1" width="24.1796875" customWidth="1"/>
    <col min="2" max="2" width="16.81640625" customWidth="1"/>
    <col min="3" max="3" width="17" customWidth="1"/>
    <col min="4" max="4" width="17.81640625" customWidth="1"/>
    <col min="5" max="5" width="17.1796875" customWidth="1"/>
    <col min="6" max="6" width="17.54296875" customWidth="1"/>
    <col min="7" max="7" width="17.26953125" customWidth="1"/>
    <col min="8" max="8" width="18" customWidth="1"/>
    <col min="9" max="9" width="16.81640625" customWidth="1"/>
    <col min="10" max="10" width="15.1796875" customWidth="1"/>
    <col min="11" max="11" width="17" customWidth="1"/>
    <col min="12" max="12" width="12.453125" customWidth="1"/>
    <col min="13" max="13" width="18.7265625" customWidth="1"/>
    <col min="17" max="17" width="13.81640625" customWidth="1"/>
    <col min="18" max="18" width="14.453125" customWidth="1"/>
  </cols>
  <sheetData>
    <row r="1" spans="1:22" x14ac:dyDescent="0.35">
      <c r="A1" s="289" t="s">
        <v>0</v>
      </c>
      <c r="B1" s="289"/>
      <c r="C1" s="289"/>
      <c r="D1" s="289"/>
      <c r="E1" s="289"/>
      <c r="F1" s="289"/>
      <c r="G1" s="289"/>
      <c r="H1" s="289"/>
      <c r="I1" s="289"/>
      <c r="J1" s="289"/>
      <c r="K1" s="289"/>
      <c r="L1" s="289"/>
      <c r="M1" s="289"/>
    </row>
    <row r="2" spans="1:22" x14ac:dyDescent="0.35">
      <c r="A2" s="290" t="s">
        <v>1</v>
      </c>
      <c r="B2" s="291" t="s">
        <v>2</v>
      </c>
      <c r="C2" s="291"/>
      <c r="D2" s="291"/>
      <c r="E2" s="291"/>
      <c r="F2" s="291"/>
      <c r="G2" s="291"/>
      <c r="H2" s="291"/>
      <c r="I2" s="291"/>
      <c r="J2" s="291"/>
      <c r="K2" s="291"/>
      <c r="L2" s="291"/>
      <c r="M2" s="291"/>
    </row>
    <row r="3" spans="1:22" x14ac:dyDescent="0.35">
      <c r="A3" s="290"/>
      <c r="B3" s="1">
        <v>0</v>
      </c>
      <c r="C3" s="1">
        <v>1</v>
      </c>
      <c r="D3" s="1">
        <v>2</v>
      </c>
      <c r="E3" s="1">
        <v>3</v>
      </c>
      <c r="F3" s="1">
        <v>4</v>
      </c>
      <c r="G3" s="1">
        <v>5</v>
      </c>
      <c r="H3" s="1">
        <v>6</v>
      </c>
      <c r="I3" s="1">
        <v>7</v>
      </c>
      <c r="J3" s="1">
        <v>8</v>
      </c>
      <c r="K3" s="1">
        <v>9</v>
      </c>
      <c r="L3" s="1">
        <v>10</v>
      </c>
      <c r="M3" s="2" t="s">
        <v>3</v>
      </c>
    </row>
    <row r="4" spans="1:22" x14ac:dyDescent="0.35">
      <c r="A4" s="3" t="s">
        <v>4</v>
      </c>
      <c r="B4" s="63">
        <f>SUM(B5:B7)</f>
        <v>0</v>
      </c>
      <c r="C4" s="63">
        <f t="shared" ref="C4:L4" si="0">SUM(C5:C7)</f>
        <v>0</v>
      </c>
      <c r="D4" s="63">
        <f t="shared" si="0"/>
        <v>0</v>
      </c>
      <c r="E4" s="63">
        <f t="shared" si="0"/>
        <v>0</v>
      </c>
      <c r="F4" s="63">
        <f t="shared" si="0"/>
        <v>0</v>
      </c>
      <c r="G4" s="63">
        <f t="shared" si="0"/>
        <v>0</v>
      </c>
      <c r="H4" s="63">
        <f t="shared" si="0"/>
        <v>0</v>
      </c>
      <c r="I4" s="63">
        <f t="shared" si="0"/>
        <v>0</v>
      </c>
      <c r="J4" s="63">
        <f t="shared" si="0"/>
        <v>0</v>
      </c>
      <c r="K4" s="63">
        <f t="shared" si="0"/>
        <v>0</v>
      </c>
      <c r="L4" s="63">
        <f t="shared" si="0"/>
        <v>0</v>
      </c>
      <c r="M4" s="63">
        <f>SUM(B4:L4)</f>
        <v>0</v>
      </c>
    </row>
    <row r="5" spans="1:22" x14ac:dyDescent="0.35">
      <c r="A5" s="5" t="s">
        <v>5</v>
      </c>
      <c r="B5" s="63">
        <v>0</v>
      </c>
      <c r="C5" s="63">
        <v>0</v>
      </c>
      <c r="D5" s="63">
        <v>0</v>
      </c>
      <c r="E5" s="63">
        <v>0</v>
      </c>
      <c r="F5" s="63">
        <v>0</v>
      </c>
      <c r="G5" s="63">
        <v>0</v>
      </c>
      <c r="H5" s="63">
        <v>0</v>
      </c>
      <c r="I5" s="63">
        <v>0</v>
      </c>
      <c r="J5" s="63">
        <v>0</v>
      </c>
      <c r="K5" s="63">
        <v>0</v>
      </c>
      <c r="L5" s="63">
        <v>0</v>
      </c>
      <c r="M5" s="63">
        <f t="shared" ref="M5:M7" si="1">SUM(B5:L5)</f>
        <v>0</v>
      </c>
    </row>
    <row r="6" spans="1:22" x14ac:dyDescent="0.35">
      <c r="A6" s="5" t="s">
        <v>6</v>
      </c>
      <c r="B6" s="63">
        <v>0</v>
      </c>
      <c r="C6" s="63">
        <v>0</v>
      </c>
      <c r="D6" s="63">
        <v>0</v>
      </c>
      <c r="E6" s="63">
        <v>0</v>
      </c>
      <c r="F6" s="63">
        <v>0</v>
      </c>
      <c r="G6" s="63">
        <v>0</v>
      </c>
      <c r="H6" s="63">
        <v>0</v>
      </c>
      <c r="I6" s="63">
        <v>0</v>
      </c>
      <c r="J6" s="63">
        <v>0</v>
      </c>
      <c r="K6" s="63">
        <v>0</v>
      </c>
      <c r="L6" s="63">
        <v>0</v>
      </c>
      <c r="M6" s="63">
        <f t="shared" si="1"/>
        <v>0</v>
      </c>
    </row>
    <row r="7" spans="1:22" ht="29" x14ac:dyDescent="0.35">
      <c r="A7" s="5" t="s">
        <v>7</v>
      </c>
      <c r="B7" s="63">
        <v>0</v>
      </c>
      <c r="C7" s="63">
        <v>0</v>
      </c>
      <c r="D7" s="63">
        <v>0</v>
      </c>
      <c r="E7" s="63">
        <v>0</v>
      </c>
      <c r="F7" s="63">
        <v>0</v>
      </c>
      <c r="G7" s="63">
        <v>0</v>
      </c>
      <c r="H7" s="63">
        <v>0</v>
      </c>
      <c r="I7" s="63">
        <v>0</v>
      </c>
      <c r="J7" s="63">
        <v>0</v>
      </c>
      <c r="K7" s="63">
        <v>0</v>
      </c>
      <c r="L7" s="63">
        <v>0</v>
      </c>
      <c r="M7" s="63">
        <f t="shared" si="1"/>
        <v>0</v>
      </c>
    </row>
    <row r="8" spans="1:22" x14ac:dyDescent="0.35">
      <c r="A8" s="3" t="s">
        <v>8</v>
      </c>
      <c r="B8" s="65">
        <f>SUM(B9:B11)</f>
        <v>2.82</v>
      </c>
      <c r="C8" s="65">
        <f t="shared" ref="C8:L8" si="2">SUM(C9:C11)</f>
        <v>13.98</v>
      </c>
      <c r="D8" s="65">
        <f t="shared" si="2"/>
        <v>29.79</v>
      </c>
      <c r="E8" s="65">
        <f t="shared" si="2"/>
        <v>77.709999999999994</v>
      </c>
      <c r="F8" s="65">
        <f t="shared" si="2"/>
        <v>99.78</v>
      </c>
      <c r="G8" s="65">
        <f t="shared" si="2"/>
        <v>124.13</v>
      </c>
      <c r="H8" s="65">
        <f t="shared" si="2"/>
        <v>134.66</v>
      </c>
      <c r="I8" s="65">
        <f t="shared" si="2"/>
        <v>152.69</v>
      </c>
      <c r="J8" s="65">
        <f t="shared" si="2"/>
        <v>170.72</v>
      </c>
      <c r="K8" s="65">
        <f t="shared" si="2"/>
        <v>188.75</v>
      </c>
      <c r="L8" s="65">
        <f t="shared" si="2"/>
        <v>196.03</v>
      </c>
      <c r="M8" s="65">
        <f>SUM(B8:L8)</f>
        <v>1191.06</v>
      </c>
      <c r="N8" s="18"/>
    </row>
    <row r="9" spans="1:22" x14ac:dyDescent="0.35">
      <c r="A9" s="5" t="s">
        <v>5</v>
      </c>
      <c r="B9" s="65">
        <v>2.82</v>
      </c>
      <c r="C9" s="65">
        <v>13.98</v>
      </c>
      <c r="D9" s="65">
        <v>29.79</v>
      </c>
      <c r="E9" s="65">
        <v>77.709999999999994</v>
      </c>
      <c r="F9" s="65">
        <v>99.78</v>
      </c>
      <c r="G9" s="65">
        <v>124.13</v>
      </c>
      <c r="H9" s="65">
        <v>134.66</v>
      </c>
      <c r="I9" s="65">
        <v>152.69</v>
      </c>
      <c r="J9" s="65">
        <v>170.72</v>
      </c>
      <c r="K9" s="65">
        <v>188.75</v>
      </c>
      <c r="L9" s="65">
        <v>196.03</v>
      </c>
      <c r="M9" s="65">
        <f t="shared" ref="M9:M20" si="3">SUM(B9:L9)</f>
        <v>1191.06</v>
      </c>
      <c r="N9" s="9"/>
    </row>
    <row r="10" spans="1:22" x14ac:dyDescent="0.35">
      <c r="A10" s="5" t="s">
        <v>6</v>
      </c>
      <c r="B10" s="65">
        <v>0</v>
      </c>
      <c r="C10" s="65">
        <v>0</v>
      </c>
      <c r="D10" s="65">
        <v>0</v>
      </c>
      <c r="E10" s="65">
        <v>0</v>
      </c>
      <c r="F10" s="65">
        <v>0</v>
      </c>
      <c r="G10" s="65">
        <v>0</v>
      </c>
      <c r="H10" s="65">
        <v>0</v>
      </c>
      <c r="I10" s="65">
        <v>0</v>
      </c>
      <c r="J10" s="65">
        <v>0</v>
      </c>
      <c r="K10" s="65">
        <v>0</v>
      </c>
      <c r="L10" s="65">
        <v>0</v>
      </c>
      <c r="M10" s="65">
        <f t="shared" si="3"/>
        <v>0</v>
      </c>
      <c r="N10" s="9"/>
    </row>
    <row r="11" spans="1:22" ht="29.5" thickBot="1" x14ac:dyDescent="0.4">
      <c r="A11" s="5" t="s">
        <v>7</v>
      </c>
      <c r="B11" s="65">
        <v>0</v>
      </c>
      <c r="C11" s="65">
        <v>0</v>
      </c>
      <c r="D11" s="65">
        <v>0</v>
      </c>
      <c r="E11" s="65">
        <v>0</v>
      </c>
      <c r="F11" s="65">
        <v>0</v>
      </c>
      <c r="G11" s="65">
        <v>0</v>
      </c>
      <c r="H11" s="65">
        <v>0</v>
      </c>
      <c r="I11" s="65">
        <v>0</v>
      </c>
      <c r="J11" s="65">
        <v>0</v>
      </c>
      <c r="K11" s="65">
        <v>0</v>
      </c>
      <c r="L11" s="65">
        <v>0</v>
      </c>
      <c r="M11" s="65">
        <f t="shared" si="3"/>
        <v>0</v>
      </c>
      <c r="N11" s="9"/>
    </row>
    <row r="12" spans="1:22" x14ac:dyDescent="0.35">
      <c r="A12" s="3" t="s">
        <v>11</v>
      </c>
      <c r="B12" s="65">
        <f>SUM(B13:B15)</f>
        <v>-2.82</v>
      </c>
      <c r="C12" s="65">
        <f t="shared" ref="C12:L12" si="4">SUM(C13:C15)</f>
        <v>-13.98</v>
      </c>
      <c r="D12" s="65">
        <f t="shared" si="4"/>
        <v>-29.79</v>
      </c>
      <c r="E12" s="65">
        <f t="shared" si="4"/>
        <v>-77.709999999999994</v>
      </c>
      <c r="F12" s="65">
        <f t="shared" si="4"/>
        <v>-99.78</v>
      </c>
      <c r="G12" s="65">
        <f t="shared" si="4"/>
        <v>-124.13</v>
      </c>
      <c r="H12" s="65">
        <f t="shared" si="4"/>
        <v>-134.66</v>
      </c>
      <c r="I12" s="65">
        <f t="shared" si="4"/>
        <v>-152.69</v>
      </c>
      <c r="J12" s="65">
        <f t="shared" si="4"/>
        <v>-170.72</v>
      </c>
      <c r="K12" s="65">
        <f t="shared" si="4"/>
        <v>-188.75</v>
      </c>
      <c r="L12" s="65">
        <f t="shared" si="4"/>
        <v>-196.03</v>
      </c>
      <c r="M12" s="65">
        <f t="shared" si="3"/>
        <v>-1191.06</v>
      </c>
      <c r="N12" s="9"/>
      <c r="P12" s="69" t="s">
        <v>297</v>
      </c>
      <c r="Q12">
        <f>SUM(R12:T12)</f>
        <v>116.88</v>
      </c>
      <c r="R12">
        <v>10.52</v>
      </c>
      <c r="S12">
        <v>120.14</v>
      </c>
      <c r="T12">
        <v>-13.78</v>
      </c>
    </row>
    <row r="13" spans="1:22" x14ac:dyDescent="0.35">
      <c r="A13" s="5" t="s">
        <v>5</v>
      </c>
      <c r="B13" s="65">
        <v>-2.82</v>
      </c>
      <c r="C13" s="65">
        <v>-13.98</v>
      </c>
      <c r="D13" s="65">
        <v>-29.79</v>
      </c>
      <c r="E13" s="65">
        <v>-77.709999999999994</v>
      </c>
      <c r="F13" s="65">
        <v>-99.78</v>
      </c>
      <c r="G13" s="65">
        <v>-124.13</v>
      </c>
      <c r="H13" s="65">
        <v>-134.66</v>
      </c>
      <c r="I13" s="65">
        <v>-152.69</v>
      </c>
      <c r="J13" s="65">
        <v>-170.72</v>
      </c>
      <c r="K13" s="65">
        <v>-188.75</v>
      </c>
      <c r="L13" s="65">
        <v>-196.03</v>
      </c>
      <c r="M13" s="65">
        <f t="shared" si="3"/>
        <v>-1191.06</v>
      </c>
      <c r="N13" s="9"/>
      <c r="P13" s="64" t="s">
        <v>299</v>
      </c>
      <c r="Q13">
        <f>SUM(R13:T13)</f>
        <v>23.220000000000002</v>
      </c>
      <c r="R13">
        <v>1.48</v>
      </c>
      <c r="S13">
        <v>24.64</v>
      </c>
      <c r="T13">
        <v>-2.9</v>
      </c>
      <c r="V13" s="101"/>
    </row>
    <row r="14" spans="1:22" x14ac:dyDescent="0.35">
      <c r="A14" s="5" t="s">
        <v>6</v>
      </c>
      <c r="B14" s="65">
        <v>0</v>
      </c>
      <c r="C14" s="65">
        <v>0</v>
      </c>
      <c r="D14" s="65">
        <v>0</v>
      </c>
      <c r="E14" s="65">
        <v>0</v>
      </c>
      <c r="F14" s="65">
        <v>0</v>
      </c>
      <c r="G14" s="65">
        <v>0</v>
      </c>
      <c r="H14" s="65">
        <v>0</v>
      </c>
      <c r="I14" s="65">
        <v>0</v>
      </c>
      <c r="J14" s="65">
        <v>0</v>
      </c>
      <c r="K14" s="65">
        <v>0</v>
      </c>
      <c r="L14" s="65">
        <v>0</v>
      </c>
      <c r="M14" s="65">
        <f t="shared" si="3"/>
        <v>0</v>
      </c>
      <c r="N14" s="9"/>
      <c r="P14" s="64" t="s">
        <v>298</v>
      </c>
      <c r="Q14">
        <f>SUM(R14:T14)</f>
        <v>13.88</v>
      </c>
      <c r="R14">
        <v>0.3</v>
      </c>
      <c r="S14">
        <v>9.9700000000000006</v>
      </c>
      <c r="T14">
        <v>3.61</v>
      </c>
    </row>
    <row r="15" spans="1:22" ht="29" x14ac:dyDescent="0.35">
      <c r="A15" s="5" t="s">
        <v>7</v>
      </c>
      <c r="B15" s="63">
        <v>0</v>
      </c>
      <c r="C15" s="63">
        <v>0</v>
      </c>
      <c r="D15" s="63">
        <v>0</v>
      </c>
      <c r="E15" s="63">
        <v>0</v>
      </c>
      <c r="F15" s="63">
        <v>0</v>
      </c>
      <c r="G15" s="63">
        <v>0</v>
      </c>
      <c r="H15" s="63">
        <v>0</v>
      </c>
      <c r="I15" s="63">
        <v>0</v>
      </c>
      <c r="J15" s="63">
        <v>0</v>
      </c>
      <c r="K15" s="63">
        <v>0</v>
      </c>
      <c r="L15" s="63">
        <v>0</v>
      </c>
      <c r="M15" s="65">
        <f t="shared" si="3"/>
        <v>0</v>
      </c>
      <c r="P15" s="100" t="s">
        <v>320</v>
      </c>
      <c r="Q15" s="21">
        <f>SUM(R15:S15)</f>
        <v>1037.98</v>
      </c>
      <c r="R15" s="21">
        <v>1230.98</v>
      </c>
      <c r="S15">
        <v>-193</v>
      </c>
    </row>
    <row r="16" spans="1:22" ht="43.5" x14ac:dyDescent="0.35">
      <c r="A16" s="3" t="s">
        <v>9</v>
      </c>
      <c r="B16" s="65">
        <v>15.53</v>
      </c>
      <c r="C16" s="65">
        <v>0</v>
      </c>
      <c r="D16" s="65">
        <v>0</v>
      </c>
      <c r="E16" s="65">
        <v>52.15</v>
      </c>
      <c r="F16" s="65">
        <v>0</v>
      </c>
      <c r="G16" s="65">
        <v>0</v>
      </c>
      <c r="H16" s="65">
        <v>0</v>
      </c>
      <c r="I16" s="65">
        <v>0</v>
      </c>
      <c r="J16" s="65">
        <v>0</v>
      </c>
      <c r="K16" s="65">
        <v>0</v>
      </c>
      <c r="L16" s="65">
        <v>0</v>
      </c>
      <c r="M16" s="65">
        <f t="shared" si="3"/>
        <v>67.679999999999993</v>
      </c>
    </row>
    <row r="17" spans="1:13" ht="29" x14ac:dyDescent="0.35">
      <c r="A17" s="3" t="s">
        <v>10</v>
      </c>
      <c r="B17" s="65"/>
      <c r="C17" s="65">
        <v>184.5</v>
      </c>
      <c r="D17" s="65">
        <v>184.5</v>
      </c>
      <c r="E17" s="65">
        <v>184.5</v>
      </c>
      <c r="F17" s="65">
        <v>184.5</v>
      </c>
      <c r="G17" s="65">
        <v>184.5</v>
      </c>
      <c r="H17" s="65">
        <v>184.5</v>
      </c>
      <c r="I17" s="65">
        <v>184.5</v>
      </c>
      <c r="J17" s="65">
        <v>184.5</v>
      </c>
      <c r="K17" s="65">
        <v>184.5</v>
      </c>
      <c r="L17" s="65">
        <v>184.5</v>
      </c>
      <c r="M17" s="65">
        <f t="shared" si="3"/>
        <v>1845</v>
      </c>
    </row>
    <row r="18" spans="1:13" x14ac:dyDescent="0.35">
      <c r="A18" s="5" t="s">
        <v>5</v>
      </c>
      <c r="B18" s="65">
        <v>0</v>
      </c>
      <c r="C18" s="65">
        <v>184.5</v>
      </c>
      <c r="D18" s="65">
        <v>184.5</v>
      </c>
      <c r="E18" s="65">
        <v>184.5</v>
      </c>
      <c r="F18" s="65">
        <v>184.5</v>
      </c>
      <c r="G18" s="65">
        <v>184.5</v>
      </c>
      <c r="H18" s="65">
        <v>184.5</v>
      </c>
      <c r="I18" s="65">
        <v>184.5</v>
      </c>
      <c r="J18" s="65">
        <v>184.5</v>
      </c>
      <c r="K18" s="65">
        <v>184.5</v>
      </c>
      <c r="L18" s="65">
        <v>184.5</v>
      </c>
      <c r="M18" s="65">
        <f t="shared" si="3"/>
        <v>1845</v>
      </c>
    </row>
    <row r="19" spans="1:13" x14ac:dyDescent="0.35">
      <c r="A19" s="5" t="s">
        <v>6</v>
      </c>
      <c r="B19" s="65">
        <v>0</v>
      </c>
      <c r="C19" s="65">
        <v>0</v>
      </c>
      <c r="D19" s="65">
        <v>0</v>
      </c>
      <c r="E19" s="65">
        <v>0</v>
      </c>
      <c r="F19" s="65">
        <v>0</v>
      </c>
      <c r="G19" s="65">
        <v>0</v>
      </c>
      <c r="H19" s="65">
        <v>0</v>
      </c>
      <c r="I19" s="65">
        <v>0</v>
      </c>
      <c r="J19" s="65">
        <v>0</v>
      </c>
      <c r="K19" s="65">
        <v>0</v>
      </c>
      <c r="L19" s="65">
        <v>0</v>
      </c>
      <c r="M19" s="65">
        <f t="shared" si="3"/>
        <v>0</v>
      </c>
    </row>
    <row r="20" spans="1:13" ht="29" x14ac:dyDescent="0.35">
      <c r="A20" s="5" t="s">
        <v>7</v>
      </c>
      <c r="B20" s="65">
        <v>0</v>
      </c>
      <c r="C20" s="65">
        <v>0</v>
      </c>
      <c r="D20" s="65">
        <v>0</v>
      </c>
      <c r="E20" s="65">
        <v>0</v>
      </c>
      <c r="F20" s="65">
        <v>0</v>
      </c>
      <c r="G20" s="65">
        <v>0</v>
      </c>
      <c r="H20" s="65">
        <v>0</v>
      </c>
      <c r="I20" s="65">
        <v>0</v>
      </c>
      <c r="J20" s="65">
        <v>0</v>
      </c>
      <c r="K20" s="65">
        <v>0</v>
      </c>
      <c r="L20" s="65">
        <v>0</v>
      </c>
      <c r="M20" s="65">
        <f t="shared" si="3"/>
        <v>0</v>
      </c>
    </row>
    <row r="21" spans="1:13" ht="218.25" customHeight="1" x14ac:dyDescent="0.35">
      <c r="A21" s="5" t="s">
        <v>64</v>
      </c>
      <c r="B21" s="290" t="s">
        <v>105</v>
      </c>
      <c r="C21" s="290"/>
      <c r="D21" s="290"/>
      <c r="E21" s="290"/>
      <c r="F21" s="290"/>
      <c r="G21" s="290"/>
      <c r="H21" s="290"/>
      <c r="I21" s="290"/>
      <c r="J21" s="290"/>
      <c r="K21" s="290"/>
      <c r="L21" s="290"/>
      <c r="M21" s="290"/>
    </row>
    <row r="22" spans="1:13" ht="409.5" customHeight="1" x14ac:dyDescent="0.35">
      <c r="A22" s="371" t="s">
        <v>13</v>
      </c>
      <c r="B22" s="373" t="s">
        <v>106</v>
      </c>
      <c r="C22" s="373"/>
      <c r="D22" s="373"/>
      <c r="E22" s="373"/>
      <c r="F22" s="373"/>
      <c r="G22" s="373"/>
      <c r="H22" s="373"/>
      <c r="I22" s="373"/>
      <c r="J22" s="373"/>
      <c r="K22" s="373"/>
      <c r="L22" s="373"/>
      <c r="M22" s="373"/>
    </row>
    <row r="23" spans="1:13" ht="131.25" customHeight="1" x14ac:dyDescent="0.35">
      <c r="A23" s="372"/>
      <c r="B23" s="374"/>
      <c r="C23" s="374"/>
      <c r="D23" s="374"/>
      <c r="E23" s="374"/>
      <c r="F23" s="374"/>
      <c r="G23" s="374"/>
      <c r="H23" s="374"/>
      <c r="I23" s="374"/>
      <c r="J23" s="374"/>
      <c r="K23" s="374"/>
      <c r="L23" s="374"/>
      <c r="M23" s="374"/>
    </row>
    <row r="24" spans="1:13" ht="75.75" customHeight="1" x14ac:dyDescent="0.35">
      <c r="B24" s="374"/>
      <c r="C24" s="374"/>
      <c r="D24" s="374"/>
      <c r="E24" s="374"/>
      <c r="F24" s="374"/>
      <c r="G24" s="374"/>
      <c r="H24" s="374"/>
      <c r="I24" s="374"/>
      <c r="J24" s="374"/>
      <c r="K24" s="374"/>
      <c r="L24" s="374"/>
      <c r="M24" s="374"/>
    </row>
    <row r="25" spans="1:13" ht="30" customHeight="1" x14ac:dyDescent="0.35">
      <c r="A25" s="289" t="s">
        <v>14</v>
      </c>
      <c r="B25" s="289"/>
      <c r="C25" s="289"/>
      <c r="D25" s="289"/>
      <c r="E25" s="289"/>
      <c r="F25" s="289"/>
      <c r="G25" s="289"/>
      <c r="H25" s="289"/>
      <c r="I25" s="289"/>
      <c r="J25" s="289"/>
    </row>
    <row r="26" spans="1:13" x14ac:dyDescent="0.35">
      <c r="A26" s="291" t="s">
        <v>15</v>
      </c>
      <c r="B26" s="291"/>
      <c r="C26" s="291"/>
      <c r="D26" s="291"/>
      <c r="E26" s="291"/>
      <c r="F26" s="291"/>
      <c r="G26" s="291"/>
      <c r="H26" s="291"/>
      <c r="I26" s="291"/>
      <c r="J26" s="291"/>
    </row>
    <row r="27" spans="1:13" ht="45" customHeight="1" x14ac:dyDescent="0.35">
      <c r="A27" s="290" t="s">
        <v>16</v>
      </c>
      <c r="B27" s="290"/>
      <c r="C27" s="6">
        <v>0</v>
      </c>
      <c r="D27" s="5">
        <v>1</v>
      </c>
      <c r="E27" s="5">
        <v>2</v>
      </c>
      <c r="F27" s="5">
        <v>3</v>
      </c>
      <c r="G27" s="5">
        <v>5</v>
      </c>
      <c r="H27" s="5">
        <v>10</v>
      </c>
      <c r="I27" s="292" t="s">
        <v>3</v>
      </c>
      <c r="J27" s="292"/>
    </row>
    <row r="28" spans="1:13" ht="29" x14ac:dyDescent="0.35">
      <c r="A28" s="4" t="s">
        <v>17</v>
      </c>
      <c r="B28" s="5" t="s">
        <v>20</v>
      </c>
      <c r="C28" s="4"/>
      <c r="D28" s="4"/>
      <c r="E28" s="4"/>
      <c r="F28" s="4"/>
      <c r="G28" s="4"/>
      <c r="H28" s="4"/>
      <c r="I28" s="290"/>
      <c r="J28" s="290"/>
    </row>
    <row r="29" spans="1:13" ht="43.5" x14ac:dyDescent="0.35">
      <c r="A29" s="4" t="s">
        <v>18</v>
      </c>
      <c r="B29" s="5" t="s">
        <v>21</v>
      </c>
      <c r="C29" s="4"/>
      <c r="D29" s="4"/>
      <c r="E29" s="4"/>
      <c r="F29" s="4"/>
      <c r="G29" s="4"/>
      <c r="H29" s="4"/>
      <c r="I29" s="291"/>
      <c r="J29" s="291"/>
    </row>
    <row r="30" spans="1:13" ht="43.5" x14ac:dyDescent="0.35">
      <c r="A30" s="4" t="s">
        <v>19</v>
      </c>
      <c r="B30" s="7" t="s">
        <v>22</v>
      </c>
      <c r="C30" s="4"/>
      <c r="D30" s="4"/>
      <c r="E30" s="4"/>
      <c r="F30" s="4"/>
      <c r="G30" s="4"/>
      <c r="H30" s="4"/>
      <c r="I30" s="290"/>
      <c r="J30" s="290"/>
    </row>
    <row r="31" spans="1:13" x14ac:dyDescent="0.35">
      <c r="A31" s="8"/>
      <c r="B31" s="5" t="s">
        <v>23</v>
      </c>
      <c r="C31" s="4"/>
      <c r="D31" s="4"/>
      <c r="E31" s="4"/>
      <c r="F31" s="4"/>
      <c r="G31" s="4"/>
      <c r="H31" s="4"/>
      <c r="I31" s="290"/>
      <c r="J31" s="290"/>
    </row>
    <row r="32" spans="1:13" ht="29" x14ac:dyDescent="0.35">
      <c r="A32" s="290" t="s">
        <v>24</v>
      </c>
      <c r="B32" s="5" t="s">
        <v>20</v>
      </c>
      <c r="C32" s="290"/>
      <c r="D32" s="290"/>
      <c r="E32" s="290"/>
      <c r="F32" s="290"/>
      <c r="G32" s="290"/>
      <c r="H32" s="290"/>
      <c r="I32" s="290"/>
      <c r="J32" s="290"/>
    </row>
    <row r="33" spans="1:10" ht="43.5" x14ac:dyDescent="0.35">
      <c r="A33" s="290"/>
      <c r="B33" s="5" t="s">
        <v>21</v>
      </c>
      <c r="C33" s="290"/>
      <c r="D33" s="290"/>
      <c r="E33" s="290"/>
      <c r="F33" s="290"/>
      <c r="G33" s="290"/>
      <c r="H33" s="290"/>
      <c r="I33" s="290"/>
      <c r="J33" s="290"/>
    </row>
    <row r="34" spans="1:10" ht="43.5" x14ac:dyDescent="0.35">
      <c r="A34" s="290"/>
      <c r="B34" s="7" t="s">
        <v>25</v>
      </c>
      <c r="C34" s="290"/>
      <c r="D34" s="290"/>
      <c r="E34" s="290"/>
      <c r="F34" s="290"/>
      <c r="G34" s="290"/>
      <c r="H34" s="290"/>
      <c r="I34" s="290"/>
      <c r="J34" s="290"/>
    </row>
    <row r="35" spans="1:10" x14ac:dyDescent="0.35">
      <c r="A35" s="290"/>
      <c r="B35" s="5" t="s">
        <v>23</v>
      </c>
      <c r="C35" s="4"/>
      <c r="D35" s="4"/>
      <c r="E35" s="4"/>
      <c r="F35" s="4"/>
      <c r="G35" s="4"/>
      <c r="H35" s="4"/>
      <c r="I35" s="290"/>
      <c r="J35" s="290"/>
    </row>
    <row r="36" spans="1:10" x14ac:dyDescent="0.35">
      <c r="A36" s="290" t="s">
        <v>26</v>
      </c>
      <c r="B36" s="5" t="s">
        <v>23</v>
      </c>
      <c r="C36" s="4"/>
      <c r="D36" s="4"/>
      <c r="E36" s="4"/>
      <c r="F36" s="4"/>
      <c r="G36" s="4"/>
      <c r="H36" s="4"/>
      <c r="I36" s="290"/>
      <c r="J36" s="290"/>
    </row>
    <row r="37" spans="1:10" x14ac:dyDescent="0.35">
      <c r="A37" s="290"/>
      <c r="B37" s="5" t="s">
        <v>23</v>
      </c>
      <c r="C37" s="4"/>
      <c r="D37" s="4"/>
      <c r="E37" s="4"/>
      <c r="F37" s="4"/>
      <c r="G37" s="4"/>
      <c r="H37" s="4"/>
      <c r="I37" s="290"/>
      <c r="J37" s="290"/>
    </row>
    <row r="38" spans="1:10" ht="58" x14ac:dyDescent="0.35">
      <c r="A38" s="4" t="s">
        <v>13</v>
      </c>
      <c r="B38" s="4"/>
      <c r="C38" s="294"/>
      <c r="D38" s="295"/>
      <c r="E38" s="295"/>
      <c r="F38" s="295"/>
      <c r="G38" s="295"/>
      <c r="H38" s="295"/>
      <c r="I38" s="295"/>
      <c r="J38" s="296"/>
    </row>
  </sheetData>
  <mergeCells count="23">
    <mergeCell ref="A1:M1"/>
    <mergeCell ref="A2:A3"/>
    <mergeCell ref="B2:M2"/>
    <mergeCell ref="B21:M21"/>
    <mergeCell ref="A25:J25"/>
    <mergeCell ref="A26:J26"/>
    <mergeCell ref="A27:B27"/>
    <mergeCell ref="I27:J27"/>
    <mergeCell ref="A22:A23"/>
    <mergeCell ref="B22:M24"/>
    <mergeCell ref="I28:J28"/>
    <mergeCell ref="I30:J30"/>
    <mergeCell ref="I31:J31"/>
    <mergeCell ref="A32:A35"/>
    <mergeCell ref="C32:J32"/>
    <mergeCell ref="C33:J33"/>
    <mergeCell ref="C34:J34"/>
    <mergeCell ref="I35:J35"/>
    <mergeCell ref="A36:A37"/>
    <mergeCell ref="I36:J36"/>
    <mergeCell ref="I37:J37"/>
    <mergeCell ref="I29:J29"/>
    <mergeCell ref="C38:J38"/>
  </mergeCells>
  <pageMargins left="0.7" right="0.7" top="0.75" bottom="0.75" header="0.3" footer="0.3"/>
  <pageSetup paperSize="9" orientation="portrait" horizontalDpi="300" verticalDpi="300" r:id="rId1"/>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38"/>
  <sheetViews>
    <sheetView zoomScale="85" zoomScaleNormal="85" workbookViewId="0">
      <selection activeCell="C35" sqref="C35:J35"/>
    </sheetView>
  </sheetViews>
  <sheetFormatPr defaultRowHeight="14.5" x14ac:dyDescent="0.35"/>
  <cols>
    <col min="1" max="1" width="33.7265625" customWidth="1"/>
  </cols>
  <sheetData>
    <row r="1" spans="1:16" x14ac:dyDescent="0.35">
      <c r="A1" s="289"/>
      <c r="B1" s="289"/>
      <c r="C1" s="289"/>
      <c r="D1" s="289"/>
      <c r="E1" s="289"/>
      <c r="F1" s="289"/>
      <c r="G1" s="289"/>
      <c r="H1" s="289"/>
      <c r="I1" s="289"/>
      <c r="J1" s="289"/>
      <c r="K1" s="289"/>
      <c r="L1" s="289"/>
      <c r="M1" s="289"/>
    </row>
    <row r="2" spans="1:16" x14ac:dyDescent="0.35">
      <c r="A2" s="290" t="s">
        <v>1</v>
      </c>
      <c r="B2" s="291" t="s">
        <v>2</v>
      </c>
      <c r="C2" s="291"/>
      <c r="D2" s="291"/>
      <c r="E2" s="291"/>
      <c r="F2" s="291"/>
      <c r="G2" s="291"/>
      <c r="H2" s="291"/>
      <c r="I2" s="291"/>
      <c r="J2" s="291"/>
      <c r="K2" s="291"/>
      <c r="L2" s="291"/>
      <c r="M2" s="291"/>
    </row>
    <row r="3" spans="1:16" ht="29" x14ac:dyDescent="0.35">
      <c r="A3" s="290"/>
      <c r="B3" s="1">
        <v>0</v>
      </c>
      <c r="C3" s="1">
        <v>1</v>
      </c>
      <c r="D3" s="1">
        <v>2</v>
      </c>
      <c r="E3" s="1">
        <v>3</v>
      </c>
      <c r="F3" s="1">
        <v>4</v>
      </c>
      <c r="G3" s="1">
        <v>5</v>
      </c>
      <c r="H3" s="1">
        <v>6</v>
      </c>
      <c r="I3" s="1">
        <v>7</v>
      </c>
      <c r="J3" s="1">
        <v>8</v>
      </c>
      <c r="K3" s="1">
        <v>9</v>
      </c>
      <c r="L3" s="1">
        <v>10</v>
      </c>
      <c r="M3" s="2" t="s">
        <v>3</v>
      </c>
    </row>
    <row r="4" spans="1:16" x14ac:dyDescent="0.35">
      <c r="A4" s="3" t="s">
        <v>4</v>
      </c>
      <c r="B4" s="172">
        <f>SUM(B5:B7)</f>
        <v>0</v>
      </c>
      <c r="C4" s="172">
        <f t="shared" ref="C4:L4" si="0">SUM(C5:C7)</f>
        <v>0</v>
      </c>
      <c r="D4" s="172">
        <f t="shared" si="0"/>
        <v>0</v>
      </c>
      <c r="E4" s="172">
        <f t="shared" si="0"/>
        <v>0</v>
      </c>
      <c r="F4" s="172">
        <f t="shared" si="0"/>
        <v>0</v>
      </c>
      <c r="G4" s="172">
        <f t="shared" si="0"/>
        <v>0</v>
      </c>
      <c r="H4" s="172">
        <f t="shared" si="0"/>
        <v>0</v>
      </c>
      <c r="I4" s="172">
        <f t="shared" si="0"/>
        <v>0</v>
      </c>
      <c r="J4" s="172">
        <f t="shared" si="0"/>
        <v>0</v>
      </c>
      <c r="K4" s="172">
        <f t="shared" si="0"/>
        <v>0</v>
      </c>
      <c r="L4" s="172">
        <f t="shared" si="0"/>
        <v>0</v>
      </c>
      <c r="M4" s="172">
        <f>SUM(B4:L4)</f>
        <v>0</v>
      </c>
    </row>
    <row r="5" spans="1:16" x14ac:dyDescent="0.35">
      <c r="A5" s="5" t="s">
        <v>5</v>
      </c>
      <c r="B5" s="172">
        <v>0</v>
      </c>
      <c r="C5" s="172">
        <v>0</v>
      </c>
      <c r="D5" s="172">
        <v>0</v>
      </c>
      <c r="E5" s="172">
        <v>0</v>
      </c>
      <c r="F5" s="172">
        <v>0</v>
      </c>
      <c r="G5" s="172">
        <v>0</v>
      </c>
      <c r="H5" s="172">
        <v>0</v>
      </c>
      <c r="I5" s="172">
        <v>0</v>
      </c>
      <c r="J5" s="172">
        <v>0</v>
      </c>
      <c r="K5" s="172">
        <v>0</v>
      </c>
      <c r="L5" s="172">
        <v>0</v>
      </c>
      <c r="M5" s="172">
        <f t="shared" ref="M5:M20" si="1">SUM(B5:L5)</f>
        <v>0</v>
      </c>
    </row>
    <row r="6" spans="1:16" x14ac:dyDescent="0.35">
      <c r="A6" s="5" t="s">
        <v>6</v>
      </c>
      <c r="B6" s="172">
        <v>0</v>
      </c>
      <c r="C6" s="172">
        <v>0</v>
      </c>
      <c r="D6" s="172">
        <v>0</v>
      </c>
      <c r="E6" s="172">
        <v>0</v>
      </c>
      <c r="F6" s="172">
        <v>0</v>
      </c>
      <c r="G6" s="172">
        <v>0</v>
      </c>
      <c r="H6" s="172">
        <v>0</v>
      </c>
      <c r="I6" s="172">
        <v>0</v>
      </c>
      <c r="J6" s="172">
        <v>0</v>
      </c>
      <c r="K6" s="172">
        <v>0</v>
      </c>
      <c r="L6" s="172">
        <v>0</v>
      </c>
      <c r="M6" s="172">
        <f t="shared" si="1"/>
        <v>0</v>
      </c>
    </row>
    <row r="7" spans="1:16" x14ac:dyDescent="0.35">
      <c r="A7" s="5" t="s">
        <v>7</v>
      </c>
      <c r="B7" s="172">
        <v>0</v>
      </c>
      <c r="C7" s="172">
        <v>0</v>
      </c>
      <c r="D7" s="172">
        <v>0</v>
      </c>
      <c r="E7" s="172">
        <v>0</v>
      </c>
      <c r="F7" s="172">
        <v>0</v>
      </c>
      <c r="G7" s="172">
        <v>0</v>
      </c>
      <c r="H7" s="172">
        <v>0</v>
      </c>
      <c r="I7" s="172">
        <v>0</v>
      </c>
      <c r="J7" s="172">
        <v>0</v>
      </c>
      <c r="K7" s="172">
        <v>0</v>
      </c>
      <c r="L7" s="172">
        <v>0</v>
      </c>
      <c r="M7" s="172">
        <f t="shared" si="1"/>
        <v>0</v>
      </c>
    </row>
    <row r="8" spans="1:16" x14ac:dyDescent="0.35">
      <c r="A8" s="3" t="s">
        <v>8</v>
      </c>
      <c r="B8" s="172">
        <f>SUM(B9:B11)</f>
        <v>1.028</v>
      </c>
      <c r="C8" s="172">
        <f t="shared" ref="C8:L8" si="2">SUM(C9:C11)</f>
        <v>1.4079999999999999</v>
      </c>
      <c r="D8" s="172">
        <f t="shared" si="2"/>
        <v>0.20399999999999999</v>
      </c>
      <c r="E8" s="172">
        <f t="shared" si="2"/>
        <v>0.20399999999999999</v>
      </c>
      <c r="F8" s="172">
        <f t="shared" si="2"/>
        <v>0.20399999999999999</v>
      </c>
      <c r="G8" s="172">
        <f t="shared" si="2"/>
        <v>0.10199999999999999</v>
      </c>
      <c r="H8" s="172">
        <f t="shared" si="2"/>
        <v>0</v>
      </c>
      <c r="I8" s="172">
        <f t="shared" si="2"/>
        <v>0</v>
      </c>
      <c r="J8" s="172">
        <f t="shared" si="2"/>
        <v>0</v>
      </c>
      <c r="K8" s="172">
        <f t="shared" si="2"/>
        <v>0</v>
      </c>
      <c r="L8" s="172">
        <f t="shared" si="2"/>
        <v>0</v>
      </c>
      <c r="M8" s="172">
        <f t="shared" si="1"/>
        <v>3.1500000000000004</v>
      </c>
    </row>
    <row r="9" spans="1:16" x14ac:dyDescent="0.35">
      <c r="A9" s="5" t="s">
        <v>5</v>
      </c>
      <c r="B9" s="172">
        <v>1.028</v>
      </c>
      <c r="C9" s="172">
        <v>1.4079999999999999</v>
      </c>
      <c r="D9" s="172">
        <v>0.20399999999999999</v>
      </c>
      <c r="E9" s="172">
        <v>0.20399999999999999</v>
      </c>
      <c r="F9" s="172">
        <v>0.20399999999999999</v>
      </c>
      <c r="G9" s="172">
        <v>0.10199999999999999</v>
      </c>
      <c r="H9" s="172">
        <v>0</v>
      </c>
      <c r="I9" s="172">
        <v>0</v>
      </c>
      <c r="J9" s="172">
        <v>0</v>
      </c>
      <c r="K9" s="172">
        <v>0</v>
      </c>
      <c r="L9" s="172">
        <v>0</v>
      </c>
      <c r="M9" s="172">
        <f t="shared" si="1"/>
        <v>3.1500000000000004</v>
      </c>
    </row>
    <row r="10" spans="1:16" x14ac:dyDescent="0.35">
      <c r="A10" s="5" t="s">
        <v>6</v>
      </c>
      <c r="B10" s="172">
        <v>0</v>
      </c>
      <c r="C10" s="172">
        <v>0</v>
      </c>
      <c r="D10" s="172">
        <v>0</v>
      </c>
      <c r="E10" s="172">
        <v>0</v>
      </c>
      <c r="F10" s="172">
        <v>0</v>
      </c>
      <c r="G10" s="172">
        <v>0</v>
      </c>
      <c r="H10" s="172">
        <v>0</v>
      </c>
      <c r="I10" s="172">
        <v>0</v>
      </c>
      <c r="J10" s="172">
        <v>0</v>
      </c>
      <c r="K10" s="172">
        <v>0</v>
      </c>
      <c r="L10" s="172">
        <v>0</v>
      </c>
      <c r="M10" s="172">
        <f t="shared" si="1"/>
        <v>0</v>
      </c>
    </row>
    <row r="11" spans="1:16" x14ac:dyDescent="0.35">
      <c r="A11" s="5" t="s">
        <v>7</v>
      </c>
      <c r="B11" s="172">
        <v>0</v>
      </c>
      <c r="C11" s="172">
        <v>0</v>
      </c>
      <c r="D11" s="172">
        <v>0</v>
      </c>
      <c r="E11" s="172">
        <v>0</v>
      </c>
      <c r="F11" s="172">
        <v>0</v>
      </c>
      <c r="G11" s="172">
        <v>0</v>
      </c>
      <c r="H11" s="172">
        <v>0</v>
      </c>
      <c r="I11" s="172">
        <v>0</v>
      </c>
      <c r="J11" s="172">
        <v>0</v>
      </c>
      <c r="K11" s="172">
        <v>0</v>
      </c>
      <c r="L11" s="172">
        <v>0</v>
      </c>
      <c r="M11" s="172">
        <f t="shared" si="1"/>
        <v>0</v>
      </c>
    </row>
    <row r="12" spans="1:16" x14ac:dyDescent="0.35">
      <c r="A12" s="3" t="s">
        <v>11</v>
      </c>
      <c r="B12" s="172">
        <f>SUM(B13:B15)</f>
        <v>-1.028</v>
      </c>
      <c r="C12" s="172">
        <f t="shared" ref="C12:L12" si="3">SUM(C13:C15)</f>
        <v>-1.4079999999999999</v>
      </c>
      <c r="D12" s="172">
        <f t="shared" si="3"/>
        <v>-0.20399999999999999</v>
      </c>
      <c r="E12" s="172">
        <f t="shared" si="3"/>
        <v>-0.20399999999999999</v>
      </c>
      <c r="F12" s="172">
        <f t="shared" si="3"/>
        <v>-0.20399999999999999</v>
      </c>
      <c r="G12" s="172">
        <f t="shared" si="3"/>
        <v>-0.10199999999999999</v>
      </c>
      <c r="H12" s="172">
        <f t="shared" si="3"/>
        <v>0</v>
      </c>
      <c r="I12" s="172">
        <f t="shared" si="3"/>
        <v>0</v>
      </c>
      <c r="J12" s="172">
        <f t="shared" si="3"/>
        <v>0</v>
      </c>
      <c r="K12" s="172">
        <f t="shared" si="3"/>
        <v>0</v>
      </c>
      <c r="L12" s="172">
        <f t="shared" si="3"/>
        <v>0</v>
      </c>
      <c r="M12" s="172">
        <f t="shared" si="1"/>
        <v>-3.1500000000000004</v>
      </c>
    </row>
    <row r="13" spans="1:16" ht="15" thickBot="1" x14ac:dyDescent="0.4">
      <c r="A13" s="5" t="s">
        <v>5</v>
      </c>
      <c r="B13" s="172">
        <v>-1.028</v>
      </c>
      <c r="C13" s="172">
        <v>-1.4079999999999999</v>
      </c>
      <c r="D13" s="172">
        <v>-0.20399999999999999</v>
      </c>
      <c r="E13" s="172">
        <v>-0.20399999999999999</v>
      </c>
      <c r="F13" s="172">
        <v>-0.20399999999999999</v>
      </c>
      <c r="G13" s="172">
        <v>-0.10199999999999999</v>
      </c>
      <c r="H13" s="172">
        <v>0</v>
      </c>
      <c r="I13" s="172">
        <v>0</v>
      </c>
      <c r="J13" s="172">
        <v>0</v>
      </c>
      <c r="K13" s="172">
        <v>0</v>
      </c>
      <c r="L13" s="172">
        <v>0</v>
      </c>
      <c r="M13" s="172">
        <f t="shared" si="1"/>
        <v>-3.1500000000000004</v>
      </c>
    </row>
    <row r="14" spans="1:16" ht="15" thickBot="1" x14ac:dyDescent="0.4">
      <c r="A14" s="5" t="s">
        <v>6</v>
      </c>
      <c r="B14" s="172">
        <v>0</v>
      </c>
      <c r="C14" s="172">
        <v>0</v>
      </c>
      <c r="D14" s="172">
        <v>0</v>
      </c>
      <c r="E14" s="172">
        <v>0</v>
      </c>
      <c r="F14" s="172">
        <v>0</v>
      </c>
      <c r="G14" s="172">
        <v>0</v>
      </c>
      <c r="H14" s="172">
        <v>0</v>
      </c>
      <c r="I14" s="172">
        <v>0</v>
      </c>
      <c r="J14" s="172">
        <v>0</v>
      </c>
      <c r="K14" s="172">
        <v>0</v>
      </c>
      <c r="L14" s="172">
        <v>0</v>
      </c>
      <c r="M14" s="172">
        <f t="shared" si="1"/>
        <v>0</v>
      </c>
      <c r="O14" s="67"/>
      <c r="P14" s="74"/>
    </row>
    <row r="15" spans="1:16" ht="15" thickBot="1" x14ac:dyDescent="0.4">
      <c r="A15" s="5" t="s">
        <v>7</v>
      </c>
      <c r="B15" s="172">
        <v>0</v>
      </c>
      <c r="C15" s="172">
        <v>0</v>
      </c>
      <c r="D15" s="172">
        <v>0</v>
      </c>
      <c r="E15" s="172">
        <v>0</v>
      </c>
      <c r="F15" s="172">
        <v>0</v>
      </c>
      <c r="G15" s="172">
        <v>0</v>
      </c>
      <c r="H15" s="172">
        <v>0</v>
      </c>
      <c r="I15" s="172">
        <v>0</v>
      </c>
      <c r="J15" s="172">
        <v>0</v>
      </c>
      <c r="K15" s="172">
        <v>0</v>
      </c>
      <c r="L15" s="172">
        <v>0</v>
      </c>
      <c r="M15" s="172">
        <f t="shared" si="1"/>
        <v>0</v>
      </c>
      <c r="O15" s="67"/>
      <c r="P15" s="74"/>
    </row>
    <row r="16" spans="1:16" ht="29" x14ac:dyDescent="0.35">
      <c r="A16" s="3" t="s">
        <v>9</v>
      </c>
      <c r="B16" s="172">
        <v>0</v>
      </c>
      <c r="C16" s="172">
        <v>0</v>
      </c>
      <c r="D16" s="172">
        <v>0</v>
      </c>
      <c r="E16" s="172">
        <v>0</v>
      </c>
      <c r="F16" s="172">
        <v>0</v>
      </c>
      <c r="G16" s="172">
        <v>0</v>
      </c>
      <c r="H16" s="172">
        <v>0</v>
      </c>
      <c r="I16" s="172">
        <v>0</v>
      </c>
      <c r="J16" s="172">
        <v>0</v>
      </c>
      <c r="K16" s="172">
        <v>0</v>
      </c>
      <c r="L16" s="172">
        <v>0</v>
      </c>
      <c r="M16" s="172">
        <f t="shared" si="1"/>
        <v>0</v>
      </c>
    </row>
    <row r="17" spans="1:13" x14ac:dyDescent="0.35">
      <c r="A17" s="3" t="s">
        <v>10</v>
      </c>
      <c r="B17" s="172">
        <f>SUM(B18:B20)</f>
        <v>0.48</v>
      </c>
      <c r="C17" s="172">
        <f t="shared" ref="C17:L17" si="4">SUM(C18:C20)</f>
        <v>0.96</v>
      </c>
      <c r="D17" s="172">
        <f t="shared" si="4"/>
        <v>0.96</v>
      </c>
      <c r="E17" s="172">
        <f t="shared" si="4"/>
        <v>0.96</v>
      </c>
      <c r="F17" s="172">
        <f t="shared" si="4"/>
        <v>0.96</v>
      </c>
      <c r="G17" s="172">
        <f t="shared" si="4"/>
        <v>0.96</v>
      </c>
      <c r="H17" s="172">
        <f t="shared" si="4"/>
        <v>0.96</v>
      </c>
      <c r="I17" s="172">
        <f t="shared" si="4"/>
        <v>0.96</v>
      </c>
      <c r="J17" s="172">
        <f t="shared" si="4"/>
        <v>0.96</v>
      </c>
      <c r="K17" s="172">
        <f t="shared" si="4"/>
        <v>0.96</v>
      </c>
      <c r="L17" s="172">
        <f t="shared" si="4"/>
        <v>0.96</v>
      </c>
      <c r="M17" s="172">
        <f t="shared" si="1"/>
        <v>10.080000000000002</v>
      </c>
    </row>
    <row r="18" spans="1:13" x14ac:dyDescent="0.35">
      <c r="A18" s="5" t="s">
        <v>5</v>
      </c>
      <c r="B18" s="172">
        <v>0.48</v>
      </c>
      <c r="C18" s="172">
        <v>0.96</v>
      </c>
      <c r="D18" s="172">
        <v>0.96</v>
      </c>
      <c r="E18" s="172">
        <v>0.96</v>
      </c>
      <c r="F18" s="172">
        <v>0.96</v>
      </c>
      <c r="G18" s="172">
        <v>0.96</v>
      </c>
      <c r="H18" s="172">
        <v>0.96</v>
      </c>
      <c r="I18" s="172">
        <v>0.96</v>
      </c>
      <c r="J18" s="172">
        <v>0.96</v>
      </c>
      <c r="K18" s="172">
        <v>0.96</v>
      </c>
      <c r="L18" s="172">
        <v>0.96</v>
      </c>
      <c r="M18" s="172">
        <f t="shared" si="1"/>
        <v>10.080000000000002</v>
      </c>
    </row>
    <row r="19" spans="1:13" x14ac:dyDescent="0.35">
      <c r="A19" s="5" t="s">
        <v>6</v>
      </c>
      <c r="B19" s="172">
        <v>0</v>
      </c>
      <c r="C19" s="172">
        <v>0</v>
      </c>
      <c r="D19" s="172">
        <v>0</v>
      </c>
      <c r="E19" s="172">
        <v>0</v>
      </c>
      <c r="F19" s="172">
        <v>0</v>
      </c>
      <c r="G19" s="172">
        <v>0</v>
      </c>
      <c r="H19" s="172">
        <v>0</v>
      </c>
      <c r="I19" s="172">
        <v>0</v>
      </c>
      <c r="J19" s="172">
        <v>0</v>
      </c>
      <c r="K19" s="172">
        <v>0</v>
      </c>
      <c r="L19" s="172">
        <v>0</v>
      </c>
      <c r="M19" s="172">
        <f t="shared" si="1"/>
        <v>0</v>
      </c>
    </row>
    <row r="20" spans="1:13" x14ac:dyDescent="0.35">
      <c r="A20" s="5" t="s">
        <v>7</v>
      </c>
      <c r="B20" s="172">
        <v>0</v>
      </c>
      <c r="C20" s="172">
        <v>0</v>
      </c>
      <c r="D20" s="172">
        <v>0</v>
      </c>
      <c r="E20" s="172">
        <v>0</v>
      </c>
      <c r="F20" s="172">
        <v>0</v>
      </c>
      <c r="G20" s="172">
        <v>0</v>
      </c>
      <c r="H20" s="172">
        <v>0</v>
      </c>
      <c r="I20" s="172">
        <v>0</v>
      </c>
      <c r="J20" s="172">
        <v>0</v>
      </c>
      <c r="K20" s="172">
        <v>0</v>
      </c>
      <c r="L20" s="172">
        <v>0</v>
      </c>
      <c r="M20" s="172">
        <f t="shared" si="1"/>
        <v>0</v>
      </c>
    </row>
    <row r="21" spans="1:13" x14ac:dyDescent="0.35">
      <c r="A21" s="5" t="s">
        <v>12</v>
      </c>
      <c r="B21" s="290" t="s">
        <v>648</v>
      </c>
      <c r="C21" s="290"/>
      <c r="D21" s="290"/>
      <c r="E21" s="290"/>
      <c r="F21" s="290"/>
      <c r="G21" s="290"/>
      <c r="H21" s="290"/>
      <c r="I21" s="290"/>
      <c r="J21" s="290"/>
      <c r="K21" s="290"/>
      <c r="L21" s="290"/>
      <c r="M21" s="290"/>
    </row>
    <row r="22" spans="1:13" ht="43.5" x14ac:dyDescent="0.35">
      <c r="A22" s="5" t="s">
        <v>13</v>
      </c>
      <c r="B22" s="290" t="s">
        <v>649</v>
      </c>
      <c r="C22" s="290"/>
      <c r="D22" s="290"/>
      <c r="E22" s="290"/>
      <c r="F22" s="290"/>
      <c r="G22" s="290"/>
      <c r="H22" s="290"/>
      <c r="I22" s="290"/>
      <c r="J22" s="290"/>
      <c r="K22" s="290"/>
      <c r="L22" s="290"/>
      <c r="M22" s="290"/>
    </row>
    <row r="25" spans="1:13" x14ac:dyDescent="0.35">
      <c r="A25" s="289" t="s">
        <v>14</v>
      </c>
      <c r="B25" s="289"/>
      <c r="C25" s="289"/>
      <c r="D25" s="289"/>
      <c r="E25" s="289"/>
      <c r="F25" s="289"/>
      <c r="G25" s="289"/>
      <c r="H25" s="289"/>
      <c r="I25" s="289"/>
      <c r="J25" s="289"/>
    </row>
    <row r="26" spans="1:13" x14ac:dyDescent="0.35">
      <c r="A26" s="291" t="s">
        <v>15</v>
      </c>
      <c r="B26" s="291"/>
      <c r="C26" s="291"/>
      <c r="D26" s="291"/>
      <c r="E26" s="291"/>
      <c r="F26" s="291"/>
      <c r="G26" s="291"/>
      <c r="H26" s="291"/>
      <c r="I26" s="291"/>
      <c r="J26" s="291"/>
    </row>
    <row r="27" spans="1:13" x14ac:dyDescent="0.35">
      <c r="A27" s="290" t="s">
        <v>16</v>
      </c>
      <c r="B27" s="290"/>
      <c r="C27" s="6">
        <v>0</v>
      </c>
      <c r="D27" s="5">
        <v>1</v>
      </c>
      <c r="E27" s="5">
        <v>2</v>
      </c>
      <c r="F27" s="5">
        <v>3</v>
      </c>
      <c r="G27" s="5">
        <v>5</v>
      </c>
      <c r="H27" s="5">
        <v>10</v>
      </c>
      <c r="I27" s="292" t="s">
        <v>3</v>
      </c>
      <c r="J27" s="292"/>
    </row>
    <row r="28" spans="1:13" ht="43.5" x14ac:dyDescent="0.35">
      <c r="A28" s="171" t="s">
        <v>17</v>
      </c>
      <c r="B28" s="5" t="s">
        <v>20</v>
      </c>
      <c r="C28" s="171"/>
      <c r="D28" s="171"/>
      <c r="E28" s="171"/>
      <c r="F28" s="171"/>
      <c r="G28" s="171"/>
      <c r="H28" s="171"/>
      <c r="I28" s="290"/>
      <c r="J28" s="290"/>
    </row>
    <row r="29" spans="1:13" ht="87" x14ac:dyDescent="0.35">
      <c r="A29" s="171" t="s">
        <v>18</v>
      </c>
      <c r="B29" s="5" t="s">
        <v>21</v>
      </c>
      <c r="C29" s="171"/>
      <c r="D29" s="171"/>
      <c r="E29" s="171"/>
      <c r="F29" s="171"/>
      <c r="G29" s="171"/>
      <c r="H29" s="171"/>
      <c r="I29" s="294"/>
      <c r="J29" s="296"/>
    </row>
    <row r="30" spans="1:13" ht="87" x14ac:dyDescent="0.35">
      <c r="A30" s="171" t="s">
        <v>19</v>
      </c>
      <c r="B30" s="7" t="s">
        <v>22</v>
      </c>
      <c r="C30" s="171"/>
      <c r="D30" s="171"/>
      <c r="E30" s="171"/>
      <c r="F30" s="171"/>
      <c r="G30" s="171"/>
      <c r="H30" s="171"/>
      <c r="I30" s="290"/>
      <c r="J30" s="290"/>
    </row>
    <row r="31" spans="1:13" ht="29" x14ac:dyDescent="0.35">
      <c r="A31" s="8"/>
      <c r="B31" s="5" t="s">
        <v>23</v>
      </c>
      <c r="C31" s="171"/>
      <c r="D31" s="171"/>
      <c r="E31" s="171"/>
      <c r="F31" s="171"/>
      <c r="G31" s="171"/>
      <c r="H31" s="171"/>
      <c r="I31" s="290"/>
      <c r="J31" s="290"/>
    </row>
    <row r="32" spans="1:13" ht="43.5" x14ac:dyDescent="0.35">
      <c r="A32" s="290" t="s">
        <v>24</v>
      </c>
      <c r="B32" s="5" t="s">
        <v>20</v>
      </c>
      <c r="C32" s="290"/>
      <c r="D32" s="290"/>
      <c r="E32" s="290"/>
      <c r="F32" s="290"/>
      <c r="G32" s="290"/>
      <c r="H32" s="290"/>
      <c r="I32" s="290"/>
      <c r="J32" s="290"/>
    </row>
    <row r="33" spans="1:10" ht="87" x14ac:dyDescent="0.35">
      <c r="A33" s="290"/>
      <c r="B33" s="5" t="s">
        <v>21</v>
      </c>
      <c r="C33" s="290" t="s">
        <v>650</v>
      </c>
      <c r="D33" s="290"/>
      <c r="E33" s="290"/>
      <c r="F33" s="290"/>
      <c r="G33" s="290"/>
      <c r="H33" s="290"/>
      <c r="I33" s="290"/>
      <c r="J33" s="290"/>
    </row>
    <row r="34" spans="1:10" ht="87" x14ac:dyDescent="0.35">
      <c r="A34" s="290"/>
      <c r="B34" s="7" t="s">
        <v>25</v>
      </c>
      <c r="C34" s="290" t="s">
        <v>598</v>
      </c>
      <c r="D34" s="290"/>
      <c r="E34" s="290"/>
      <c r="F34" s="290"/>
      <c r="G34" s="290"/>
      <c r="H34" s="290"/>
      <c r="I34" s="290"/>
      <c r="J34" s="290"/>
    </row>
    <row r="35" spans="1:10" ht="145" x14ac:dyDescent="0.35">
      <c r="A35" s="290"/>
      <c r="B35" s="5" t="s">
        <v>651</v>
      </c>
      <c r="C35" s="307" t="s">
        <v>652</v>
      </c>
      <c r="D35" s="308"/>
      <c r="E35" s="308"/>
      <c r="F35" s="308"/>
      <c r="G35" s="308"/>
      <c r="H35" s="308"/>
      <c r="I35" s="308"/>
      <c r="J35" s="309"/>
    </row>
    <row r="36" spans="1:10" ht="87" x14ac:dyDescent="0.35">
      <c r="A36" s="290" t="s">
        <v>26</v>
      </c>
      <c r="B36" s="5" t="s">
        <v>22</v>
      </c>
      <c r="C36" s="294"/>
      <c r="D36" s="295"/>
      <c r="E36" s="295"/>
      <c r="F36" s="295"/>
      <c r="G36" s="295"/>
      <c r="H36" s="295"/>
      <c r="I36" s="295"/>
      <c r="J36" s="296"/>
    </row>
    <row r="37" spans="1:10" ht="29" x14ac:dyDescent="0.35">
      <c r="A37" s="290"/>
      <c r="B37" s="5" t="s">
        <v>23</v>
      </c>
      <c r="C37" s="171"/>
      <c r="D37" s="171"/>
      <c r="E37" s="171"/>
      <c r="F37" s="171"/>
      <c r="G37" s="171"/>
      <c r="H37" s="171"/>
      <c r="I37" s="290"/>
      <c r="J37" s="290"/>
    </row>
    <row r="38" spans="1:10" ht="43.5" x14ac:dyDescent="0.35">
      <c r="A38" s="171" t="s">
        <v>13</v>
      </c>
      <c r="B38" s="294"/>
      <c r="C38" s="295"/>
      <c r="D38" s="295"/>
      <c r="E38" s="295"/>
      <c r="F38" s="295"/>
      <c r="G38" s="295"/>
      <c r="H38" s="295"/>
      <c r="I38" s="295"/>
      <c r="J38" s="296"/>
    </row>
  </sheetData>
  <mergeCells count="22">
    <mergeCell ref="I30:J30"/>
    <mergeCell ref="A1:M1"/>
    <mergeCell ref="A2:A3"/>
    <mergeCell ref="B2:M2"/>
    <mergeCell ref="B21:M21"/>
    <mergeCell ref="B22:M22"/>
    <mergeCell ref="A25:J25"/>
    <mergeCell ref="A26:J26"/>
    <mergeCell ref="A27:B27"/>
    <mergeCell ref="I27:J27"/>
    <mergeCell ref="I28:J28"/>
    <mergeCell ref="I29:J29"/>
    <mergeCell ref="I31:J31"/>
    <mergeCell ref="A32:A35"/>
    <mergeCell ref="C32:J32"/>
    <mergeCell ref="C33:J33"/>
    <mergeCell ref="C34:J34"/>
    <mergeCell ref="A36:A37"/>
    <mergeCell ref="C36:J36"/>
    <mergeCell ref="I37:J37"/>
    <mergeCell ref="B38:J38"/>
    <mergeCell ref="C35:J35"/>
  </mergeCells>
  <pageMargins left="0.7" right="0.7" top="0.75" bottom="0.75" header="0.3" footer="0.3"/>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zoomScale="85" zoomScaleNormal="85" workbookViewId="0">
      <selection activeCell="P20" sqref="P20"/>
    </sheetView>
  </sheetViews>
  <sheetFormatPr defaultRowHeight="14.5" x14ac:dyDescent="0.35"/>
  <cols>
    <col min="1" max="1" width="28.54296875" customWidth="1"/>
  </cols>
  <sheetData>
    <row r="1" spans="1:13" x14ac:dyDescent="0.35">
      <c r="A1" s="289" t="s">
        <v>0</v>
      </c>
      <c r="B1" s="289"/>
      <c r="C1" s="289"/>
      <c r="D1" s="289"/>
      <c r="E1" s="289"/>
      <c r="F1" s="289"/>
      <c r="G1" s="289"/>
      <c r="H1" s="289"/>
      <c r="I1" s="289"/>
      <c r="J1" s="289"/>
      <c r="K1" s="289"/>
      <c r="L1" s="289"/>
      <c r="M1" s="289"/>
    </row>
    <row r="2" spans="1:13" x14ac:dyDescent="0.35">
      <c r="A2" s="290" t="s">
        <v>1</v>
      </c>
      <c r="B2" s="291" t="s">
        <v>2</v>
      </c>
      <c r="C2" s="291"/>
      <c r="D2" s="291"/>
      <c r="E2" s="291"/>
      <c r="F2" s="291"/>
      <c r="G2" s="291"/>
      <c r="H2" s="291"/>
      <c r="I2" s="291"/>
      <c r="J2" s="291"/>
      <c r="K2" s="291"/>
      <c r="L2" s="291"/>
      <c r="M2" s="291"/>
    </row>
    <row r="3" spans="1:13" ht="29" x14ac:dyDescent="0.35">
      <c r="A3" s="290"/>
      <c r="B3" s="1">
        <v>0</v>
      </c>
      <c r="C3" s="1">
        <v>1</v>
      </c>
      <c r="D3" s="1">
        <v>2</v>
      </c>
      <c r="E3" s="1">
        <v>3</v>
      </c>
      <c r="F3" s="1">
        <v>4</v>
      </c>
      <c r="G3" s="1">
        <v>5</v>
      </c>
      <c r="H3" s="1">
        <v>6</v>
      </c>
      <c r="I3" s="1">
        <v>7</v>
      </c>
      <c r="J3" s="1">
        <v>8</v>
      </c>
      <c r="K3" s="1">
        <v>9</v>
      </c>
      <c r="L3" s="1">
        <v>10</v>
      </c>
      <c r="M3" s="2" t="s">
        <v>3</v>
      </c>
    </row>
    <row r="4" spans="1:13" x14ac:dyDescent="0.35">
      <c r="A4" s="3" t="s">
        <v>4</v>
      </c>
      <c r="B4" s="72">
        <f>SUM(B5:B7)</f>
        <v>0</v>
      </c>
      <c r="C4" s="72">
        <f t="shared" ref="C4:L4" si="0">SUM(C5:C7)</f>
        <v>0</v>
      </c>
      <c r="D4" s="72">
        <f t="shared" si="0"/>
        <v>0</v>
      </c>
      <c r="E4" s="72">
        <f t="shared" si="0"/>
        <v>0</v>
      </c>
      <c r="F4" s="72">
        <f t="shared" si="0"/>
        <v>0</v>
      </c>
      <c r="G4" s="72">
        <f t="shared" si="0"/>
        <v>0</v>
      </c>
      <c r="H4" s="72">
        <f t="shared" si="0"/>
        <v>0</v>
      </c>
      <c r="I4" s="72">
        <f t="shared" si="0"/>
        <v>0</v>
      </c>
      <c r="J4" s="72">
        <f t="shared" si="0"/>
        <v>0</v>
      </c>
      <c r="K4" s="72">
        <f t="shared" si="0"/>
        <v>0</v>
      </c>
      <c r="L4" s="72">
        <f t="shared" si="0"/>
        <v>0</v>
      </c>
      <c r="M4" s="72">
        <f>SUM(B4:L4)</f>
        <v>0</v>
      </c>
    </row>
    <row r="5" spans="1:13" x14ac:dyDescent="0.35">
      <c r="A5" s="5" t="s">
        <v>5</v>
      </c>
      <c r="B5" s="72">
        <v>0</v>
      </c>
      <c r="C5" s="72">
        <v>0</v>
      </c>
      <c r="D5" s="72">
        <v>0</v>
      </c>
      <c r="E5" s="72">
        <v>0</v>
      </c>
      <c r="F5" s="72">
        <v>0</v>
      </c>
      <c r="G5" s="72">
        <v>0</v>
      </c>
      <c r="H5" s="72">
        <v>0</v>
      </c>
      <c r="I5" s="72">
        <v>0</v>
      </c>
      <c r="J5" s="72">
        <v>0</v>
      </c>
      <c r="K5" s="72">
        <v>0</v>
      </c>
      <c r="L5" s="72">
        <v>0</v>
      </c>
      <c r="M5" s="72">
        <f t="shared" ref="M5:M20" si="1">SUM(B5:L5)</f>
        <v>0</v>
      </c>
    </row>
    <row r="6" spans="1:13" x14ac:dyDescent="0.35">
      <c r="A6" s="5" t="s">
        <v>6</v>
      </c>
      <c r="B6" s="72">
        <v>0</v>
      </c>
      <c r="C6" s="72">
        <v>0</v>
      </c>
      <c r="D6" s="72">
        <v>0</v>
      </c>
      <c r="E6" s="72">
        <v>0</v>
      </c>
      <c r="F6" s="72">
        <v>0</v>
      </c>
      <c r="G6" s="72">
        <v>0</v>
      </c>
      <c r="H6" s="72">
        <v>0</v>
      </c>
      <c r="I6" s="72">
        <v>0</v>
      </c>
      <c r="J6" s="72">
        <v>0</v>
      </c>
      <c r="K6" s="72">
        <v>0</v>
      </c>
      <c r="L6" s="72">
        <v>0</v>
      </c>
      <c r="M6" s="72">
        <f t="shared" si="1"/>
        <v>0</v>
      </c>
    </row>
    <row r="7" spans="1:13" x14ac:dyDescent="0.35">
      <c r="A7" s="5" t="s">
        <v>7</v>
      </c>
      <c r="B7" s="72">
        <v>0</v>
      </c>
      <c r="C7" s="72">
        <v>0</v>
      </c>
      <c r="D7" s="72">
        <v>0</v>
      </c>
      <c r="E7" s="72">
        <v>0</v>
      </c>
      <c r="F7" s="72">
        <v>0</v>
      </c>
      <c r="G7" s="72">
        <v>0</v>
      </c>
      <c r="H7" s="72">
        <v>0</v>
      </c>
      <c r="I7" s="72">
        <v>0</v>
      </c>
      <c r="J7" s="72">
        <v>0</v>
      </c>
      <c r="K7" s="72">
        <v>0</v>
      </c>
      <c r="L7" s="72">
        <v>0</v>
      </c>
      <c r="M7" s="72">
        <f t="shared" si="1"/>
        <v>0</v>
      </c>
    </row>
    <row r="8" spans="1:13" x14ac:dyDescent="0.35">
      <c r="A8" s="3" t="s">
        <v>8</v>
      </c>
      <c r="B8" s="72">
        <f>SUM(B9:B11)</f>
        <v>0</v>
      </c>
      <c r="C8" s="72">
        <f t="shared" ref="C8:L8" si="2">SUM(C9:C11)</f>
        <v>15</v>
      </c>
      <c r="D8" s="72">
        <f t="shared" si="2"/>
        <v>15</v>
      </c>
      <c r="E8" s="72">
        <f t="shared" si="2"/>
        <v>15</v>
      </c>
      <c r="F8" s="72">
        <f t="shared" si="2"/>
        <v>15</v>
      </c>
      <c r="G8" s="72">
        <f t="shared" si="2"/>
        <v>15</v>
      </c>
      <c r="H8" s="72">
        <f t="shared" si="2"/>
        <v>15</v>
      </c>
      <c r="I8" s="72">
        <f t="shared" si="2"/>
        <v>15</v>
      </c>
      <c r="J8" s="72">
        <f t="shared" si="2"/>
        <v>15</v>
      </c>
      <c r="K8" s="72">
        <f t="shared" si="2"/>
        <v>15</v>
      </c>
      <c r="L8" s="72">
        <f t="shared" si="2"/>
        <v>15</v>
      </c>
      <c r="M8" s="72">
        <f t="shared" si="1"/>
        <v>150</v>
      </c>
    </row>
    <row r="9" spans="1:13" x14ac:dyDescent="0.35">
      <c r="A9" s="5" t="s">
        <v>5</v>
      </c>
      <c r="B9" s="72">
        <v>0</v>
      </c>
      <c r="C9" s="72">
        <v>15</v>
      </c>
      <c r="D9" s="72">
        <v>15</v>
      </c>
      <c r="E9" s="72">
        <v>15</v>
      </c>
      <c r="F9" s="72">
        <v>15</v>
      </c>
      <c r="G9" s="72">
        <v>15</v>
      </c>
      <c r="H9" s="72">
        <v>15</v>
      </c>
      <c r="I9" s="72">
        <v>15</v>
      </c>
      <c r="J9" s="72">
        <v>15</v>
      </c>
      <c r="K9" s="72">
        <v>15</v>
      </c>
      <c r="L9" s="72">
        <v>15</v>
      </c>
      <c r="M9" s="72">
        <f t="shared" si="1"/>
        <v>150</v>
      </c>
    </row>
    <row r="10" spans="1:13" x14ac:dyDescent="0.35">
      <c r="A10" s="5" t="s">
        <v>6</v>
      </c>
      <c r="B10" s="72">
        <v>0</v>
      </c>
      <c r="C10" s="72">
        <v>0</v>
      </c>
      <c r="D10" s="72">
        <v>0</v>
      </c>
      <c r="E10" s="72">
        <v>0</v>
      </c>
      <c r="F10" s="72">
        <v>0</v>
      </c>
      <c r="G10" s="72">
        <v>0</v>
      </c>
      <c r="H10" s="72">
        <v>0</v>
      </c>
      <c r="I10" s="72">
        <v>0</v>
      </c>
      <c r="J10" s="72">
        <v>0</v>
      </c>
      <c r="K10" s="72">
        <v>0</v>
      </c>
      <c r="L10" s="72">
        <v>0</v>
      </c>
      <c r="M10" s="72">
        <f t="shared" si="1"/>
        <v>0</v>
      </c>
    </row>
    <row r="11" spans="1:13" x14ac:dyDescent="0.35">
      <c r="A11" s="5" t="s">
        <v>7</v>
      </c>
      <c r="B11" s="72">
        <v>0</v>
      </c>
      <c r="C11" s="72">
        <v>0</v>
      </c>
      <c r="D11" s="72">
        <v>0</v>
      </c>
      <c r="E11" s="72">
        <v>0</v>
      </c>
      <c r="F11" s="72">
        <v>0</v>
      </c>
      <c r="G11" s="72">
        <v>0</v>
      </c>
      <c r="H11" s="72">
        <v>0</v>
      </c>
      <c r="I11" s="72">
        <v>0</v>
      </c>
      <c r="J11" s="72">
        <v>0</v>
      </c>
      <c r="K11" s="72">
        <v>0</v>
      </c>
      <c r="L11" s="72">
        <v>0</v>
      </c>
      <c r="M11" s="72">
        <f t="shared" si="1"/>
        <v>0</v>
      </c>
    </row>
    <row r="12" spans="1:13" x14ac:dyDescent="0.35">
      <c r="A12" s="3" t="s">
        <v>11</v>
      </c>
      <c r="B12" s="72">
        <f>SUM(B13:B15)</f>
        <v>0</v>
      </c>
      <c r="C12" s="72">
        <f t="shared" ref="C12:L12" si="3">SUM(C13:C15)</f>
        <v>-15</v>
      </c>
      <c r="D12" s="72">
        <f t="shared" si="3"/>
        <v>-15</v>
      </c>
      <c r="E12" s="72">
        <f t="shared" si="3"/>
        <v>-15</v>
      </c>
      <c r="F12" s="72">
        <f t="shared" si="3"/>
        <v>-15</v>
      </c>
      <c r="G12" s="72">
        <f t="shared" si="3"/>
        <v>-15</v>
      </c>
      <c r="H12" s="72">
        <f t="shared" si="3"/>
        <v>-15</v>
      </c>
      <c r="I12" s="72">
        <f t="shared" si="3"/>
        <v>-15</v>
      </c>
      <c r="J12" s="72">
        <f t="shared" si="3"/>
        <v>-15</v>
      </c>
      <c r="K12" s="72">
        <f t="shared" si="3"/>
        <v>-15</v>
      </c>
      <c r="L12" s="72">
        <f t="shared" si="3"/>
        <v>-15</v>
      </c>
      <c r="M12" s="72">
        <f t="shared" si="1"/>
        <v>-150</v>
      </c>
    </row>
    <row r="13" spans="1:13" x14ac:dyDescent="0.35">
      <c r="A13" s="5" t="s">
        <v>5</v>
      </c>
      <c r="B13" s="72">
        <v>0</v>
      </c>
      <c r="C13" s="72">
        <v>-15</v>
      </c>
      <c r="D13" s="72">
        <v>-15</v>
      </c>
      <c r="E13" s="72">
        <v>-15</v>
      </c>
      <c r="F13" s="72">
        <v>-15</v>
      </c>
      <c r="G13" s="72">
        <v>-15</v>
      </c>
      <c r="H13" s="72">
        <v>-15</v>
      </c>
      <c r="I13" s="72">
        <v>-15</v>
      </c>
      <c r="J13" s="72">
        <v>-15</v>
      </c>
      <c r="K13" s="72">
        <v>-15</v>
      </c>
      <c r="L13" s="72">
        <v>-15</v>
      </c>
      <c r="M13" s="72">
        <f t="shared" si="1"/>
        <v>-150</v>
      </c>
    </row>
    <row r="14" spans="1:13" x14ac:dyDescent="0.35">
      <c r="A14" s="5" t="s">
        <v>6</v>
      </c>
      <c r="B14" s="72">
        <v>0</v>
      </c>
      <c r="C14" s="72">
        <v>0</v>
      </c>
      <c r="D14" s="72">
        <v>0</v>
      </c>
      <c r="E14" s="72">
        <v>0</v>
      </c>
      <c r="F14" s="72">
        <v>0</v>
      </c>
      <c r="G14" s="72">
        <v>0</v>
      </c>
      <c r="H14" s="72">
        <v>0</v>
      </c>
      <c r="I14" s="72">
        <v>0</v>
      </c>
      <c r="J14" s="72">
        <v>0</v>
      </c>
      <c r="K14" s="72">
        <v>0</v>
      </c>
      <c r="L14" s="72">
        <v>0</v>
      </c>
      <c r="M14" s="72">
        <f t="shared" si="1"/>
        <v>0</v>
      </c>
    </row>
    <row r="15" spans="1:13" x14ac:dyDescent="0.35">
      <c r="A15" s="5" t="s">
        <v>7</v>
      </c>
      <c r="B15" s="72">
        <v>0</v>
      </c>
      <c r="C15" s="72">
        <v>0</v>
      </c>
      <c r="D15" s="72">
        <v>0</v>
      </c>
      <c r="E15" s="72">
        <v>0</v>
      </c>
      <c r="F15" s="72">
        <v>0</v>
      </c>
      <c r="G15" s="72">
        <v>0</v>
      </c>
      <c r="H15" s="72">
        <v>0</v>
      </c>
      <c r="I15" s="72">
        <v>0</v>
      </c>
      <c r="J15" s="72">
        <v>0</v>
      </c>
      <c r="K15" s="72">
        <v>0</v>
      </c>
      <c r="L15" s="72">
        <v>0</v>
      </c>
      <c r="M15" s="72">
        <f t="shared" si="1"/>
        <v>0</v>
      </c>
    </row>
    <row r="16" spans="1:13" ht="29" x14ac:dyDescent="0.35">
      <c r="A16" s="3" t="s">
        <v>9</v>
      </c>
      <c r="B16" s="72">
        <v>0</v>
      </c>
      <c r="C16" s="72">
        <v>0</v>
      </c>
      <c r="D16" s="72">
        <v>0</v>
      </c>
      <c r="E16" s="72">
        <v>0</v>
      </c>
      <c r="F16" s="72">
        <v>0</v>
      </c>
      <c r="G16" s="72">
        <v>0</v>
      </c>
      <c r="H16" s="72">
        <v>0</v>
      </c>
      <c r="I16" s="72">
        <v>0</v>
      </c>
      <c r="J16" s="72">
        <v>0</v>
      </c>
      <c r="K16" s="72">
        <v>0</v>
      </c>
      <c r="L16" s="72">
        <v>0</v>
      </c>
      <c r="M16" s="72">
        <f t="shared" si="1"/>
        <v>0</v>
      </c>
    </row>
    <row r="17" spans="1:16" ht="15" thickBot="1" x14ac:dyDescent="0.4">
      <c r="A17" s="3" t="s">
        <v>10</v>
      </c>
      <c r="B17" s="72">
        <f>SUM(B18:B20)</f>
        <v>0</v>
      </c>
      <c r="C17" s="72">
        <v>0</v>
      </c>
      <c r="D17" s="72">
        <v>0</v>
      </c>
      <c r="E17" s="72">
        <v>0</v>
      </c>
      <c r="F17" s="72">
        <v>0</v>
      </c>
      <c r="G17" s="72">
        <v>0</v>
      </c>
      <c r="H17" s="72">
        <v>0</v>
      </c>
      <c r="I17" s="72">
        <v>0</v>
      </c>
      <c r="J17" s="72">
        <v>0</v>
      </c>
      <c r="K17" s="72">
        <v>0</v>
      </c>
      <c r="L17" s="72">
        <v>0</v>
      </c>
      <c r="M17" s="72">
        <f t="shared" si="1"/>
        <v>0</v>
      </c>
    </row>
    <row r="18" spans="1:16" ht="15" thickBot="1" x14ac:dyDescent="0.4">
      <c r="A18" s="5" t="s">
        <v>5</v>
      </c>
      <c r="B18" s="72">
        <v>0</v>
      </c>
      <c r="C18" s="72">
        <v>0</v>
      </c>
      <c r="D18" s="72">
        <v>0</v>
      </c>
      <c r="E18" s="72">
        <v>0</v>
      </c>
      <c r="F18" s="72">
        <v>0</v>
      </c>
      <c r="G18" s="72">
        <v>0</v>
      </c>
      <c r="H18" s="72">
        <v>0</v>
      </c>
      <c r="I18" s="72">
        <v>0</v>
      </c>
      <c r="J18" s="72">
        <v>0</v>
      </c>
      <c r="K18" s="72">
        <v>0</v>
      </c>
      <c r="L18" s="72">
        <v>0</v>
      </c>
      <c r="M18" s="72">
        <f t="shared" si="1"/>
        <v>0</v>
      </c>
      <c r="O18" s="67" t="s">
        <v>262</v>
      </c>
      <c r="P18" s="74">
        <f>13*10</f>
        <v>130</v>
      </c>
    </row>
    <row r="19" spans="1:16" ht="15" thickBot="1" x14ac:dyDescent="0.4">
      <c r="A19" s="5" t="s">
        <v>6</v>
      </c>
      <c r="B19" s="72">
        <v>0</v>
      </c>
      <c r="C19" s="72">
        <v>0</v>
      </c>
      <c r="D19" s="72">
        <v>0</v>
      </c>
      <c r="E19" s="72">
        <v>0</v>
      </c>
      <c r="F19" s="72">
        <v>0</v>
      </c>
      <c r="G19" s="72">
        <v>0</v>
      </c>
      <c r="H19" s="72">
        <v>0</v>
      </c>
      <c r="I19" s="72">
        <v>0</v>
      </c>
      <c r="J19" s="72">
        <v>0</v>
      </c>
      <c r="K19" s="72">
        <v>0</v>
      </c>
      <c r="L19" s="72">
        <v>0</v>
      </c>
      <c r="M19" s="72">
        <f t="shared" si="1"/>
        <v>0</v>
      </c>
      <c r="O19" s="67" t="s">
        <v>263</v>
      </c>
      <c r="P19" s="74">
        <f>2*10</f>
        <v>20</v>
      </c>
    </row>
    <row r="20" spans="1:16" x14ac:dyDescent="0.35">
      <c r="A20" s="5" t="s">
        <v>7</v>
      </c>
      <c r="B20" s="72">
        <v>0</v>
      </c>
      <c r="C20" s="72">
        <v>0</v>
      </c>
      <c r="D20" s="72">
        <v>0</v>
      </c>
      <c r="E20" s="72">
        <v>0</v>
      </c>
      <c r="F20" s="72">
        <v>0</v>
      </c>
      <c r="G20" s="72">
        <v>0</v>
      </c>
      <c r="H20" s="72">
        <v>0</v>
      </c>
      <c r="I20" s="72">
        <v>0</v>
      </c>
      <c r="J20" s="72">
        <v>0</v>
      </c>
      <c r="K20" s="72">
        <v>0</v>
      </c>
      <c r="L20" s="72">
        <v>0</v>
      </c>
      <c r="M20" s="72">
        <f t="shared" si="1"/>
        <v>0</v>
      </c>
    </row>
    <row r="21" spans="1:16" ht="72.75" customHeight="1" x14ac:dyDescent="0.35">
      <c r="A21" s="5" t="s">
        <v>12</v>
      </c>
      <c r="B21" s="290" t="s">
        <v>266</v>
      </c>
      <c r="C21" s="290"/>
      <c r="D21" s="290"/>
      <c r="E21" s="290"/>
      <c r="F21" s="290"/>
      <c r="G21" s="290"/>
      <c r="H21" s="290"/>
      <c r="I21" s="290"/>
      <c r="J21" s="290"/>
      <c r="K21" s="290"/>
      <c r="L21" s="290"/>
      <c r="M21" s="290"/>
    </row>
    <row r="22" spans="1:16" ht="43.5" x14ac:dyDescent="0.35">
      <c r="A22" s="5" t="s">
        <v>13</v>
      </c>
      <c r="B22" s="290"/>
      <c r="C22" s="290"/>
      <c r="D22" s="290"/>
      <c r="E22" s="290"/>
      <c r="F22" s="290"/>
      <c r="G22" s="290"/>
      <c r="H22" s="290"/>
      <c r="I22" s="290"/>
      <c r="J22" s="290"/>
      <c r="K22" s="290"/>
      <c r="L22" s="290"/>
      <c r="M22" s="290"/>
    </row>
    <row r="25" spans="1:16" x14ac:dyDescent="0.35">
      <c r="A25" s="289" t="s">
        <v>14</v>
      </c>
      <c r="B25" s="289"/>
      <c r="C25" s="289"/>
      <c r="D25" s="289"/>
      <c r="E25" s="289"/>
      <c r="F25" s="289"/>
      <c r="G25" s="289"/>
      <c r="H25" s="289"/>
      <c r="I25" s="289"/>
      <c r="J25" s="289"/>
    </row>
    <row r="26" spans="1:16" x14ac:dyDescent="0.35">
      <c r="A26" s="291" t="s">
        <v>15</v>
      </c>
      <c r="B26" s="291"/>
      <c r="C26" s="291"/>
      <c r="D26" s="291"/>
      <c r="E26" s="291"/>
      <c r="F26" s="291"/>
      <c r="G26" s="291"/>
      <c r="H26" s="291"/>
      <c r="I26" s="291"/>
      <c r="J26" s="291"/>
    </row>
    <row r="27" spans="1:16" x14ac:dyDescent="0.35">
      <c r="A27" s="290" t="s">
        <v>16</v>
      </c>
      <c r="B27" s="290"/>
      <c r="C27" s="6">
        <v>0</v>
      </c>
      <c r="D27" s="5">
        <v>1</v>
      </c>
      <c r="E27" s="5">
        <v>2</v>
      </c>
      <c r="F27" s="5">
        <v>3</v>
      </c>
      <c r="G27" s="5">
        <v>5</v>
      </c>
      <c r="H27" s="5">
        <v>10</v>
      </c>
      <c r="I27" s="292" t="s">
        <v>3</v>
      </c>
      <c r="J27" s="292"/>
    </row>
    <row r="28" spans="1:16" ht="43.5" x14ac:dyDescent="0.35">
      <c r="A28" s="73" t="s">
        <v>17</v>
      </c>
      <c r="B28" s="5" t="s">
        <v>20</v>
      </c>
      <c r="C28" s="73"/>
      <c r="D28" s="73"/>
      <c r="E28" s="73"/>
      <c r="F28" s="73"/>
      <c r="G28" s="73"/>
      <c r="H28" s="73"/>
      <c r="I28" s="290"/>
      <c r="J28" s="290"/>
    </row>
    <row r="29" spans="1:16" ht="87" x14ac:dyDescent="0.35">
      <c r="A29" s="73" t="s">
        <v>18</v>
      </c>
      <c r="B29" s="5" t="s">
        <v>21</v>
      </c>
      <c r="C29" s="73"/>
      <c r="D29" s="73"/>
      <c r="E29" s="73"/>
      <c r="F29" s="73"/>
      <c r="G29" s="73"/>
      <c r="H29" s="73"/>
      <c r="I29" s="294"/>
      <c r="J29" s="296"/>
    </row>
    <row r="30" spans="1:16" ht="87" x14ac:dyDescent="0.35">
      <c r="A30" s="73" t="s">
        <v>19</v>
      </c>
      <c r="B30" s="7" t="s">
        <v>22</v>
      </c>
      <c r="C30" s="73"/>
      <c r="D30" s="73"/>
      <c r="E30" s="73"/>
      <c r="F30" s="73"/>
      <c r="G30" s="73"/>
      <c r="H30" s="73"/>
      <c r="I30" s="290"/>
      <c r="J30" s="290"/>
    </row>
    <row r="31" spans="1:16" ht="29" x14ac:dyDescent="0.35">
      <c r="A31" s="8"/>
      <c r="B31" s="5" t="s">
        <v>23</v>
      </c>
      <c r="C31" s="73"/>
      <c r="D31" s="73"/>
      <c r="E31" s="73"/>
      <c r="F31" s="73"/>
      <c r="G31" s="73"/>
      <c r="H31" s="73"/>
      <c r="I31" s="290"/>
      <c r="J31" s="290"/>
    </row>
    <row r="32" spans="1:16" ht="43.5" x14ac:dyDescent="0.35">
      <c r="A32" s="290" t="s">
        <v>24</v>
      </c>
      <c r="B32" s="5" t="s">
        <v>20</v>
      </c>
      <c r="C32" s="290"/>
      <c r="D32" s="290"/>
      <c r="E32" s="290"/>
      <c r="F32" s="290"/>
      <c r="G32" s="290"/>
      <c r="H32" s="290"/>
      <c r="I32" s="290"/>
      <c r="J32" s="290"/>
    </row>
    <row r="33" spans="1:10" ht="87" x14ac:dyDescent="0.35">
      <c r="A33" s="290"/>
      <c r="B33" s="5" t="s">
        <v>21</v>
      </c>
      <c r="C33" s="290"/>
      <c r="D33" s="290"/>
      <c r="E33" s="290"/>
      <c r="F33" s="290"/>
      <c r="G33" s="290"/>
      <c r="H33" s="290"/>
      <c r="I33" s="290"/>
      <c r="J33" s="290"/>
    </row>
    <row r="34" spans="1:10" ht="87" x14ac:dyDescent="0.35">
      <c r="A34" s="290"/>
      <c r="B34" s="7" t="s">
        <v>25</v>
      </c>
      <c r="C34" s="290"/>
      <c r="D34" s="290"/>
      <c r="E34" s="290"/>
      <c r="F34" s="290"/>
      <c r="G34" s="290"/>
      <c r="H34" s="290"/>
      <c r="I34" s="290"/>
      <c r="J34" s="290"/>
    </row>
    <row r="35" spans="1:10" ht="29" x14ac:dyDescent="0.35">
      <c r="A35" s="290"/>
      <c r="B35" s="5" t="s">
        <v>23</v>
      </c>
      <c r="C35" s="73"/>
      <c r="D35" s="73"/>
      <c r="E35" s="73"/>
      <c r="F35" s="73"/>
      <c r="G35" s="73"/>
      <c r="H35" s="73"/>
      <c r="I35" s="290"/>
      <c r="J35" s="290"/>
    </row>
    <row r="36" spans="1:10" ht="87" x14ac:dyDescent="0.35">
      <c r="A36" s="290" t="s">
        <v>26</v>
      </c>
      <c r="B36" s="5" t="s">
        <v>22</v>
      </c>
      <c r="C36" s="294"/>
      <c r="D36" s="295"/>
      <c r="E36" s="295"/>
      <c r="F36" s="295"/>
      <c r="G36" s="295"/>
      <c r="H36" s="295"/>
      <c r="I36" s="295"/>
      <c r="J36" s="296"/>
    </row>
    <row r="37" spans="1:10" ht="29" x14ac:dyDescent="0.35">
      <c r="A37" s="290"/>
      <c r="B37" s="5" t="s">
        <v>23</v>
      </c>
      <c r="C37" s="73"/>
      <c r="D37" s="73"/>
      <c r="E37" s="73"/>
      <c r="F37" s="73"/>
      <c r="G37" s="73"/>
      <c r="H37" s="73"/>
      <c r="I37" s="290"/>
      <c r="J37" s="290"/>
    </row>
    <row r="38" spans="1:10" ht="43.5" x14ac:dyDescent="0.35">
      <c r="A38" s="73" t="s">
        <v>13</v>
      </c>
      <c r="B38" s="294"/>
      <c r="C38" s="295"/>
      <c r="D38" s="295"/>
      <c r="E38" s="295"/>
      <c r="F38" s="295"/>
      <c r="G38" s="295"/>
      <c r="H38" s="295"/>
      <c r="I38" s="295"/>
      <c r="J38" s="296"/>
    </row>
  </sheetData>
  <mergeCells count="22">
    <mergeCell ref="A36:A37"/>
    <mergeCell ref="C36:J36"/>
    <mergeCell ref="I37:J37"/>
    <mergeCell ref="B38:J38"/>
    <mergeCell ref="I31:J31"/>
    <mergeCell ref="A32:A35"/>
    <mergeCell ref="C32:J32"/>
    <mergeCell ref="C33:J33"/>
    <mergeCell ref="C34:J34"/>
    <mergeCell ref="I35:J35"/>
    <mergeCell ref="I30:J30"/>
    <mergeCell ref="A1:M1"/>
    <mergeCell ref="A2:A3"/>
    <mergeCell ref="B2:M2"/>
    <mergeCell ref="B21:M21"/>
    <mergeCell ref="B22:M22"/>
    <mergeCell ref="A25:J25"/>
    <mergeCell ref="A26:J26"/>
    <mergeCell ref="A27:B27"/>
    <mergeCell ref="I27:J27"/>
    <mergeCell ref="I28:J28"/>
    <mergeCell ref="I29:J29"/>
  </mergeCells>
  <pageMargins left="0.7" right="0.7" top="0.75" bottom="0.75" header="0.3" footer="0.3"/>
  <pageSetup paperSize="9" orientation="portrait" r:id="rId1"/>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38"/>
  <sheetViews>
    <sheetView workbookViewId="0">
      <selection activeCell="B23" sqref="B23"/>
    </sheetView>
  </sheetViews>
  <sheetFormatPr defaultRowHeight="14.5" x14ac:dyDescent="0.35"/>
  <cols>
    <col min="1" max="1" width="33.7265625" customWidth="1"/>
    <col min="3" max="3" width="9.1796875" customWidth="1"/>
    <col min="13" max="13" width="9.1796875" customWidth="1"/>
  </cols>
  <sheetData>
    <row r="1" spans="1:16" x14ac:dyDescent="0.35">
      <c r="A1" s="289"/>
      <c r="B1" s="289"/>
      <c r="C1" s="289"/>
      <c r="D1" s="289"/>
      <c r="E1" s="289"/>
      <c r="F1" s="289"/>
      <c r="G1" s="289"/>
      <c r="H1" s="289"/>
      <c r="I1" s="289"/>
      <c r="J1" s="289"/>
      <c r="K1" s="289"/>
      <c r="L1" s="289"/>
      <c r="M1" s="289"/>
    </row>
    <row r="2" spans="1:16" x14ac:dyDescent="0.35">
      <c r="A2" s="290" t="s">
        <v>1</v>
      </c>
      <c r="B2" s="291" t="s">
        <v>2</v>
      </c>
      <c r="C2" s="291"/>
      <c r="D2" s="291"/>
      <c r="E2" s="291"/>
      <c r="F2" s="291"/>
      <c r="G2" s="291"/>
      <c r="H2" s="291"/>
      <c r="I2" s="291"/>
      <c r="J2" s="291"/>
      <c r="K2" s="291"/>
      <c r="L2" s="291"/>
      <c r="M2" s="291"/>
    </row>
    <row r="3" spans="1:16" ht="29" x14ac:dyDescent="0.35">
      <c r="A3" s="290"/>
      <c r="B3" s="1">
        <v>0</v>
      </c>
      <c r="C3" s="1">
        <v>1</v>
      </c>
      <c r="D3" s="1">
        <v>2</v>
      </c>
      <c r="E3" s="1">
        <v>3</v>
      </c>
      <c r="F3" s="1">
        <v>4</v>
      </c>
      <c r="G3" s="1">
        <v>5</v>
      </c>
      <c r="H3" s="1">
        <v>6</v>
      </c>
      <c r="I3" s="1">
        <v>7</v>
      </c>
      <c r="J3" s="1">
        <v>8</v>
      </c>
      <c r="K3" s="1">
        <v>9</v>
      </c>
      <c r="L3" s="1">
        <v>10</v>
      </c>
      <c r="M3" s="2" t="s">
        <v>3</v>
      </c>
    </row>
    <row r="4" spans="1:16" x14ac:dyDescent="0.35">
      <c r="A4" s="3" t="s">
        <v>4</v>
      </c>
      <c r="B4" s="172">
        <f>SUM(B5:B7)</f>
        <v>0</v>
      </c>
      <c r="C4" s="172">
        <f t="shared" ref="C4:L4" si="0">SUM(C5:C7)</f>
        <v>0</v>
      </c>
      <c r="D4" s="172">
        <f t="shared" si="0"/>
        <v>0</v>
      </c>
      <c r="E4" s="172">
        <f t="shared" si="0"/>
        <v>0</v>
      </c>
      <c r="F4" s="172">
        <f t="shared" si="0"/>
        <v>0</v>
      </c>
      <c r="G4" s="172">
        <f t="shared" si="0"/>
        <v>0</v>
      </c>
      <c r="H4" s="172">
        <f t="shared" si="0"/>
        <v>0</v>
      </c>
      <c r="I4" s="172">
        <f t="shared" si="0"/>
        <v>0</v>
      </c>
      <c r="J4" s="172">
        <f t="shared" si="0"/>
        <v>0</v>
      </c>
      <c r="K4" s="172">
        <f t="shared" si="0"/>
        <v>0</v>
      </c>
      <c r="L4" s="172">
        <f t="shared" si="0"/>
        <v>0</v>
      </c>
      <c r="M4" s="172">
        <f>SUM(B4:L4)</f>
        <v>0</v>
      </c>
    </row>
    <row r="5" spans="1:16" x14ac:dyDescent="0.35">
      <c r="A5" s="5" t="s">
        <v>5</v>
      </c>
      <c r="B5" s="172">
        <v>0</v>
      </c>
      <c r="C5" s="172">
        <v>0</v>
      </c>
      <c r="D5" s="172">
        <v>0</v>
      </c>
      <c r="E5" s="172">
        <v>0</v>
      </c>
      <c r="F5" s="172">
        <v>0</v>
      </c>
      <c r="G5" s="172">
        <v>0</v>
      </c>
      <c r="H5" s="172">
        <v>0</v>
      </c>
      <c r="I5" s="172">
        <v>0</v>
      </c>
      <c r="J5" s="172">
        <v>0</v>
      </c>
      <c r="K5" s="172">
        <v>0</v>
      </c>
      <c r="L5" s="172">
        <v>0</v>
      </c>
      <c r="M5" s="172">
        <f t="shared" ref="M5:M20" si="1">SUM(B5:L5)</f>
        <v>0</v>
      </c>
    </row>
    <row r="6" spans="1:16" x14ac:dyDescent="0.35">
      <c r="A6" s="5" t="s">
        <v>6</v>
      </c>
      <c r="B6" s="172">
        <v>0</v>
      </c>
      <c r="C6" s="172">
        <v>0</v>
      </c>
      <c r="D6" s="172">
        <v>0</v>
      </c>
      <c r="E6" s="172">
        <v>0</v>
      </c>
      <c r="F6" s="172">
        <v>0</v>
      </c>
      <c r="G6" s="172">
        <v>0</v>
      </c>
      <c r="H6" s="172">
        <v>0</v>
      </c>
      <c r="I6" s="172">
        <v>0</v>
      </c>
      <c r="J6" s="172">
        <v>0</v>
      </c>
      <c r="K6" s="172">
        <v>0</v>
      </c>
      <c r="L6" s="172">
        <v>0</v>
      </c>
      <c r="M6" s="172">
        <f t="shared" si="1"/>
        <v>0</v>
      </c>
    </row>
    <row r="7" spans="1:16" x14ac:dyDescent="0.35">
      <c r="A7" s="5" t="s">
        <v>7</v>
      </c>
      <c r="B7" s="172">
        <v>0</v>
      </c>
      <c r="C7" s="172">
        <v>0</v>
      </c>
      <c r="D7" s="172">
        <v>0</v>
      </c>
      <c r="E7" s="172">
        <v>0</v>
      </c>
      <c r="F7" s="172">
        <v>0</v>
      </c>
      <c r="G7" s="172">
        <v>0</v>
      </c>
      <c r="H7" s="172">
        <v>0</v>
      </c>
      <c r="I7" s="172">
        <v>0</v>
      </c>
      <c r="J7" s="172">
        <v>0</v>
      </c>
      <c r="K7" s="172">
        <v>0</v>
      </c>
      <c r="L7" s="172">
        <v>0</v>
      </c>
      <c r="M7" s="172">
        <f t="shared" si="1"/>
        <v>0</v>
      </c>
    </row>
    <row r="8" spans="1:16" x14ac:dyDescent="0.35">
      <c r="A8" s="3" t="s">
        <v>8</v>
      </c>
      <c r="B8" s="172">
        <f>SUM(B9:B11)</f>
        <v>0</v>
      </c>
      <c r="C8" s="172">
        <f t="shared" ref="C8:L8" si="2">SUM(C9:C11)</f>
        <v>0.15</v>
      </c>
      <c r="D8" s="172">
        <f t="shared" si="2"/>
        <v>0</v>
      </c>
      <c r="E8" s="172">
        <f t="shared" si="2"/>
        <v>0</v>
      </c>
      <c r="F8" s="172">
        <f t="shared" si="2"/>
        <v>0</v>
      </c>
      <c r="G8" s="172">
        <f t="shared" si="2"/>
        <v>0</v>
      </c>
      <c r="H8" s="172">
        <f t="shared" si="2"/>
        <v>0</v>
      </c>
      <c r="I8" s="172">
        <f t="shared" si="2"/>
        <v>0</v>
      </c>
      <c r="J8" s="172">
        <f t="shared" si="2"/>
        <v>0</v>
      </c>
      <c r="K8" s="172">
        <f t="shared" si="2"/>
        <v>0</v>
      </c>
      <c r="L8" s="172">
        <f t="shared" si="2"/>
        <v>0</v>
      </c>
      <c r="M8" s="172">
        <f t="shared" si="1"/>
        <v>0.15</v>
      </c>
    </row>
    <row r="9" spans="1:16" x14ac:dyDescent="0.35">
      <c r="A9" s="5" t="s">
        <v>5</v>
      </c>
      <c r="B9" s="172">
        <v>0</v>
      </c>
      <c r="C9" s="172">
        <v>0.15</v>
      </c>
      <c r="D9" s="172">
        <v>0</v>
      </c>
      <c r="E9" s="172">
        <v>0</v>
      </c>
      <c r="F9" s="172">
        <v>0</v>
      </c>
      <c r="G9" s="172">
        <v>0</v>
      </c>
      <c r="H9" s="172">
        <v>0</v>
      </c>
      <c r="I9" s="172">
        <v>0</v>
      </c>
      <c r="J9" s="172">
        <v>0</v>
      </c>
      <c r="K9" s="172">
        <v>0</v>
      </c>
      <c r="L9" s="172">
        <v>0</v>
      </c>
      <c r="M9" s="172">
        <f t="shared" si="1"/>
        <v>0.15</v>
      </c>
    </row>
    <row r="10" spans="1:16" x14ac:dyDescent="0.35">
      <c r="A10" s="5" t="s">
        <v>6</v>
      </c>
      <c r="B10" s="172">
        <v>0</v>
      </c>
      <c r="C10" s="172">
        <v>0</v>
      </c>
      <c r="D10" s="172">
        <v>0</v>
      </c>
      <c r="E10" s="172">
        <v>0</v>
      </c>
      <c r="F10" s="172">
        <v>0</v>
      </c>
      <c r="G10" s="172">
        <v>0</v>
      </c>
      <c r="H10" s="172">
        <v>0</v>
      </c>
      <c r="I10" s="172">
        <v>0</v>
      </c>
      <c r="J10" s="172">
        <v>0</v>
      </c>
      <c r="K10" s="172">
        <v>0</v>
      </c>
      <c r="L10" s="172">
        <v>0</v>
      </c>
      <c r="M10" s="172">
        <f t="shared" si="1"/>
        <v>0</v>
      </c>
    </row>
    <row r="11" spans="1:16" x14ac:dyDescent="0.35">
      <c r="A11" s="5" t="s">
        <v>7</v>
      </c>
      <c r="B11" s="172">
        <v>0</v>
      </c>
      <c r="C11" s="172">
        <v>0</v>
      </c>
      <c r="D11" s="172">
        <v>0</v>
      </c>
      <c r="E11" s="172">
        <v>0</v>
      </c>
      <c r="F11" s="172">
        <v>0</v>
      </c>
      <c r="G11" s="172">
        <v>0</v>
      </c>
      <c r="H11" s="172">
        <v>0</v>
      </c>
      <c r="I11" s="172">
        <v>0</v>
      </c>
      <c r="J11" s="172">
        <v>0</v>
      </c>
      <c r="K11" s="172">
        <v>0</v>
      </c>
      <c r="L11" s="172">
        <v>0</v>
      </c>
      <c r="M11" s="172">
        <f t="shared" si="1"/>
        <v>0</v>
      </c>
    </row>
    <row r="12" spans="1:16" x14ac:dyDescent="0.35">
      <c r="A12" s="3" t="s">
        <v>11</v>
      </c>
      <c r="B12" s="172">
        <f>SUM(B13:B15)</f>
        <v>0</v>
      </c>
      <c r="C12" s="172">
        <f t="shared" ref="C12:L12" si="3">SUM(C13:C15)</f>
        <v>-0.15</v>
      </c>
      <c r="D12" s="172">
        <f t="shared" si="3"/>
        <v>0</v>
      </c>
      <c r="E12" s="172">
        <f t="shared" si="3"/>
        <v>0</v>
      </c>
      <c r="F12" s="172">
        <f t="shared" si="3"/>
        <v>0</v>
      </c>
      <c r="G12" s="172">
        <f t="shared" si="3"/>
        <v>0</v>
      </c>
      <c r="H12" s="172">
        <f t="shared" si="3"/>
        <v>0</v>
      </c>
      <c r="I12" s="172">
        <f t="shared" si="3"/>
        <v>0</v>
      </c>
      <c r="J12" s="172">
        <f t="shared" si="3"/>
        <v>0</v>
      </c>
      <c r="K12" s="172">
        <f t="shared" si="3"/>
        <v>0</v>
      </c>
      <c r="L12" s="172">
        <f t="shared" si="3"/>
        <v>0</v>
      </c>
      <c r="M12" s="172">
        <f t="shared" si="1"/>
        <v>-0.15</v>
      </c>
    </row>
    <row r="13" spans="1:16" ht="15" thickBot="1" x14ac:dyDescent="0.4">
      <c r="A13" s="5" t="s">
        <v>5</v>
      </c>
      <c r="B13" s="172">
        <v>0</v>
      </c>
      <c r="C13" s="172">
        <v>-0.15</v>
      </c>
      <c r="D13" s="172">
        <v>0</v>
      </c>
      <c r="E13" s="172">
        <v>0</v>
      </c>
      <c r="F13" s="172">
        <v>0</v>
      </c>
      <c r="G13" s="172">
        <v>0</v>
      </c>
      <c r="H13" s="172">
        <v>0</v>
      </c>
      <c r="I13" s="172">
        <v>0</v>
      </c>
      <c r="J13" s="172">
        <v>0</v>
      </c>
      <c r="K13" s="172">
        <v>0</v>
      </c>
      <c r="L13" s="172">
        <v>0</v>
      </c>
      <c r="M13" s="172">
        <f t="shared" si="1"/>
        <v>-0.15</v>
      </c>
    </row>
    <row r="14" spans="1:16" ht="15" thickBot="1" x14ac:dyDescent="0.4">
      <c r="A14" s="5" t="s">
        <v>6</v>
      </c>
      <c r="B14" s="172">
        <v>0</v>
      </c>
      <c r="C14" s="172">
        <v>0</v>
      </c>
      <c r="D14" s="172">
        <v>0</v>
      </c>
      <c r="E14" s="172">
        <v>0</v>
      </c>
      <c r="F14" s="172">
        <v>0</v>
      </c>
      <c r="G14" s="172">
        <v>0</v>
      </c>
      <c r="H14" s="172">
        <v>0</v>
      </c>
      <c r="I14" s="172">
        <v>0</v>
      </c>
      <c r="J14" s="172">
        <v>0</v>
      </c>
      <c r="K14" s="172">
        <v>0</v>
      </c>
      <c r="L14" s="172">
        <v>0</v>
      </c>
      <c r="M14" s="172">
        <f t="shared" si="1"/>
        <v>0</v>
      </c>
      <c r="O14" s="67"/>
      <c r="P14" s="74"/>
    </row>
    <row r="15" spans="1:16" ht="15" thickBot="1" x14ac:dyDescent="0.4">
      <c r="A15" s="5" t="s">
        <v>7</v>
      </c>
      <c r="B15" s="172">
        <v>0</v>
      </c>
      <c r="C15" s="172">
        <v>0</v>
      </c>
      <c r="D15" s="172">
        <v>0</v>
      </c>
      <c r="E15" s="172">
        <v>0</v>
      </c>
      <c r="F15" s="172">
        <v>0</v>
      </c>
      <c r="G15" s="172">
        <v>0</v>
      </c>
      <c r="H15" s="172">
        <v>0</v>
      </c>
      <c r="I15" s="172">
        <v>0</v>
      </c>
      <c r="J15" s="172">
        <v>0</v>
      </c>
      <c r="K15" s="172">
        <v>0</v>
      </c>
      <c r="L15" s="172">
        <v>0</v>
      </c>
      <c r="M15" s="172">
        <f t="shared" si="1"/>
        <v>0</v>
      </c>
      <c r="O15" s="67"/>
      <c r="P15" s="74"/>
    </row>
    <row r="16" spans="1:16" ht="29" x14ac:dyDescent="0.35">
      <c r="A16" s="3" t="s">
        <v>9</v>
      </c>
      <c r="B16" s="172">
        <v>0</v>
      </c>
      <c r="C16" s="172">
        <v>0</v>
      </c>
      <c r="D16" s="172">
        <v>0</v>
      </c>
      <c r="E16" s="172">
        <v>0</v>
      </c>
      <c r="F16" s="172">
        <v>0</v>
      </c>
      <c r="G16" s="172">
        <v>0</v>
      </c>
      <c r="H16" s="172">
        <v>0</v>
      </c>
      <c r="I16" s="172">
        <v>0</v>
      </c>
      <c r="J16" s="172">
        <v>0</v>
      </c>
      <c r="K16" s="172">
        <v>0</v>
      </c>
      <c r="L16" s="172">
        <v>0</v>
      </c>
      <c r="M16" s="172">
        <f t="shared" si="1"/>
        <v>0</v>
      </c>
    </row>
    <row r="17" spans="1:13" x14ac:dyDescent="0.35">
      <c r="A17" s="3" t="s">
        <v>10</v>
      </c>
      <c r="B17" s="172">
        <f>SUM(B18:B20)</f>
        <v>0</v>
      </c>
      <c r="C17" s="172">
        <v>0</v>
      </c>
      <c r="D17" s="172">
        <v>0</v>
      </c>
      <c r="E17" s="172">
        <v>0</v>
      </c>
      <c r="F17" s="172">
        <v>0</v>
      </c>
      <c r="G17" s="172">
        <v>0</v>
      </c>
      <c r="H17" s="172">
        <v>0</v>
      </c>
      <c r="I17" s="172">
        <v>0</v>
      </c>
      <c r="J17" s="172">
        <v>0</v>
      </c>
      <c r="K17" s="172">
        <v>0</v>
      </c>
      <c r="L17" s="172">
        <v>0</v>
      </c>
      <c r="M17" s="172">
        <f t="shared" si="1"/>
        <v>0</v>
      </c>
    </row>
    <row r="18" spans="1:13" x14ac:dyDescent="0.35">
      <c r="A18" s="5" t="s">
        <v>5</v>
      </c>
      <c r="B18" s="172">
        <v>0</v>
      </c>
      <c r="C18" s="172">
        <v>0</v>
      </c>
      <c r="D18" s="172">
        <v>0</v>
      </c>
      <c r="E18" s="172">
        <v>0</v>
      </c>
      <c r="F18" s="172">
        <v>0</v>
      </c>
      <c r="G18" s="172">
        <v>0</v>
      </c>
      <c r="H18" s="172">
        <v>0</v>
      </c>
      <c r="I18" s="172">
        <v>0</v>
      </c>
      <c r="J18" s="172">
        <v>0</v>
      </c>
      <c r="K18" s="172">
        <v>0</v>
      </c>
      <c r="L18" s="172">
        <v>0</v>
      </c>
      <c r="M18" s="172">
        <f t="shared" si="1"/>
        <v>0</v>
      </c>
    </row>
    <row r="19" spans="1:13" x14ac:dyDescent="0.35">
      <c r="A19" s="5" t="s">
        <v>6</v>
      </c>
      <c r="B19" s="172">
        <v>0</v>
      </c>
      <c r="C19" s="172">
        <v>0</v>
      </c>
      <c r="D19" s="172">
        <v>0</v>
      </c>
      <c r="E19" s="172">
        <v>0</v>
      </c>
      <c r="F19" s="172">
        <v>0</v>
      </c>
      <c r="G19" s="172">
        <v>0</v>
      </c>
      <c r="H19" s="172">
        <v>0</v>
      </c>
      <c r="I19" s="172">
        <v>0</v>
      </c>
      <c r="J19" s="172">
        <v>0</v>
      </c>
      <c r="K19" s="172">
        <v>0</v>
      </c>
      <c r="L19" s="172">
        <v>0</v>
      </c>
      <c r="M19" s="172">
        <f t="shared" si="1"/>
        <v>0</v>
      </c>
    </row>
    <row r="20" spans="1:13" x14ac:dyDescent="0.35">
      <c r="A20" s="5" t="s">
        <v>7</v>
      </c>
      <c r="B20" s="172">
        <v>0</v>
      </c>
      <c r="C20" s="172">
        <v>0</v>
      </c>
      <c r="D20" s="172">
        <v>0</v>
      </c>
      <c r="E20" s="172">
        <v>0</v>
      </c>
      <c r="F20" s="172">
        <v>0</v>
      </c>
      <c r="G20" s="172">
        <v>0</v>
      </c>
      <c r="H20" s="172">
        <v>0</v>
      </c>
      <c r="I20" s="172">
        <v>0</v>
      </c>
      <c r="J20" s="172">
        <v>0</v>
      </c>
      <c r="K20" s="172">
        <v>0</v>
      </c>
      <c r="L20" s="172">
        <v>0</v>
      </c>
      <c r="M20" s="172">
        <f t="shared" si="1"/>
        <v>0</v>
      </c>
    </row>
    <row r="21" spans="1:13" ht="82.5" customHeight="1" x14ac:dyDescent="0.35">
      <c r="A21" s="5" t="s">
        <v>12</v>
      </c>
      <c r="B21" s="290" t="s">
        <v>660</v>
      </c>
      <c r="C21" s="290"/>
      <c r="D21" s="290"/>
      <c r="E21" s="290"/>
      <c r="F21" s="290"/>
      <c r="G21" s="290"/>
      <c r="H21" s="290"/>
      <c r="I21" s="290"/>
      <c r="J21" s="290"/>
      <c r="K21" s="290"/>
      <c r="L21" s="290"/>
      <c r="M21" s="290"/>
    </row>
    <row r="22" spans="1:13" ht="43.5" x14ac:dyDescent="0.35">
      <c r="A22" s="5" t="s">
        <v>13</v>
      </c>
      <c r="B22" s="290" t="s">
        <v>661</v>
      </c>
      <c r="C22" s="290"/>
      <c r="D22" s="290"/>
      <c r="E22" s="290"/>
      <c r="F22" s="290"/>
      <c r="G22" s="290"/>
      <c r="H22" s="290"/>
      <c r="I22" s="290"/>
      <c r="J22" s="290"/>
      <c r="K22" s="290"/>
      <c r="L22" s="290"/>
      <c r="M22" s="290"/>
    </row>
    <row r="25" spans="1:13" x14ac:dyDescent="0.35">
      <c r="A25" s="289" t="s">
        <v>14</v>
      </c>
      <c r="B25" s="289"/>
      <c r="C25" s="289"/>
      <c r="D25" s="289"/>
      <c r="E25" s="289"/>
      <c r="F25" s="289"/>
      <c r="G25" s="289"/>
      <c r="H25" s="289"/>
      <c r="I25" s="289"/>
      <c r="J25" s="289"/>
    </row>
    <row r="26" spans="1:13" x14ac:dyDescent="0.35">
      <c r="A26" s="291" t="s">
        <v>15</v>
      </c>
      <c r="B26" s="291"/>
      <c r="C26" s="291"/>
      <c r="D26" s="291"/>
      <c r="E26" s="291"/>
      <c r="F26" s="291"/>
      <c r="G26" s="291"/>
      <c r="H26" s="291"/>
      <c r="I26" s="291"/>
      <c r="J26" s="291"/>
    </row>
    <row r="27" spans="1:13" x14ac:dyDescent="0.35">
      <c r="A27" s="290" t="s">
        <v>16</v>
      </c>
      <c r="B27" s="290"/>
      <c r="C27" s="6">
        <v>0</v>
      </c>
      <c r="D27" s="5">
        <v>1</v>
      </c>
      <c r="E27" s="5">
        <v>2</v>
      </c>
      <c r="F27" s="5">
        <v>3</v>
      </c>
      <c r="G27" s="5">
        <v>5</v>
      </c>
      <c r="H27" s="5">
        <v>10</v>
      </c>
      <c r="I27" s="292" t="s">
        <v>3</v>
      </c>
      <c r="J27" s="292"/>
    </row>
    <row r="28" spans="1:13" ht="43.5" x14ac:dyDescent="0.35">
      <c r="A28" s="171" t="s">
        <v>17</v>
      </c>
      <c r="B28" s="5" t="s">
        <v>20</v>
      </c>
      <c r="C28" s="171"/>
      <c r="D28" s="171"/>
      <c r="E28" s="171"/>
      <c r="F28" s="171"/>
      <c r="G28" s="171"/>
      <c r="H28" s="171"/>
      <c r="I28" s="290"/>
      <c r="J28" s="290"/>
    </row>
    <row r="29" spans="1:13" ht="87" x14ac:dyDescent="0.35">
      <c r="A29" s="171" t="s">
        <v>18</v>
      </c>
      <c r="B29" s="5" t="s">
        <v>21</v>
      </c>
      <c r="C29" s="171"/>
      <c r="D29" s="171"/>
      <c r="E29" s="171"/>
      <c r="F29" s="171"/>
      <c r="G29" s="171"/>
      <c r="H29" s="171"/>
      <c r="I29" s="294"/>
      <c r="J29" s="296"/>
    </row>
    <row r="30" spans="1:13" ht="87" x14ac:dyDescent="0.35">
      <c r="A30" s="171" t="s">
        <v>19</v>
      </c>
      <c r="B30" s="7" t="s">
        <v>22</v>
      </c>
      <c r="C30" s="171"/>
      <c r="D30" s="171"/>
      <c r="E30" s="171"/>
      <c r="F30" s="171"/>
      <c r="G30" s="171"/>
      <c r="H30" s="171"/>
      <c r="I30" s="290"/>
      <c r="J30" s="290"/>
    </row>
    <row r="31" spans="1:13" ht="29" x14ac:dyDescent="0.35">
      <c r="A31" s="8"/>
      <c r="B31" s="5" t="s">
        <v>23</v>
      </c>
      <c r="C31" s="171"/>
      <c r="D31" s="171"/>
      <c r="E31" s="171"/>
      <c r="F31" s="171"/>
      <c r="G31" s="171"/>
      <c r="H31" s="171"/>
      <c r="I31" s="290"/>
      <c r="J31" s="290"/>
    </row>
    <row r="32" spans="1:13" ht="43.5" x14ac:dyDescent="0.35">
      <c r="A32" s="290" t="s">
        <v>24</v>
      </c>
      <c r="B32" s="5" t="s">
        <v>20</v>
      </c>
      <c r="C32" s="290"/>
      <c r="D32" s="290"/>
      <c r="E32" s="290"/>
      <c r="F32" s="290"/>
      <c r="G32" s="290"/>
      <c r="H32" s="290"/>
      <c r="I32" s="290"/>
      <c r="J32" s="290"/>
    </row>
    <row r="33" spans="1:10" ht="87" x14ac:dyDescent="0.35">
      <c r="A33" s="290"/>
      <c r="B33" s="5" t="s">
        <v>21</v>
      </c>
      <c r="C33" s="290"/>
      <c r="D33" s="290"/>
      <c r="E33" s="290"/>
      <c r="F33" s="290"/>
      <c r="G33" s="290"/>
      <c r="H33" s="290"/>
      <c r="I33" s="290"/>
      <c r="J33" s="290"/>
    </row>
    <row r="34" spans="1:10" ht="87" x14ac:dyDescent="0.35">
      <c r="A34" s="290"/>
      <c r="B34" s="7" t="s">
        <v>25</v>
      </c>
      <c r="C34" s="290"/>
      <c r="D34" s="290"/>
      <c r="E34" s="290"/>
      <c r="F34" s="290"/>
      <c r="G34" s="290"/>
      <c r="H34" s="290"/>
      <c r="I34" s="290"/>
      <c r="J34" s="290"/>
    </row>
    <row r="35" spans="1:10" ht="29" x14ac:dyDescent="0.35">
      <c r="A35" s="290"/>
      <c r="B35" s="5" t="s">
        <v>23</v>
      </c>
      <c r="C35" s="171"/>
      <c r="D35" s="171"/>
      <c r="E35" s="171"/>
      <c r="F35" s="171"/>
      <c r="G35" s="171"/>
      <c r="H35" s="171"/>
      <c r="I35" s="290"/>
      <c r="J35" s="290"/>
    </row>
    <row r="36" spans="1:10" ht="87" x14ac:dyDescent="0.35">
      <c r="A36" s="290" t="s">
        <v>26</v>
      </c>
      <c r="B36" s="5" t="s">
        <v>22</v>
      </c>
      <c r="C36" s="294"/>
      <c r="D36" s="295"/>
      <c r="E36" s="295"/>
      <c r="F36" s="295"/>
      <c r="G36" s="295"/>
      <c r="H36" s="295"/>
      <c r="I36" s="295"/>
      <c r="J36" s="296"/>
    </row>
    <row r="37" spans="1:10" ht="29" x14ac:dyDescent="0.35">
      <c r="A37" s="290"/>
      <c r="B37" s="5" t="s">
        <v>23</v>
      </c>
      <c r="C37" s="171"/>
      <c r="D37" s="171"/>
      <c r="E37" s="171"/>
      <c r="F37" s="171"/>
      <c r="G37" s="171"/>
      <c r="H37" s="171"/>
      <c r="I37" s="290"/>
      <c r="J37" s="290"/>
    </row>
    <row r="38" spans="1:10" ht="43.5" x14ac:dyDescent="0.35">
      <c r="A38" s="171" t="s">
        <v>13</v>
      </c>
      <c r="B38" s="294"/>
      <c r="C38" s="295"/>
      <c r="D38" s="295"/>
      <c r="E38" s="295"/>
      <c r="F38" s="295"/>
      <c r="G38" s="295"/>
      <c r="H38" s="295"/>
      <c r="I38" s="295"/>
      <c r="J38" s="296"/>
    </row>
  </sheetData>
  <mergeCells count="22">
    <mergeCell ref="I30:J30"/>
    <mergeCell ref="A1:M1"/>
    <mergeCell ref="A2:A3"/>
    <mergeCell ref="B2:M2"/>
    <mergeCell ref="B21:M21"/>
    <mergeCell ref="B22:M22"/>
    <mergeCell ref="A25:J25"/>
    <mergeCell ref="A26:J26"/>
    <mergeCell ref="A27:B27"/>
    <mergeCell ref="I27:J27"/>
    <mergeCell ref="I28:J28"/>
    <mergeCell ref="I29:J29"/>
    <mergeCell ref="A36:A37"/>
    <mergeCell ref="C36:J36"/>
    <mergeCell ref="I37:J37"/>
    <mergeCell ref="B38:J38"/>
    <mergeCell ref="I31:J31"/>
    <mergeCell ref="A32:A35"/>
    <mergeCell ref="C32:J32"/>
    <mergeCell ref="C33:J33"/>
    <mergeCell ref="C34:J34"/>
    <mergeCell ref="I35:J35"/>
  </mergeCells>
  <pageMargins left="0.7" right="0.7" top="0.75" bottom="0.75" header="0.3" footer="0.3"/>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workbookViewId="0">
      <selection activeCell="P8" sqref="P8"/>
    </sheetView>
  </sheetViews>
  <sheetFormatPr defaultRowHeight="14.5" x14ac:dyDescent="0.35"/>
  <cols>
    <col min="1" max="1" width="33.7265625" customWidth="1"/>
    <col min="3" max="3" width="9.1796875" customWidth="1"/>
    <col min="13" max="13" width="9.1796875" customWidth="1"/>
  </cols>
  <sheetData>
    <row r="1" spans="1:16" x14ac:dyDescent="0.35">
      <c r="A1" s="289"/>
      <c r="B1" s="289"/>
      <c r="C1" s="289"/>
      <c r="D1" s="289"/>
      <c r="E1" s="289"/>
      <c r="F1" s="289"/>
      <c r="G1" s="289"/>
      <c r="H1" s="289"/>
      <c r="I1" s="289"/>
      <c r="J1" s="289"/>
      <c r="K1" s="289"/>
      <c r="L1" s="289"/>
      <c r="M1" s="289"/>
    </row>
    <row r="2" spans="1:16" x14ac:dyDescent="0.35">
      <c r="A2" s="290" t="s">
        <v>1</v>
      </c>
      <c r="B2" s="291" t="s">
        <v>2</v>
      </c>
      <c r="C2" s="291"/>
      <c r="D2" s="291"/>
      <c r="E2" s="291"/>
      <c r="F2" s="291"/>
      <c r="G2" s="291"/>
      <c r="H2" s="291"/>
      <c r="I2" s="291"/>
      <c r="J2" s="291"/>
      <c r="K2" s="291"/>
      <c r="L2" s="291"/>
      <c r="M2" s="291"/>
    </row>
    <row r="3" spans="1:16" ht="29" x14ac:dyDescent="0.35">
      <c r="A3" s="290"/>
      <c r="B3" s="1">
        <v>0</v>
      </c>
      <c r="C3" s="1">
        <v>1</v>
      </c>
      <c r="D3" s="1">
        <v>2</v>
      </c>
      <c r="E3" s="1">
        <v>3</v>
      </c>
      <c r="F3" s="1">
        <v>4</v>
      </c>
      <c r="G3" s="1">
        <v>5</v>
      </c>
      <c r="H3" s="1">
        <v>6</v>
      </c>
      <c r="I3" s="1">
        <v>7</v>
      </c>
      <c r="J3" s="1">
        <v>8</v>
      </c>
      <c r="K3" s="1">
        <v>9</v>
      </c>
      <c r="L3" s="1">
        <v>10</v>
      </c>
      <c r="M3" s="2" t="s">
        <v>3</v>
      </c>
    </row>
    <row r="4" spans="1:16" x14ac:dyDescent="0.35">
      <c r="A4" s="3" t="s">
        <v>4</v>
      </c>
      <c r="B4" s="112">
        <f>SUM(B5:B7)</f>
        <v>0</v>
      </c>
      <c r="C4" s="112">
        <f t="shared" ref="C4:L4" si="0">SUM(C5:C7)</f>
        <v>0</v>
      </c>
      <c r="D4" s="112">
        <f t="shared" si="0"/>
        <v>0</v>
      </c>
      <c r="E4" s="112">
        <f t="shared" si="0"/>
        <v>0</v>
      </c>
      <c r="F4" s="112">
        <f t="shared" si="0"/>
        <v>0</v>
      </c>
      <c r="G4" s="112">
        <f t="shared" si="0"/>
        <v>0</v>
      </c>
      <c r="H4" s="112">
        <f t="shared" si="0"/>
        <v>0</v>
      </c>
      <c r="I4" s="112">
        <f t="shared" si="0"/>
        <v>0</v>
      </c>
      <c r="J4" s="112">
        <f t="shared" si="0"/>
        <v>0</v>
      </c>
      <c r="K4" s="112">
        <f t="shared" si="0"/>
        <v>0</v>
      </c>
      <c r="L4" s="112">
        <f t="shared" si="0"/>
        <v>0</v>
      </c>
      <c r="M4" s="112">
        <f>SUM(B4:L4)</f>
        <v>0</v>
      </c>
    </row>
    <row r="5" spans="1:16" x14ac:dyDescent="0.35">
      <c r="A5" s="5" t="s">
        <v>5</v>
      </c>
      <c r="B5" s="112">
        <v>0</v>
      </c>
      <c r="C5" s="112">
        <v>0</v>
      </c>
      <c r="D5" s="112">
        <v>0</v>
      </c>
      <c r="E5" s="112">
        <v>0</v>
      </c>
      <c r="F5" s="112">
        <v>0</v>
      </c>
      <c r="G5" s="112">
        <v>0</v>
      </c>
      <c r="H5" s="112">
        <v>0</v>
      </c>
      <c r="I5" s="112">
        <v>0</v>
      </c>
      <c r="J5" s="112">
        <v>0</v>
      </c>
      <c r="K5" s="112">
        <v>0</v>
      </c>
      <c r="L5" s="112">
        <v>0</v>
      </c>
      <c r="M5" s="112">
        <f t="shared" ref="M5:M20" si="1">SUM(B5:L5)</f>
        <v>0</v>
      </c>
    </row>
    <row r="6" spans="1:16" x14ac:dyDescent="0.35">
      <c r="A6" s="5" t="s">
        <v>6</v>
      </c>
      <c r="B6" s="112">
        <v>0</v>
      </c>
      <c r="C6" s="112">
        <v>0</v>
      </c>
      <c r="D6" s="112">
        <v>0</v>
      </c>
      <c r="E6" s="112">
        <v>0</v>
      </c>
      <c r="F6" s="112">
        <v>0</v>
      </c>
      <c r="G6" s="112">
        <v>0</v>
      </c>
      <c r="H6" s="112">
        <v>0</v>
      </c>
      <c r="I6" s="112">
        <v>0</v>
      </c>
      <c r="J6" s="112">
        <v>0</v>
      </c>
      <c r="K6" s="112">
        <v>0</v>
      </c>
      <c r="L6" s="112">
        <v>0</v>
      </c>
      <c r="M6" s="112">
        <f t="shared" si="1"/>
        <v>0</v>
      </c>
    </row>
    <row r="7" spans="1:16" x14ac:dyDescent="0.35">
      <c r="A7" s="5" t="s">
        <v>7</v>
      </c>
      <c r="B7" s="112">
        <v>0</v>
      </c>
      <c r="C7" s="112">
        <v>0</v>
      </c>
      <c r="D7" s="112">
        <v>0</v>
      </c>
      <c r="E7" s="112">
        <v>0</v>
      </c>
      <c r="F7" s="112">
        <v>0</v>
      </c>
      <c r="G7" s="112">
        <v>0</v>
      </c>
      <c r="H7" s="112">
        <v>0</v>
      </c>
      <c r="I7" s="112">
        <v>0</v>
      </c>
      <c r="J7" s="112">
        <v>0</v>
      </c>
      <c r="K7" s="112">
        <v>0</v>
      </c>
      <c r="L7" s="112">
        <v>0</v>
      </c>
      <c r="M7" s="112">
        <f t="shared" si="1"/>
        <v>0</v>
      </c>
    </row>
    <row r="8" spans="1:16" x14ac:dyDescent="0.35">
      <c r="A8" s="3" t="s">
        <v>8</v>
      </c>
      <c r="B8" s="112">
        <f>SUM(B9:B11)</f>
        <v>0</v>
      </c>
      <c r="C8" s="112">
        <f t="shared" ref="C8:L8" si="2">SUM(C9:C11)</f>
        <v>0.6</v>
      </c>
      <c r="D8" s="112">
        <f t="shared" si="2"/>
        <v>4.8</v>
      </c>
      <c r="E8" s="112">
        <f t="shared" si="2"/>
        <v>0.6</v>
      </c>
      <c r="F8" s="112">
        <f t="shared" si="2"/>
        <v>0</v>
      </c>
      <c r="G8" s="112">
        <f t="shared" si="2"/>
        <v>0</v>
      </c>
      <c r="H8" s="112">
        <f t="shared" si="2"/>
        <v>0</v>
      </c>
      <c r="I8" s="112">
        <f t="shared" si="2"/>
        <v>0</v>
      </c>
      <c r="J8" s="112">
        <f t="shared" si="2"/>
        <v>0</v>
      </c>
      <c r="K8" s="112">
        <f t="shared" si="2"/>
        <v>0</v>
      </c>
      <c r="L8" s="112">
        <f t="shared" si="2"/>
        <v>0</v>
      </c>
      <c r="M8" s="112">
        <f t="shared" si="1"/>
        <v>5.9999999999999991</v>
      </c>
    </row>
    <row r="9" spans="1:16" x14ac:dyDescent="0.35">
      <c r="A9" s="5" t="s">
        <v>5</v>
      </c>
      <c r="B9" s="112">
        <v>0</v>
      </c>
      <c r="C9" s="112">
        <v>0.6</v>
      </c>
      <c r="D9" s="112">
        <v>4.8</v>
      </c>
      <c r="E9" s="112">
        <v>0.6</v>
      </c>
      <c r="F9" s="112">
        <v>0</v>
      </c>
      <c r="G9" s="112">
        <v>0</v>
      </c>
      <c r="H9" s="112">
        <v>0</v>
      </c>
      <c r="I9" s="112">
        <v>0</v>
      </c>
      <c r="J9" s="112">
        <v>0</v>
      </c>
      <c r="K9" s="112">
        <v>0</v>
      </c>
      <c r="L9" s="112">
        <v>0</v>
      </c>
      <c r="M9" s="112">
        <f t="shared" si="1"/>
        <v>5.9999999999999991</v>
      </c>
    </row>
    <row r="10" spans="1:16" x14ac:dyDescent="0.35">
      <c r="A10" s="5" t="s">
        <v>6</v>
      </c>
      <c r="B10" s="112">
        <v>0</v>
      </c>
      <c r="C10" s="112">
        <v>0</v>
      </c>
      <c r="D10" s="112">
        <v>0</v>
      </c>
      <c r="E10" s="112">
        <v>0</v>
      </c>
      <c r="F10" s="112">
        <v>0</v>
      </c>
      <c r="G10" s="112">
        <v>0</v>
      </c>
      <c r="H10" s="112">
        <v>0</v>
      </c>
      <c r="I10" s="112">
        <v>0</v>
      </c>
      <c r="J10" s="112">
        <v>0</v>
      </c>
      <c r="K10" s="112">
        <v>0</v>
      </c>
      <c r="L10" s="112">
        <v>0</v>
      </c>
      <c r="M10" s="112">
        <f t="shared" si="1"/>
        <v>0</v>
      </c>
    </row>
    <row r="11" spans="1:16" x14ac:dyDescent="0.35">
      <c r="A11" s="5" t="s">
        <v>7</v>
      </c>
      <c r="B11" s="112">
        <v>0</v>
      </c>
      <c r="C11" s="112">
        <v>0</v>
      </c>
      <c r="D11" s="112">
        <v>0</v>
      </c>
      <c r="E11" s="112">
        <v>0</v>
      </c>
      <c r="F11" s="112">
        <v>0</v>
      </c>
      <c r="G11" s="112">
        <v>0</v>
      </c>
      <c r="H11" s="112">
        <v>0</v>
      </c>
      <c r="I11" s="112">
        <v>0</v>
      </c>
      <c r="J11" s="112">
        <v>0</v>
      </c>
      <c r="K11" s="112">
        <v>0</v>
      </c>
      <c r="L11" s="112">
        <v>0</v>
      </c>
      <c r="M11" s="112">
        <f t="shared" si="1"/>
        <v>0</v>
      </c>
    </row>
    <row r="12" spans="1:16" x14ac:dyDescent="0.35">
      <c r="A12" s="3" t="s">
        <v>11</v>
      </c>
      <c r="B12" s="112">
        <f>SUM(B13:B15)</f>
        <v>0</v>
      </c>
      <c r="C12" s="112">
        <f t="shared" ref="C12:L12" si="3">SUM(C13:C15)</f>
        <v>-0.6</v>
      </c>
      <c r="D12" s="112">
        <f t="shared" si="3"/>
        <v>-4.8</v>
      </c>
      <c r="E12" s="112">
        <f t="shared" si="3"/>
        <v>-0.6</v>
      </c>
      <c r="F12" s="112">
        <f t="shared" si="3"/>
        <v>0</v>
      </c>
      <c r="G12" s="112">
        <f t="shared" si="3"/>
        <v>0</v>
      </c>
      <c r="H12" s="112">
        <f t="shared" si="3"/>
        <v>0</v>
      </c>
      <c r="I12" s="112">
        <f t="shared" si="3"/>
        <v>0</v>
      </c>
      <c r="J12" s="112">
        <f t="shared" si="3"/>
        <v>0</v>
      </c>
      <c r="K12" s="112">
        <f t="shared" si="3"/>
        <v>0</v>
      </c>
      <c r="L12" s="112">
        <f t="shared" si="3"/>
        <v>0</v>
      </c>
      <c r="M12" s="112">
        <f t="shared" si="1"/>
        <v>-5.9999999999999991</v>
      </c>
    </row>
    <row r="13" spans="1:16" ht="15" thickBot="1" x14ac:dyDescent="0.4">
      <c r="A13" s="5" t="s">
        <v>5</v>
      </c>
      <c r="B13" s="112">
        <v>0</v>
      </c>
      <c r="C13" s="112">
        <v>-0.6</v>
      </c>
      <c r="D13" s="112">
        <v>-4.8</v>
      </c>
      <c r="E13" s="112">
        <v>-0.6</v>
      </c>
      <c r="F13" s="112">
        <v>0</v>
      </c>
      <c r="G13" s="112">
        <v>0</v>
      </c>
      <c r="H13" s="112">
        <v>0</v>
      </c>
      <c r="I13" s="112">
        <v>0</v>
      </c>
      <c r="J13" s="112">
        <v>0</v>
      </c>
      <c r="K13" s="112">
        <v>0</v>
      </c>
      <c r="L13" s="112">
        <v>0</v>
      </c>
      <c r="M13" s="112">
        <f t="shared" si="1"/>
        <v>-5.9999999999999991</v>
      </c>
    </row>
    <row r="14" spans="1:16" ht="15" thickBot="1" x14ac:dyDescent="0.4">
      <c r="A14" s="5" t="s">
        <v>6</v>
      </c>
      <c r="B14" s="112">
        <v>0</v>
      </c>
      <c r="C14" s="112">
        <v>0</v>
      </c>
      <c r="D14" s="112">
        <v>0</v>
      </c>
      <c r="E14" s="112">
        <v>0</v>
      </c>
      <c r="F14" s="112">
        <v>0</v>
      </c>
      <c r="G14" s="112">
        <v>0</v>
      </c>
      <c r="H14" s="112">
        <v>0</v>
      </c>
      <c r="I14" s="112">
        <v>0</v>
      </c>
      <c r="J14" s="112">
        <v>0</v>
      </c>
      <c r="K14" s="112">
        <v>0</v>
      </c>
      <c r="L14" s="112">
        <v>0</v>
      </c>
      <c r="M14" s="112">
        <f t="shared" si="1"/>
        <v>0</v>
      </c>
      <c r="O14" s="67"/>
      <c r="P14" s="74"/>
    </row>
    <row r="15" spans="1:16" ht="15" thickBot="1" x14ac:dyDescent="0.4">
      <c r="A15" s="5" t="s">
        <v>7</v>
      </c>
      <c r="B15" s="112">
        <v>0</v>
      </c>
      <c r="C15" s="112">
        <v>0</v>
      </c>
      <c r="D15" s="112">
        <v>0</v>
      </c>
      <c r="E15" s="112">
        <v>0</v>
      </c>
      <c r="F15" s="112">
        <v>0</v>
      </c>
      <c r="G15" s="112">
        <v>0</v>
      </c>
      <c r="H15" s="112">
        <v>0</v>
      </c>
      <c r="I15" s="112">
        <v>0</v>
      </c>
      <c r="J15" s="112">
        <v>0</v>
      </c>
      <c r="K15" s="112">
        <v>0</v>
      </c>
      <c r="L15" s="112">
        <v>0</v>
      </c>
      <c r="M15" s="112">
        <f t="shared" si="1"/>
        <v>0</v>
      </c>
      <c r="O15" s="67"/>
      <c r="P15" s="74"/>
    </row>
    <row r="16" spans="1:16" ht="29" x14ac:dyDescent="0.35">
      <c r="A16" s="3" t="s">
        <v>9</v>
      </c>
      <c r="B16" s="112">
        <v>0</v>
      </c>
      <c r="C16" s="112">
        <v>3.4</v>
      </c>
      <c r="D16" s="112">
        <v>27</v>
      </c>
      <c r="E16" s="112">
        <v>3.6</v>
      </c>
      <c r="F16" s="112">
        <v>0</v>
      </c>
      <c r="G16" s="112">
        <v>0</v>
      </c>
      <c r="H16" s="112">
        <v>0</v>
      </c>
      <c r="I16" s="112">
        <v>0</v>
      </c>
      <c r="J16" s="112">
        <v>0</v>
      </c>
      <c r="K16" s="112">
        <v>0</v>
      </c>
      <c r="L16" s="112">
        <v>0</v>
      </c>
      <c r="M16" s="112">
        <f t="shared" si="1"/>
        <v>34</v>
      </c>
    </row>
    <row r="17" spans="1:13" x14ac:dyDescent="0.35">
      <c r="A17" s="3" t="s">
        <v>10</v>
      </c>
      <c r="B17" s="112">
        <f>SUM(B18:B20)</f>
        <v>0</v>
      </c>
      <c r="C17" s="112">
        <v>0</v>
      </c>
      <c r="D17" s="112">
        <v>0</v>
      </c>
      <c r="E17" s="112">
        <v>0</v>
      </c>
      <c r="F17" s="112">
        <v>0</v>
      </c>
      <c r="G17" s="112">
        <v>0</v>
      </c>
      <c r="H17" s="112">
        <v>0</v>
      </c>
      <c r="I17" s="112">
        <v>0</v>
      </c>
      <c r="J17" s="112">
        <v>0</v>
      </c>
      <c r="K17" s="112">
        <v>0</v>
      </c>
      <c r="L17" s="112">
        <v>0</v>
      </c>
      <c r="M17" s="112">
        <f t="shared" si="1"/>
        <v>0</v>
      </c>
    </row>
    <row r="18" spans="1:13" x14ac:dyDescent="0.35">
      <c r="A18" s="5" t="s">
        <v>5</v>
      </c>
      <c r="B18" s="112">
        <v>0</v>
      </c>
      <c r="C18" s="112">
        <v>0</v>
      </c>
      <c r="D18" s="112">
        <v>0</v>
      </c>
      <c r="E18" s="112">
        <v>0</v>
      </c>
      <c r="F18" s="112">
        <v>0</v>
      </c>
      <c r="G18" s="112">
        <v>0</v>
      </c>
      <c r="H18" s="112">
        <v>0</v>
      </c>
      <c r="I18" s="112">
        <v>0</v>
      </c>
      <c r="J18" s="112">
        <v>0</v>
      </c>
      <c r="K18" s="112">
        <v>0</v>
      </c>
      <c r="L18" s="112">
        <v>0</v>
      </c>
      <c r="M18" s="112">
        <f t="shared" si="1"/>
        <v>0</v>
      </c>
    </row>
    <row r="19" spans="1:13" x14ac:dyDescent="0.35">
      <c r="A19" s="5" t="s">
        <v>6</v>
      </c>
      <c r="B19" s="112">
        <v>0</v>
      </c>
      <c r="C19" s="112">
        <v>0</v>
      </c>
      <c r="D19" s="112">
        <v>0</v>
      </c>
      <c r="E19" s="112">
        <v>0</v>
      </c>
      <c r="F19" s="112">
        <v>0</v>
      </c>
      <c r="G19" s="112">
        <v>0</v>
      </c>
      <c r="H19" s="112">
        <v>0</v>
      </c>
      <c r="I19" s="112">
        <v>0</v>
      </c>
      <c r="J19" s="112">
        <v>0</v>
      </c>
      <c r="K19" s="112">
        <v>0</v>
      </c>
      <c r="L19" s="112">
        <v>0</v>
      </c>
      <c r="M19" s="112">
        <f t="shared" si="1"/>
        <v>0</v>
      </c>
    </row>
    <row r="20" spans="1:13" x14ac:dyDescent="0.35">
      <c r="A20" s="5" t="s">
        <v>7</v>
      </c>
      <c r="B20" s="112">
        <v>0</v>
      </c>
      <c r="C20" s="112">
        <v>0</v>
      </c>
      <c r="D20" s="112">
        <v>0</v>
      </c>
      <c r="E20" s="112">
        <v>0</v>
      </c>
      <c r="F20" s="112">
        <v>0</v>
      </c>
      <c r="G20" s="112">
        <v>0</v>
      </c>
      <c r="H20" s="112">
        <v>0</v>
      </c>
      <c r="I20" s="112">
        <v>0</v>
      </c>
      <c r="J20" s="112">
        <v>0</v>
      </c>
      <c r="K20" s="112">
        <v>0</v>
      </c>
      <c r="L20" s="112">
        <v>0</v>
      </c>
      <c r="M20" s="112">
        <f t="shared" si="1"/>
        <v>0</v>
      </c>
    </row>
    <row r="21" spans="1:13" ht="82.5" customHeight="1" x14ac:dyDescent="0.35">
      <c r="A21" s="5" t="s">
        <v>12</v>
      </c>
      <c r="B21" s="290" t="s">
        <v>401</v>
      </c>
      <c r="C21" s="290"/>
      <c r="D21" s="290"/>
      <c r="E21" s="290"/>
      <c r="F21" s="290"/>
      <c r="G21" s="290"/>
      <c r="H21" s="290"/>
      <c r="I21" s="290"/>
      <c r="J21" s="290"/>
      <c r="K21" s="290"/>
      <c r="L21" s="290"/>
      <c r="M21" s="290"/>
    </row>
    <row r="22" spans="1:13" ht="43.5" x14ac:dyDescent="0.35">
      <c r="A22" s="5" t="s">
        <v>13</v>
      </c>
      <c r="B22" s="290" t="s">
        <v>402</v>
      </c>
      <c r="C22" s="290"/>
      <c r="D22" s="290"/>
      <c r="E22" s="290"/>
      <c r="F22" s="290"/>
      <c r="G22" s="290"/>
      <c r="H22" s="290"/>
      <c r="I22" s="290"/>
      <c r="J22" s="290"/>
      <c r="K22" s="290"/>
      <c r="L22" s="290"/>
      <c r="M22" s="290"/>
    </row>
    <row r="25" spans="1:13" x14ac:dyDescent="0.35">
      <c r="A25" s="289" t="s">
        <v>14</v>
      </c>
      <c r="B25" s="289"/>
      <c r="C25" s="289"/>
      <c r="D25" s="289"/>
      <c r="E25" s="289"/>
      <c r="F25" s="289"/>
      <c r="G25" s="289"/>
      <c r="H25" s="289"/>
      <c r="I25" s="289"/>
      <c r="J25" s="289"/>
    </row>
    <row r="26" spans="1:13" x14ac:dyDescent="0.35">
      <c r="A26" s="291" t="s">
        <v>15</v>
      </c>
      <c r="B26" s="291"/>
      <c r="C26" s="291"/>
      <c r="D26" s="291"/>
      <c r="E26" s="291"/>
      <c r="F26" s="291"/>
      <c r="G26" s="291"/>
      <c r="H26" s="291"/>
      <c r="I26" s="291"/>
      <c r="J26" s="291"/>
    </row>
    <row r="27" spans="1:13" x14ac:dyDescent="0.35">
      <c r="A27" s="290" t="s">
        <v>16</v>
      </c>
      <c r="B27" s="290"/>
      <c r="C27" s="6">
        <v>0</v>
      </c>
      <c r="D27" s="5">
        <v>1</v>
      </c>
      <c r="E27" s="5">
        <v>2</v>
      </c>
      <c r="F27" s="5">
        <v>3</v>
      </c>
      <c r="G27" s="5">
        <v>5</v>
      </c>
      <c r="H27" s="5">
        <v>10</v>
      </c>
      <c r="I27" s="292" t="s">
        <v>3</v>
      </c>
      <c r="J27" s="292"/>
    </row>
    <row r="28" spans="1:13" ht="43.5" x14ac:dyDescent="0.35">
      <c r="A28" s="111" t="s">
        <v>17</v>
      </c>
      <c r="B28" s="5" t="s">
        <v>20</v>
      </c>
      <c r="C28" s="111"/>
      <c r="D28" s="111"/>
      <c r="E28" s="111"/>
      <c r="F28" s="111"/>
      <c r="G28" s="111"/>
      <c r="H28" s="111"/>
      <c r="I28" s="290"/>
      <c r="J28" s="290"/>
    </row>
    <row r="29" spans="1:13" ht="87" x14ac:dyDescent="0.35">
      <c r="A29" s="111" t="s">
        <v>18</v>
      </c>
      <c r="B29" s="5" t="s">
        <v>21</v>
      </c>
      <c r="C29" s="111"/>
      <c r="D29" s="111"/>
      <c r="E29" s="111"/>
      <c r="F29" s="111"/>
      <c r="G29" s="111"/>
      <c r="H29" s="111"/>
      <c r="I29" s="294"/>
      <c r="J29" s="296"/>
    </row>
    <row r="30" spans="1:13" ht="87" x14ac:dyDescent="0.35">
      <c r="A30" s="111" t="s">
        <v>19</v>
      </c>
      <c r="B30" s="7" t="s">
        <v>22</v>
      </c>
      <c r="C30" s="111"/>
      <c r="D30" s="111"/>
      <c r="E30" s="111"/>
      <c r="F30" s="111"/>
      <c r="G30" s="111"/>
      <c r="H30" s="111"/>
      <c r="I30" s="290"/>
      <c r="J30" s="290"/>
    </row>
    <row r="31" spans="1:13" ht="29" x14ac:dyDescent="0.35">
      <c r="A31" s="8"/>
      <c r="B31" s="5" t="s">
        <v>23</v>
      </c>
      <c r="C31" s="111"/>
      <c r="D31" s="111"/>
      <c r="E31" s="111"/>
      <c r="F31" s="111"/>
      <c r="G31" s="111"/>
      <c r="H31" s="111"/>
      <c r="I31" s="290"/>
      <c r="J31" s="290"/>
    </row>
    <row r="32" spans="1:13" ht="43.5" x14ac:dyDescent="0.35">
      <c r="A32" s="290" t="s">
        <v>24</v>
      </c>
      <c r="B32" s="5" t="s">
        <v>20</v>
      </c>
      <c r="C32" s="290"/>
      <c r="D32" s="290"/>
      <c r="E32" s="290"/>
      <c r="F32" s="290"/>
      <c r="G32" s="290"/>
      <c r="H32" s="290"/>
      <c r="I32" s="290"/>
      <c r="J32" s="290"/>
    </row>
    <row r="33" spans="1:10" ht="87" x14ac:dyDescent="0.35">
      <c r="A33" s="290"/>
      <c r="B33" s="5" t="s">
        <v>21</v>
      </c>
      <c r="C33" s="290"/>
      <c r="D33" s="290"/>
      <c r="E33" s="290"/>
      <c r="F33" s="290"/>
      <c r="G33" s="290"/>
      <c r="H33" s="290"/>
      <c r="I33" s="290"/>
      <c r="J33" s="290"/>
    </row>
    <row r="34" spans="1:10" ht="87" x14ac:dyDescent="0.35">
      <c r="A34" s="290"/>
      <c r="B34" s="7" t="s">
        <v>25</v>
      </c>
      <c r="C34" s="290"/>
      <c r="D34" s="290"/>
      <c r="E34" s="290"/>
      <c r="F34" s="290"/>
      <c r="G34" s="290"/>
      <c r="H34" s="290"/>
      <c r="I34" s="290"/>
      <c r="J34" s="290"/>
    </row>
    <row r="35" spans="1:10" ht="29" x14ac:dyDescent="0.35">
      <c r="A35" s="290"/>
      <c r="B35" s="5" t="s">
        <v>23</v>
      </c>
      <c r="C35" s="111"/>
      <c r="D35" s="111"/>
      <c r="E35" s="111"/>
      <c r="F35" s="111"/>
      <c r="G35" s="111"/>
      <c r="H35" s="111"/>
      <c r="I35" s="290"/>
      <c r="J35" s="290"/>
    </row>
    <row r="36" spans="1:10" ht="87" x14ac:dyDescent="0.35">
      <c r="A36" s="290" t="s">
        <v>26</v>
      </c>
      <c r="B36" s="5" t="s">
        <v>22</v>
      </c>
      <c r="C36" s="294"/>
      <c r="D36" s="295"/>
      <c r="E36" s="295"/>
      <c r="F36" s="295"/>
      <c r="G36" s="295"/>
      <c r="H36" s="295"/>
      <c r="I36" s="295"/>
      <c r="J36" s="296"/>
    </row>
    <row r="37" spans="1:10" ht="29" x14ac:dyDescent="0.35">
      <c r="A37" s="290"/>
      <c r="B37" s="5" t="s">
        <v>23</v>
      </c>
      <c r="C37" s="111"/>
      <c r="D37" s="111"/>
      <c r="E37" s="111"/>
      <c r="F37" s="111"/>
      <c r="G37" s="111"/>
      <c r="H37" s="111"/>
      <c r="I37" s="290"/>
      <c r="J37" s="290"/>
    </row>
    <row r="38" spans="1:10" ht="43.5" x14ac:dyDescent="0.35">
      <c r="A38" s="111" t="s">
        <v>13</v>
      </c>
      <c r="B38" s="294"/>
      <c r="C38" s="295"/>
      <c r="D38" s="295"/>
      <c r="E38" s="295"/>
      <c r="F38" s="295"/>
      <c r="G38" s="295"/>
      <c r="H38" s="295"/>
      <c r="I38" s="295"/>
      <c r="J38" s="296"/>
    </row>
  </sheetData>
  <mergeCells count="22">
    <mergeCell ref="I30:J30"/>
    <mergeCell ref="A1:M1"/>
    <mergeCell ref="A2:A3"/>
    <mergeCell ref="B2:M2"/>
    <mergeCell ref="B21:M21"/>
    <mergeCell ref="B22:M22"/>
    <mergeCell ref="A25:J25"/>
    <mergeCell ref="A26:J26"/>
    <mergeCell ref="A27:B27"/>
    <mergeCell ref="I27:J27"/>
    <mergeCell ref="I28:J28"/>
    <mergeCell ref="I29:J29"/>
    <mergeCell ref="A36:A37"/>
    <mergeCell ref="C36:J36"/>
    <mergeCell ref="I37:J37"/>
    <mergeCell ref="B38:J38"/>
    <mergeCell ref="I31:J31"/>
    <mergeCell ref="A32:A35"/>
    <mergeCell ref="C32:J32"/>
    <mergeCell ref="C33:J33"/>
    <mergeCell ref="C34:J34"/>
    <mergeCell ref="I35:J35"/>
  </mergeCells>
  <pageMargins left="0.7" right="0.7" top="0.75" bottom="0.75" header="0.3" footer="0.3"/>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workbookViewId="0">
      <selection activeCell="P25" sqref="P25"/>
    </sheetView>
  </sheetViews>
  <sheetFormatPr defaultRowHeight="14.5" x14ac:dyDescent="0.35"/>
  <cols>
    <col min="1" max="1" width="33.7265625" customWidth="1"/>
  </cols>
  <sheetData>
    <row r="1" spans="1:16" x14ac:dyDescent="0.35">
      <c r="A1" s="289"/>
      <c r="B1" s="289"/>
      <c r="C1" s="289"/>
      <c r="D1" s="289"/>
      <c r="E1" s="289"/>
      <c r="F1" s="289"/>
      <c r="G1" s="289"/>
      <c r="H1" s="289"/>
      <c r="I1" s="289"/>
      <c r="J1" s="289"/>
      <c r="K1" s="289"/>
      <c r="L1" s="289"/>
      <c r="M1" s="289"/>
    </row>
    <row r="2" spans="1:16" x14ac:dyDescent="0.35">
      <c r="A2" s="290" t="s">
        <v>1</v>
      </c>
      <c r="B2" s="291" t="s">
        <v>2</v>
      </c>
      <c r="C2" s="291"/>
      <c r="D2" s="291"/>
      <c r="E2" s="291"/>
      <c r="F2" s="291"/>
      <c r="G2" s="291"/>
      <c r="H2" s="291"/>
      <c r="I2" s="291"/>
      <c r="J2" s="291"/>
      <c r="K2" s="291"/>
      <c r="L2" s="291"/>
      <c r="M2" s="291"/>
    </row>
    <row r="3" spans="1:16" ht="29" x14ac:dyDescent="0.35">
      <c r="A3" s="290"/>
      <c r="B3" s="1">
        <v>0</v>
      </c>
      <c r="C3" s="1">
        <v>1</v>
      </c>
      <c r="D3" s="1">
        <v>2</v>
      </c>
      <c r="E3" s="1">
        <v>3</v>
      </c>
      <c r="F3" s="1">
        <v>4</v>
      </c>
      <c r="G3" s="1">
        <v>5</v>
      </c>
      <c r="H3" s="1">
        <v>6</v>
      </c>
      <c r="I3" s="1">
        <v>7</v>
      </c>
      <c r="J3" s="1">
        <v>8</v>
      </c>
      <c r="K3" s="1">
        <v>9</v>
      </c>
      <c r="L3" s="1">
        <v>10</v>
      </c>
      <c r="M3" s="2" t="s">
        <v>3</v>
      </c>
    </row>
    <row r="4" spans="1:16" x14ac:dyDescent="0.35">
      <c r="A4" s="3" t="s">
        <v>4</v>
      </c>
      <c r="B4" s="112">
        <f>SUM(B5:B7)</f>
        <v>0</v>
      </c>
      <c r="C4" s="112">
        <f t="shared" ref="C4:L4" si="0">SUM(C5:C7)</f>
        <v>0</v>
      </c>
      <c r="D4" s="112">
        <f t="shared" si="0"/>
        <v>0</v>
      </c>
      <c r="E4" s="112">
        <f t="shared" si="0"/>
        <v>0</v>
      </c>
      <c r="F4" s="112">
        <f t="shared" si="0"/>
        <v>0</v>
      </c>
      <c r="G4" s="112">
        <f t="shared" si="0"/>
        <v>0</v>
      </c>
      <c r="H4" s="112">
        <f t="shared" si="0"/>
        <v>0</v>
      </c>
      <c r="I4" s="112">
        <f t="shared" si="0"/>
        <v>0</v>
      </c>
      <c r="J4" s="112">
        <f t="shared" si="0"/>
        <v>0</v>
      </c>
      <c r="K4" s="112">
        <f t="shared" si="0"/>
        <v>0</v>
      </c>
      <c r="L4" s="112">
        <f t="shared" si="0"/>
        <v>0</v>
      </c>
      <c r="M4" s="112">
        <f>SUM(B4:L4)</f>
        <v>0</v>
      </c>
    </row>
    <row r="5" spans="1:16" x14ac:dyDescent="0.35">
      <c r="A5" s="5" t="s">
        <v>5</v>
      </c>
      <c r="B5" s="112">
        <v>0</v>
      </c>
      <c r="C5" s="112">
        <v>0</v>
      </c>
      <c r="D5" s="112">
        <v>0</v>
      </c>
      <c r="E5" s="112">
        <v>0</v>
      </c>
      <c r="F5" s="112">
        <v>0</v>
      </c>
      <c r="G5" s="112">
        <v>0</v>
      </c>
      <c r="H5" s="112">
        <v>0</v>
      </c>
      <c r="I5" s="112">
        <v>0</v>
      </c>
      <c r="J5" s="112">
        <v>0</v>
      </c>
      <c r="K5" s="112">
        <v>0</v>
      </c>
      <c r="L5" s="112">
        <v>0</v>
      </c>
      <c r="M5" s="112">
        <f t="shared" ref="M5:M20" si="1">SUM(B5:L5)</f>
        <v>0</v>
      </c>
    </row>
    <row r="6" spans="1:16" x14ac:dyDescent="0.35">
      <c r="A6" s="5" t="s">
        <v>6</v>
      </c>
      <c r="B6" s="112">
        <v>0</v>
      </c>
      <c r="C6" s="112">
        <v>0</v>
      </c>
      <c r="D6" s="112">
        <v>0</v>
      </c>
      <c r="E6" s="112">
        <v>0</v>
      </c>
      <c r="F6" s="112">
        <v>0</v>
      </c>
      <c r="G6" s="112">
        <v>0</v>
      </c>
      <c r="H6" s="112">
        <v>0</v>
      </c>
      <c r="I6" s="112">
        <v>0</v>
      </c>
      <c r="J6" s="112">
        <v>0</v>
      </c>
      <c r="K6" s="112">
        <v>0</v>
      </c>
      <c r="L6" s="112">
        <v>0</v>
      </c>
      <c r="M6" s="112">
        <f t="shared" si="1"/>
        <v>0</v>
      </c>
    </row>
    <row r="7" spans="1:16" x14ac:dyDescent="0.35">
      <c r="A7" s="5" t="s">
        <v>7</v>
      </c>
      <c r="B7" s="112">
        <v>0</v>
      </c>
      <c r="C7" s="112">
        <v>0</v>
      </c>
      <c r="D7" s="112">
        <v>0</v>
      </c>
      <c r="E7" s="112">
        <v>0</v>
      </c>
      <c r="F7" s="112">
        <v>0</v>
      </c>
      <c r="G7" s="112">
        <v>0</v>
      </c>
      <c r="H7" s="112">
        <v>0</v>
      </c>
      <c r="I7" s="112">
        <v>0</v>
      </c>
      <c r="J7" s="112">
        <v>0</v>
      </c>
      <c r="K7" s="112">
        <v>0</v>
      </c>
      <c r="L7" s="112">
        <v>0</v>
      </c>
      <c r="M7" s="112">
        <f t="shared" si="1"/>
        <v>0</v>
      </c>
    </row>
    <row r="8" spans="1:16" x14ac:dyDescent="0.35">
      <c r="A8" s="3" t="s">
        <v>8</v>
      </c>
      <c r="B8" s="112">
        <f>SUM(B9:B11)</f>
        <v>4</v>
      </c>
      <c r="C8" s="112">
        <f t="shared" ref="C8:L8" si="2">SUM(C9:C11)</f>
        <v>3</v>
      </c>
      <c r="D8" s="112">
        <f t="shared" si="2"/>
        <v>0</v>
      </c>
      <c r="E8" s="112">
        <f t="shared" si="2"/>
        <v>0</v>
      </c>
      <c r="F8" s="112">
        <f t="shared" si="2"/>
        <v>0</v>
      </c>
      <c r="G8" s="112">
        <f t="shared" si="2"/>
        <v>0</v>
      </c>
      <c r="H8" s="112">
        <f t="shared" si="2"/>
        <v>0</v>
      </c>
      <c r="I8" s="112">
        <f t="shared" si="2"/>
        <v>0</v>
      </c>
      <c r="J8" s="112">
        <f t="shared" si="2"/>
        <v>0</v>
      </c>
      <c r="K8" s="112">
        <f t="shared" si="2"/>
        <v>0</v>
      </c>
      <c r="L8" s="112">
        <f t="shared" si="2"/>
        <v>0</v>
      </c>
      <c r="M8" s="112">
        <f t="shared" si="1"/>
        <v>7</v>
      </c>
    </row>
    <row r="9" spans="1:16" x14ac:dyDescent="0.35">
      <c r="A9" s="5" t="s">
        <v>5</v>
      </c>
      <c r="B9" s="112">
        <v>4</v>
      </c>
      <c r="C9" s="112">
        <v>3</v>
      </c>
      <c r="D9" s="112">
        <v>0</v>
      </c>
      <c r="E9" s="112">
        <v>0</v>
      </c>
      <c r="F9" s="112">
        <v>0</v>
      </c>
      <c r="G9" s="112">
        <v>0</v>
      </c>
      <c r="H9" s="112">
        <v>0</v>
      </c>
      <c r="I9" s="112">
        <v>0</v>
      </c>
      <c r="J9" s="112">
        <v>0</v>
      </c>
      <c r="K9" s="112">
        <v>0</v>
      </c>
      <c r="L9" s="112">
        <v>0</v>
      </c>
      <c r="M9" s="112">
        <f t="shared" si="1"/>
        <v>7</v>
      </c>
    </row>
    <row r="10" spans="1:16" x14ac:dyDescent="0.35">
      <c r="A10" s="5" t="s">
        <v>6</v>
      </c>
      <c r="B10" s="112">
        <v>0</v>
      </c>
      <c r="C10" s="112">
        <v>0</v>
      </c>
      <c r="D10" s="112">
        <v>0</v>
      </c>
      <c r="E10" s="112">
        <v>0</v>
      </c>
      <c r="F10" s="112">
        <v>0</v>
      </c>
      <c r="G10" s="112">
        <v>0</v>
      </c>
      <c r="H10" s="112">
        <v>0</v>
      </c>
      <c r="I10" s="112">
        <v>0</v>
      </c>
      <c r="J10" s="112">
        <v>0</v>
      </c>
      <c r="K10" s="112">
        <v>0</v>
      </c>
      <c r="L10" s="112">
        <v>0</v>
      </c>
      <c r="M10" s="112">
        <f t="shared" si="1"/>
        <v>0</v>
      </c>
    </row>
    <row r="11" spans="1:16" x14ac:dyDescent="0.35">
      <c r="A11" s="5" t="s">
        <v>7</v>
      </c>
      <c r="B11" s="112">
        <v>0</v>
      </c>
      <c r="C11" s="112">
        <v>0</v>
      </c>
      <c r="D11" s="112">
        <v>0</v>
      </c>
      <c r="E11" s="112">
        <v>0</v>
      </c>
      <c r="F11" s="112">
        <v>0</v>
      </c>
      <c r="G11" s="112">
        <v>0</v>
      </c>
      <c r="H11" s="112">
        <v>0</v>
      </c>
      <c r="I11" s="112">
        <v>0</v>
      </c>
      <c r="J11" s="112">
        <v>0</v>
      </c>
      <c r="K11" s="112">
        <v>0</v>
      </c>
      <c r="L11" s="112">
        <v>0</v>
      </c>
      <c r="M11" s="112">
        <f t="shared" si="1"/>
        <v>0</v>
      </c>
    </row>
    <row r="12" spans="1:16" x14ac:dyDescent="0.35">
      <c r="A12" s="3" t="s">
        <v>11</v>
      </c>
      <c r="B12" s="112">
        <f>SUM(B13:B15)</f>
        <v>-4</v>
      </c>
      <c r="C12" s="112">
        <f t="shared" ref="C12:L12" si="3">SUM(C13:C15)</f>
        <v>-3</v>
      </c>
      <c r="D12" s="112">
        <f t="shared" si="3"/>
        <v>0</v>
      </c>
      <c r="E12" s="112">
        <f t="shared" si="3"/>
        <v>0</v>
      </c>
      <c r="F12" s="112">
        <f t="shared" si="3"/>
        <v>0</v>
      </c>
      <c r="G12" s="112">
        <f t="shared" si="3"/>
        <v>0</v>
      </c>
      <c r="H12" s="112">
        <f t="shared" si="3"/>
        <v>0</v>
      </c>
      <c r="I12" s="112">
        <f t="shared" si="3"/>
        <v>0</v>
      </c>
      <c r="J12" s="112">
        <f t="shared" si="3"/>
        <v>0</v>
      </c>
      <c r="K12" s="112">
        <f t="shared" si="3"/>
        <v>0</v>
      </c>
      <c r="L12" s="112">
        <f t="shared" si="3"/>
        <v>0</v>
      </c>
      <c r="M12" s="112">
        <f t="shared" si="1"/>
        <v>-7</v>
      </c>
    </row>
    <row r="13" spans="1:16" ht="15" thickBot="1" x14ac:dyDescent="0.4">
      <c r="A13" s="5" t="s">
        <v>5</v>
      </c>
      <c r="B13" s="112">
        <v>-4</v>
      </c>
      <c r="C13" s="112">
        <v>-3</v>
      </c>
      <c r="D13" s="112">
        <v>0</v>
      </c>
      <c r="E13" s="112">
        <v>0</v>
      </c>
      <c r="F13" s="112">
        <v>0</v>
      </c>
      <c r="G13" s="112">
        <v>0</v>
      </c>
      <c r="H13" s="112">
        <v>0</v>
      </c>
      <c r="I13" s="112">
        <v>0</v>
      </c>
      <c r="J13" s="112">
        <v>0</v>
      </c>
      <c r="K13" s="112">
        <v>0</v>
      </c>
      <c r="L13" s="112">
        <v>0</v>
      </c>
      <c r="M13" s="112">
        <f t="shared" si="1"/>
        <v>-7</v>
      </c>
    </row>
    <row r="14" spans="1:16" ht="15" thickBot="1" x14ac:dyDescent="0.4">
      <c r="A14" s="5" t="s">
        <v>6</v>
      </c>
      <c r="B14" s="112">
        <v>0</v>
      </c>
      <c r="C14" s="112">
        <v>0</v>
      </c>
      <c r="D14" s="112">
        <v>0</v>
      </c>
      <c r="E14" s="112">
        <v>0</v>
      </c>
      <c r="F14" s="112">
        <v>0</v>
      </c>
      <c r="G14" s="112">
        <v>0</v>
      </c>
      <c r="H14" s="112">
        <v>0</v>
      </c>
      <c r="I14" s="112">
        <v>0</v>
      </c>
      <c r="J14" s="112">
        <v>0</v>
      </c>
      <c r="K14" s="112">
        <v>0</v>
      </c>
      <c r="L14" s="112">
        <v>0</v>
      </c>
      <c r="M14" s="112">
        <f t="shared" si="1"/>
        <v>0</v>
      </c>
      <c r="O14" s="67" t="s">
        <v>384</v>
      </c>
      <c r="P14" s="74"/>
    </row>
    <row r="15" spans="1:16" ht="15" thickBot="1" x14ac:dyDescent="0.4">
      <c r="A15" s="5" t="s">
        <v>7</v>
      </c>
      <c r="B15" s="112">
        <v>0</v>
      </c>
      <c r="C15" s="112">
        <v>0</v>
      </c>
      <c r="D15" s="112">
        <v>0</v>
      </c>
      <c r="E15" s="112">
        <v>0</v>
      </c>
      <c r="F15" s="112">
        <v>0</v>
      </c>
      <c r="G15" s="112">
        <v>0</v>
      </c>
      <c r="H15" s="112">
        <v>0</v>
      </c>
      <c r="I15" s="112">
        <v>0</v>
      </c>
      <c r="J15" s="112">
        <v>0</v>
      </c>
      <c r="K15" s="112">
        <v>0</v>
      </c>
      <c r="L15" s="112">
        <v>0</v>
      </c>
      <c r="M15" s="112">
        <f t="shared" si="1"/>
        <v>0</v>
      </c>
      <c r="O15" s="67" t="s">
        <v>271</v>
      </c>
      <c r="P15" s="74"/>
    </row>
    <row r="16" spans="1:16" ht="29" x14ac:dyDescent="0.35">
      <c r="A16" s="3" t="s">
        <v>9</v>
      </c>
      <c r="B16" s="112">
        <v>0</v>
      </c>
      <c r="C16" s="112">
        <v>0</v>
      </c>
      <c r="D16" s="112">
        <v>0</v>
      </c>
      <c r="E16" s="112">
        <v>0</v>
      </c>
      <c r="F16" s="112">
        <v>0</v>
      </c>
      <c r="G16" s="112">
        <v>0</v>
      </c>
      <c r="H16" s="112">
        <v>0</v>
      </c>
      <c r="I16" s="112">
        <v>0</v>
      </c>
      <c r="J16" s="112">
        <v>0</v>
      </c>
      <c r="K16" s="112">
        <v>0</v>
      </c>
      <c r="L16" s="112">
        <v>0</v>
      </c>
      <c r="M16" s="112">
        <f t="shared" si="1"/>
        <v>0</v>
      </c>
    </row>
    <row r="17" spans="1:13" x14ac:dyDescent="0.35">
      <c r="A17" s="3" t="s">
        <v>10</v>
      </c>
      <c r="B17" s="112">
        <f>SUM(B18:B20)</f>
        <v>0</v>
      </c>
      <c r="C17" s="112">
        <v>0</v>
      </c>
      <c r="D17" s="112">
        <v>0</v>
      </c>
      <c r="E17" s="112">
        <v>0</v>
      </c>
      <c r="F17" s="112">
        <v>0</v>
      </c>
      <c r="G17" s="112">
        <v>0</v>
      </c>
      <c r="H17" s="112">
        <v>0</v>
      </c>
      <c r="I17" s="112">
        <v>0</v>
      </c>
      <c r="J17" s="112">
        <v>0</v>
      </c>
      <c r="K17" s="112">
        <v>0</v>
      </c>
      <c r="L17" s="112">
        <v>0</v>
      </c>
      <c r="M17" s="112">
        <f t="shared" si="1"/>
        <v>0</v>
      </c>
    </row>
    <row r="18" spans="1:13" x14ac:dyDescent="0.35">
      <c r="A18" s="5" t="s">
        <v>5</v>
      </c>
      <c r="B18" s="112">
        <v>0</v>
      </c>
      <c r="C18" s="112">
        <v>0</v>
      </c>
      <c r="D18" s="112">
        <v>0</v>
      </c>
      <c r="E18" s="112">
        <v>0</v>
      </c>
      <c r="F18" s="112">
        <v>0</v>
      </c>
      <c r="G18" s="112">
        <v>0</v>
      </c>
      <c r="H18" s="112">
        <v>0</v>
      </c>
      <c r="I18" s="112">
        <v>0</v>
      </c>
      <c r="J18" s="112">
        <v>0</v>
      </c>
      <c r="K18" s="112">
        <v>0</v>
      </c>
      <c r="L18" s="112">
        <v>0</v>
      </c>
      <c r="M18" s="112">
        <f t="shared" si="1"/>
        <v>0</v>
      </c>
    </row>
    <row r="19" spans="1:13" x14ac:dyDescent="0.35">
      <c r="A19" s="5" t="s">
        <v>6</v>
      </c>
      <c r="B19" s="112">
        <v>0</v>
      </c>
      <c r="C19" s="112">
        <v>0</v>
      </c>
      <c r="D19" s="112">
        <v>0</v>
      </c>
      <c r="E19" s="112">
        <v>0</v>
      </c>
      <c r="F19" s="112">
        <v>0</v>
      </c>
      <c r="G19" s="112">
        <v>0</v>
      </c>
      <c r="H19" s="112">
        <v>0</v>
      </c>
      <c r="I19" s="112">
        <v>0</v>
      </c>
      <c r="J19" s="112">
        <v>0</v>
      </c>
      <c r="K19" s="112">
        <v>0</v>
      </c>
      <c r="L19" s="112">
        <v>0</v>
      </c>
      <c r="M19" s="112">
        <f t="shared" si="1"/>
        <v>0</v>
      </c>
    </row>
    <row r="20" spans="1:13" x14ac:dyDescent="0.35">
      <c r="A20" s="5" t="s">
        <v>7</v>
      </c>
      <c r="B20" s="112">
        <v>0</v>
      </c>
      <c r="C20" s="112">
        <v>0</v>
      </c>
      <c r="D20" s="112">
        <v>0</v>
      </c>
      <c r="E20" s="112">
        <v>0</v>
      </c>
      <c r="F20" s="112">
        <v>0</v>
      </c>
      <c r="G20" s="112">
        <v>0</v>
      </c>
      <c r="H20" s="112">
        <v>0</v>
      </c>
      <c r="I20" s="112">
        <v>0</v>
      </c>
      <c r="J20" s="112">
        <v>0</v>
      </c>
      <c r="K20" s="112">
        <v>0</v>
      </c>
      <c r="L20" s="112">
        <v>0</v>
      </c>
      <c r="M20" s="112">
        <f t="shared" si="1"/>
        <v>0</v>
      </c>
    </row>
    <row r="21" spans="1:13" x14ac:dyDescent="0.35">
      <c r="A21" s="5" t="s">
        <v>12</v>
      </c>
      <c r="B21" s="290" t="s">
        <v>405</v>
      </c>
      <c r="C21" s="290"/>
      <c r="D21" s="290"/>
      <c r="E21" s="290"/>
      <c r="F21" s="290"/>
      <c r="G21" s="290"/>
      <c r="H21" s="290"/>
      <c r="I21" s="290"/>
      <c r="J21" s="290"/>
      <c r="K21" s="290"/>
      <c r="L21" s="290"/>
      <c r="M21" s="290"/>
    </row>
    <row r="22" spans="1:13" ht="43.5" x14ac:dyDescent="0.35">
      <c r="A22" s="5" t="s">
        <v>13</v>
      </c>
      <c r="B22" s="290" t="s">
        <v>385</v>
      </c>
      <c r="C22" s="290"/>
      <c r="D22" s="290"/>
      <c r="E22" s="290"/>
      <c r="F22" s="290"/>
      <c r="G22" s="290"/>
      <c r="H22" s="290"/>
      <c r="I22" s="290"/>
      <c r="J22" s="290"/>
      <c r="K22" s="290"/>
      <c r="L22" s="290"/>
      <c r="M22" s="290"/>
    </row>
    <row r="25" spans="1:13" x14ac:dyDescent="0.35">
      <c r="A25" s="289" t="s">
        <v>14</v>
      </c>
      <c r="B25" s="289"/>
      <c r="C25" s="289"/>
      <c r="D25" s="289"/>
      <c r="E25" s="289"/>
      <c r="F25" s="289"/>
      <c r="G25" s="289"/>
      <c r="H25" s="289"/>
      <c r="I25" s="289"/>
      <c r="J25" s="289"/>
    </row>
    <row r="26" spans="1:13" x14ac:dyDescent="0.35">
      <c r="A26" s="291" t="s">
        <v>15</v>
      </c>
      <c r="B26" s="291"/>
      <c r="C26" s="291"/>
      <c r="D26" s="291"/>
      <c r="E26" s="291"/>
      <c r="F26" s="291"/>
      <c r="G26" s="291"/>
      <c r="H26" s="291"/>
      <c r="I26" s="291"/>
      <c r="J26" s="291"/>
    </row>
    <row r="27" spans="1:13" x14ac:dyDescent="0.35">
      <c r="A27" s="290" t="s">
        <v>16</v>
      </c>
      <c r="B27" s="290"/>
      <c r="C27" s="6">
        <v>0</v>
      </c>
      <c r="D27" s="5">
        <v>1</v>
      </c>
      <c r="E27" s="5">
        <v>2</v>
      </c>
      <c r="F27" s="5">
        <v>3</v>
      </c>
      <c r="G27" s="5">
        <v>5</v>
      </c>
      <c r="H27" s="5">
        <v>10</v>
      </c>
      <c r="I27" s="292" t="s">
        <v>3</v>
      </c>
      <c r="J27" s="292"/>
    </row>
    <row r="28" spans="1:13" ht="43.5" x14ac:dyDescent="0.35">
      <c r="A28" s="111" t="s">
        <v>17</v>
      </c>
      <c r="B28" s="5" t="s">
        <v>20</v>
      </c>
      <c r="C28" s="111"/>
      <c r="D28" s="111"/>
      <c r="E28" s="111"/>
      <c r="F28" s="111"/>
      <c r="G28" s="111"/>
      <c r="H28" s="111"/>
      <c r="I28" s="290"/>
      <c r="J28" s="290"/>
    </row>
    <row r="29" spans="1:13" ht="87" x14ac:dyDescent="0.35">
      <c r="A29" s="111" t="s">
        <v>18</v>
      </c>
      <c r="B29" s="5" t="s">
        <v>21</v>
      </c>
      <c r="C29" s="111"/>
      <c r="D29" s="111"/>
      <c r="E29" s="111"/>
      <c r="F29" s="111"/>
      <c r="G29" s="111"/>
      <c r="H29" s="111"/>
      <c r="I29" s="294"/>
      <c r="J29" s="296"/>
    </row>
    <row r="30" spans="1:13" ht="87" x14ac:dyDescent="0.35">
      <c r="A30" s="111" t="s">
        <v>19</v>
      </c>
      <c r="B30" s="7" t="s">
        <v>22</v>
      </c>
      <c r="C30" s="111"/>
      <c r="D30" s="111"/>
      <c r="E30" s="111"/>
      <c r="F30" s="111"/>
      <c r="G30" s="111"/>
      <c r="H30" s="111"/>
      <c r="I30" s="290"/>
      <c r="J30" s="290"/>
    </row>
    <row r="31" spans="1:13" ht="29" x14ac:dyDescent="0.35">
      <c r="A31" s="8"/>
      <c r="B31" s="5" t="s">
        <v>23</v>
      </c>
      <c r="C31" s="111"/>
      <c r="D31" s="111"/>
      <c r="E31" s="111"/>
      <c r="F31" s="111"/>
      <c r="G31" s="111"/>
      <c r="H31" s="111"/>
      <c r="I31" s="290"/>
      <c r="J31" s="290"/>
    </row>
    <row r="32" spans="1:13" ht="43.5" x14ac:dyDescent="0.35">
      <c r="A32" s="290" t="s">
        <v>24</v>
      </c>
      <c r="B32" s="5" t="s">
        <v>20</v>
      </c>
      <c r="C32" s="290"/>
      <c r="D32" s="290"/>
      <c r="E32" s="290"/>
      <c r="F32" s="290"/>
      <c r="G32" s="290"/>
      <c r="H32" s="290"/>
      <c r="I32" s="290"/>
      <c r="J32" s="290"/>
    </row>
    <row r="33" spans="1:10" ht="87" x14ac:dyDescent="0.35">
      <c r="A33" s="290"/>
      <c r="B33" s="5" t="s">
        <v>21</v>
      </c>
      <c r="C33" s="290"/>
      <c r="D33" s="290"/>
      <c r="E33" s="290"/>
      <c r="F33" s="290"/>
      <c r="G33" s="290"/>
      <c r="H33" s="290"/>
      <c r="I33" s="290"/>
      <c r="J33" s="290"/>
    </row>
    <row r="34" spans="1:10" ht="87" x14ac:dyDescent="0.35">
      <c r="A34" s="290"/>
      <c r="B34" s="7" t="s">
        <v>25</v>
      </c>
      <c r="C34" s="290"/>
      <c r="D34" s="290"/>
      <c r="E34" s="290"/>
      <c r="F34" s="290"/>
      <c r="G34" s="290"/>
      <c r="H34" s="290"/>
      <c r="I34" s="290"/>
      <c r="J34" s="290"/>
    </row>
    <row r="35" spans="1:10" ht="29" x14ac:dyDescent="0.35">
      <c r="A35" s="290"/>
      <c r="B35" s="5" t="s">
        <v>23</v>
      </c>
      <c r="C35" s="111"/>
      <c r="D35" s="111"/>
      <c r="E35" s="111"/>
      <c r="F35" s="111"/>
      <c r="G35" s="111"/>
      <c r="H35" s="111"/>
      <c r="I35" s="290"/>
      <c r="J35" s="290"/>
    </row>
    <row r="36" spans="1:10" ht="87" x14ac:dyDescent="0.35">
      <c r="A36" s="290" t="s">
        <v>26</v>
      </c>
      <c r="B36" s="5" t="s">
        <v>22</v>
      </c>
      <c r="C36" s="294"/>
      <c r="D36" s="295"/>
      <c r="E36" s="295"/>
      <c r="F36" s="295"/>
      <c r="G36" s="295"/>
      <c r="H36" s="295"/>
      <c r="I36" s="295"/>
      <c r="J36" s="296"/>
    </row>
    <row r="37" spans="1:10" ht="29" x14ac:dyDescent="0.35">
      <c r="A37" s="290"/>
      <c r="B37" s="5" t="s">
        <v>23</v>
      </c>
      <c r="C37" s="111"/>
      <c r="D37" s="111"/>
      <c r="E37" s="111"/>
      <c r="F37" s="111"/>
      <c r="G37" s="111"/>
      <c r="H37" s="111"/>
      <c r="I37" s="290"/>
      <c r="J37" s="290"/>
    </row>
    <row r="38" spans="1:10" ht="43.5" x14ac:dyDescent="0.35">
      <c r="A38" s="111" t="s">
        <v>13</v>
      </c>
      <c r="B38" s="294"/>
      <c r="C38" s="295"/>
      <c r="D38" s="295"/>
      <c r="E38" s="295"/>
      <c r="F38" s="295"/>
      <c r="G38" s="295"/>
      <c r="H38" s="295"/>
      <c r="I38" s="295"/>
      <c r="J38" s="296"/>
    </row>
  </sheetData>
  <mergeCells count="22">
    <mergeCell ref="I30:J30"/>
    <mergeCell ref="A1:M1"/>
    <mergeCell ref="A2:A3"/>
    <mergeCell ref="B2:M2"/>
    <mergeCell ref="B21:M21"/>
    <mergeCell ref="B22:M22"/>
    <mergeCell ref="A25:J25"/>
    <mergeCell ref="A26:J26"/>
    <mergeCell ref="A27:B27"/>
    <mergeCell ref="I27:J27"/>
    <mergeCell ref="I28:J28"/>
    <mergeCell ref="I29:J29"/>
    <mergeCell ref="A36:A37"/>
    <mergeCell ref="C36:J36"/>
    <mergeCell ref="I37:J37"/>
    <mergeCell ref="B38:J38"/>
    <mergeCell ref="I31:J31"/>
    <mergeCell ref="A32:A35"/>
    <mergeCell ref="C32:J32"/>
    <mergeCell ref="C33:J33"/>
    <mergeCell ref="C34:J34"/>
    <mergeCell ref="I35:J35"/>
  </mergeCells>
  <pageMargins left="0.7" right="0.7" top="0.75" bottom="0.75" header="0.3" footer="0.3"/>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workbookViewId="0">
      <selection activeCell="O21" sqref="O21"/>
    </sheetView>
  </sheetViews>
  <sheetFormatPr defaultRowHeight="14.5" x14ac:dyDescent="0.35"/>
  <cols>
    <col min="1" max="1" width="33.7265625" customWidth="1"/>
    <col min="5" max="5" width="9.1796875" customWidth="1"/>
    <col min="16" max="16" width="12" customWidth="1"/>
  </cols>
  <sheetData>
    <row r="1" spans="1:21" x14ac:dyDescent="0.35">
      <c r="A1" s="289"/>
      <c r="B1" s="289"/>
      <c r="C1" s="289"/>
      <c r="D1" s="289"/>
      <c r="E1" s="289"/>
      <c r="F1" s="289"/>
      <c r="G1" s="289"/>
      <c r="H1" s="289"/>
      <c r="I1" s="289"/>
      <c r="J1" s="289"/>
      <c r="K1" s="289"/>
      <c r="L1" s="289"/>
      <c r="M1" s="289"/>
    </row>
    <row r="2" spans="1:21" x14ac:dyDescent="0.35">
      <c r="A2" s="290" t="s">
        <v>1</v>
      </c>
      <c r="B2" s="291" t="s">
        <v>2</v>
      </c>
      <c r="C2" s="291"/>
      <c r="D2" s="291"/>
      <c r="E2" s="291"/>
      <c r="F2" s="291"/>
      <c r="G2" s="291"/>
      <c r="H2" s="291"/>
      <c r="I2" s="291"/>
      <c r="J2" s="291"/>
      <c r="K2" s="291"/>
      <c r="L2" s="291"/>
      <c r="M2" s="291"/>
    </row>
    <row r="3" spans="1:21" ht="29" x14ac:dyDescent="0.35">
      <c r="A3" s="290"/>
      <c r="B3" s="1">
        <v>0</v>
      </c>
      <c r="C3" s="1">
        <v>1</v>
      </c>
      <c r="D3" s="1">
        <v>2</v>
      </c>
      <c r="E3" s="1">
        <v>3</v>
      </c>
      <c r="F3" s="1">
        <v>4</v>
      </c>
      <c r="G3" s="1">
        <v>5</v>
      </c>
      <c r="H3" s="1">
        <v>6</v>
      </c>
      <c r="I3" s="1">
        <v>7</v>
      </c>
      <c r="J3" s="1">
        <v>8</v>
      </c>
      <c r="K3" s="1">
        <v>9</v>
      </c>
      <c r="L3" s="1">
        <v>10</v>
      </c>
      <c r="M3" s="2" t="s">
        <v>3</v>
      </c>
    </row>
    <row r="4" spans="1:21" x14ac:dyDescent="0.35">
      <c r="A4" s="3" t="s">
        <v>4</v>
      </c>
      <c r="B4" s="112">
        <f>SUM(B5:B7)</f>
        <v>0</v>
      </c>
      <c r="C4" s="112">
        <f t="shared" ref="C4:L4" si="0">SUM(C5:C7)</f>
        <v>0</v>
      </c>
      <c r="D4" s="112">
        <f t="shared" si="0"/>
        <v>0</v>
      </c>
      <c r="E4" s="112">
        <f t="shared" si="0"/>
        <v>0</v>
      </c>
      <c r="F4" s="112">
        <f t="shared" si="0"/>
        <v>0</v>
      </c>
      <c r="G4" s="112">
        <f t="shared" si="0"/>
        <v>0</v>
      </c>
      <c r="H4" s="112">
        <f t="shared" si="0"/>
        <v>0</v>
      </c>
      <c r="I4" s="112">
        <f t="shared" si="0"/>
        <v>0</v>
      </c>
      <c r="J4" s="112">
        <f t="shared" si="0"/>
        <v>0</v>
      </c>
      <c r="K4" s="112">
        <f t="shared" si="0"/>
        <v>0</v>
      </c>
      <c r="L4" s="112">
        <f t="shared" si="0"/>
        <v>0</v>
      </c>
      <c r="M4" s="112">
        <f>SUM(B4:L4)</f>
        <v>0</v>
      </c>
    </row>
    <row r="5" spans="1:21" x14ac:dyDescent="0.35">
      <c r="A5" s="5" t="s">
        <v>5</v>
      </c>
      <c r="B5" s="112">
        <v>0</v>
      </c>
      <c r="C5" s="112">
        <v>0</v>
      </c>
      <c r="D5" s="112">
        <v>0</v>
      </c>
      <c r="E5" s="112">
        <v>0</v>
      </c>
      <c r="F5" s="112">
        <v>0</v>
      </c>
      <c r="G5" s="112">
        <v>0</v>
      </c>
      <c r="H5" s="112">
        <v>0</v>
      </c>
      <c r="I5" s="112">
        <v>0</v>
      </c>
      <c r="J5" s="112">
        <v>0</v>
      </c>
      <c r="K5" s="112">
        <v>0</v>
      </c>
      <c r="L5" s="112">
        <v>0</v>
      </c>
      <c r="M5" s="112">
        <f t="shared" ref="M5:M20" si="1">SUM(B5:L5)</f>
        <v>0</v>
      </c>
    </row>
    <row r="6" spans="1:21" x14ac:dyDescent="0.35">
      <c r="A6" s="5" t="s">
        <v>6</v>
      </c>
      <c r="B6" s="112">
        <v>0</v>
      </c>
      <c r="C6" s="112">
        <v>0</v>
      </c>
      <c r="D6" s="112">
        <v>0</v>
      </c>
      <c r="E6" s="112">
        <v>0</v>
      </c>
      <c r="F6" s="112">
        <v>0</v>
      </c>
      <c r="G6" s="112">
        <v>0</v>
      </c>
      <c r="H6" s="112">
        <v>0</v>
      </c>
      <c r="I6" s="112">
        <v>0</v>
      </c>
      <c r="J6" s="112">
        <v>0</v>
      </c>
      <c r="K6" s="112">
        <v>0</v>
      </c>
      <c r="L6" s="112">
        <v>0</v>
      </c>
      <c r="M6" s="112">
        <f t="shared" si="1"/>
        <v>0</v>
      </c>
    </row>
    <row r="7" spans="1:21" x14ac:dyDescent="0.35">
      <c r="A7" s="5" t="s">
        <v>7</v>
      </c>
      <c r="B7" s="112">
        <v>0</v>
      </c>
      <c r="C7" s="112">
        <v>0</v>
      </c>
      <c r="D7" s="112">
        <v>0</v>
      </c>
      <c r="E7" s="112">
        <v>0</v>
      </c>
      <c r="F7" s="112">
        <v>0</v>
      </c>
      <c r="G7" s="112">
        <v>0</v>
      </c>
      <c r="H7" s="112">
        <v>0</v>
      </c>
      <c r="I7" s="112">
        <v>0</v>
      </c>
      <c r="J7" s="112">
        <v>0</v>
      </c>
      <c r="K7" s="112">
        <v>0</v>
      </c>
      <c r="L7" s="112">
        <v>0</v>
      </c>
      <c r="M7" s="112">
        <f t="shared" si="1"/>
        <v>0</v>
      </c>
    </row>
    <row r="8" spans="1:21" x14ac:dyDescent="0.35">
      <c r="A8" s="3" t="s">
        <v>8</v>
      </c>
      <c r="B8" s="112">
        <f>SUM(B9:B11)</f>
        <v>2.1360000000000001</v>
      </c>
      <c r="C8" s="112">
        <f t="shared" ref="C8:L8" si="2">SUM(C9:C11)</f>
        <v>1.5069999999999999</v>
      </c>
      <c r="D8" s="112">
        <f t="shared" si="2"/>
        <v>0.65500000000000003</v>
      </c>
      <c r="E8" s="112">
        <f t="shared" si="2"/>
        <v>0.499</v>
      </c>
      <c r="F8" s="112">
        <f t="shared" si="2"/>
        <v>0.499</v>
      </c>
      <c r="G8" s="112">
        <f t="shared" si="2"/>
        <v>0.499</v>
      </c>
      <c r="H8" s="112">
        <f t="shared" si="2"/>
        <v>0.499</v>
      </c>
      <c r="I8" s="112">
        <f t="shared" si="2"/>
        <v>0.499</v>
      </c>
      <c r="J8" s="112">
        <f t="shared" si="2"/>
        <v>0.499</v>
      </c>
      <c r="K8" s="112">
        <f t="shared" si="2"/>
        <v>0.499</v>
      </c>
      <c r="L8" s="112">
        <f t="shared" si="2"/>
        <v>0.499</v>
      </c>
      <c r="M8" s="112">
        <f t="shared" si="1"/>
        <v>8.2899999999999974</v>
      </c>
    </row>
    <row r="9" spans="1:21" x14ac:dyDescent="0.35">
      <c r="A9" s="5" t="s">
        <v>5</v>
      </c>
      <c r="B9" s="112">
        <v>2.1360000000000001</v>
      </c>
      <c r="C9" s="112">
        <v>1.5069999999999999</v>
      </c>
      <c r="D9" s="112">
        <v>0.65500000000000003</v>
      </c>
      <c r="E9" s="112">
        <v>0.499</v>
      </c>
      <c r="F9" s="112">
        <v>0.499</v>
      </c>
      <c r="G9" s="112">
        <v>0.499</v>
      </c>
      <c r="H9" s="112">
        <v>0.499</v>
      </c>
      <c r="I9" s="112">
        <v>0.499</v>
      </c>
      <c r="J9" s="112">
        <v>0.499</v>
      </c>
      <c r="K9" s="112">
        <v>0.499</v>
      </c>
      <c r="L9" s="112">
        <v>0.499</v>
      </c>
      <c r="M9" s="112">
        <f t="shared" si="1"/>
        <v>8.2899999999999974</v>
      </c>
    </row>
    <row r="10" spans="1:21" x14ac:dyDescent="0.35">
      <c r="A10" s="5" t="s">
        <v>6</v>
      </c>
      <c r="B10" s="112">
        <v>0</v>
      </c>
      <c r="C10" s="112">
        <v>0</v>
      </c>
      <c r="D10" s="112">
        <v>0</v>
      </c>
      <c r="E10" s="112">
        <v>0</v>
      </c>
      <c r="F10" s="112">
        <v>0</v>
      </c>
      <c r="G10" s="112">
        <v>0</v>
      </c>
      <c r="H10" s="112">
        <v>0</v>
      </c>
      <c r="I10" s="112">
        <v>0</v>
      </c>
      <c r="J10" s="112">
        <v>0</v>
      </c>
      <c r="K10" s="112">
        <v>0</v>
      </c>
      <c r="L10" s="112">
        <v>0</v>
      </c>
      <c r="M10" s="112">
        <f t="shared" si="1"/>
        <v>0</v>
      </c>
      <c r="R10" s="116"/>
      <c r="S10" s="116"/>
      <c r="T10" s="116"/>
      <c r="U10" s="117"/>
    </row>
    <row r="11" spans="1:21" x14ac:dyDescent="0.35">
      <c r="A11" s="5" t="s">
        <v>7</v>
      </c>
      <c r="B11" s="112">
        <v>0</v>
      </c>
      <c r="C11" s="112">
        <v>0</v>
      </c>
      <c r="D11" s="112">
        <v>0</v>
      </c>
      <c r="E11" s="112">
        <v>0</v>
      </c>
      <c r="F11" s="112">
        <v>0</v>
      </c>
      <c r="G11" s="112">
        <v>0</v>
      </c>
      <c r="H11" s="112">
        <v>0</v>
      </c>
      <c r="I11" s="112">
        <v>0</v>
      </c>
      <c r="J11" s="112">
        <v>0</v>
      </c>
      <c r="K11" s="112">
        <v>0</v>
      </c>
      <c r="L11" s="112">
        <v>0</v>
      </c>
      <c r="M11" s="112">
        <f t="shared" si="1"/>
        <v>0</v>
      </c>
    </row>
    <row r="12" spans="1:21" x14ac:dyDescent="0.35">
      <c r="A12" s="3" t="s">
        <v>11</v>
      </c>
      <c r="B12" s="112">
        <f>SUM(B13:B15)</f>
        <v>-2.1360000000000001</v>
      </c>
      <c r="C12" s="112">
        <f t="shared" ref="C12:L12" si="3">SUM(C13:C15)</f>
        <v>-1.5069999999999999</v>
      </c>
      <c r="D12" s="112">
        <f t="shared" si="3"/>
        <v>-0.65500000000000003</v>
      </c>
      <c r="E12" s="112">
        <f t="shared" si="3"/>
        <v>-0.499</v>
      </c>
      <c r="F12" s="112">
        <f t="shared" si="3"/>
        <v>-0.499</v>
      </c>
      <c r="G12" s="112">
        <f t="shared" si="3"/>
        <v>-0.499</v>
      </c>
      <c r="H12" s="112">
        <f t="shared" si="3"/>
        <v>-0.499</v>
      </c>
      <c r="I12" s="112">
        <f t="shared" si="3"/>
        <v>-0.499</v>
      </c>
      <c r="J12" s="112">
        <f t="shared" si="3"/>
        <v>-0.499</v>
      </c>
      <c r="K12" s="112">
        <f t="shared" si="3"/>
        <v>-0.499</v>
      </c>
      <c r="L12" s="112">
        <f t="shared" si="3"/>
        <v>-0.499</v>
      </c>
      <c r="M12" s="112">
        <f t="shared" si="1"/>
        <v>-8.2899999999999974</v>
      </c>
    </row>
    <row r="13" spans="1:21" ht="15" thickBot="1" x14ac:dyDescent="0.4">
      <c r="A13" s="5" t="s">
        <v>5</v>
      </c>
      <c r="B13" s="112">
        <v>-2.1360000000000001</v>
      </c>
      <c r="C13" s="112">
        <v>-1.5069999999999999</v>
      </c>
      <c r="D13" s="112">
        <v>-0.65500000000000003</v>
      </c>
      <c r="E13" s="112">
        <v>-0.499</v>
      </c>
      <c r="F13" s="112">
        <v>-0.499</v>
      </c>
      <c r="G13" s="112">
        <v>-0.499</v>
      </c>
      <c r="H13" s="112">
        <v>-0.499</v>
      </c>
      <c r="I13" s="112">
        <v>-0.499</v>
      </c>
      <c r="J13" s="112">
        <v>-0.499</v>
      </c>
      <c r="K13" s="112">
        <v>-0.499</v>
      </c>
      <c r="L13" s="112">
        <v>-0.499</v>
      </c>
      <c r="M13" s="112">
        <f t="shared" si="1"/>
        <v>-8.2899999999999974</v>
      </c>
    </row>
    <row r="14" spans="1:21" ht="15" thickBot="1" x14ac:dyDescent="0.4">
      <c r="A14" s="5" t="s">
        <v>6</v>
      </c>
      <c r="B14" s="112">
        <v>0</v>
      </c>
      <c r="C14" s="112">
        <v>0</v>
      </c>
      <c r="D14" s="112">
        <v>0</v>
      </c>
      <c r="E14" s="112">
        <v>0</v>
      </c>
      <c r="F14" s="112">
        <v>0</v>
      </c>
      <c r="G14" s="112">
        <v>0</v>
      </c>
      <c r="H14" s="112">
        <v>0</v>
      </c>
      <c r="I14" s="112">
        <v>0</v>
      </c>
      <c r="J14" s="112">
        <v>0</v>
      </c>
      <c r="K14" s="112">
        <v>0</v>
      </c>
      <c r="L14" s="112">
        <v>0</v>
      </c>
      <c r="M14" s="112">
        <f t="shared" si="1"/>
        <v>0</v>
      </c>
      <c r="O14" s="118" t="s">
        <v>372</v>
      </c>
      <c r="P14" s="106">
        <v>1.3480000000000001</v>
      </c>
    </row>
    <row r="15" spans="1:21" x14ac:dyDescent="0.35">
      <c r="A15" s="5" t="s">
        <v>7</v>
      </c>
      <c r="B15" s="112">
        <v>0</v>
      </c>
      <c r="C15" s="112">
        <v>0</v>
      </c>
      <c r="D15" s="112">
        <v>0</v>
      </c>
      <c r="E15" s="112">
        <v>0</v>
      </c>
      <c r="F15" s="112">
        <v>0</v>
      </c>
      <c r="G15" s="112">
        <v>0</v>
      </c>
      <c r="H15" s="112">
        <v>0</v>
      </c>
      <c r="I15" s="112">
        <v>0</v>
      </c>
      <c r="J15" s="112">
        <v>0</v>
      </c>
      <c r="K15" s="112">
        <v>0</v>
      </c>
      <c r="L15" s="112">
        <v>0</v>
      </c>
      <c r="M15" s="112">
        <f t="shared" si="1"/>
        <v>0</v>
      </c>
      <c r="O15" s="448" t="s">
        <v>373</v>
      </c>
      <c r="P15" s="450">
        <f>SUM(Q15:Q16)</f>
        <v>6.9470000000000001</v>
      </c>
      <c r="Q15" s="106">
        <v>2.95</v>
      </c>
    </row>
    <row r="16" spans="1:21" ht="29.5" thickBot="1" x14ac:dyDescent="0.4">
      <c r="A16" s="3" t="s">
        <v>9</v>
      </c>
      <c r="B16" s="112">
        <v>11.45</v>
      </c>
      <c r="C16" s="112">
        <v>8.08</v>
      </c>
      <c r="D16" s="112">
        <v>3.5139999999999998</v>
      </c>
      <c r="E16" s="112">
        <v>0</v>
      </c>
      <c r="F16" s="112">
        <v>0</v>
      </c>
      <c r="G16" s="112">
        <v>0</v>
      </c>
      <c r="H16" s="112">
        <v>0</v>
      </c>
      <c r="I16" s="112">
        <v>0</v>
      </c>
      <c r="J16" s="112">
        <v>0</v>
      </c>
      <c r="K16" s="112">
        <v>0</v>
      </c>
      <c r="L16" s="112">
        <v>0</v>
      </c>
      <c r="M16" s="112">
        <f>SUM(B16:L16)</f>
        <v>23.044</v>
      </c>
      <c r="O16" s="449"/>
      <c r="P16" s="451"/>
      <c r="Q16" s="119">
        <v>3.9969999999999999</v>
      </c>
    </row>
    <row r="17" spans="1:13" x14ac:dyDescent="0.35">
      <c r="A17" s="3" t="s">
        <v>10</v>
      </c>
      <c r="B17" s="112">
        <f>SUM(B18:B20)</f>
        <v>0</v>
      </c>
      <c r="C17" s="112">
        <v>0</v>
      </c>
      <c r="D17" s="112">
        <v>0</v>
      </c>
      <c r="E17" s="112">
        <v>0</v>
      </c>
      <c r="F17" s="112">
        <v>0</v>
      </c>
      <c r="G17" s="112">
        <v>0</v>
      </c>
      <c r="H17" s="112">
        <v>0</v>
      </c>
      <c r="I17" s="112">
        <v>0</v>
      </c>
      <c r="J17" s="112">
        <v>0</v>
      </c>
      <c r="K17" s="112">
        <v>0</v>
      </c>
      <c r="L17" s="112">
        <v>0</v>
      </c>
      <c r="M17" s="112">
        <f t="shared" si="1"/>
        <v>0</v>
      </c>
    </row>
    <row r="18" spans="1:13" x14ac:dyDescent="0.35">
      <c r="A18" s="5" t="s">
        <v>5</v>
      </c>
      <c r="B18" s="112">
        <v>0</v>
      </c>
      <c r="C18" s="112">
        <v>0</v>
      </c>
      <c r="D18" s="112">
        <v>0</v>
      </c>
      <c r="E18" s="112">
        <v>0</v>
      </c>
      <c r="F18" s="112">
        <v>0</v>
      </c>
      <c r="G18" s="112">
        <v>0</v>
      </c>
      <c r="H18" s="112">
        <v>0</v>
      </c>
      <c r="I18" s="112">
        <v>0</v>
      </c>
      <c r="J18" s="112">
        <v>0</v>
      </c>
      <c r="K18" s="112">
        <v>0</v>
      </c>
      <c r="L18" s="112">
        <v>0</v>
      </c>
      <c r="M18" s="112">
        <f t="shared" si="1"/>
        <v>0</v>
      </c>
    </row>
    <row r="19" spans="1:13" x14ac:dyDescent="0.35">
      <c r="A19" s="5" t="s">
        <v>6</v>
      </c>
      <c r="B19" s="112">
        <v>0</v>
      </c>
      <c r="C19" s="112">
        <v>0</v>
      </c>
      <c r="D19" s="112">
        <v>0</v>
      </c>
      <c r="E19" s="112">
        <v>0</v>
      </c>
      <c r="F19" s="112">
        <v>0</v>
      </c>
      <c r="G19" s="112">
        <v>0</v>
      </c>
      <c r="H19" s="112">
        <v>0</v>
      </c>
      <c r="I19" s="112">
        <v>0</v>
      </c>
      <c r="J19" s="112">
        <v>0</v>
      </c>
      <c r="K19" s="112">
        <v>0</v>
      </c>
      <c r="L19" s="112">
        <v>0</v>
      </c>
      <c r="M19" s="112">
        <f t="shared" si="1"/>
        <v>0</v>
      </c>
    </row>
    <row r="20" spans="1:13" x14ac:dyDescent="0.35">
      <c r="A20" s="5" t="s">
        <v>7</v>
      </c>
      <c r="B20" s="112">
        <v>0</v>
      </c>
      <c r="C20" s="112">
        <v>0</v>
      </c>
      <c r="D20" s="112">
        <v>0</v>
      </c>
      <c r="E20" s="112">
        <v>0</v>
      </c>
      <c r="F20" s="112">
        <v>0</v>
      </c>
      <c r="G20" s="112">
        <v>0</v>
      </c>
      <c r="H20" s="112">
        <v>0</v>
      </c>
      <c r="I20" s="112">
        <v>0</v>
      </c>
      <c r="J20" s="112">
        <v>0</v>
      </c>
      <c r="K20" s="112">
        <v>0</v>
      </c>
      <c r="L20" s="112">
        <v>0</v>
      </c>
      <c r="M20" s="112">
        <f t="shared" si="1"/>
        <v>0</v>
      </c>
    </row>
    <row r="21" spans="1:13" ht="70.5" customHeight="1" x14ac:dyDescent="0.35">
      <c r="A21" s="5" t="s">
        <v>12</v>
      </c>
      <c r="B21" s="290" t="s">
        <v>371</v>
      </c>
      <c r="C21" s="290"/>
      <c r="D21" s="290"/>
      <c r="E21" s="290"/>
      <c r="F21" s="290"/>
      <c r="G21" s="290"/>
      <c r="H21" s="290"/>
      <c r="I21" s="290"/>
      <c r="J21" s="290"/>
      <c r="K21" s="290"/>
      <c r="L21" s="290"/>
      <c r="M21" s="290"/>
    </row>
    <row r="22" spans="1:13" ht="43.5" x14ac:dyDescent="0.35">
      <c r="A22" s="5" t="s">
        <v>13</v>
      </c>
      <c r="B22" s="290" t="s">
        <v>374</v>
      </c>
      <c r="C22" s="290"/>
      <c r="D22" s="290"/>
      <c r="E22" s="290"/>
      <c r="F22" s="290"/>
      <c r="G22" s="290"/>
      <c r="H22" s="290"/>
      <c r="I22" s="290"/>
      <c r="J22" s="290"/>
      <c r="K22" s="290"/>
      <c r="L22" s="290"/>
      <c r="M22" s="290"/>
    </row>
    <row r="25" spans="1:13" x14ac:dyDescent="0.35">
      <c r="A25" s="289" t="s">
        <v>14</v>
      </c>
      <c r="B25" s="289"/>
      <c r="C25" s="289"/>
      <c r="D25" s="289"/>
      <c r="E25" s="289"/>
      <c r="F25" s="289"/>
      <c r="G25" s="289"/>
      <c r="H25" s="289"/>
      <c r="I25" s="289"/>
      <c r="J25" s="289"/>
    </row>
    <row r="26" spans="1:13" x14ac:dyDescent="0.35">
      <c r="A26" s="291" t="s">
        <v>15</v>
      </c>
      <c r="B26" s="291"/>
      <c r="C26" s="291"/>
      <c r="D26" s="291"/>
      <c r="E26" s="291"/>
      <c r="F26" s="291"/>
      <c r="G26" s="291"/>
      <c r="H26" s="291"/>
      <c r="I26" s="291"/>
      <c r="J26" s="291"/>
    </row>
    <row r="27" spans="1:13" x14ac:dyDescent="0.35">
      <c r="A27" s="290" t="s">
        <v>16</v>
      </c>
      <c r="B27" s="290"/>
      <c r="C27" s="6">
        <v>0</v>
      </c>
      <c r="D27" s="5">
        <v>1</v>
      </c>
      <c r="E27" s="5">
        <v>2</v>
      </c>
      <c r="F27" s="5">
        <v>3</v>
      </c>
      <c r="G27" s="5">
        <v>5</v>
      </c>
      <c r="H27" s="5">
        <v>10</v>
      </c>
      <c r="I27" s="292" t="s">
        <v>3</v>
      </c>
      <c r="J27" s="292"/>
    </row>
    <row r="28" spans="1:13" ht="43.5" x14ac:dyDescent="0.35">
      <c r="A28" s="111" t="s">
        <v>17</v>
      </c>
      <c r="B28" s="5" t="s">
        <v>20</v>
      </c>
      <c r="C28" s="111"/>
      <c r="D28" s="111"/>
      <c r="E28" s="111"/>
      <c r="F28" s="111"/>
      <c r="G28" s="111"/>
      <c r="H28" s="111"/>
      <c r="I28" s="290"/>
      <c r="J28" s="290"/>
    </row>
    <row r="29" spans="1:13" ht="87" x14ac:dyDescent="0.35">
      <c r="A29" s="111" t="s">
        <v>18</v>
      </c>
      <c r="B29" s="5" t="s">
        <v>21</v>
      </c>
      <c r="C29" s="111"/>
      <c r="D29" s="111"/>
      <c r="E29" s="111"/>
      <c r="F29" s="111"/>
      <c r="G29" s="111"/>
      <c r="H29" s="111"/>
      <c r="I29" s="294"/>
      <c r="J29" s="296"/>
    </row>
    <row r="30" spans="1:13" ht="87" x14ac:dyDescent="0.35">
      <c r="A30" s="111" t="s">
        <v>19</v>
      </c>
      <c r="B30" s="7" t="s">
        <v>22</v>
      </c>
      <c r="C30" s="111"/>
      <c r="D30" s="111"/>
      <c r="E30" s="111"/>
      <c r="F30" s="111"/>
      <c r="G30" s="111"/>
      <c r="H30" s="111"/>
      <c r="I30" s="290"/>
      <c r="J30" s="290"/>
    </row>
    <row r="31" spans="1:13" ht="29" x14ac:dyDescent="0.35">
      <c r="A31" s="8"/>
      <c r="B31" s="5" t="s">
        <v>23</v>
      </c>
      <c r="C31" s="111"/>
      <c r="D31" s="111"/>
      <c r="E31" s="111"/>
      <c r="F31" s="111"/>
      <c r="G31" s="111"/>
      <c r="H31" s="111"/>
      <c r="I31" s="290"/>
      <c r="J31" s="290"/>
    </row>
    <row r="32" spans="1:13" ht="43.5" x14ac:dyDescent="0.35">
      <c r="A32" s="290" t="s">
        <v>24</v>
      </c>
      <c r="B32" s="5" t="s">
        <v>20</v>
      </c>
      <c r="C32" s="290"/>
      <c r="D32" s="290"/>
      <c r="E32" s="290"/>
      <c r="F32" s="290"/>
      <c r="G32" s="290"/>
      <c r="H32" s="290"/>
      <c r="I32" s="290"/>
      <c r="J32" s="290"/>
    </row>
    <row r="33" spans="1:10" ht="87" x14ac:dyDescent="0.35">
      <c r="A33" s="290"/>
      <c r="B33" s="5" t="s">
        <v>21</v>
      </c>
      <c r="C33" s="290"/>
      <c r="D33" s="290"/>
      <c r="E33" s="290"/>
      <c r="F33" s="290"/>
      <c r="G33" s="290"/>
      <c r="H33" s="290"/>
      <c r="I33" s="290"/>
      <c r="J33" s="290"/>
    </row>
    <row r="34" spans="1:10" ht="87" x14ac:dyDescent="0.35">
      <c r="A34" s="290"/>
      <c r="B34" s="7" t="s">
        <v>25</v>
      </c>
      <c r="C34" s="290"/>
      <c r="D34" s="290"/>
      <c r="E34" s="290"/>
      <c r="F34" s="290"/>
      <c r="G34" s="290"/>
      <c r="H34" s="290"/>
      <c r="I34" s="290"/>
      <c r="J34" s="290"/>
    </row>
    <row r="35" spans="1:10" ht="29" x14ac:dyDescent="0.35">
      <c r="A35" s="290"/>
      <c r="B35" s="5" t="s">
        <v>23</v>
      </c>
      <c r="C35" s="111"/>
      <c r="D35" s="111"/>
      <c r="E35" s="111"/>
      <c r="F35" s="111"/>
      <c r="G35" s="111"/>
      <c r="H35" s="111"/>
      <c r="I35" s="290"/>
      <c r="J35" s="290"/>
    </row>
    <row r="36" spans="1:10" ht="43.5" x14ac:dyDescent="0.35">
      <c r="A36" s="290" t="s">
        <v>26</v>
      </c>
      <c r="B36" s="5" t="s">
        <v>375</v>
      </c>
      <c r="C36" s="300" t="s">
        <v>379</v>
      </c>
      <c r="D36" s="301"/>
      <c r="E36" s="301"/>
      <c r="F36" s="301"/>
      <c r="G36" s="301"/>
      <c r="H36" s="301"/>
      <c r="I36" s="301"/>
      <c r="J36" s="302"/>
    </row>
    <row r="37" spans="1:10" ht="29" x14ac:dyDescent="0.35">
      <c r="A37" s="290"/>
      <c r="B37" s="5" t="s">
        <v>376</v>
      </c>
      <c r="C37" s="395"/>
      <c r="D37" s="396"/>
      <c r="E37" s="396"/>
      <c r="F37" s="396"/>
      <c r="G37" s="396"/>
      <c r="H37" s="396"/>
      <c r="I37" s="396"/>
      <c r="J37" s="397"/>
    </row>
    <row r="38" spans="1:10" ht="29" x14ac:dyDescent="0.35">
      <c r="A38" s="290"/>
      <c r="B38" s="5" t="s">
        <v>377</v>
      </c>
      <c r="C38" s="395"/>
      <c r="D38" s="396"/>
      <c r="E38" s="396"/>
      <c r="F38" s="396"/>
      <c r="G38" s="396"/>
      <c r="H38" s="396"/>
      <c r="I38" s="396"/>
      <c r="J38" s="397"/>
    </row>
    <row r="39" spans="1:10" ht="101.5" x14ac:dyDescent="0.35">
      <c r="A39" s="290"/>
      <c r="B39" s="5" t="s">
        <v>378</v>
      </c>
      <c r="C39" s="303"/>
      <c r="D39" s="304"/>
      <c r="E39" s="304"/>
      <c r="F39" s="304"/>
      <c r="G39" s="304"/>
      <c r="H39" s="304"/>
      <c r="I39" s="304"/>
      <c r="J39" s="305"/>
    </row>
    <row r="40" spans="1:10" ht="43.5" x14ac:dyDescent="0.35">
      <c r="A40" s="111" t="s">
        <v>13</v>
      </c>
      <c r="B40" s="294"/>
      <c r="C40" s="295"/>
      <c r="D40" s="295"/>
      <c r="E40" s="295"/>
      <c r="F40" s="295"/>
      <c r="G40" s="295"/>
      <c r="H40" s="295"/>
      <c r="I40" s="295"/>
      <c r="J40" s="296"/>
    </row>
  </sheetData>
  <mergeCells count="23">
    <mergeCell ref="I30:J30"/>
    <mergeCell ref="A1:M1"/>
    <mergeCell ref="A2:A3"/>
    <mergeCell ref="B2:M2"/>
    <mergeCell ref="B21:M21"/>
    <mergeCell ref="B22:M22"/>
    <mergeCell ref="A25:J25"/>
    <mergeCell ref="A36:A39"/>
    <mergeCell ref="B40:J40"/>
    <mergeCell ref="O15:O16"/>
    <mergeCell ref="P15:P16"/>
    <mergeCell ref="C36:J39"/>
    <mergeCell ref="I31:J31"/>
    <mergeCell ref="A32:A35"/>
    <mergeCell ref="C32:J32"/>
    <mergeCell ref="C33:J33"/>
    <mergeCell ref="C34:J34"/>
    <mergeCell ref="I35:J35"/>
    <mergeCell ref="A26:J26"/>
    <mergeCell ref="A27:B27"/>
    <mergeCell ref="I27:J27"/>
    <mergeCell ref="I28:J28"/>
    <mergeCell ref="I29:J29"/>
  </mergeCells>
  <pageMargins left="0.7" right="0.7" top="0.75" bottom="0.75" header="0.3" footer="0.3"/>
  <pageSetup paperSize="9" orientation="portrait" r:id="rId1"/>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8"/>
  <sheetViews>
    <sheetView workbookViewId="0">
      <selection activeCell="M7" sqref="M7"/>
    </sheetView>
  </sheetViews>
  <sheetFormatPr defaultRowHeight="14.5" x14ac:dyDescent="0.35"/>
  <cols>
    <col min="1" max="1" width="33.7265625" customWidth="1"/>
    <col min="15" max="15" width="11.1796875" customWidth="1"/>
  </cols>
  <sheetData>
    <row r="1" spans="1:25" x14ac:dyDescent="0.35">
      <c r="A1" s="289"/>
      <c r="B1" s="289"/>
      <c r="C1" s="289"/>
      <c r="D1" s="289"/>
      <c r="E1" s="289"/>
      <c r="F1" s="289"/>
      <c r="G1" s="289"/>
      <c r="H1" s="289"/>
      <c r="I1" s="289"/>
      <c r="J1" s="289"/>
      <c r="K1" s="289"/>
      <c r="L1" s="289"/>
      <c r="M1" s="289"/>
    </row>
    <row r="2" spans="1:25" x14ac:dyDescent="0.35">
      <c r="A2" s="290" t="s">
        <v>1</v>
      </c>
      <c r="B2" s="291" t="s">
        <v>2</v>
      </c>
      <c r="C2" s="291"/>
      <c r="D2" s="291"/>
      <c r="E2" s="291"/>
      <c r="F2" s="291"/>
      <c r="G2" s="291"/>
      <c r="H2" s="291"/>
      <c r="I2" s="291"/>
      <c r="J2" s="291"/>
      <c r="K2" s="291"/>
      <c r="L2" s="291"/>
      <c r="M2" s="291"/>
    </row>
    <row r="3" spans="1:25" ht="29" x14ac:dyDescent="0.35">
      <c r="A3" s="290"/>
      <c r="B3" s="1">
        <v>0</v>
      </c>
      <c r="C3" s="1">
        <v>1</v>
      </c>
      <c r="D3" s="1">
        <v>2</v>
      </c>
      <c r="E3" s="1">
        <v>3</v>
      </c>
      <c r="F3" s="1">
        <v>4</v>
      </c>
      <c r="G3" s="1">
        <v>5</v>
      </c>
      <c r="H3" s="1">
        <v>6</v>
      </c>
      <c r="I3" s="1">
        <v>7</v>
      </c>
      <c r="J3" s="1">
        <v>8</v>
      </c>
      <c r="K3" s="1">
        <v>9</v>
      </c>
      <c r="L3" s="1">
        <v>10</v>
      </c>
      <c r="M3" s="2" t="s">
        <v>3</v>
      </c>
    </row>
    <row r="4" spans="1:25" x14ac:dyDescent="0.35">
      <c r="A4" s="3" t="s">
        <v>4</v>
      </c>
      <c r="B4" s="112">
        <f t="shared" ref="B4:L4" si="0">SUM(B5:B7)</f>
        <v>0.27</v>
      </c>
      <c r="C4" s="112">
        <f t="shared" si="0"/>
        <v>0.28999999999999998</v>
      </c>
      <c r="D4" s="112">
        <f t="shared" si="0"/>
        <v>0.28999999999999998</v>
      </c>
      <c r="E4" s="112">
        <f t="shared" si="0"/>
        <v>0.28999999999999998</v>
      </c>
      <c r="F4" s="112">
        <f t="shared" si="0"/>
        <v>0.28999999999999998</v>
      </c>
      <c r="G4" s="112">
        <f t="shared" si="0"/>
        <v>0.28999999999999998</v>
      </c>
      <c r="H4" s="112">
        <f t="shared" si="0"/>
        <v>0.28999999999999998</v>
      </c>
      <c r="I4" s="112">
        <f t="shared" si="0"/>
        <v>0.28999999999999998</v>
      </c>
      <c r="J4" s="112">
        <f t="shared" si="0"/>
        <v>0.28999999999999998</v>
      </c>
      <c r="K4" s="112">
        <f t="shared" si="0"/>
        <v>0.28999999999999998</v>
      </c>
      <c r="L4" s="112">
        <f t="shared" si="0"/>
        <v>0</v>
      </c>
      <c r="M4" s="112">
        <f>SUM(B4:L4)</f>
        <v>2.8800000000000003</v>
      </c>
      <c r="O4" t="s">
        <v>380</v>
      </c>
    </row>
    <row r="5" spans="1:25" x14ac:dyDescent="0.35">
      <c r="A5" s="5" t="s">
        <v>5</v>
      </c>
      <c r="B5" s="112">
        <v>0.02</v>
      </c>
      <c r="C5" s="112">
        <v>0.02</v>
      </c>
      <c r="D5" s="112">
        <v>0.02</v>
      </c>
      <c r="E5" s="112">
        <v>0.02</v>
      </c>
      <c r="F5" s="112">
        <v>0.02</v>
      </c>
      <c r="G5" s="112">
        <v>0.02</v>
      </c>
      <c r="H5" s="112">
        <v>0.02</v>
      </c>
      <c r="I5" s="112">
        <v>0.02</v>
      </c>
      <c r="J5" s="112">
        <v>0.02</v>
      </c>
      <c r="K5" s="112">
        <v>0.02</v>
      </c>
      <c r="L5" s="112">
        <v>0</v>
      </c>
      <c r="M5" s="112">
        <f t="shared" ref="M5:M20" si="1">SUM(B5:L5)</f>
        <v>0.19999999999999998</v>
      </c>
      <c r="P5" s="112"/>
      <c r="Q5" s="112"/>
      <c r="R5" s="112"/>
      <c r="S5" s="112"/>
      <c r="T5" s="112"/>
      <c r="U5" s="112"/>
      <c r="V5" s="112"/>
      <c r="W5" s="112"/>
      <c r="X5" s="112"/>
      <c r="Y5" s="112"/>
    </row>
    <row r="6" spans="1:25" x14ac:dyDescent="0.35">
      <c r="A6" s="5" t="s">
        <v>6</v>
      </c>
      <c r="B6" s="112">
        <v>0.03</v>
      </c>
      <c r="C6" s="112">
        <v>0.03</v>
      </c>
      <c r="D6" s="112">
        <v>0.03</v>
      </c>
      <c r="E6" s="112">
        <v>0.03</v>
      </c>
      <c r="F6" s="112">
        <v>0.03</v>
      </c>
      <c r="G6" s="112">
        <v>0.03</v>
      </c>
      <c r="H6" s="112">
        <v>0.03</v>
      </c>
      <c r="I6" s="112">
        <v>0.03</v>
      </c>
      <c r="J6" s="112">
        <v>0.03</v>
      </c>
      <c r="K6" s="112">
        <v>0.03</v>
      </c>
      <c r="L6" s="112">
        <v>0</v>
      </c>
      <c r="M6" s="112">
        <f t="shared" si="1"/>
        <v>0.30000000000000004</v>
      </c>
      <c r="O6" t="s">
        <v>381</v>
      </c>
      <c r="P6" s="112">
        <v>0.04</v>
      </c>
      <c r="Q6" s="112">
        <v>0.05</v>
      </c>
      <c r="R6" s="112">
        <v>0.05</v>
      </c>
      <c r="S6" s="112">
        <v>0.05</v>
      </c>
      <c r="T6" s="112">
        <v>0.05</v>
      </c>
      <c r="U6" s="112">
        <v>0.05</v>
      </c>
      <c r="V6" s="112">
        <v>0.05</v>
      </c>
      <c r="W6" s="112">
        <v>0.05</v>
      </c>
      <c r="X6" s="112">
        <v>0.05</v>
      </c>
      <c r="Y6" s="112">
        <v>0.05</v>
      </c>
    </row>
    <row r="7" spans="1:25" x14ac:dyDescent="0.35">
      <c r="A7" s="5" t="s">
        <v>7</v>
      </c>
      <c r="B7" s="112">
        <f>SUM(P6:P8)</f>
        <v>0.22000000000000003</v>
      </c>
      <c r="C7" s="112">
        <f t="shared" ref="C7:L7" si="2">SUM(Q6:Q8)</f>
        <v>0.24</v>
      </c>
      <c r="D7" s="112">
        <f t="shared" si="2"/>
        <v>0.24</v>
      </c>
      <c r="E7" s="112">
        <f t="shared" si="2"/>
        <v>0.24</v>
      </c>
      <c r="F7" s="112">
        <f t="shared" si="2"/>
        <v>0.24</v>
      </c>
      <c r="G7" s="112">
        <f t="shared" si="2"/>
        <v>0.24</v>
      </c>
      <c r="H7" s="112">
        <f t="shared" si="2"/>
        <v>0.24</v>
      </c>
      <c r="I7" s="112">
        <f t="shared" si="2"/>
        <v>0.24</v>
      </c>
      <c r="J7" s="112">
        <f t="shared" si="2"/>
        <v>0.24</v>
      </c>
      <c r="K7" s="112">
        <f t="shared" si="2"/>
        <v>0.24</v>
      </c>
      <c r="L7" s="112">
        <f t="shared" si="2"/>
        <v>0</v>
      </c>
      <c r="M7" s="112">
        <f t="shared" si="1"/>
        <v>2.38</v>
      </c>
      <c r="O7" t="s">
        <v>382</v>
      </c>
      <c r="P7" s="112">
        <v>0.17</v>
      </c>
      <c r="Q7" s="112">
        <v>0.18</v>
      </c>
      <c r="R7" s="112">
        <v>0.18</v>
      </c>
      <c r="S7" s="112">
        <v>0.18</v>
      </c>
      <c r="T7" s="112">
        <v>0.18</v>
      </c>
      <c r="U7" s="112">
        <v>0.18</v>
      </c>
      <c r="V7" s="112">
        <v>0.18</v>
      </c>
      <c r="W7" s="112">
        <v>0.18</v>
      </c>
      <c r="X7" s="112">
        <v>0.18</v>
      </c>
      <c r="Y7" s="112">
        <v>0.18</v>
      </c>
    </row>
    <row r="8" spans="1:25" x14ac:dyDescent="0.35">
      <c r="A8" s="3" t="s">
        <v>8</v>
      </c>
      <c r="B8" s="112">
        <f>SUM(B9:B11)</f>
        <v>7.58</v>
      </c>
      <c r="C8" s="112">
        <f t="shared" ref="C8:L8" si="3">SUM(C9:C11)</f>
        <v>1.68</v>
      </c>
      <c r="D8" s="112">
        <f t="shared" si="3"/>
        <v>1.34</v>
      </c>
      <c r="E8" s="112">
        <f t="shared" si="3"/>
        <v>1.38</v>
      </c>
      <c r="F8" s="112">
        <f t="shared" si="3"/>
        <v>3.95</v>
      </c>
      <c r="G8" s="112">
        <f t="shared" si="3"/>
        <v>1.45</v>
      </c>
      <c r="H8" s="112">
        <f t="shared" si="3"/>
        <v>1.48</v>
      </c>
      <c r="I8" s="112">
        <f t="shared" si="3"/>
        <v>1.52</v>
      </c>
      <c r="J8" s="112">
        <f t="shared" si="3"/>
        <v>4.3600000000000003</v>
      </c>
      <c r="K8" s="112">
        <f t="shared" si="3"/>
        <v>1.6</v>
      </c>
      <c r="L8" s="112">
        <f t="shared" si="3"/>
        <v>0</v>
      </c>
      <c r="M8" s="112">
        <f t="shared" si="1"/>
        <v>26.34</v>
      </c>
      <c r="O8" t="s">
        <v>383</v>
      </c>
      <c r="P8" s="112">
        <v>0.01</v>
      </c>
      <c r="Q8" s="112">
        <v>0.01</v>
      </c>
      <c r="R8" s="112">
        <v>0.01</v>
      </c>
      <c r="S8" s="112">
        <v>0.01</v>
      </c>
      <c r="T8" s="112">
        <v>0.01</v>
      </c>
      <c r="U8" s="112">
        <v>0.01</v>
      </c>
      <c r="V8" s="112">
        <v>0.01</v>
      </c>
      <c r="W8" s="112">
        <v>0.01</v>
      </c>
      <c r="X8" s="112">
        <v>0.01</v>
      </c>
      <c r="Y8" s="112">
        <v>0.01</v>
      </c>
    </row>
    <row r="9" spans="1:25" x14ac:dyDescent="0.35">
      <c r="A9" s="5" t="s">
        <v>5</v>
      </c>
      <c r="B9" s="112">
        <v>7.58</v>
      </c>
      <c r="C9" s="112">
        <v>1.68</v>
      </c>
      <c r="D9" s="112">
        <v>1.34</v>
      </c>
      <c r="E9" s="112">
        <v>1.38</v>
      </c>
      <c r="F9" s="112">
        <v>3.95</v>
      </c>
      <c r="G9" s="112">
        <v>1.45</v>
      </c>
      <c r="H9" s="112">
        <v>1.48</v>
      </c>
      <c r="I9" s="112">
        <v>1.52</v>
      </c>
      <c r="J9" s="112">
        <v>4.3600000000000003</v>
      </c>
      <c r="K9" s="112">
        <v>1.6</v>
      </c>
      <c r="L9" s="112">
        <v>0</v>
      </c>
      <c r="M9" s="112">
        <f t="shared" si="1"/>
        <v>26.34</v>
      </c>
    </row>
    <row r="10" spans="1:25" x14ac:dyDescent="0.35">
      <c r="A10" s="5" t="s">
        <v>6</v>
      </c>
      <c r="B10" s="112">
        <v>0</v>
      </c>
      <c r="C10" s="112">
        <v>0</v>
      </c>
      <c r="D10" s="112">
        <v>0</v>
      </c>
      <c r="E10" s="112">
        <v>0</v>
      </c>
      <c r="F10" s="112">
        <v>0</v>
      </c>
      <c r="G10" s="112">
        <v>0</v>
      </c>
      <c r="H10" s="112">
        <v>0</v>
      </c>
      <c r="I10" s="112">
        <v>0</v>
      </c>
      <c r="J10" s="112">
        <v>0</v>
      </c>
      <c r="K10" s="112">
        <v>0</v>
      </c>
      <c r="L10" s="112">
        <v>0</v>
      </c>
      <c r="M10" s="112">
        <f t="shared" si="1"/>
        <v>0</v>
      </c>
    </row>
    <row r="11" spans="1:25" x14ac:dyDescent="0.35">
      <c r="A11" s="5" t="s">
        <v>7</v>
      </c>
      <c r="B11" s="112">
        <v>0</v>
      </c>
      <c r="C11" s="112">
        <v>0</v>
      </c>
      <c r="D11" s="112">
        <v>0</v>
      </c>
      <c r="E11" s="112">
        <v>0</v>
      </c>
      <c r="F11" s="112">
        <v>0</v>
      </c>
      <c r="G11" s="112">
        <v>0</v>
      </c>
      <c r="H11" s="112">
        <v>0</v>
      </c>
      <c r="I11" s="112">
        <v>0</v>
      </c>
      <c r="J11" s="112">
        <v>0</v>
      </c>
      <c r="K11" s="112">
        <v>0</v>
      </c>
      <c r="L11" s="112">
        <v>0</v>
      </c>
      <c r="M11" s="112">
        <f t="shared" si="1"/>
        <v>0</v>
      </c>
    </row>
    <row r="12" spans="1:25" x14ac:dyDescent="0.35">
      <c r="A12" s="3" t="s">
        <v>11</v>
      </c>
      <c r="B12" s="112">
        <f>SUM(B13:B15)</f>
        <v>-7.31</v>
      </c>
      <c r="C12" s="112">
        <f t="shared" ref="C12:L12" si="4">SUM(C13:C15)</f>
        <v>-1.39</v>
      </c>
      <c r="D12" s="112">
        <f t="shared" si="4"/>
        <v>-1.05</v>
      </c>
      <c r="E12" s="112">
        <f t="shared" si="4"/>
        <v>-1.0900000000000001</v>
      </c>
      <c r="F12" s="112">
        <f t="shared" si="4"/>
        <v>-3.66</v>
      </c>
      <c r="G12" s="112">
        <f t="shared" si="4"/>
        <v>-1.1599999999999999</v>
      </c>
      <c r="H12" s="112">
        <f t="shared" si="4"/>
        <v>-1.19</v>
      </c>
      <c r="I12" s="112">
        <f t="shared" si="4"/>
        <v>-1.23</v>
      </c>
      <c r="J12" s="112">
        <f t="shared" si="4"/>
        <v>-4.0699999999999994</v>
      </c>
      <c r="K12" s="112">
        <f t="shared" si="4"/>
        <v>-1.31</v>
      </c>
      <c r="L12" s="112">
        <f t="shared" si="4"/>
        <v>0</v>
      </c>
      <c r="M12" s="112">
        <f t="shared" si="1"/>
        <v>-23.46</v>
      </c>
    </row>
    <row r="13" spans="1:25" ht="15" thickBot="1" x14ac:dyDescent="0.4">
      <c r="A13" s="5" t="s">
        <v>5</v>
      </c>
      <c r="B13" s="112">
        <v>-7.56</v>
      </c>
      <c r="C13" s="112">
        <v>-1.66</v>
      </c>
      <c r="D13" s="112">
        <v>-1.32</v>
      </c>
      <c r="E13" s="112">
        <v>-1.36</v>
      </c>
      <c r="F13" s="112">
        <v>-3.93</v>
      </c>
      <c r="G13" s="112">
        <v>-1.43</v>
      </c>
      <c r="H13" s="112">
        <v>-1.46</v>
      </c>
      <c r="I13" s="112">
        <v>-1.5</v>
      </c>
      <c r="J13" s="112">
        <v>-4.34</v>
      </c>
      <c r="K13" s="112">
        <v>-1.58</v>
      </c>
      <c r="L13" s="112">
        <v>0</v>
      </c>
      <c r="M13" s="112">
        <f t="shared" si="1"/>
        <v>-26.14</v>
      </c>
    </row>
    <row r="14" spans="1:25" ht="15" thickBot="1" x14ac:dyDescent="0.4">
      <c r="A14" s="5" t="s">
        <v>6</v>
      </c>
      <c r="B14" s="65">
        <v>0.03</v>
      </c>
      <c r="C14" s="65">
        <v>0.03</v>
      </c>
      <c r="D14" s="65">
        <v>0.03</v>
      </c>
      <c r="E14" s="65">
        <v>0.03</v>
      </c>
      <c r="F14" s="65">
        <v>0.03</v>
      </c>
      <c r="G14" s="65">
        <v>0.03</v>
      </c>
      <c r="H14" s="65">
        <v>0.03</v>
      </c>
      <c r="I14" s="65">
        <v>0.03</v>
      </c>
      <c r="J14" s="65">
        <v>0.03</v>
      </c>
      <c r="K14" s="65">
        <v>0.03</v>
      </c>
      <c r="L14" s="65">
        <v>0</v>
      </c>
      <c r="M14" s="65">
        <f t="shared" si="1"/>
        <v>0.30000000000000004</v>
      </c>
      <c r="O14" s="67"/>
      <c r="P14" s="74"/>
    </row>
    <row r="15" spans="1:25" ht="15" thickBot="1" x14ac:dyDescent="0.4">
      <c r="A15" s="5" t="s">
        <v>7</v>
      </c>
      <c r="B15" s="65">
        <f>SUM(P6:P8)</f>
        <v>0.22000000000000003</v>
      </c>
      <c r="C15" s="65">
        <f t="shared" ref="C15:L15" si="5">SUM(Q6:Q8)</f>
        <v>0.24</v>
      </c>
      <c r="D15" s="65">
        <f t="shared" si="5"/>
        <v>0.24</v>
      </c>
      <c r="E15" s="65">
        <f t="shared" si="5"/>
        <v>0.24</v>
      </c>
      <c r="F15" s="65">
        <f t="shared" si="5"/>
        <v>0.24</v>
      </c>
      <c r="G15" s="65">
        <f t="shared" si="5"/>
        <v>0.24</v>
      </c>
      <c r="H15" s="65">
        <f t="shared" si="5"/>
        <v>0.24</v>
      </c>
      <c r="I15" s="65">
        <f t="shared" si="5"/>
        <v>0.24</v>
      </c>
      <c r="J15" s="65">
        <f t="shared" si="5"/>
        <v>0.24</v>
      </c>
      <c r="K15" s="65">
        <f t="shared" si="5"/>
        <v>0.24</v>
      </c>
      <c r="L15" s="65">
        <f t="shared" si="5"/>
        <v>0</v>
      </c>
      <c r="M15" s="65">
        <f t="shared" si="1"/>
        <v>2.38</v>
      </c>
      <c r="O15" s="67"/>
      <c r="P15" s="74"/>
    </row>
    <row r="16" spans="1:25" ht="29" x14ac:dyDescent="0.35">
      <c r="A16" s="3" t="s">
        <v>9</v>
      </c>
      <c r="B16" s="65">
        <v>0</v>
      </c>
      <c r="C16" s="65">
        <v>0</v>
      </c>
      <c r="D16" s="65">
        <v>0</v>
      </c>
      <c r="E16" s="65">
        <v>0</v>
      </c>
      <c r="F16" s="65">
        <v>0</v>
      </c>
      <c r="G16" s="65">
        <v>0</v>
      </c>
      <c r="H16" s="65">
        <v>0</v>
      </c>
      <c r="I16" s="65">
        <v>0</v>
      </c>
      <c r="J16" s="65">
        <v>0</v>
      </c>
      <c r="K16" s="65">
        <v>0</v>
      </c>
      <c r="L16" s="65">
        <v>0</v>
      </c>
      <c r="M16" s="65">
        <f t="shared" si="1"/>
        <v>0</v>
      </c>
    </row>
    <row r="17" spans="1:13" x14ac:dyDescent="0.35">
      <c r="A17" s="3" t="s">
        <v>10</v>
      </c>
      <c r="B17" s="112">
        <f>SUM(B18:B20)</f>
        <v>0</v>
      </c>
      <c r="C17" s="112">
        <v>0</v>
      </c>
      <c r="D17" s="112">
        <v>0</v>
      </c>
      <c r="E17" s="112">
        <v>0</v>
      </c>
      <c r="F17" s="112">
        <v>0</v>
      </c>
      <c r="G17" s="112">
        <v>0</v>
      </c>
      <c r="H17" s="112">
        <v>0</v>
      </c>
      <c r="I17" s="112">
        <v>0</v>
      </c>
      <c r="J17" s="112">
        <v>0</v>
      </c>
      <c r="K17" s="112">
        <v>0</v>
      </c>
      <c r="L17" s="112">
        <v>0</v>
      </c>
      <c r="M17" s="112">
        <f t="shared" si="1"/>
        <v>0</v>
      </c>
    </row>
    <row r="18" spans="1:13" x14ac:dyDescent="0.35">
      <c r="A18" s="5" t="s">
        <v>5</v>
      </c>
      <c r="B18" s="112">
        <v>0</v>
      </c>
      <c r="C18" s="112">
        <v>0</v>
      </c>
      <c r="D18" s="112">
        <v>0</v>
      </c>
      <c r="E18" s="112">
        <v>0</v>
      </c>
      <c r="F18" s="112">
        <v>0</v>
      </c>
      <c r="G18" s="112">
        <v>0</v>
      </c>
      <c r="H18" s="112">
        <v>0</v>
      </c>
      <c r="I18" s="112">
        <v>0</v>
      </c>
      <c r="J18" s="112">
        <v>0</v>
      </c>
      <c r="K18" s="112">
        <v>0</v>
      </c>
      <c r="L18" s="112">
        <v>0</v>
      </c>
      <c r="M18" s="112">
        <f t="shared" si="1"/>
        <v>0</v>
      </c>
    </row>
    <row r="19" spans="1:13" x14ac:dyDescent="0.35">
      <c r="A19" s="5" t="s">
        <v>6</v>
      </c>
      <c r="B19" s="112">
        <v>0</v>
      </c>
      <c r="C19" s="112">
        <v>0</v>
      </c>
      <c r="D19" s="112">
        <v>0</v>
      </c>
      <c r="E19" s="112">
        <v>0</v>
      </c>
      <c r="F19" s="112">
        <v>0</v>
      </c>
      <c r="G19" s="112">
        <v>0</v>
      </c>
      <c r="H19" s="112">
        <v>0</v>
      </c>
      <c r="I19" s="112">
        <v>0</v>
      </c>
      <c r="J19" s="112">
        <v>0</v>
      </c>
      <c r="K19" s="112">
        <v>0</v>
      </c>
      <c r="L19" s="112">
        <v>0</v>
      </c>
      <c r="M19" s="112">
        <f t="shared" si="1"/>
        <v>0</v>
      </c>
    </row>
    <row r="20" spans="1:13" x14ac:dyDescent="0.35">
      <c r="A20" s="5" t="s">
        <v>7</v>
      </c>
      <c r="B20" s="112">
        <v>0</v>
      </c>
      <c r="C20" s="112">
        <v>0</v>
      </c>
      <c r="D20" s="112">
        <v>0</v>
      </c>
      <c r="E20" s="112">
        <v>0</v>
      </c>
      <c r="F20" s="112">
        <v>0</v>
      </c>
      <c r="G20" s="112">
        <v>0</v>
      </c>
      <c r="H20" s="112">
        <v>0</v>
      </c>
      <c r="I20" s="112">
        <v>0</v>
      </c>
      <c r="J20" s="112">
        <v>0</v>
      </c>
      <c r="K20" s="112">
        <v>0</v>
      </c>
      <c r="L20" s="112">
        <v>0</v>
      </c>
      <c r="M20" s="112">
        <f t="shared" si="1"/>
        <v>0</v>
      </c>
    </row>
    <row r="21" spans="1:13" x14ac:dyDescent="0.35">
      <c r="A21" s="5" t="s">
        <v>12</v>
      </c>
      <c r="B21" s="290" t="s">
        <v>400</v>
      </c>
      <c r="C21" s="290"/>
      <c r="D21" s="290"/>
      <c r="E21" s="290"/>
      <c r="F21" s="290"/>
      <c r="G21" s="290"/>
      <c r="H21" s="290"/>
      <c r="I21" s="290"/>
      <c r="J21" s="290"/>
      <c r="K21" s="290"/>
      <c r="L21" s="290"/>
      <c r="M21" s="290"/>
    </row>
    <row r="22" spans="1:13" ht="43.5" x14ac:dyDescent="0.35">
      <c r="A22" s="5" t="s">
        <v>13</v>
      </c>
      <c r="B22" s="290"/>
      <c r="C22" s="290"/>
      <c r="D22" s="290"/>
      <c r="E22" s="290"/>
      <c r="F22" s="290"/>
      <c r="G22" s="290"/>
      <c r="H22" s="290"/>
      <c r="I22" s="290"/>
      <c r="J22" s="290"/>
      <c r="K22" s="290"/>
      <c r="L22" s="290"/>
      <c r="M22" s="290"/>
    </row>
    <row r="25" spans="1:13" x14ac:dyDescent="0.35">
      <c r="A25" s="289" t="s">
        <v>14</v>
      </c>
      <c r="B25" s="289"/>
      <c r="C25" s="289"/>
      <c r="D25" s="289"/>
      <c r="E25" s="289"/>
      <c r="F25" s="289"/>
      <c r="G25" s="289"/>
      <c r="H25" s="289"/>
      <c r="I25" s="289"/>
      <c r="J25" s="289"/>
    </row>
    <row r="26" spans="1:13" x14ac:dyDescent="0.35">
      <c r="A26" s="291" t="s">
        <v>15</v>
      </c>
      <c r="B26" s="291"/>
      <c r="C26" s="291"/>
      <c r="D26" s="291"/>
      <c r="E26" s="291"/>
      <c r="F26" s="291"/>
      <c r="G26" s="291"/>
      <c r="H26" s="291"/>
      <c r="I26" s="291"/>
      <c r="J26" s="291"/>
    </row>
    <row r="27" spans="1:13" x14ac:dyDescent="0.35">
      <c r="A27" s="290" t="s">
        <v>16</v>
      </c>
      <c r="B27" s="290"/>
      <c r="C27" s="6">
        <v>0</v>
      </c>
      <c r="D27" s="5">
        <v>1</v>
      </c>
      <c r="E27" s="5">
        <v>2</v>
      </c>
      <c r="F27" s="5">
        <v>3</v>
      </c>
      <c r="G27" s="5">
        <v>5</v>
      </c>
      <c r="H27" s="5">
        <v>10</v>
      </c>
      <c r="I27" s="292" t="s">
        <v>3</v>
      </c>
      <c r="J27" s="292"/>
    </row>
    <row r="28" spans="1:13" ht="43.5" x14ac:dyDescent="0.35">
      <c r="A28" s="111" t="s">
        <v>17</v>
      </c>
      <c r="B28" s="5" t="s">
        <v>20</v>
      </c>
      <c r="C28" s="111"/>
      <c r="D28" s="111"/>
      <c r="E28" s="111"/>
      <c r="F28" s="111"/>
      <c r="G28" s="111"/>
      <c r="H28" s="111"/>
      <c r="I28" s="290"/>
      <c r="J28" s="290"/>
    </row>
    <row r="29" spans="1:13" ht="87" x14ac:dyDescent="0.35">
      <c r="A29" s="111" t="s">
        <v>18</v>
      </c>
      <c r="B29" s="5" t="s">
        <v>21</v>
      </c>
      <c r="C29" s="111"/>
      <c r="D29" s="111"/>
      <c r="E29" s="111"/>
      <c r="F29" s="111"/>
      <c r="G29" s="111"/>
      <c r="H29" s="111"/>
      <c r="I29" s="294"/>
      <c r="J29" s="296"/>
    </row>
    <row r="30" spans="1:13" ht="87" x14ac:dyDescent="0.35">
      <c r="A30" s="111" t="s">
        <v>19</v>
      </c>
      <c r="B30" s="7" t="s">
        <v>22</v>
      </c>
      <c r="C30" s="111"/>
      <c r="D30" s="111"/>
      <c r="E30" s="111"/>
      <c r="F30" s="111"/>
      <c r="G30" s="111"/>
      <c r="H30" s="111"/>
      <c r="I30" s="290"/>
      <c r="J30" s="290"/>
    </row>
    <row r="31" spans="1:13" ht="29" x14ac:dyDescent="0.35">
      <c r="A31" s="8"/>
      <c r="B31" s="5" t="s">
        <v>23</v>
      </c>
      <c r="C31" s="111"/>
      <c r="D31" s="111"/>
      <c r="E31" s="111"/>
      <c r="F31" s="111"/>
      <c r="G31" s="111"/>
      <c r="H31" s="111"/>
      <c r="I31" s="290"/>
      <c r="J31" s="290"/>
    </row>
    <row r="32" spans="1:13" ht="43.5" x14ac:dyDescent="0.35">
      <c r="A32" s="290" t="s">
        <v>24</v>
      </c>
      <c r="B32" s="5" t="s">
        <v>20</v>
      </c>
      <c r="C32" s="290"/>
      <c r="D32" s="290"/>
      <c r="E32" s="290"/>
      <c r="F32" s="290"/>
      <c r="G32" s="290"/>
      <c r="H32" s="290"/>
      <c r="I32" s="290"/>
      <c r="J32" s="290"/>
    </row>
    <row r="33" spans="1:10" ht="87" x14ac:dyDescent="0.35">
      <c r="A33" s="290"/>
      <c r="B33" s="5" t="s">
        <v>21</v>
      </c>
      <c r="C33" s="290"/>
      <c r="D33" s="290"/>
      <c r="E33" s="290"/>
      <c r="F33" s="290"/>
      <c r="G33" s="290"/>
      <c r="H33" s="290"/>
      <c r="I33" s="290"/>
      <c r="J33" s="290"/>
    </row>
    <row r="34" spans="1:10" ht="87" x14ac:dyDescent="0.35">
      <c r="A34" s="290"/>
      <c r="B34" s="7" t="s">
        <v>25</v>
      </c>
      <c r="C34" s="290"/>
      <c r="D34" s="290"/>
      <c r="E34" s="290"/>
      <c r="F34" s="290"/>
      <c r="G34" s="290"/>
      <c r="H34" s="290"/>
      <c r="I34" s="290"/>
      <c r="J34" s="290"/>
    </row>
    <row r="35" spans="1:10" ht="29" x14ac:dyDescent="0.35">
      <c r="A35" s="290"/>
      <c r="B35" s="5" t="s">
        <v>23</v>
      </c>
      <c r="C35" s="111"/>
      <c r="D35" s="111"/>
      <c r="E35" s="111"/>
      <c r="F35" s="111"/>
      <c r="G35" s="111"/>
      <c r="H35" s="111"/>
      <c r="I35" s="290"/>
      <c r="J35" s="290"/>
    </row>
    <row r="36" spans="1:10" ht="87" x14ac:dyDescent="0.35">
      <c r="A36" s="290" t="s">
        <v>26</v>
      </c>
      <c r="B36" s="5" t="s">
        <v>22</v>
      </c>
      <c r="C36" s="294"/>
      <c r="D36" s="295"/>
      <c r="E36" s="295"/>
      <c r="F36" s="295"/>
      <c r="G36" s="295"/>
      <c r="H36" s="295"/>
      <c r="I36" s="295"/>
      <c r="J36" s="296"/>
    </row>
    <row r="37" spans="1:10" ht="29" x14ac:dyDescent="0.35">
      <c r="A37" s="290"/>
      <c r="B37" s="5" t="s">
        <v>23</v>
      </c>
      <c r="C37" s="111"/>
      <c r="D37" s="111"/>
      <c r="E37" s="111"/>
      <c r="F37" s="111"/>
      <c r="G37" s="111"/>
      <c r="H37" s="111"/>
      <c r="I37" s="290"/>
      <c r="J37" s="290"/>
    </row>
    <row r="38" spans="1:10" ht="43.5" x14ac:dyDescent="0.35">
      <c r="A38" s="111" t="s">
        <v>13</v>
      </c>
      <c r="B38" s="294"/>
      <c r="C38" s="295"/>
      <c r="D38" s="295"/>
      <c r="E38" s="295"/>
      <c r="F38" s="295"/>
      <c r="G38" s="295"/>
      <c r="H38" s="295"/>
      <c r="I38" s="295"/>
      <c r="J38" s="296"/>
    </row>
  </sheetData>
  <mergeCells count="22">
    <mergeCell ref="I30:J30"/>
    <mergeCell ref="A1:M1"/>
    <mergeCell ref="A2:A3"/>
    <mergeCell ref="B2:M2"/>
    <mergeCell ref="B21:M21"/>
    <mergeCell ref="B22:M22"/>
    <mergeCell ref="A25:J25"/>
    <mergeCell ref="A26:J26"/>
    <mergeCell ref="A27:B27"/>
    <mergeCell ref="I27:J27"/>
    <mergeCell ref="I28:J28"/>
    <mergeCell ref="I29:J29"/>
    <mergeCell ref="A36:A37"/>
    <mergeCell ref="C36:J36"/>
    <mergeCell ref="I37:J37"/>
    <mergeCell ref="B38:J38"/>
    <mergeCell ref="I31:J31"/>
    <mergeCell ref="A32:A35"/>
    <mergeCell ref="C32:J32"/>
    <mergeCell ref="C33:J33"/>
    <mergeCell ref="C34:J34"/>
    <mergeCell ref="I35:J35"/>
  </mergeCells>
  <pageMargins left="0.7" right="0.7" top="0.75" bottom="0.75" header="0.3" footer="0.3"/>
  <pageSetup paperSize="9" orientation="portrait" r:id="rId1"/>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A38"/>
  <sheetViews>
    <sheetView workbookViewId="0">
      <selection activeCell="N7" sqref="N7"/>
    </sheetView>
  </sheetViews>
  <sheetFormatPr defaultRowHeight="14.5" x14ac:dyDescent="0.35"/>
  <cols>
    <col min="1" max="1" width="33.7265625" customWidth="1"/>
    <col min="15" max="15" width="20.90625" customWidth="1"/>
  </cols>
  <sheetData>
    <row r="1" spans="1:27" x14ac:dyDescent="0.35">
      <c r="A1" s="289"/>
      <c r="B1" s="289"/>
      <c r="C1" s="289"/>
      <c r="D1" s="289"/>
      <c r="E1" s="289"/>
      <c r="F1" s="289"/>
      <c r="G1" s="289"/>
      <c r="H1" s="289"/>
      <c r="I1" s="289"/>
      <c r="J1" s="289"/>
      <c r="K1" s="289"/>
      <c r="L1" s="289"/>
      <c r="M1" s="289"/>
    </row>
    <row r="2" spans="1:27" x14ac:dyDescent="0.35">
      <c r="A2" s="290" t="s">
        <v>1</v>
      </c>
      <c r="B2" s="291" t="s">
        <v>2</v>
      </c>
      <c r="C2" s="291"/>
      <c r="D2" s="291"/>
      <c r="E2" s="291"/>
      <c r="F2" s="291"/>
      <c r="G2" s="291"/>
      <c r="H2" s="291"/>
      <c r="I2" s="291"/>
      <c r="J2" s="291"/>
      <c r="K2" s="291"/>
      <c r="L2" s="291"/>
      <c r="M2" s="291"/>
    </row>
    <row r="3" spans="1:27" ht="29" x14ac:dyDescent="0.35">
      <c r="A3" s="290"/>
      <c r="B3" s="1">
        <v>0</v>
      </c>
      <c r="C3" s="1">
        <v>1</v>
      </c>
      <c r="D3" s="1">
        <v>2</v>
      </c>
      <c r="E3" s="1">
        <v>3</v>
      </c>
      <c r="F3" s="1">
        <v>4</v>
      </c>
      <c r="G3" s="1">
        <v>5</v>
      </c>
      <c r="H3" s="1">
        <v>6</v>
      </c>
      <c r="I3" s="1">
        <v>7</v>
      </c>
      <c r="J3" s="1">
        <v>8</v>
      </c>
      <c r="K3" s="1">
        <v>9</v>
      </c>
      <c r="L3" s="1">
        <v>10</v>
      </c>
      <c r="M3" s="2" t="s">
        <v>3</v>
      </c>
    </row>
    <row r="4" spans="1:27" x14ac:dyDescent="0.35">
      <c r="A4" s="3" t="s">
        <v>4</v>
      </c>
      <c r="B4" s="121">
        <v>0</v>
      </c>
      <c r="C4" s="121">
        <v>0</v>
      </c>
      <c r="D4" s="121">
        <v>0</v>
      </c>
      <c r="E4" s="121">
        <v>0</v>
      </c>
      <c r="F4" s="121">
        <v>0</v>
      </c>
      <c r="G4" s="121">
        <v>0</v>
      </c>
      <c r="H4" s="121">
        <v>0</v>
      </c>
      <c r="I4" s="121">
        <v>0</v>
      </c>
      <c r="J4" s="121">
        <v>0</v>
      </c>
      <c r="K4" s="121">
        <v>0</v>
      </c>
      <c r="L4" s="121">
        <v>0</v>
      </c>
      <c r="M4" s="121">
        <f>SUM(B4:L4)</f>
        <v>0</v>
      </c>
      <c r="O4" t="s">
        <v>380</v>
      </c>
    </row>
    <row r="5" spans="1:27" x14ac:dyDescent="0.35">
      <c r="A5" s="5" t="s">
        <v>5</v>
      </c>
      <c r="B5" s="121">
        <v>0</v>
      </c>
      <c r="C5" s="121">
        <v>0</v>
      </c>
      <c r="D5" s="121">
        <v>0</v>
      </c>
      <c r="E5" s="121">
        <v>0</v>
      </c>
      <c r="F5" s="121">
        <v>0</v>
      </c>
      <c r="G5" s="121">
        <v>0</v>
      </c>
      <c r="H5" s="121">
        <v>0</v>
      </c>
      <c r="I5" s="121">
        <v>0</v>
      </c>
      <c r="J5" s="121">
        <v>0</v>
      </c>
      <c r="K5" s="121">
        <v>0</v>
      </c>
      <c r="L5" s="121">
        <v>0</v>
      </c>
      <c r="M5" s="121">
        <f t="shared" ref="M5:M20" si="0">SUM(B5:L5)</f>
        <v>0</v>
      </c>
      <c r="P5" s="121"/>
      <c r="Q5" s="121"/>
      <c r="R5" s="121"/>
      <c r="S5" s="121"/>
      <c r="T5" s="121"/>
      <c r="U5" s="121"/>
      <c r="V5" s="121"/>
      <c r="W5" s="121"/>
      <c r="X5" s="121"/>
      <c r="Y5" s="121"/>
    </row>
    <row r="6" spans="1:27" x14ac:dyDescent="0.35">
      <c r="A6" s="5" t="s">
        <v>6</v>
      </c>
      <c r="B6" s="121">
        <v>0</v>
      </c>
      <c r="C6" s="121">
        <v>0</v>
      </c>
      <c r="D6" s="121">
        <v>0</v>
      </c>
      <c r="E6" s="121">
        <v>0</v>
      </c>
      <c r="F6" s="121">
        <v>0</v>
      </c>
      <c r="G6" s="121">
        <v>0</v>
      </c>
      <c r="H6" s="121">
        <v>0</v>
      </c>
      <c r="I6" s="121">
        <v>0</v>
      </c>
      <c r="J6" s="121">
        <v>0</v>
      </c>
      <c r="K6" s="121">
        <v>0</v>
      </c>
      <c r="L6" s="121">
        <v>0</v>
      </c>
      <c r="M6" s="121">
        <f t="shared" si="0"/>
        <v>0</v>
      </c>
      <c r="O6" t="s">
        <v>381</v>
      </c>
      <c r="P6" s="121">
        <v>0.04</v>
      </c>
      <c r="Q6" s="121">
        <v>0.05</v>
      </c>
      <c r="R6" s="121">
        <v>0.05</v>
      </c>
      <c r="S6" s="121">
        <v>0.05</v>
      </c>
      <c r="T6" s="121">
        <v>0.05</v>
      </c>
      <c r="U6" s="121">
        <v>0.05</v>
      </c>
      <c r="V6" s="121">
        <v>0.05</v>
      </c>
      <c r="W6" s="121">
        <v>0.05</v>
      </c>
      <c r="X6" s="121">
        <v>0.05</v>
      </c>
      <c r="Y6" s="121">
        <v>0.05</v>
      </c>
    </row>
    <row r="7" spans="1:27" x14ac:dyDescent="0.35">
      <c r="A7" s="5" t="s">
        <v>7</v>
      </c>
      <c r="B7" s="121">
        <v>0</v>
      </c>
      <c r="C7" s="231">
        <v>0</v>
      </c>
      <c r="D7" s="231">
        <v>0</v>
      </c>
      <c r="E7" s="231">
        <v>0</v>
      </c>
      <c r="F7" s="231">
        <v>0</v>
      </c>
      <c r="G7" s="231">
        <v>0</v>
      </c>
      <c r="H7" s="231">
        <v>0</v>
      </c>
      <c r="I7" s="231">
        <v>0</v>
      </c>
      <c r="J7" s="231">
        <v>0</v>
      </c>
      <c r="K7" s="231">
        <v>0</v>
      </c>
      <c r="L7" s="231">
        <v>0</v>
      </c>
      <c r="M7" s="121">
        <f t="shared" si="0"/>
        <v>0</v>
      </c>
      <c r="O7" t="s">
        <v>382</v>
      </c>
      <c r="P7" s="121">
        <v>0.17</v>
      </c>
      <c r="Q7" s="121">
        <v>0.18</v>
      </c>
      <c r="R7" s="121">
        <v>0.18</v>
      </c>
      <c r="S7" s="121">
        <v>0.18</v>
      </c>
      <c r="T7" s="121">
        <v>0.18</v>
      </c>
      <c r="U7" s="121">
        <v>0.18</v>
      </c>
      <c r="V7" s="121">
        <v>0.18</v>
      </c>
      <c r="W7" s="121">
        <v>0.18</v>
      </c>
      <c r="X7" s="121">
        <v>0.18</v>
      </c>
      <c r="Y7" s="121">
        <v>0.18</v>
      </c>
    </row>
    <row r="8" spans="1:27" x14ac:dyDescent="0.35">
      <c r="A8" s="3" t="s">
        <v>8</v>
      </c>
      <c r="B8" s="121">
        <f>SUM(B9:B11)</f>
        <v>1</v>
      </c>
      <c r="C8" s="121">
        <f t="shared" ref="C8:L8" si="1">SUM(C9:C11)</f>
        <v>56.25</v>
      </c>
      <c r="D8" s="121">
        <f t="shared" si="1"/>
        <v>38.340000000000003</v>
      </c>
      <c r="E8" s="121">
        <f t="shared" si="1"/>
        <v>35.340000000000003</v>
      </c>
      <c r="F8" s="121">
        <f t="shared" si="1"/>
        <v>43.51</v>
      </c>
      <c r="G8" s="121">
        <f t="shared" si="1"/>
        <v>42.73</v>
      </c>
      <c r="H8" s="121">
        <f t="shared" si="1"/>
        <v>32.39</v>
      </c>
      <c r="I8" s="121">
        <f t="shared" si="1"/>
        <v>43.63</v>
      </c>
      <c r="J8" s="121">
        <f t="shared" si="1"/>
        <v>26.97</v>
      </c>
      <c r="K8" s="121">
        <f t="shared" si="1"/>
        <v>21.37</v>
      </c>
      <c r="L8" s="121">
        <f t="shared" si="1"/>
        <v>24.26</v>
      </c>
      <c r="M8" s="121">
        <f t="shared" si="0"/>
        <v>365.78999999999996</v>
      </c>
      <c r="O8" t="s">
        <v>383</v>
      </c>
      <c r="P8" s="121">
        <v>0.01</v>
      </c>
      <c r="Q8" s="121">
        <v>0.01</v>
      </c>
      <c r="R8" s="121">
        <v>0.01</v>
      </c>
      <c r="S8" s="121">
        <v>0.01</v>
      </c>
      <c r="T8" s="121">
        <v>0.01</v>
      </c>
      <c r="U8" s="121">
        <v>0.01</v>
      </c>
      <c r="V8" s="121">
        <v>0.01</v>
      </c>
      <c r="W8" s="121">
        <v>0.01</v>
      </c>
      <c r="X8" s="121">
        <v>0.01</v>
      </c>
      <c r="Y8" s="121">
        <v>0.01</v>
      </c>
    </row>
    <row r="9" spans="1:27" x14ac:dyDescent="0.35">
      <c r="A9" s="5" t="s">
        <v>5</v>
      </c>
      <c r="B9" s="221">
        <v>1</v>
      </c>
      <c r="C9" s="221">
        <v>56.25</v>
      </c>
      <c r="D9" s="221">
        <v>38.340000000000003</v>
      </c>
      <c r="E9" s="221">
        <v>35.340000000000003</v>
      </c>
      <c r="F9" s="221">
        <v>43.51</v>
      </c>
      <c r="G9" s="221">
        <v>42.73</v>
      </c>
      <c r="H9" s="221">
        <v>32.39</v>
      </c>
      <c r="I9" s="221">
        <v>43.63</v>
      </c>
      <c r="J9" s="221">
        <v>26.97</v>
      </c>
      <c r="K9" s="221">
        <v>21.37</v>
      </c>
      <c r="L9" s="221">
        <v>24.26</v>
      </c>
      <c r="M9" s="121">
        <f t="shared" si="0"/>
        <v>365.78999999999996</v>
      </c>
    </row>
    <row r="10" spans="1:27" x14ac:dyDescent="0.35">
      <c r="A10" s="5" t="s">
        <v>6</v>
      </c>
      <c r="B10" s="121">
        <v>0</v>
      </c>
      <c r="C10" s="121">
        <v>0</v>
      </c>
      <c r="D10" s="121">
        <v>0</v>
      </c>
      <c r="E10" s="121">
        <v>0</v>
      </c>
      <c r="F10" s="121">
        <v>0</v>
      </c>
      <c r="G10" s="121">
        <v>0</v>
      </c>
      <c r="H10" s="121">
        <v>0</v>
      </c>
      <c r="I10" s="121">
        <v>0</v>
      </c>
      <c r="J10" s="121">
        <v>0</v>
      </c>
      <c r="K10" s="121">
        <v>0</v>
      </c>
      <c r="L10" s="121">
        <v>0</v>
      </c>
      <c r="M10" s="121">
        <f t="shared" si="0"/>
        <v>0</v>
      </c>
    </row>
    <row r="11" spans="1:27" x14ac:dyDescent="0.35">
      <c r="A11" s="5" t="s">
        <v>7</v>
      </c>
      <c r="B11" s="121">
        <v>0</v>
      </c>
      <c r="C11" s="121">
        <v>0</v>
      </c>
      <c r="D11" s="121">
        <v>0</v>
      </c>
      <c r="E11" s="121">
        <v>0</v>
      </c>
      <c r="F11" s="121">
        <v>0</v>
      </c>
      <c r="G11" s="121">
        <v>0</v>
      </c>
      <c r="H11" s="121">
        <v>0</v>
      </c>
      <c r="I11" s="121">
        <v>0</v>
      </c>
      <c r="J11" s="121">
        <v>0</v>
      </c>
      <c r="K11" s="121">
        <v>0</v>
      </c>
      <c r="L11" s="121">
        <v>0</v>
      </c>
      <c r="M11" s="121">
        <f t="shared" si="0"/>
        <v>0</v>
      </c>
    </row>
    <row r="12" spans="1:27" x14ac:dyDescent="0.35">
      <c r="A12" s="3" t="s">
        <v>11</v>
      </c>
      <c r="B12" s="121">
        <f>SUM(B13:B15)</f>
        <v>-1</v>
      </c>
      <c r="C12" s="121">
        <f t="shared" ref="C12:L12" si="2">SUM(C13:C15)</f>
        <v>-56.25</v>
      </c>
      <c r="D12" s="121">
        <f t="shared" si="2"/>
        <v>-38.340000000000003</v>
      </c>
      <c r="E12" s="121">
        <f t="shared" si="2"/>
        <v>-35.340000000000003</v>
      </c>
      <c r="F12" s="121">
        <f t="shared" si="2"/>
        <v>-43.51</v>
      </c>
      <c r="G12" s="121">
        <f t="shared" si="2"/>
        <v>-42.73</v>
      </c>
      <c r="H12" s="121">
        <f t="shared" si="2"/>
        <v>-32.39</v>
      </c>
      <c r="I12" s="121">
        <f t="shared" si="2"/>
        <v>-43.63</v>
      </c>
      <c r="J12" s="121">
        <f t="shared" si="2"/>
        <v>-26.97</v>
      </c>
      <c r="K12" s="121">
        <f t="shared" si="2"/>
        <v>-21.37</v>
      </c>
      <c r="L12" s="121">
        <f t="shared" si="2"/>
        <v>-24.26</v>
      </c>
      <c r="M12" s="121">
        <f t="shared" si="0"/>
        <v>-365.78999999999996</v>
      </c>
    </row>
    <row r="13" spans="1:27" ht="15" thickBot="1" x14ac:dyDescent="0.4">
      <c r="A13" s="5" t="s">
        <v>5</v>
      </c>
      <c r="B13" s="221">
        <v>-1</v>
      </c>
      <c r="C13" s="221">
        <v>-56.25</v>
      </c>
      <c r="D13" s="221">
        <v>-38.340000000000003</v>
      </c>
      <c r="E13" s="221">
        <v>-35.340000000000003</v>
      </c>
      <c r="F13" s="221">
        <v>-43.51</v>
      </c>
      <c r="G13" s="221">
        <v>-42.73</v>
      </c>
      <c r="H13" s="221">
        <v>-32.39</v>
      </c>
      <c r="I13" s="221">
        <v>-43.63</v>
      </c>
      <c r="J13" s="221">
        <v>-26.97</v>
      </c>
      <c r="K13" s="221">
        <v>-21.37</v>
      </c>
      <c r="L13" s="221">
        <v>-24.26</v>
      </c>
      <c r="M13" s="121">
        <f t="shared" si="0"/>
        <v>-365.78999999999996</v>
      </c>
    </row>
    <row r="14" spans="1:27" ht="15" thickBot="1" x14ac:dyDescent="0.4">
      <c r="A14" s="5" t="s">
        <v>6</v>
      </c>
      <c r="B14" s="121">
        <v>0</v>
      </c>
      <c r="C14" s="121">
        <v>0</v>
      </c>
      <c r="D14" s="121">
        <v>0</v>
      </c>
      <c r="E14" s="121">
        <v>0</v>
      </c>
      <c r="F14" s="121">
        <v>0</v>
      </c>
      <c r="G14" s="121">
        <v>0</v>
      </c>
      <c r="H14" s="121">
        <v>0</v>
      </c>
      <c r="I14" s="121">
        <v>0</v>
      </c>
      <c r="J14" s="121">
        <v>0</v>
      </c>
      <c r="K14" s="121">
        <v>0</v>
      </c>
      <c r="L14" s="121">
        <v>0</v>
      </c>
      <c r="M14" s="121">
        <f t="shared" si="0"/>
        <v>0</v>
      </c>
      <c r="O14" s="67" t="s">
        <v>710</v>
      </c>
      <c r="P14" s="68">
        <v>0</v>
      </c>
      <c r="Q14">
        <v>32.92</v>
      </c>
      <c r="R14">
        <v>18.77</v>
      </c>
      <c r="S14">
        <v>17.22</v>
      </c>
      <c r="T14">
        <v>22.65</v>
      </c>
      <c r="U14">
        <v>21.1</v>
      </c>
      <c r="V14">
        <v>15.7</v>
      </c>
      <c r="W14">
        <v>22.71</v>
      </c>
      <c r="X14">
        <v>12.9</v>
      </c>
      <c r="Y14">
        <v>10.08</v>
      </c>
      <c r="Z14">
        <v>12.71</v>
      </c>
      <c r="AA14" s="239">
        <v>186.76</v>
      </c>
    </row>
    <row r="15" spans="1:27" ht="15" thickBot="1" x14ac:dyDescent="0.4">
      <c r="A15" s="5" t="s">
        <v>7</v>
      </c>
      <c r="B15" s="121">
        <v>0</v>
      </c>
      <c r="C15" s="121">
        <v>0</v>
      </c>
      <c r="D15" s="121">
        <v>0</v>
      </c>
      <c r="E15" s="121">
        <v>0</v>
      </c>
      <c r="F15" s="121">
        <v>0</v>
      </c>
      <c r="G15" s="121">
        <v>0</v>
      </c>
      <c r="H15" s="121">
        <v>0</v>
      </c>
      <c r="I15" s="121">
        <v>0</v>
      </c>
      <c r="J15" s="121">
        <v>0</v>
      </c>
      <c r="K15" s="121">
        <v>0</v>
      </c>
      <c r="L15" s="121">
        <v>0</v>
      </c>
      <c r="M15" s="121">
        <f t="shared" si="0"/>
        <v>0</v>
      </c>
      <c r="O15" s="67" t="s">
        <v>711</v>
      </c>
      <c r="P15" s="68">
        <v>1</v>
      </c>
      <c r="Q15">
        <v>17.21</v>
      </c>
      <c r="R15">
        <v>0</v>
      </c>
      <c r="S15">
        <v>0</v>
      </c>
      <c r="T15">
        <v>0</v>
      </c>
      <c r="U15">
        <v>0</v>
      </c>
      <c r="V15">
        <v>0</v>
      </c>
      <c r="W15">
        <v>0</v>
      </c>
      <c r="X15">
        <v>0</v>
      </c>
      <c r="Y15">
        <v>0</v>
      </c>
      <c r="Z15">
        <v>0</v>
      </c>
      <c r="AA15" s="239">
        <v>18.21</v>
      </c>
    </row>
    <row r="16" spans="1:27" ht="29" x14ac:dyDescent="0.35">
      <c r="A16" s="3" t="s">
        <v>9</v>
      </c>
      <c r="B16" s="65">
        <v>0</v>
      </c>
      <c r="C16" s="65">
        <v>0</v>
      </c>
      <c r="D16" s="65">
        <v>0</v>
      </c>
      <c r="E16" s="65">
        <v>0</v>
      </c>
      <c r="F16" s="65">
        <v>0</v>
      </c>
      <c r="G16" s="65">
        <v>0</v>
      </c>
      <c r="H16" s="65">
        <v>0</v>
      </c>
      <c r="I16" s="65">
        <v>0</v>
      </c>
      <c r="J16" s="65">
        <v>0</v>
      </c>
      <c r="K16" s="65">
        <v>0</v>
      </c>
      <c r="L16" s="65">
        <v>0</v>
      </c>
      <c r="M16" s="65">
        <f t="shared" si="0"/>
        <v>0</v>
      </c>
      <c r="O16" t="s">
        <v>712</v>
      </c>
      <c r="P16" s="23">
        <v>0</v>
      </c>
      <c r="Q16">
        <v>6.12</v>
      </c>
      <c r="R16">
        <v>19.57</v>
      </c>
      <c r="S16">
        <v>18.12</v>
      </c>
      <c r="T16">
        <v>20.86</v>
      </c>
      <c r="U16">
        <v>21.63</v>
      </c>
      <c r="V16">
        <v>16.690000000000001</v>
      </c>
      <c r="W16">
        <v>20.92</v>
      </c>
      <c r="X16">
        <v>14.07</v>
      </c>
      <c r="Y16">
        <v>11.29</v>
      </c>
      <c r="Z16">
        <v>11.55</v>
      </c>
      <c r="AA16" s="239">
        <v>160.82</v>
      </c>
    </row>
    <row r="17" spans="1:13" x14ac:dyDescent="0.35">
      <c r="A17" s="3" t="s">
        <v>10</v>
      </c>
      <c r="B17" s="121">
        <f>SUM(B18:B20)</f>
        <v>0</v>
      </c>
      <c r="C17" s="121">
        <v>0</v>
      </c>
      <c r="D17" s="121">
        <v>0</v>
      </c>
      <c r="E17" s="121">
        <v>0</v>
      </c>
      <c r="F17" s="121">
        <v>0</v>
      </c>
      <c r="G17" s="121">
        <v>0</v>
      </c>
      <c r="H17" s="121">
        <v>0</v>
      </c>
      <c r="I17" s="121">
        <v>0</v>
      </c>
      <c r="J17" s="121">
        <v>0</v>
      </c>
      <c r="K17" s="121">
        <v>0</v>
      </c>
      <c r="L17" s="121">
        <v>0</v>
      </c>
      <c r="M17" s="121">
        <f t="shared" si="0"/>
        <v>0</v>
      </c>
    </row>
    <row r="18" spans="1:13" x14ac:dyDescent="0.35">
      <c r="A18" s="5" t="s">
        <v>5</v>
      </c>
      <c r="B18" s="121">
        <v>0</v>
      </c>
      <c r="C18" s="121">
        <v>0</v>
      </c>
      <c r="D18" s="121">
        <v>0</v>
      </c>
      <c r="E18" s="121">
        <v>0</v>
      </c>
      <c r="F18" s="121">
        <v>0</v>
      </c>
      <c r="G18" s="121">
        <v>0</v>
      </c>
      <c r="H18" s="121">
        <v>0</v>
      </c>
      <c r="I18" s="121">
        <v>0</v>
      </c>
      <c r="J18" s="121">
        <v>0</v>
      </c>
      <c r="K18" s="121">
        <v>0</v>
      </c>
      <c r="L18" s="121">
        <v>0</v>
      </c>
      <c r="M18" s="121">
        <f t="shared" si="0"/>
        <v>0</v>
      </c>
    </row>
    <row r="19" spans="1:13" x14ac:dyDescent="0.35">
      <c r="A19" s="5" t="s">
        <v>6</v>
      </c>
      <c r="B19" s="121">
        <v>0</v>
      </c>
      <c r="C19" s="121">
        <v>0</v>
      </c>
      <c r="D19" s="121">
        <v>0</v>
      </c>
      <c r="E19" s="121">
        <v>0</v>
      </c>
      <c r="F19" s="121">
        <v>0</v>
      </c>
      <c r="G19" s="121">
        <v>0</v>
      </c>
      <c r="H19" s="121">
        <v>0</v>
      </c>
      <c r="I19" s="121">
        <v>0</v>
      </c>
      <c r="J19" s="121">
        <v>0</v>
      </c>
      <c r="K19" s="121">
        <v>0</v>
      </c>
      <c r="L19" s="121">
        <v>0</v>
      </c>
      <c r="M19" s="121">
        <f t="shared" si="0"/>
        <v>0</v>
      </c>
    </row>
    <row r="20" spans="1:13" x14ac:dyDescent="0.35">
      <c r="A20" s="5" t="s">
        <v>7</v>
      </c>
      <c r="B20" s="121">
        <v>0</v>
      </c>
      <c r="C20" s="121">
        <v>0</v>
      </c>
      <c r="D20" s="121">
        <v>0</v>
      </c>
      <c r="E20" s="121">
        <v>0</v>
      </c>
      <c r="F20" s="121">
        <v>0</v>
      </c>
      <c r="G20" s="121">
        <v>0</v>
      </c>
      <c r="H20" s="121">
        <v>0</v>
      </c>
      <c r="I20" s="121">
        <v>0</v>
      </c>
      <c r="J20" s="121">
        <v>0</v>
      </c>
      <c r="K20" s="121">
        <v>0</v>
      </c>
      <c r="L20" s="121">
        <v>0</v>
      </c>
      <c r="M20" s="121">
        <f t="shared" si="0"/>
        <v>0</v>
      </c>
    </row>
    <row r="21" spans="1:13" x14ac:dyDescent="0.35">
      <c r="A21" s="5" t="s">
        <v>12</v>
      </c>
      <c r="B21" s="290" t="s">
        <v>705</v>
      </c>
      <c r="C21" s="290"/>
      <c r="D21" s="290"/>
      <c r="E21" s="290"/>
      <c r="F21" s="290"/>
      <c r="G21" s="290"/>
      <c r="H21" s="290"/>
      <c r="I21" s="290"/>
      <c r="J21" s="290"/>
      <c r="K21" s="290"/>
      <c r="L21" s="290"/>
      <c r="M21" s="290"/>
    </row>
    <row r="22" spans="1:13" ht="43.5" x14ac:dyDescent="0.35">
      <c r="A22" s="5" t="s">
        <v>13</v>
      </c>
      <c r="B22" s="290"/>
      <c r="C22" s="290"/>
      <c r="D22" s="290"/>
      <c r="E22" s="290"/>
      <c r="F22" s="290"/>
      <c r="G22" s="290"/>
      <c r="H22" s="290"/>
      <c r="I22" s="290"/>
      <c r="J22" s="290"/>
      <c r="K22" s="290"/>
      <c r="L22" s="290"/>
      <c r="M22" s="290"/>
    </row>
    <row r="25" spans="1:13" x14ac:dyDescent="0.35">
      <c r="A25" s="289" t="s">
        <v>14</v>
      </c>
      <c r="B25" s="289"/>
      <c r="C25" s="289"/>
      <c r="D25" s="289"/>
      <c r="E25" s="289"/>
      <c r="F25" s="289"/>
      <c r="G25" s="289"/>
      <c r="H25" s="289"/>
      <c r="I25" s="289"/>
      <c r="J25" s="289"/>
    </row>
    <row r="26" spans="1:13" x14ac:dyDescent="0.35">
      <c r="A26" s="291" t="s">
        <v>15</v>
      </c>
      <c r="B26" s="291"/>
      <c r="C26" s="291"/>
      <c r="D26" s="291"/>
      <c r="E26" s="291"/>
      <c r="F26" s="291"/>
      <c r="G26" s="291"/>
      <c r="H26" s="291"/>
      <c r="I26" s="291"/>
      <c r="J26" s="291"/>
    </row>
    <row r="27" spans="1:13" x14ac:dyDescent="0.35">
      <c r="A27" s="290" t="s">
        <v>16</v>
      </c>
      <c r="B27" s="290"/>
      <c r="C27" s="6">
        <v>0</v>
      </c>
      <c r="D27" s="5">
        <v>1</v>
      </c>
      <c r="E27" s="5">
        <v>2</v>
      </c>
      <c r="F27" s="5">
        <v>3</v>
      </c>
      <c r="G27" s="5">
        <v>5</v>
      </c>
      <c r="H27" s="5">
        <v>10</v>
      </c>
      <c r="I27" s="292" t="s">
        <v>3</v>
      </c>
      <c r="J27" s="292"/>
    </row>
    <row r="28" spans="1:13" ht="43.5" x14ac:dyDescent="0.35">
      <c r="A28" s="122" t="s">
        <v>17</v>
      </c>
      <c r="B28" s="5" t="s">
        <v>20</v>
      </c>
      <c r="C28" s="122"/>
      <c r="D28" s="122"/>
      <c r="E28" s="122"/>
      <c r="F28" s="122"/>
      <c r="G28" s="122"/>
      <c r="H28" s="122"/>
      <c r="I28" s="290"/>
      <c r="J28" s="290"/>
    </row>
    <row r="29" spans="1:13" ht="87" x14ac:dyDescent="0.35">
      <c r="A29" s="122" t="s">
        <v>18</v>
      </c>
      <c r="B29" s="5" t="s">
        <v>21</v>
      </c>
      <c r="C29" s="122"/>
      <c r="D29" s="122"/>
      <c r="E29" s="122"/>
      <c r="F29" s="122"/>
      <c r="G29" s="122"/>
      <c r="H29" s="122"/>
      <c r="I29" s="294"/>
      <c r="J29" s="296"/>
    </row>
    <row r="30" spans="1:13" ht="87" x14ac:dyDescent="0.35">
      <c r="A30" s="122" t="s">
        <v>19</v>
      </c>
      <c r="B30" s="7" t="s">
        <v>22</v>
      </c>
      <c r="C30" s="122"/>
      <c r="D30" s="122"/>
      <c r="E30" s="122"/>
      <c r="F30" s="122"/>
      <c r="G30" s="122"/>
      <c r="H30" s="122"/>
      <c r="I30" s="290"/>
      <c r="J30" s="290"/>
    </row>
    <row r="31" spans="1:13" ht="29" x14ac:dyDescent="0.35">
      <c r="A31" s="8"/>
      <c r="B31" s="5" t="s">
        <v>23</v>
      </c>
      <c r="C31" s="122"/>
      <c r="D31" s="122"/>
      <c r="E31" s="122"/>
      <c r="F31" s="122"/>
      <c r="G31" s="122"/>
      <c r="H31" s="122"/>
      <c r="I31" s="290"/>
      <c r="J31" s="290"/>
    </row>
    <row r="32" spans="1:13" ht="43.5" x14ac:dyDescent="0.35">
      <c r="A32" s="290" t="s">
        <v>24</v>
      </c>
      <c r="B32" s="5" t="s">
        <v>20</v>
      </c>
      <c r="C32" s="290"/>
      <c r="D32" s="290"/>
      <c r="E32" s="290"/>
      <c r="F32" s="290"/>
      <c r="G32" s="290"/>
      <c r="H32" s="290"/>
      <c r="I32" s="290"/>
      <c r="J32" s="290"/>
    </row>
    <row r="33" spans="1:10" ht="87" x14ac:dyDescent="0.35">
      <c r="A33" s="290"/>
      <c r="B33" s="5" t="s">
        <v>21</v>
      </c>
      <c r="C33" s="290"/>
      <c r="D33" s="290"/>
      <c r="E33" s="290"/>
      <c r="F33" s="290"/>
      <c r="G33" s="290"/>
      <c r="H33" s="290"/>
      <c r="I33" s="290"/>
      <c r="J33" s="290"/>
    </row>
    <row r="34" spans="1:10" ht="87" x14ac:dyDescent="0.35">
      <c r="A34" s="290"/>
      <c r="B34" s="7" t="s">
        <v>25</v>
      </c>
      <c r="C34" s="290"/>
      <c r="D34" s="290"/>
      <c r="E34" s="290"/>
      <c r="F34" s="290"/>
      <c r="G34" s="290"/>
      <c r="H34" s="290"/>
      <c r="I34" s="290"/>
      <c r="J34" s="290"/>
    </row>
    <row r="35" spans="1:10" ht="29" x14ac:dyDescent="0.35">
      <c r="A35" s="290"/>
      <c r="B35" s="5" t="s">
        <v>23</v>
      </c>
      <c r="C35" s="122"/>
      <c r="D35" s="122"/>
      <c r="E35" s="122"/>
      <c r="F35" s="122"/>
      <c r="G35" s="122"/>
      <c r="H35" s="122"/>
      <c r="I35" s="290"/>
      <c r="J35" s="290"/>
    </row>
    <row r="36" spans="1:10" ht="87" x14ac:dyDescent="0.35">
      <c r="A36" s="290" t="s">
        <v>26</v>
      </c>
      <c r="B36" s="5" t="s">
        <v>22</v>
      </c>
      <c r="C36" s="294"/>
      <c r="D36" s="295"/>
      <c r="E36" s="295"/>
      <c r="F36" s="295"/>
      <c r="G36" s="295"/>
      <c r="H36" s="295"/>
      <c r="I36" s="295"/>
      <c r="J36" s="296"/>
    </row>
    <row r="37" spans="1:10" ht="29" x14ac:dyDescent="0.35">
      <c r="A37" s="290"/>
      <c r="B37" s="5" t="s">
        <v>23</v>
      </c>
      <c r="C37" s="122"/>
      <c r="D37" s="122"/>
      <c r="E37" s="122"/>
      <c r="F37" s="122"/>
      <c r="G37" s="122"/>
      <c r="H37" s="122"/>
      <c r="I37" s="290"/>
      <c r="J37" s="290"/>
    </row>
    <row r="38" spans="1:10" ht="43.5" x14ac:dyDescent="0.35">
      <c r="A38" s="122" t="s">
        <v>13</v>
      </c>
      <c r="B38" s="294"/>
      <c r="C38" s="295"/>
      <c r="D38" s="295"/>
      <c r="E38" s="295"/>
      <c r="F38" s="295"/>
      <c r="G38" s="295"/>
      <c r="H38" s="295"/>
      <c r="I38" s="295"/>
      <c r="J38" s="296"/>
    </row>
  </sheetData>
  <mergeCells count="22">
    <mergeCell ref="A36:A37"/>
    <mergeCell ref="C36:J36"/>
    <mergeCell ref="I37:J37"/>
    <mergeCell ref="B38:J38"/>
    <mergeCell ref="I31:J31"/>
    <mergeCell ref="A32:A35"/>
    <mergeCell ref="C32:J32"/>
    <mergeCell ref="C33:J33"/>
    <mergeCell ref="C34:J34"/>
    <mergeCell ref="I35:J35"/>
    <mergeCell ref="I30:J30"/>
    <mergeCell ref="A1:M1"/>
    <mergeCell ref="A2:A3"/>
    <mergeCell ref="B2:M2"/>
    <mergeCell ref="B21:M21"/>
    <mergeCell ref="B22:M22"/>
    <mergeCell ref="A25:J25"/>
    <mergeCell ref="A26:J26"/>
    <mergeCell ref="A27:B27"/>
    <mergeCell ref="I27:J27"/>
    <mergeCell ref="I28:J28"/>
    <mergeCell ref="I29:J29"/>
  </mergeCells>
  <pageMargins left="0.7" right="0.7" top="0.75" bottom="0.75" header="0.3" footer="0.3"/>
  <pageSetup paperSize="9" orientation="portrait" r:id="rId1"/>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workbookViewId="0">
      <selection activeCell="B21" sqref="B21:M21"/>
    </sheetView>
  </sheetViews>
  <sheetFormatPr defaultRowHeight="14.5" x14ac:dyDescent="0.35"/>
  <cols>
    <col min="1" max="1" width="33.7265625" customWidth="1"/>
  </cols>
  <sheetData>
    <row r="1" spans="1:16" x14ac:dyDescent="0.35">
      <c r="A1" s="289"/>
      <c r="B1" s="289"/>
      <c r="C1" s="289"/>
      <c r="D1" s="289"/>
      <c r="E1" s="289"/>
      <c r="F1" s="289"/>
      <c r="G1" s="289"/>
      <c r="H1" s="289"/>
      <c r="I1" s="289"/>
      <c r="J1" s="289"/>
      <c r="K1" s="289"/>
      <c r="L1" s="289"/>
      <c r="M1" s="289"/>
    </row>
    <row r="2" spans="1:16" x14ac:dyDescent="0.35">
      <c r="A2" s="290" t="s">
        <v>1</v>
      </c>
      <c r="B2" s="291" t="s">
        <v>2</v>
      </c>
      <c r="C2" s="291"/>
      <c r="D2" s="291"/>
      <c r="E2" s="291"/>
      <c r="F2" s="291"/>
      <c r="G2" s="291"/>
      <c r="H2" s="291"/>
      <c r="I2" s="291"/>
      <c r="J2" s="291"/>
      <c r="K2" s="291"/>
      <c r="L2" s="291"/>
      <c r="M2" s="291"/>
    </row>
    <row r="3" spans="1:16" ht="29" x14ac:dyDescent="0.35">
      <c r="A3" s="290"/>
      <c r="B3" s="1">
        <v>0</v>
      </c>
      <c r="C3" s="1">
        <v>1</v>
      </c>
      <c r="D3" s="1">
        <v>2</v>
      </c>
      <c r="E3" s="1">
        <v>3</v>
      </c>
      <c r="F3" s="1">
        <v>4</v>
      </c>
      <c r="G3" s="1">
        <v>5</v>
      </c>
      <c r="H3" s="1">
        <v>6</v>
      </c>
      <c r="I3" s="1">
        <v>7</v>
      </c>
      <c r="J3" s="1">
        <v>8</v>
      </c>
      <c r="K3" s="1">
        <v>9</v>
      </c>
      <c r="L3" s="1">
        <v>10</v>
      </c>
      <c r="M3" s="2" t="s">
        <v>3</v>
      </c>
    </row>
    <row r="4" spans="1:16" x14ac:dyDescent="0.35">
      <c r="A4" s="3" t="s">
        <v>4</v>
      </c>
      <c r="B4" s="108">
        <f>SUM(B5:B7)</f>
        <v>0</v>
      </c>
      <c r="C4" s="108">
        <f t="shared" ref="C4:L4" si="0">SUM(C5:C7)</f>
        <v>0</v>
      </c>
      <c r="D4" s="108">
        <f t="shared" si="0"/>
        <v>0</v>
      </c>
      <c r="E4" s="108">
        <f t="shared" si="0"/>
        <v>0</v>
      </c>
      <c r="F4" s="108">
        <f t="shared" si="0"/>
        <v>0</v>
      </c>
      <c r="G4" s="108">
        <f t="shared" si="0"/>
        <v>0</v>
      </c>
      <c r="H4" s="108">
        <f t="shared" si="0"/>
        <v>0</v>
      </c>
      <c r="I4" s="108">
        <f t="shared" si="0"/>
        <v>0</v>
      </c>
      <c r="J4" s="108">
        <f t="shared" si="0"/>
        <v>0</v>
      </c>
      <c r="K4" s="108">
        <f t="shared" si="0"/>
        <v>0</v>
      </c>
      <c r="L4" s="108">
        <f t="shared" si="0"/>
        <v>0</v>
      </c>
      <c r="M4" s="108">
        <f>SUM(B4:L4)</f>
        <v>0</v>
      </c>
    </row>
    <row r="5" spans="1:16" x14ac:dyDescent="0.35">
      <c r="A5" s="5" t="s">
        <v>5</v>
      </c>
      <c r="B5" s="108">
        <v>0</v>
      </c>
      <c r="C5" s="108">
        <v>0</v>
      </c>
      <c r="D5" s="108">
        <v>0</v>
      </c>
      <c r="E5" s="108">
        <v>0</v>
      </c>
      <c r="F5" s="108">
        <v>0</v>
      </c>
      <c r="G5" s="108">
        <v>0</v>
      </c>
      <c r="H5" s="108">
        <v>0</v>
      </c>
      <c r="I5" s="108">
        <v>0</v>
      </c>
      <c r="J5" s="108">
        <v>0</v>
      </c>
      <c r="K5" s="108">
        <v>0</v>
      </c>
      <c r="L5" s="108">
        <v>0</v>
      </c>
      <c r="M5" s="108">
        <f t="shared" ref="M5:M20" si="1">SUM(B5:L5)</f>
        <v>0</v>
      </c>
    </row>
    <row r="6" spans="1:16" x14ac:dyDescent="0.35">
      <c r="A6" s="5" t="s">
        <v>6</v>
      </c>
      <c r="B6" s="108">
        <v>0</v>
      </c>
      <c r="C6" s="108">
        <v>0</v>
      </c>
      <c r="D6" s="108">
        <v>0</v>
      </c>
      <c r="E6" s="108">
        <v>0</v>
      </c>
      <c r="F6" s="108">
        <v>0</v>
      </c>
      <c r="G6" s="108">
        <v>0</v>
      </c>
      <c r="H6" s="108">
        <v>0</v>
      </c>
      <c r="I6" s="108">
        <v>0</v>
      </c>
      <c r="J6" s="108">
        <v>0</v>
      </c>
      <c r="K6" s="108">
        <v>0</v>
      </c>
      <c r="L6" s="108">
        <v>0</v>
      </c>
      <c r="M6" s="108">
        <f t="shared" si="1"/>
        <v>0</v>
      </c>
    </row>
    <row r="7" spans="1:16" x14ac:dyDescent="0.35">
      <c r="A7" s="5" t="s">
        <v>7</v>
      </c>
      <c r="B7" s="108">
        <v>0</v>
      </c>
      <c r="C7" s="108">
        <v>0</v>
      </c>
      <c r="D7" s="108">
        <v>0</v>
      </c>
      <c r="E7" s="108">
        <v>0</v>
      </c>
      <c r="F7" s="108">
        <v>0</v>
      </c>
      <c r="G7" s="108">
        <v>0</v>
      </c>
      <c r="H7" s="108">
        <v>0</v>
      </c>
      <c r="I7" s="108">
        <v>0</v>
      </c>
      <c r="J7" s="108">
        <v>0</v>
      </c>
      <c r="K7" s="108">
        <v>0</v>
      </c>
      <c r="L7" s="108">
        <v>0</v>
      </c>
      <c r="M7" s="108">
        <f t="shared" si="1"/>
        <v>0</v>
      </c>
    </row>
    <row r="8" spans="1:16" x14ac:dyDescent="0.35">
      <c r="A8" s="3" t="s">
        <v>8</v>
      </c>
      <c r="B8" s="108">
        <f>SUM(B9:B11)</f>
        <v>5.0999999999999997E-2</v>
      </c>
      <c r="C8" s="108">
        <f t="shared" ref="C8:L8" si="2">SUM(C9:C11)</f>
        <v>0.76300000000000001</v>
      </c>
      <c r="D8" s="108">
        <f t="shared" si="2"/>
        <v>9.282</v>
      </c>
      <c r="E8" s="108">
        <f t="shared" si="2"/>
        <v>4.5949999999999998</v>
      </c>
      <c r="F8" s="108">
        <f t="shared" si="2"/>
        <v>9.8800000000000008</v>
      </c>
      <c r="G8" s="108">
        <f t="shared" si="2"/>
        <v>9.8800000000000008</v>
      </c>
      <c r="H8" s="108">
        <f t="shared" si="2"/>
        <v>9.8800000000000008</v>
      </c>
      <c r="I8" s="108">
        <f t="shared" si="2"/>
        <v>9.8800000000000008</v>
      </c>
      <c r="J8" s="108">
        <f t="shared" si="2"/>
        <v>8.2330000000000005</v>
      </c>
      <c r="K8" s="108">
        <f t="shared" si="2"/>
        <v>0</v>
      </c>
      <c r="L8" s="108">
        <f t="shared" si="2"/>
        <v>0</v>
      </c>
      <c r="M8" s="108">
        <f t="shared" si="1"/>
        <v>62.444000000000003</v>
      </c>
    </row>
    <row r="9" spans="1:16" x14ac:dyDescent="0.35">
      <c r="A9" s="5" t="s">
        <v>5</v>
      </c>
      <c r="B9" s="108">
        <v>5.0999999999999997E-2</v>
      </c>
      <c r="C9" s="108">
        <v>0.76300000000000001</v>
      </c>
      <c r="D9" s="108">
        <v>9.282</v>
      </c>
      <c r="E9" s="108">
        <v>2.948</v>
      </c>
      <c r="F9" s="108">
        <v>0</v>
      </c>
      <c r="G9" s="108">
        <v>0</v>
      </c>
      <c r="H9" s="108">
        <v>0</v>
      </c>
      <c r="I9" s="108">
        <v>0</v>
      </c>
      <c r="J9" s="108">
        <v>0</v>
      </c>
      <c r="K9" s="108">
        <v>0</v>
      </c>
      <c r="L9" s="108">
        <v>0</v>
      </c>
      <c r="M9" s="108">
        <f t="shared" si="1"/>
        <v>13.044</v>
      </c>
    </row>
    <row r="10" spans="1:16" x14ac:dyDescent="0.35">
      <c r="A10" s="5" t="s">
        <v>6</v>
      </c>
      <c r="B10" s="108">
        <v>0</v>
      </c>
      <c r="C10" s="108">
        <v>0</v>
      </c>
      <c r="D10" s="108">
        <v>0</v>
      </c>
      <c r="E10" s="108">
        <v>0</v>
      </c>
      <c r="F10" s="108">
        <v>0</v>
      </c>
      <c r="G10" s="108">
        <v>0</v>
      </c>
      <c r="H10" s="108">
        <v>0</v>
      </c>
      <c r="I10" s="108">
        <v>0</v>
      </c>
      <c r="J10" s="108">
        <v>0</v>
      </c>
      <c r="K10" s="108">
        <v>0</v>
      </c>
      <c r="L10" s="108">
        <v>0</v>
      </c>
      <c r="M10" s="108">
        <f t="shared" si="1"/>
        <v>0</v>
      </c>
    </row>
    <row r="11" spans="1:16" x14ac:dyDescent="0.35">
      <c r="A11" s="5" t="s">
        <v>7</v>
      </c>
      <c r="B11" s="108">
        <v>0</v>
      </c>
      <c r="C11" s="108">
        <v>0</v>
      </c>
      <c r="D11" s="108">
        <v>0</v>
      </c>
      <c r="E11" s="108">
        <v>1.647</v>
      </c>
      <c r="F11" s="108">
        <v>9.8800000000000008</v>
      </c>
      <c r="G11" s="108">
        <v>9.8800000000000008</v>
      </c>
      <c r="H11" s="108">
        <v>9.8800000000000008</v>
      </c>
      <c r="I11" s="108">
        <v>9.8800000000000008</v>
      </c>
      <c r="J11" s="108">
        <v>8.2330000000000005</v>
      </c>
      <c r="K11" s="108">
        <v>0</v>
      </c>
      <c r="L11" s="108">
        <v>0</v>
      </c>
      <c r="M11" s="108">
        <f t="shared" si="1"/>
        <v>49.400000000000006</v>
      </c>
    </row>
    <row r="12" spans="1:16" x14ac:dyDescent="0.35">
      <c r="A12" s="3" t="s">
        <v>11</v>
      </c>
      <c r="B12" s="108">
        <f>SUM(B13:B15)</f>
        <v>-5.0999999999999997E-2</v>
      </c>
      <c r="C12" s="108">
        <f t="shared" ref="C12:L12" si="3">SUM(C13:C15)</f>
        <v>-0.76300000000000001</v>
      </c>
      <c r="D12" s="108">
        <f t="shared" si="3"/>
        <v>-9.282</v>
      </c>
      <c r="E12" s="108">
        <f t="shared" si="3"/>
        <v>-4.5949999999999998</v>
      </c>
      <c r="F12" s="108">
        <f t="shared" si="3"/>
        <v>-9.8800000000000008</v>
      </c>
      <c r="G12" s="108">
        <f t="shared" si="3"/>
        <v>-9.8800000000000008</v>
      </c>
      <c r="H12" s="108">
        <f t="shared" si="3"/>
        <v>-9.8800000000000008</v>
      </c>
      <c r="I12" s="108">
        <f t="shared" si="3"/>
        <v>-9.8800000000000008</v>
      </c>
      <c r="J12" s="108">
        <f t="shared" si="3"/>
        <v>-8.2330000000000005</v>
      </c>
      <c r="K12" s="108">
        <f t="shared" si="3"/>
        <v>0</v>
      </c>
      <c r="L12" s="108">
        <f t="shared" si="3"/>
        <v>0</v>
      </c>
      <c r="M12" s="108">
        <f t="shared" si="1"/>
        <v>-62.444000000000003</v>
      </c>
    </row>
    <row r="13" spans="1:16" ht="15" thickBot="1" x14ac:dyDescent="0.4">
      <c r="A13" s="5" t="s">
        <v>5</v>
      </c>
      <c r="B13" s="108">
        <v>-5.0999999999999997E-2</v>
      </c>
      <c r="C13" s="108">
        <v>-0.76300000000000001</v>
      </c>
      <c r="D13" s="108">
        <v>-9.282</v>
      </c>
      <c r="E13" s="108">
        <v>-2.948</v>
      </c>
      <c r="F13" s="108">
        <v>0</v>
      </c>
      <c r="G13" s="108">
        <v>0</v>
      </c>
      <c r="H13" s="108">
        <v>0</v>
      </c>
      <c r="I13" s="108">
        <v>0</v>
      </c>
      <c r="J13" s="108">
        <v>0</v>
      </c>
      <c r="K13" s="108">
        <v>0</v>
      </c>
      <c r="L13" s="108">
        <v>0</v>
      </c>
      <c r="M13" s="108">
        <f t="shared" si="1"/>
        <v>-13.044</v>
      </c>
    </row>
    <row r="14" spans="1:16" ht="15" thickBot="1" x14ac:dyDescent="0.4">
      <c r="A14" s="5" t="s">
        <v>6</v>
      </c>
      <c r="B14" s="108">
        <v>0</v>
      </c>
      <c r="C14" s="108">
        <v>0</v>
      </c>
      <c r="D14" s="108">
        <v>0</v>
      </c>
      <c r="E14" s="108">
        <v>0</v>
      </c>
      <c r="F14" s="108">
        <v>0</v>
      </c>
      <c r="G14" s="108">
        <v>0</v>
      </c>
      <c r="H14" s="108">
        <v>0</v>
      </c>
      <c r="I14" s="108">
        <v>0</v>
      </c>
      <c r="J14" s="108">
        <v>0</v>
      </c>
      <c r="K14" s="108">
        <v>0</v>
      </c>
      <c r="L14" s="108">
        <v>0</v>
      </c>
      <c r="M14" s="108">
        <f t="shared" si="1"/>
        <v>0</v>
      </c>
      <c r="O14" s="67"/>
      <c r="P14" s="74"/>
    </row>
    <row r="15" spans="1:16" ht="15" thickBot="1" x14ac:dyDescent="0.4">
      <c r="A15" s="5" t="s">
        <v>7</v>
      </c>
      <c r="B15" s="108">
        <v>0</v>
      </c>
      <c r="C15" s="108">
        <v>0</v>
      </c>
      <c r="D15" s="108">
        <v>0</v>
      </c>
      <c r="E15" s="108">
        <v>-1.647</v>
      </c>
      <c r="F15" s="108">
        <v>-9.8800000000000008</v>
      </c>
      <c r="G15" s="108">
        <v>-9.8800000000000008</v>
      </c>
      <c r="H15" s="108">
        <v>-9.8800000000000008</v>
      </c>
      <c r="I15" s="108">
        <v>-9.8800000000000008</v>
      </c>
      <c r="J15" s="108">
        <v>-8.2330000000000005</v>
      </c>
      <c r="K15" s="108">
        <v>0</v>
      </c>
      <c r="L15" s="108">
        <v>0</v>
      </c>
      <c r="M15" s="108">
        <f t="shared" si="1"/>
        <v>-49.400000000000006</v>
      </c>
      <c r="O15" s="67"/>
      <c r="P15" s="74"/>
    </row>
    <row r="16" spans="1:16" ht="29" x14ac:dyDescent="0.35">
      <c r="A16" s="3" t="s">
        <v>9</v>
      </c>
      <c r="B16" s="108">
        <v>0.33300000000000002</v>
      </c>
      <c r="C16" s="108">
        <v>4.9660000000000002</v>
      </c>
      <c r="D16" s="108">
        <v>60.39</v>
      </c>
      <c r="E16" s="108">
        <v>19.181999999999999</v>
      </c>
      <c r="F16" s="108">
        <v>0</v>
      </c>
      <c r="G16" s="108">
        <v>0</v>
      </c>
      <c r="H16" s="108">
        <v>0</v>
      </c>
      <c r="I16" s="108">
        <v>0</v>
      </c>
      <c r="J16" s="108">
        <v>0</v>
      </c>
      <c r="K16" s="108">
        <v>0</v>
      </c>
      <c r="L16" s="108">
        <v>0</v>
      </c>
      <c r="M16" s="108">
        <f t="shared" si="1"/>
        <v>84.871000000000009</v>
      </c>
    </row>
    <row r="17" spans="1:13" x14ac:dyDescent="0.35">
      <c r="A17" s="3" t="s">
        <v>10</v>
      </c>
      <c r="B17" s="108">
        <f>SUM(B18:B20)</f>
        <v>0</v>
      </c>
      <c r="C17" s="108">
        <v>0</v>
      </c>
      <c r="D17" s="108">
        <v>0</v>
      </c>
      <c r="E17" s="108">
        <v>0</v>
      </c>
      <c r="F17" s="108">
        <v>0</v>
      </c>
      <c r="G17" s="108">
        <v>0</v>
      </c>
      <c r="H17" s="108">
        <v>0</v>
      </c>
      <c r="I17" s="108">
        <v>0</v>
      </c>
      <c r="J17" s="108">
        <v>0</v>
      </c>
      <c r="K17" s="108">
        <v>0</v>
      </c>
      <c r="L17" s="108">
        <v>0</v>
      </c>
      <c r="M17" s="108">
        <f t="shared" si="1"/>
        <v>0</v>
      </c>
    </row>
    <row r="18" spans="1:13" x14ac:dyDescent="0.35">
      <c r="A18" s="5" t="s">
        <v>5</v>
      </c>
      <c r="B18" s="108">
        <v>0</v>
      </c>
      <c r="C18" s="108">
        <v>0</v>
      </c>
      <c r="D18" s="108">
        <v>0</v>
      </c>
      <c r="E18" s="108">
        <v>0</v>
      </c>
      <c r="F18" s="108">
        <v>0</v>
      </c>
      <c r="G18" s="108">
        <v>0</v>
      </c>
      <c r="H18" s="108">
        <v>0</v>
      </c>
      <c r="I18" s="108">
        <v>0</v>
      </c>
      <c r="J18" s="108">
        <v>0</v>
      </c>
      <c r="K18" s="108">
        <v>0</v>
      </c>
      <c r="L18" s="108">
        <v>0</v>
      </c>
      <c r="M18" s="108">
        <f t="shared" si="1"/>
        <v>0</v>
      </c>
    </row>
    <row r="19" spans="1:13" x14ac:dyDescent="0.35">
      <c r="A19" s="5" t="s">
        <v>6</v>
      </c>
      <c r="B19" s="108">
        <v>0</v>
      </c>
      <c r="C19" s="108">
        <v>0</v>
      </c>
      <c r="D19" s="108">
        <v>0</v>
      </c>
      <c r="E19" s="108">
        <v>0</v>
      </c>
      <c r="F19" s="108">
        <v>0</v>
      </c>
      <c r="G19" s="108">
        <v>0</v>
      </c>
      <c r="H19" s="108">
        <v>0</v>
      </c>
      <c r="I19" s="108">
        <v>0</v>
      </c>
      <c r="J19" s="108">
        <v>0</v>
      </c>
      <c r="K19" s="108">
        <v>0</v>
      </c>
      <c r="L19" s="108">
        <v>0</v>
      </c>
      <c r="M19" s="108">
        <f t="shared" si="1"/>
        <v>0</v>
      </c>
    </row>
    <row r="20" spans="1:13" x14ac:dyDescent="0.35">
      <c r="A20" s="5" t="s">
        <v>7</v>
      </c>
      <c r="B20" s="108">
        <v>0</v>
      </c>
      <c r="C20" s="108">
        <v>0</v>
      </c>
      <c r="D20" s="108">
        <v>0</v>
      </c>
      <c r="E20" s="108">
        <v>0</v>
      </c>
      <c r="F20" s="108">
        <v>0</v>
      </c>
      <c r="G20" s="108">
        <v>0</v>
      </c>
      <c r="H20" s="108">
        <v>0</v>
      </c>
      <c r="I20" s="108">
        <v>0</v>
      </c>
      <c r="J20" s="108">
        <v>0</v>
      </c>
      <c r="K20" s="108">
        <v>0</v>
      </c>
      <c r="L20" s="108">
        <v>0</v>
      </c>
      <c r="M20" s="108">
        <f t="shared" si="1"/>
        <v>0</v>
      </c>
    </row>
    <row r="21" spans="1:13" x14ac:dyDescent="0.35">
      <c r="A21" s="5" t="s">
        <v>12</v>
      </c>
      <c r="B21" s="290"/>
      <c r="C21" s="290"/>
      <c r="D21" s="290"/>
      <c r="E21" s="290"/>
      <c r="F21" s="290"/>
      <c r="G21" s="290"/>
      <c r="H21" s="290"/>
      <c r="I21" s="290"/>
      <c r="J21" s="290"/>
      <c r="K21" s="290"/>
      <c r="L21" s="290"/>
      <c r="M21" s="290"/>
    </row>
    <row r="22" spans="1:13" ht="43.5" x14ac:dyDescent="0.35">
      <c r="A22" s="5" t="s">
        <v>13</v>
      </c>
      <c r="B22" s="290"/>
      <c r="C22" s="290"/>
      <c r="D22" s="290"/>
      <c r="E22" s="290"/>
      <c r="F22" s="290"/>
      <c r="G22" s="290"/>
      <c r="H22" s="290"/>
      <c r="I22" s="290"/>
      <c r="J22" s="290"/>
      <c r="K22" s="290"/>
      <c r="L22" s="290"/>
      <c r="M22" s="290"/>
    </row>
    <row r="25" spans="1:13" x14ac:dyDescent="0.35">
      <c r="A25" s="289" t="s">
        <v>14</v>
      </c>
      <c r="B25" s="289"/>
      <c r="C25" s="289"/>
      <c r="D25" s="289"/>
      <c r="E25" s="289"/>
      <c r="F25" s="289"/>
      <c r="G25" s="289"/>
      <c r="H25" s="289"/>
      <c r="I25" s="289"/>
      <c r="J25" s="289"/>
    </row>
    <row r="26" spans="1:13" x14ac:dyDescent="0.35">
      <c r="A26" s="291" t="s">
        <v>15</v>
      </c>
      <c r="B26" s="291"/>
      <c r="C26" s="291"/>
      <c r="D26" s="291"/>
      <c r="E26" s="291"/>
      <c r="F26" s="291"/>
      <c r="G26" s="291"/>
      <c r="H26" s="291"/>
      <c r="I26" s="291"/>
      <c r="J26" s="291"/>
    </row>
    <row r="27" spans="1:13" x14ac:dyDescent="0.35">
      <c r="A27" s="290" t="s">
        <v>16</v>
      </c>
      <c r="B27" s="290"/>
      <c r="C27" s="6">
        <v>0</v>
      </c>
      <c r="D27" s="5">
        <v>1</v>
      </c>
      <c r="E27" s="5">
        <v>2</v>
      </c>
      <c r="F27" s="5">
        <v>3</v>
      </c>
      <c r="G27" s="5">
        <v>5</v>
      </c>
      <c r="H27" s="5">
        <v>10</v>
      </c>
      <c r="I27" s="292" t="s">
        <v>3</v>
      </c>
      <c r="J27" s="292"/>
    </row>
    <row r="28" spans="1:13" ht="43.5" x14ac:dyDescent="0.35">
      <c r="A28" s="109" t="s">
        <v>17</v>
      </c>
      <c r="B28" s="5" t="s">
        <v>20</v>
      </c>
      <c r="C28" s="109"/>
      <c r="D28" s="109"/>
      <c r="E28" s="109"/>
      <c r="F28" s="109"/>
      <c r="G28" s="109"/>
      <c r="H28" s="109"/>
      <c r="I28" s="290"/>
      <c r="J28" s="290"/>
    </row>
    <row r="29" spans="1:13" ht="87" x14ac:dyDescent="0.35">
      <c r="A29" s="109" t="s">
        <v>18</v>
      </c>
      <c r="B29" s="5" t="s">
        <v>21</v>
      </c>
      <c r="C29" s="109"/>
      <c r="D29" s="109"/>
      <c r="E29" s="109"/>
      <c r="F29" s="109"/>
      <c r="G29" s="109"/>
      <c r="H29" s="109"/>
      <c r="I29" s="294"/>
      <c r="J29" s="296"/>
    </row>
    <row r="30" spans="1:13" ht="87" x14ac:dyDescent="0.35">
      <c r="A30" s="109" t="s">
        <v>19</v>
      </c>
      <c r="B30" s="7" t="s">
        <v>22</v>
      </c>
      <c r="C30" s="109"/>
      <c r="D30" s="109"/>
      <c r="E30" s="109"/>
      <c r="F30" s="109"/>
      <c r="G30" s="109"/>
      <c r="H30" s="109"/>
      <c r="I30" s="290"/>
      <c r="J30" s="290"/>
    </row>
    <row r="31" spans="1:13" ht="29" x14ac:dyDescent="0.35">
      <c r="A31" s="8"/>
      <c r="B31" s="5" t="s">
        <v>23</v>
      </c>
      <c r="C31" s="109"/>
      <c r="D31" s="109"/>
      <c r="E31" s="109"/>
      <c r="F31" s="109"/>
      <c r="G31" s="109"/>
      <c r="H31" s="109"/>
      <c r="I31" s="290"/>
      <c r="J31" s="290"/>
    </row>
    <row r="32" spans="1:13" ht="43.5" x14ac:dyDescent="0.35">
      <c r="A32" s="290" t="s">
        <v>24</v>
      </c>
      <c r="B32" s="5" t="s">
        <v>20</v>
      </c>
      <c r="C32" s="290"/>
      <c r="D32" s="290"/>
      <c r="E32" s="290"/>
      <c r="F32" s="290"/>
      <c r="G32" s="290"/>
      <c r="H32" s="290"/>
      <c r="I32" s="290"/>
      <c r="J32" s="290"/>
    </row>
    <row r="33" spans="1:10" ht="87" x14ac:dyDescent="0.35">
      <c r="A33" s="290"/>
      <c r="B33" s="5" t="s">
        <v>21</v>
      </c>
      <c r="C33" s="290"/>
      <c r="D33" s="290"/>
      <c r="E33" s="290"/>
      <c r="F33" s="290"/>
      <c r="G33" s="290"/>
      <c r="H33" s="290"/>
      <c r="I33" s="290"/>
      <c r="J33" s="290"/>
    </row>
    <row r="34" spans="1:10" ht="87" x14ac:dyDescent="0.35">
      <c r="A34" s="290"/>
      <c r="B34" s="7" t="s">
        <v>25</v>
      </c>
      <c r="C34" s="290"/>
      <c r="D34" s="290"/>
      <c r="E34" s="290"/>
      <c r="F34" s="290"/>
      <c r="G34" s="290"/>
      <c r="H34" s="290"/>
      <c r="I34" s="290"/>
      <c r="J34" s="290"/>
    </row>
    <row r="35" spans="1:10" ht="29" x14ac:dyDescent="0.35">
      <c r="A35" s="290"/>
      <c r="B35" s="5" t="s">
        <v>23</v>
      </c>
      <c r="C35" s="109"/>
      <c r="D35" s="109"/>
      <c r="E35" s="109"/>
      <c r="F35" s="109"/>
      <c r="G35" s="109"/>
      <c r="H35" s="109"/>
      <c r="I35" s="290"/>
      <c r="J35" s="290"/>
    </row>
    <row r="36" spans="1:10" ht="87" x14ac:dyDescent="0.35">
      <c r="A36" s="290" t="s">
        <v>26</v>
      </c>
      <c r="B36" s="5" t="s">
        <v>22</v>
      </c>
      <c r="C36" s="294"/>
      <c r="D36" s="295"/>
      <c r="E36" s="295"/>
      <c r="F36" s="295"/>
      <c r="G36" s="295"/>
      <c r="H36" s="295"/>
      <c r="I36" s="295"/>
      <c r="J36" s="296"/>
    </row>
    <row r="37" spans="1:10" ht="29" x14ac:dyDescent="0.35">
      <c r="A37" s="290"/>
      <c r="B37" s="5" t="s">
        <v>23</v>
      </c>
      <c r="C37" s="109"/>
      <c r="D37" s="109"/>
      <c r="E37" s="109"/>
      <c r="F37" s="109"/>
      <c r="G37" s="109"/>
      <c r="H37" s="109"/>
      <c r="I37" s="290"/>
      <c r="J37" s="290"/>
    </row>
    <row r="38" spans="1:10" ht="43.5" x14ac:dyDescent="0.35">
      <c r="A38" s="109" t="s">
        <v>13</v>
      </c>
      <c r="B38" s="294"/>
      <c r="C38" s="295"/>
      <c r="D38" s="295"/>
      <c r="E38" s="295"/>
      <c r="F38" s="295"/>
      <c r="G38" s="295"/>
      <c r="H38" s="295"/>
      <c r="I38" s="295"/>
      <c r="J38" s="296"/>
    </row>
  </sheetData>
  <mergeCells count="22">
    <mergeCell ref="A36:A37"/>
    <mergeCell ref="C36:J36"/>
    <mergeCell ref="I37:J37"/>
    <mergeCell ref="B38:J38"/>
    <mergeCell ref="I31:J31"/>
    <mergeCell ref="A32:A35"/>
    <mergeCell ref="C32:J32"/>
    <mergeCell ref="C33:J33"/>
    <mergeCell ref="C34:J34"/>
    <mergeCell ref="I35:J35"/>
    <mergeCell ref="I30:J30"/>
    <mergeCell ref="A1:M1"/>
    <mergeCell ref="A2:A3"/>
    <mergeCell ref="B2:M2"/>
    <mergeCell ref="B21:M21"/>
    <mergeCell ref="B22:M22"/>
    <mergeCell ref="A25:J25"/>
    <mergeCell ref="A26:J26"/>
    <mergeCell ref="A27:B27"/>
    <mergeCell ref="I27:J27"/>
    <mergeCell ref="I28:J28"/>
    <mergeCell ref="I29:J29"/>
  </mergeCells>
  <pageMargins left="0.7" right="0.7" top="0.75" bottom="0.75" header="0.3" footer="0.3"/>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election activeCell="O13" sqref="O13"/>
    </sheetView>
  </sheetViews>
  <sheetFormatPr defaultRowHeight="14.5" x14ac:dyDescent="0.35"/>
  <cols>
    <col min="1" max="1" width="33.7265625" customWidth="1"/>
  </cols>
  <sheetData>
    <row r="1" spans="1:16" x14ac:dyDescent="0.35">
      <c r="A1" s="289"/>
      <c r="B1" s="289"/>
      <c r="C1" s="289"/>
      <c r="D1" s="289"/>
      <c r="E1" s="289"/>
      <c r="F1" s="289"/>
      <c r="G1" s="289"/>
      <c r="H1" s="289"/>
      <c r="I1" s="289"/>
      <c r="J1" s="289"/>
      <c r="K1" s="289"/>
      <c r="L1" s="289"/>
      <c r="M1" s="289"/>
    </row>
    <row r="2" spans="1:16" x14ac:dyDescent="0.35">
      <c r="A2" s="290" t="s">
        <v>1</v>
      </c>
      <c r="B2" s="291" t="s">
        <v>2</v>
      </c>
      <c r="C2" s="291"/>
      <c r="D2" s="291"/>
      <c r="E2" s="291"/>
      <c r="F2" s="291"/>
      <c r="G2" s="291"/>
      <c r="H2" s="291"/>
      <c r="I2" s="291"/>
      <c r="J2" s="291"/>
      <c r="K2" s="291"/>
      <c r="L2" s="291"/>
      <c r="M2" s="291"/>
    </row>
    <row r="3" spans="1:16" ht="29" x14ac:dyDescent="0.35">
      <c r="A3" s="290"/>
      <c r="B3" s="1">
        <v>0</v>
      </c>
      <c r="C3" s="1">
        <v>1</v>
      </c>
      <c r="D3" s="1">
        <v>2</v>
      </c>
      <c r="E3" s="1">
        <v>3</v>
      </c>
      <c r="F3" s="1">
        <v>4</v>
      </c>
      <c r="G3" s="1">
        <v>5</v>
      </c>
      <c r="H3" s="1">
        <v>6</v>
      </c>
      <c r="I3" s="1">
        <v>7</v>
      </c>
      <c r="J3" s="1">
        <v>8</v>
      </c>
      <c r="K3" s="1">
        <v>9</v>
      </c>
      <c r="L3" s="1">
        <v>10</v>
      </c>
      <c r="M3" s="2" t="s">
        <v>3</v>
      </c>
    </row>
    <row r="4" spans="1:16" x14ac:dyDescent="0.35">
      <c r="A4" s="3" t="s">
        <v>4</v>
      </c>
      <c r="B4" s="102">
        <f>SUM(B5:B7)</f>
        <v>0</v>
      </c>
      <c r="C4" s="102">
        <f t="shared" ref="C4:L4" si="0">SUM(C5:C7)</f>
        <v>0</v>
      </c>
      <c r="D4" s="102">
        <f t="shared" si="0"/>
        <v>0</v>
      </c>
      <c r="E4" s="102">
        <f t="shared" si="0"/>
        <v>0</v>
      </c>
      <c r="F4" s="102">
        <f t="shared" si="0"/>
        <v>0</v>
      </c>
      <c r="G4" s="102">
        <f t="shared" si="0"/>
        <v>0</v>
      </c>
      <c r="H4" s="102">
        <f t="shared" si="0"/>
        <v>0</v>
      </c>
      <c r="I4" s="102">
        <f t="shared" si="0"/>
        <v>0</v>
      </c>
      <c r="J4" s="102">
        <f t="shared" si="0"/>
        <v>0</v>
      </c>
      <c r="K4" s="102">
        <f t="shared" si="0"/>
        <v>0</v>
      </c>
      <c r="L4" s="102">
        <f t="shared" si="0"/>
        <v>0</v>
      </c>
      <c r="M4" s="102">
        <f>SUM(B4:L4)</f>
        <v>0</v>
      </c>
    </row>
    <row r="5" spans="1:16" x14ac:dyDescent="0.35">
      <c r="A5" s="5" t="s">
        <v>5</v>
      </c>
      <c r="B5" s="102">
        <v>0</v>
      </c>
      <c r="C5" s="102">
        <v>0</v>
      </c>
      <c r="D5" s="102">
        <v>0</v>
      </c>
      <c r="E5" s="102">
        <v>0</v>
      </c>
      <c r="F5" s="102">
        <v>0</v>
      </c>
      <c r="G5" s="102">
        <v>0</v>
      </c>
      <c r="H5" s="102">
        <v>0</v>
      </c>
      <c r="I5" s="102">
        <v>0</v>
      </c>
      <c r="J5" s="102">
        <v>0</v>
      </c>
      <c r="K5" s="102">
        <v>0</v>
      </c>
      <c r="L5" s="102">
        <v>0</v>
      </c>
      <c r="M5" s="102">
        <f t="shared" ref="M5:M20" si="1">SUM(B5:L5)</f>
        <v>0</v>
      </c>
    </row>
    <row r="6" spans="1:16" x14ac:dyDescent="0.35">
      <c r="A6" s="5" t="s">
        <v>6</v>
      </c>
      <c r="B6" s="102">
        <v>0</v>
      </c>
      <c r="C6" s="102">
        <v>0</v>
      </c>
      <c r="D6" s="102">
        <v>0</v>
      </c>
      <c r="E6" s="102">
        <v>0</v>
      </c>
      <c r="F6" s="102">
        <v>0</v>
      </c>
      <c r="G6" s="102">
        <v>0</v>
      </c>
      <c r="H6" s="102">
        <v>0</v>
      </c>
      <c r="I6" s="102">
        <v>0</v>
      </c>
      <c r="J6" s="102">
        <v>0</v>
      </c>
      <c r="K6" s="102">
        <v>0</v>
      </c>
      <c r="L6" s="102">
        <v>0</v>
      </c>
      <c r="M6" s="102">
        <f t="shared" si="1"/>
        <v>0</v>
      </c>
    </row>
    <row r="7" spans="1:16" x14ac:dyDescent="0.35">
      <c r="A7" s="5" t="s">
        <v>7</v>
      </c>
      <c r="B7" s="102">
        <v>0</v>
      </c>
      <c r="C7" s="102">
        <v>0</v>
      </c>
      <c r="D7" s="102">
        <v>0</v>
      </c>
      <c r="E7" s="102">
        <v>0</v>
      </c>
      <c r="F7" s="102">
        <v>0</v>
      </c>
      <c r="G7" s="102">
        <v>0</v>
      </c>
      <c r="H7" s="102">
        <v>0</v>
      </c>
      <c r="I7" s="102">
        <v>0</v>
      </c>
      <c r="J7" s="102">
        <v>0</v>
      </c>
      <c r="K7" s="102">
        <v>0</v>
      </c>
      <c r="L7" s="102">
        <v>0</v>
      </c>
      <c r="M7" s="102">
        <f t="shared" si="1"/>
        <v>0</v>
      </c>
    </row>
    <row r="8" spans="1:16" x14ac:dyDescent="0.35">
      <c r="A8" s="3" t="s">
        <v>8</v>
      </c>
      <c r="B8" s="102">
        <f>SUM(B9:B11)</f>
        <v>0</v>
      </c>
      <c r="C8" s="102">
        <f t="shared" ref="C8:L8" si="2">SUM(C9:C11)</f>
        <v>25</v>
      </c>
      <c r="D8" s="102">
        <f t="shared" si="2"/>
        <v>350</v>
      </c>
      <c r="E8" s="102">
        <f t="shared" si="2"/>
        <v>625</v>
      </c>
      <c r="F8" s="102">
        <f t="shared" si="2"/>
        <v>120</v>
      </c>
      <c r="G8" s="102">
        <f t="shared" si="2"/>
        <v>120</v>
      </c>
      <c r="H8" s="102">
        <f t="shared" si="2"/>
        <v>120</v>
      </c>
      <c r="I8" s="102">
        <f t="shared" si="2"/>
        <v>120</v>
      </c>
      <c r="J8" s="102">
        <f t="shared" si="2"/>
        <v>120</v>
      </c>
      <c r="K8" s="102">
        <f t="shared" si="2"/>
        <v>120</v>
      </c>
      <c r="L8" s="102">
        <f t="shared" si="2"/>
        <v>120</v>
      </c>
      <c r="M8" s="102">
        <f t="shared" si="1"/>
        <v>1840</v>
      </c>
    </row>
    <row r="9" spans="1:16" x14ac:dyDescent="0.35">
      <c r="A9" s="5" t="s">
        <v>5</v>
      </c>
      <c r="B9" s="102">
        <v>0</v>
      </c>
      <c r="C9" s="102">
        <v>25</v>
      </c>
      <c r="D9" s="102">
        <v>350</v>
      </c>
      <c r="E9" s="102">
        <v>625</v>
      </c>
      <c r="F9" s="102">
        <v>120</v>
      </c>
      <c r="G9" s="102">
        <v>120</v>
      </c>
      <c r="H9" s="102">
        <v>120</v>
      </c>
      <c r="I9" s="102">
        <v>120</v>
      </c>
      <c r="J9" s="102">
        <v>120</v>
      </c>
      <c r="K9" s="102">
        <v>120</v>
      </c>
      <c r="L9" s="102">
        <v>120</v>
      </c>
      <c r="M9" s="102">
        <f t="shared" si="1"/>
        <v>1840</v>
      </c>
    </row>
    <row r="10" spans="1:16" x14ac:dyDescent="0.35">
      <c r="A10" s="5" t="s">
        <v>6</v>
      </c>
      <c r="B10" s="102">
        <v>0</v>
      </c>
      <c r="C10" s="102">
        <v>0</v>
      </c>
      <c r="D10" s="102">
        <v>0</v>
      </c>
      <c r="E10" s="102">
        <v>0</v>
      </c>
      <c r="F10" s="102">
        <v>0</v>
      </c>
      <c r="G10" s="102">
        <v>0</v>
      </c>
      <c r="H10" s="102">
        <v>0</v>
      </c>
      <c r="I10" s="102">
        <v>0</v>
      </c>
      <c r="J10" s="102">
        <v>0</v>
      </c>
      <c r="K10" s="102">
        <v>0</v>
      </c>
      <c r="L10" s="102">
        <v>0</v>
      </c>
      <c r="M10" s="102">
        <f t="shared" si="1"/>
        <v>0</v>
      </c>
    </row>
    <row r="11" spans="1:16" x14ac:dyDescent="0.35">
      <c r="A11" s="5" t="s">
        <v>7</v>
      </c>
      <c r="B11" s="102">
        <v>0</v>
      </c>
      <c r="C11" s="102">
        <v>0</v>
      </c>
      <c r="D11" s="102">
        <v>0</v>
      </c>
      <c r="E11" s="102">
        <v>0</v>
      </c>
      <c r="F11" s="102">
        <v>0</v>
      </c>
      <c r="G11" s="102">
        <v>0</v>
      </c>
      <c r="H11" s="102">
        <v>0</v>
      </c>
      <c r="I11" s="102">
        <v>0</v>
      </c>
      <c r="J11" s="102">
        <v>0</v>
      </c>
      <c r="K11" s="102">
        <v>0</v>
      </c>
      <c r="L11" s="102">
        <v>0</v>
      </c>
      <c r="M11" s="102">
        <f t="shared" si="1"/>
        <v>0</v>
      </c>
    </row>
    <row r="12" spans="1:16" x14ac:dyDescent="0.35">
      <c r="A12" s="3" t="s">
        <v>11</v>
      </c>
      <c r="B12" s="102">
        <f>SUM(B13:B15)</f>
        <v>0</v>
      </c>
      <c r="C12" s="102">
        <f t="shared" ref="C12:L12" si="3">SUM(C13:C15)</f>
        <v>-25</v>
      </c>
      <c r="D12" s="102">
        <f t="shared" si="3"/>
        <v>-350</v>
      </c>
      <c r="E12" s="102">
        <f t="shared" si="3"/>
        <v>-625</v>
      </c>
      <c r="F12" s="102">
        <f t="shared" si="3"/>
        <v>-120</v>
      </c>
      <c r="G12" s="102">
        <f t="shared" si="3"/>
        <v>-120</v>
      </c>
      <c r="H12" s="102">
        <f t="shared" si="3"/>
        <v>-120</v>
      </c>
      <c r="I12" s="102">
        <f t="shared" si="3"/>
        <v>-120</v>
      </c>
      <c r="J12" s="102">
        <f t="shared" si="3"/>
        <v>-120</v>
      </c>
      <c r="K12" s="102">
        <f t="shared" si="3"/>
        <v>-120</v>
      </c>
      <c r="L12" s="102">
        <f t="shared" si="3"/>
        <v>-120</v>
      </c>
      <c r="M12" s="102">
        <f t="shared" si="1"/>
        <v>-1840</v>
      </c>
    </row>
    <row r="13" spans="1:16" ht="15" thickBot="1" x14ac:dyDescent="0.4">
      <c r="A13" s="5" t="s">
        <v>5</v>
      </c>
      <c r="B13" s="102">
        <v>0</v>
      </c>
      <c r="C13" s="102">
        <v>-25</v>
      </c>
      <c r="D13" s="102">
        <v>-350</v>
      </c>
      <c r="E13" s="102">
        <v>-625</v>
      </c>
      <c r="F13" s="102">
        <v>-120</v>
      </c>
      <c r="G13" s="102">
        <v>-120</v>
      </c>
      <c r="H13" s="102">
        <v>-120</v>
      </c>
      <c r="I13" s="102">
        <v>-120</v>
      </c>
      <c r="J13" s="102">
        <v>-120</v>
      </c>
      <c r="K13" s="102">
        <v>-120</v>
      </c>
      <c r="L13" s="102">
        <v>-120</v>
      </c>
      <c r="M13" s="102">
        <f t="shared" si="1"/>
        <v>-1840</v>
      </c>
    </row>
    <row r="14" spans="1:16" ht="15" thickBot="1" x14ac:dyDescent="0.4">
      <c r="A14" s="5" t="s">
        <v>6</v>
      </c>
      <c r="B14" s="102">
        <v>0</v>
      </c>
      <c r="C14" s="102">
        <v>0</v>
      </c>
      <c r="D14" s="102">
        <v>0</v>
      </c>
      <c r="E14" s="102">
        <v>0</v>
      </c>
      <c r="F14" s="102">
        <v>0</v>
      </c>
      <c r="G14" s="102">
        <v>0</v>
      </c>
      <c r="H14" s="102">
        <v>0</v>
      </c>
      <c r="I14" s="102">
        <v>0</v>
      </c>
      <c r="J14" s="102">
        <v>0</v>
      </c>
      <c r="K14" s="102">
        <v>0</v>
      </c>
      <c r="L14" s="102">
        <v>0</v>
      </c>
      <c r="M14" s="102">
        <f t="shared" si="1"/>
        <v>0</v>
      </c>
      <c r="O14" s="67"/>
      <c r="P14" s="74"/>
    </row>
    <row r="15" spans="1:16" ht="15" thickBot="1" x14ac:dyDescent="0.4">
      <c r="A15" s="5" t="s">
        <v>7</v>
      </c>
      <c r="B15" s="102">
        <v>0</v>
      </c>
      <c r="C15" s="102">
        <v>0</v>
      </c>
      <c r="D15" s="102">
        <v>0</v>
      </c>
      <c r="E15" s="102">
        <v>0</v>
      </c>
      <c r="F15" s="102">
        <v>0</v>
      </c>
      <c r="G15" s="102">
        <v>0</v>
      </c>
      <c r="H15" s="102">
        <v>0</v>
      </c>
      <c r="I15" s="102">
        <v>0</v>
      </c>
      <c r="J15" s="102">
        <v>0</v>
      </c>
      <c r="K15" s="102">
        <v>0</v>
      </c>
      <c r="L15" s="102">
        <v>0</v>
      </c>
      <c r="M15" s="102">
        <f t="shared" si="1"/>
        <v>0</v>
      </c>
      <c r="O15" s="67"/>
      <c r="P15" s="74"/>
    </row>
    <row r="16" spans="1:16" ht="29" x14ac:dyDescent="0.35">
      <c r="A16" s="3" t="s">
        <v>9</v>
      </c>
      <c r="B16" s="102">
        <v>0</v>
      </c>
      <c r="C16" s="102">
        <v>0</v>
      </c>
      <c r="D16" s="102">
        <v>0</v>
      </c>
      <c r="E16" s="102">
        <v>0</v>
      </c>
      <c r="F16" s="102">
        <v>0</v>
      </c>
      <c r="G16" s="102">
        <v>0</v>
      </c>
      <c r="H16" s="102">
        <v>0</v>
      </c>
      <c r="I16" s="102">
        <v>0</v>
      </c>
      <c r="J16" s="102">
        <v>0</v>
      </c>
      <c r="K16" s="102">
        <v>0</v>
      </c>
      <c r="L16" s="102">
        <v>0</v>
      </c>
      <c r="M16" s="102">
        <f t="shared" si="1"/>
        <v>0</v>
      </c>
    </row>
    <row r="17" spans="1:13" x14ac:dyDescent="0.35">
      <c r="A17" s="3" t="s">
        <v>10</v>
      </c>
      <c r="B17" s="102">
        <f>SUM(B18:B20)</f>
        <v>0</v>
      </c>
      <c r="C17" s="102">
        <v>0</v>
      </c>
      <c r="D17" s="102">
        <v>0</v>
      </c>
      <c r="E17" s="102">
        <v>0</v>
      </c>
      <c r="F17" s="102">
        <v>0</v>
      </c>
      <c r="G17" s="102">
        <v>0</v>
      </c>
      <c r="H17" s="102">
        <v>0</v>
      </c>
      <c r="I17" s="102">
        <v>0</v>
      </c>
      <c r="J17" s="102">
        <v>0</v>
      </c>
      <c r="K17" s="102">
        <v>0</v>
      </c>
      <c r="L17" s="102">
        <v>0</v>
      </c>
      <c r="M17" s="102">
        <f t="shared" si="1"/>
        <v>0</v>
      </c>
    </row>
    <row r="18" spans="1:13" x14ac:dyDescent="0.35">
      <c r="A18" s="5" t="s">
        <v>5</v>
      </c>
      <c r="B18" s="102">
        <v>0</v>
      </c>
      <c r="C18" s="102">
        <v>0</v>
      </c>
      <c r="D18" s="102">
        <v>0</v>
      </c>
      <c r="E18" s="102">
        <v>0</v>
      </c>
      <c r="F18" s="102">
        <v>0</v>
      </c>
      <c r="G18" s="102">
        <v>0</v>
      </c>
      <c r="H18" s="102">
        <v>0</v>
      </c>
      <c r="I18" s="102">
        <v>0</v>
      </c>
      <c r="J18" s="102">
        <v>0</v>
      </c>
      <c r="K18" s="102">
        <v>0</v>
      </c>
      <c r="L18" s="102">
        <v>0</v>
      </c>
      <c r="M18" s="102">
        <f t="shared" si="1"/>
        <v>0</v>
      </c>
    </row>
    <row r="19" spans="1:13" x14ac:dyDescent="0.35">
      <c r="A19" s="5" t="s">
        <v>6</v>
      </c>
      <c r="B19" s="102">
        <v>0</v>
      </c>
      <c r="C19" s="102">
        <v>0</v>
      </c>
      <c r="D19" s="102">
        <v>0</v>
      </c>
      <c r="E19" s="102">
        <v>0</v>
      </c>
      <c r="F19" s="102">
        <v>0</v>
      </c>
      <c r="G19" s="102">
        <v>0</v>
      </c>
      <c r="H19" s="102">
        <v>0</v>
      </c>
      <c r="I19" s="102">
        <v>0</v>
      </c>
      <c r="J19" s="102">
        <v>0</v>
      </c>
      <c r="K19" s="102">
        <v>0</v>
      </c>
      <c r="L19" s="102">
        <v>0</v>
      </c>
      <c r="M19" s="102">
        <f t="shared" si="1"/>
        <v>0</v>
      </c>
    </row>
    <row r="20" spans="1:13" x14ac:dyDescent="0.35">
      <c r="A20" s="5" t="s">
        <v>7</v>
      </c>
      <c r="B20" s="102">
        <v>0</v>
      </c>
      <c r="C20" s="102">
        <v>0</v>
      </c>
      <c r="D20" s="102">
        <v>0</v>
      </c>
      <c r="E20" s="102">
        <v>0</v>
      </c>
      <c r="F20" s="102">
        <v>0</v>
      </c>
      <c r="G20" s="102">
        <v>0</v>
      </c>
      <c r="H20" s="102">
        <v>0</v>
      </c>
      <c r="I20" s="102">
        <v>0</v>
      </c>
      <c r="J20" s="102">
        <v>0</v>
      </c>
      <c r="K20" s="102">
        <v>0</v>
      </c>
      <c r="L20" s="102">
        <v>0</v>
      </c>
      <c r="M20" s="102">
        <f t="shared" si="1"/>
        <v>0</v>
      </c>
    </row>
    <row r="21" spans="1:13" x14ac:dyDescent="0.35">
      <c r="A21" s="5" t="s">
        <v>12</v>
      </c>
      <c r="B21" s="290" t="s">
        <v>321</v>
      </c>
      <c r="C21" s="290"/>
      <c r="D21" s="290"/>
      <c r="E21" s="290"/>
      <c r="F21" s="290"/>
      <c r="G21" s="290"/>
      <c r="H21" s="290"/>
      <c r="I21" s="290"/>
      <c r="J21" s="290"/>
      <c r="K21" s="290"/>
      <c r="L21" s="290"/>
      <c r="M21" s="290"/>
    </row>
    <row r="22" spans="1:13" ht="43.5" x14ac:dyDescent="0.35">
      <c r="A22" s="5" t="s">
        <v>13</v>
      </c>
      <c r="B22" s="290" t="s">
        <v>322</v>
      </c>
      <c r="C22" s="290"/>
      <c r="D22" s="290"/>
      <c r="E22" s="290"/>
      <c r="F22" s="290"/>
      <c r="G22" s="290"/>
      <c r="H22" s="290"/>
      <c r="I22" s="290"/>
      <c r="J22" s="290"/>
      <c r="K22" s="290"/>
      <c r="L22" s="290"/>
      <c r="M22" s="290"/>
    </row>
    <row r="25" spans="1:13" x14ac:dyDescent="0.35">
      <c r="A25" s="289" t="s">
        <v>14</v>
      </c>
      <c r="B25" s="289"/>
      <c r="C25" s="289"/>
      <c r="D25" s="289"/>
      <c r="E25" s="289"/>
      <c r="F25" s="289"/>
      <c r="G25" s="289"/>
      <c r="H25" s="289"/>
      <c r="I25" s="289"/>
      <c r="J25" s="289"/>
    </row>
    <row r="26" spans="1:13" x14ac:dyDescent="0.35">
      <c r="A26" s="291" t="s">
        <v>15</v>
      </c>
      <c r="B26" s="291"/>
      <c r="C26" s="291"/>
      <c r="D26" s="291"/>
      <c r="E26" s="291"/>
      <c r="F26" s="291"/>
      <c r="G26" s="291"/>
      <c r="H26" s="291"/>
      <c r="I26" s="291"/>
      <c r="J26" s="291"/>
    </row>
    <row r="27" spans="1:13" x14ac:dyDescent="0.35">
      <c r="A27" s="290" t="s">
        <v>16</v>
      </c>
      <c r="B27" s="290"/>
      <c r="C27" s="6">
        <v>0</v>
      </c>
      <c r="D27" s="5">
        <v>1</v>
      </c>
      <c r="E27" s="5">
        <v>2</v>
      </c>
      <c r="F27" s="5">
        <v>3</v>
      </c>
      <c r="G27" s="5">
        <v>5</v>
      </c>
      <c r="H27" s="5">
        <v>10</v>
      </c>
      <c r="I27" s="292" t="s">
        <v>3</v>
      </c>
      <c r="J27" s="292"/>
    </row>
    <row r="28" spans="1:13" ht="43.5" x14ac:dyDescent="0.35">
      <c r="A28" s="103" t="s">
        <v>17</v>
      </c>
      <c r="B28" s="5" t="s">
        <v>20</v>
      </c>
      <c r="C28" s="103"/>
      <c r="D28" s="103"/>
      <c r="E28" s="103"/>
      <c r="F28" s="103"/>
      <c r="G28" s="103"/>
      <c r="H28" s="103"/>
      <c r="I28" s="290"/>
      <c r="J28" s="290"/>
    </row>
    <row r="29" spans="1:13" ht="87" x14ac:dyDescent="0.35">
      <c r="A29" s="103" t="s">
        <v>18</v>
      </c>
      <c r="B29" s="5" t="s">
        <v>21</v>
      </c>
      <c r="C29" s="103"/>
      <c r="D29" s="103"/>
      <c r="E29" s="103"/>
      <c r="F29" s="103"/>
      <c r="G29" s="103"/>
      <c r="H29" s="103"/>
      <c r="I29" s="294"/>
      <c r="J29" s="296"/>
    </row>
    <row r="30" spans="1:13" ht="87" x14ac:dyDescent="0.35">
      <c r="A30" s="103" t="s">
        <v>19</v>
      </c>
      <c r="B30" s="7" t="s">
        <v>22</v>
      </c>
      <c r="C30" s="103"/>
      <c r="D30" s="103"/>
      <c r="E30" s="103"/>
      <c r="F30" s="103"/>
      <c r="G30" s="103"/>
      <c r="H30" s="103"/>
      <c r="I30" s="290"/>
      <c r="J30" s="290"/>
    </row>
    <row r="31" spans="1:13" ht="29" x14ac:dyDescent="0.35">
      <c r="A31" s="8"/>
      <c r="B31" s="5" t="s">
        <v>23</v>
      </c>
      <c r="C31" s="103"/>
      <c r="D31" s="103"/>
      <c r="E31" s="103"/>
      <c r="F31" s="103"/>
      <c r="G31" s="103"/>
      <c r="H31" s="103"/>
      <c r="I31" s="290"/>
      <c r="J31" s="290"/>
    </row>
    <row r="32" spans="1:13" ht="43.5" x14ac:dyDescent="0.35">
      <c r="A32" s="290" t="s">
        <v>24</v>
      </c>
      <c r="B32" s="5" t="s">
        <v>20</v>
      </c>
      <c r="C32" s="290"/>
      <c r="D32" s="290"/>
      <c r="E32" s="290"/>
      <c r="F32" s="290"/>
      <c r="G32" s="290"/>
      <c r="H32" s="290"/>
      <c r="I32" s="290"/>
      <c r="J32" s="290"/>
    </row>
    <row r="33" spans="1:10" ht="87" x14ac:dyDescent="0.35">
      <c r="A33" s="290"/>
      <c r="B33" s="5" t="s">
        <v>21</v>
      </c>
      <c r="C33" s="290"/>
      <c r="D33" s="290"/>
      <c r="E33" s="290"/>
      <c r="F33" s="290"/>
      <c r="G33" s="290"/>
      <c r="H33" s="290"/>
      <c r="I33" s="290"/>
      <c r="J33" s="290"/>
    </row>
    <row r="34" spans="1:10" ht="87" x14ac:dyDescent="0.35">
      <c r="A34" s="290"/>
      <c r="B34" s="7" t="s">
        <v>25</v>
      </c>
      <c r="C34" s="290"/>
      <c r="D34" s="290"/>
      <c r="E34" s="290"/>
      <c r="F34" s="290"/>
      <c r="G34" s="290"/>
      <c r="H34" s="290"/>
      <c r="I34" s="290"/>
      <c r="J34" s="290"/>
    </row>
    <row r="35" spans="1:10" ht="29" x14ac:dyDescent="0.35">
      <c r="A35" s="290"/>
      <c r="B35" s="5" t="s">
        <v>23</v>
      </c>
      <c r="C35" s="103"/>
      <c r="D35" s="103"/>
      <c r="E35" s="103"/>
      <c r="F35" s="103"/>
      <c r="G35" s="103"/>
      <c r="H35" s="103"/>
      <c r="I35" s="290"/>
      <c r="J35" s="290"/>
    </row>
    <row r="36" spans="1:10" ht="43.5" x14ac:dyDescent="0.35">
      <c r="A36" s="290" t="s">
        <v>26</v>
      </c>
      <c r="B36" s="5" t="s">
        <v>20</v>
      </c>
      <c r="C36" s="294" t="s">
        <v>323</v>
      </c>
      <c r="D36" s="295"/>
      <c r="E36" s="295"/>
      <c r="F36" s="295"/>
      <c r="G36" s="295"/>
      <c r="H36" s="295"/>
      <c r="I36" s="295"/>
      <c r="J36" s="296"/>
    </row>
    <row r="37" spans="1:10" ht="87" x14ac:dyDescent="0.35">
      <c r="A37" s="290"/>
      <c r="B37" s="5" t="s">
        <v>21</v>
      </c>
      <c r="C37" s="294" t="s">
        <v>323</v>
      </c>
      <c r="D37" s="295"/>
      <c r="E37" s="295"/>
      <c r="F37" s="295"/>
      <c r="G37" s="295"/>
      <c r="H37" s="295"/>
      <c r="I37" s="295"/>
      <c r="J37" s="296"/>
    </row>
    <row r="38" spans="1:10" ht="87" x14ac:dyDescent="0.35">
      <c r="A38" s="290"/>
      <c r="B38" s="5" t="s">
        <v>22</v>
      </c>
      <c r="C38" s="294" t="s">
        <v>324</v>
      </c>
      <c r="D38" s="295"/>
      <c r="E38" s="295"/>
      <c r="F38" s="295"/>
      <c r="G38" s="295"/>
      <c r="H38" s="295"/>
      <c r="I38" s="295"/>
      <c r="J38" s="296"/>
    </row>
    <row r="39" spans="1:10" ht="43.5" x14ac:dyDescent="0.35">
      <c r="A39" s="103" t="s">
        <v>13</v>
      </c>
      <c r="B39" s="294"/>
      <c r="C39" s="295"/>
      <c r="D39" s="295"/>
      <c r="E39" s="295"/>
      <c r="F39" s="295"/>
      <c r="G39" s="295"/>
      <c r="H39" s="295"/>
      <c r="I39" s="295"/>
      <c r="J39" s="296"/>
    </row>
  </sheetData>
  <mergeCells count="23">
    <mergeCell ref="A36:A38"/>
    <mergeCell ref="C36:J36"/>
    <mergeCell ref="B39:J39"/>
    <mergeCell ref="C37:J37"/>
    <mergeCell ref="C38:J38"/>
    <mergeCell ref="I31:J31"/>
    <mergeCell ref="A32:A35"/>
    <mergeCell ref="C32:J32"/>
    <mergeCell ref="C33:J33"/>
    <mergeCell ref="C34:J34"/>
    <mergeCell ref="I35:J35"/>
    <mergeCell ref="I30:J30"/>
    <mergeCell ref="A1:M1"/>
    <mergeCell ref="A2:A3"/>
    <mergeCell ref="B2:M2"/>
    <mergeCell ref="B21:M21"/>
    <mergeCell ref="B22:M22"/>
    <mergeCell ref="A25:J25"/>
    <mergeCell ref="A26:J26"/>
    <mergeCell ref="A27:B27"/>
    <mergeCell ref="I27:J27"/>
    <mergeCell ref="I28:J28"/>
    <mergeCell ref="I29:J29"/>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dimension ref="A1:M40"/>
  <sheetViews>
    <sheetView zoomScale="70" zoomScaleNormal="70" workbookViewId="0">
      <selection activeCell="P20" sqref="P20"/>
    </sheetView>
  </sheetViews>
  <sheetFormatPr defaultRowHeight="14.5" x14ac:dyDescent="0.35"/>
  <cols>
    <col min="1" max="1" width="30.54296875" customWidth="1"/>
    <col min="2" max="2" width="18.26953125" customWidth="1"/>
    <col min="3" max="3" width="18.453125" customWidth="1"/>
    <col min="4" max="4" width="18.81640625" customWidth="1"/>
    <col min="5" max="5" width="17.81640625" customWidth="1"/>
    <col min="6" max="6" width="18.54296875" customWidth="1"/>
    <col min="7" max="7" width="19.1796875" customWidth="1"/>
    <col min="8" max="8" width="18.1796875" customWidth="1"/>
    <col min="9" max="9" width="18.26953125" customWidth="1"/>
    <col min="10" max="10" width="18.7265625" customWidth="1"/>
    <col min="11" max="11" width="18.1796875" customWidth="1"/>
    <col min="12" max="12" width="18" customWidth="1"/>
    <col min="13" max="13" width="16.81640625" customWidth="1"/>
  </cols>
  <sheetData>
    <row r="1" spans="1:13" x14ac:dyDescent="0.35">
      <c r="A1" s="289" t="s">
        <v>0</v>
      </c>
      <c r="B1" s="289"/>
      <c r="C1" s="289"/>
      <c r="D1" s="289"/>
      <c r="E1" s="289"/>
      <c r="F1" s="289"/>
      <c r="G1" s="289"/>
      <c r="H1" s="289"/>
      <c r="I1" s="289"/>
      <c r="J1" s="289"/>
      <c r="K1" s="289"/>
      <c r="L1" s="289"/>
      <c r="M1" s="289"/>
    </row>
    <row r="2" spans="1:13" x14ac:dyDescent="0.35">
      <c r="A2" s="290" t="s">
        <v>1</v>
      </c>
      <c r="B2" s="291" t="s">
        <v>2</v>
      </c>
      <c r="C2" s="291"/>
      <c r="D2" s="291"/>
      <c r="E2" s="291"/>
      <c r="F2" s="291"/>
      <c r="G2" s="291"/>
      <c r="H2" s="291"/>
      <c r="I2" s="291"/>
      <c r="J2" s="291"/>
      <c r="K2" s="291"/>
      <c r="L2" s="291"/>
      <c r="M2" s="291"/>
    </row>
    <row r="3" spans="1:13" ht="23.25" customHeight="1" x14ac:dyDescent="0.35">
      <c r="A3" s="290"/>
      <c r="B3" s="1">
        <v>0</v>
      </c>
      <c r="C3" s="1">
        <v>1</v>
      </c>
      <c r="D3" s="1">
        <v>2</v>
      </c>
      <c r="E3" s="1">
        <v>3</v>
      </c>
      <c r="F3" s="1">
        <v>4</v>
      </c>
      <c r="G3" s="1">
        <v>5</v>
      </c>
      <c r="H3" s="1">
        <v>6</v>
      </c>
      <c r="I3" s="1">
        <v>7</v>
      </c>
      <c r="J3" s="1">
        <v>8</v>
      </c>
      <c r="K3" s="1">
        <v>9</v>
      </c>
      <c r="L3" s="1">
        <v>10</v>
      </c>
      <c r="M3" s="2" t="s">
        <v>3</v>
      </c>
    </row>
    <row r="4" spans="1:13" ht="33" customHeight="1" x14ac:dyDescent="0.35">
      <c r="A4" s="3" t="s">
        <v>4</v>
      </c>
      <c r="B4" s="63">
        <f>SUM(B5:B7)</f>
        <v>0</v>
      </c>
      <c r="C4" s="63">
        <f t="shared" ref="C4:L4" si="0">SUM(C5:C7)</f>
        <v>0</v>
      </c>
      <c r="D4" s="63">
        <f t="shared" si="0"/>
        <v>0</v>
      </c>
      <c r="E4" s="63">
        <f t="shared" si="0"/>
        <v>0</v>
      </c>
      <c r="F4" s="63">
        <f t="shared" si="0"/>
        <v>0</v>
      </c>
      <c r="G4" s="63">
        <f t="shared" si="0"/>
        <v>0</v>
      </c>
      <c r="H4" s="63">
        <f t="shared" si="0"/>
        <v>0</v>
      </c>
      <c r="I4" s="63">
        <f t="shared" si="0"/>
        <v>0</v>
      </c>
      <c r="J4" s="63">
        <f t="shared" si="0"/>
        <v>0</v>
      </c>
      <c r="K4" s="63">
        <f t="shared" si="0"/>
        <v>0</v>
      </c>
      <c r="L4" s="63">
        <f t="shared" si="0"/>
        <v>0</v>
      </c>
      <c r="M4" s="63">
        <f>SUM(B4:L4)</f>
        <v>0</v>
      </c>
    </row>
    <row r="5" spans="1:13" ht="23.25" customHeight="1" x14ac:dyDescent="0.35">
      <c r="A5" s="5" t="s">
        <v>5</v>
      </c>
      <c r="B5" s="63">
        <v>0</v>
      </c>
      <c r="C5" s="63">
        <v>0</v>
      </c>
      <c r="D5" s="63">
        <v>0</v>
      </c>
      <c r="E5" s="63">
        <v>0</v>
      </c>
      <c r="F5" s="63">
        <v>0</v>
      </c>
      <c r="G5" s="63">
        <v>0</v>
      </c>
      <c r="H5" s="63">
        <v>0</v>
      </c>
      <c r="I5" s="63">
        <v>0</v>
      </c>
      <c r="J5" s="63">
        <v>0</v>
      </c>
      <c r="K5" s="63">
        <v>0</v>
      </c>
      <c r="L5" s="63">
        <v>0</v>
      </c>
      <c r="M5" s="63">
        <f t="shared" ref="M5:M20" si="1">SUM(B5:L5)</f>
        <v>0</v>
      </c>
    </row>
    <row r="6" spans="1:13" x14ac:dyDescent="0.35">
      <c r="A6" s="5" t="s">
        <v>6</v>
      </c>
      <c r="B6" s="63">
        <v>0</v>
      </c>
      <c r="C6" s="63">
        <v>0</v>
      </c>
      <c r="D6" s="63">
        <v>0</v>
      </c>
      <c r="E6" s="63">
        <v>0</v>
      </c>
      <c r="F6" s="63">
        <v>0</v>
      </c>
      <c r="G6" s="63">
        <v>0</v>
      </c>
      <c r="H6" s="63">
        <v>0</v>
      </c>
      <c r="I6" s="63">
        <v>0</v>
      </c>
      <c r="J6" s="63">
        <v>0</v>
      </c>
      <c r="K6" s="63">
        <v>0</v>
      </c>
      <c r="L6" s="63">
        <v>0</v>
      </c>
      <c r="M6" s="63">
        <f t="shared" si="1"/>
        <v>0</v>
      </c>
    </row>
    <row r="7" spans="1:13" ht="34.5" customHeight="1" x14ac:dyDescent="0.35">
      <c r="A7" s="5" t="s">
        <v>7</v>
      </c>
      <c r="B7" s="63">
        <v>0</v>
      </c>
      <c r="C7" s="63">
        <v>0</v>
      </c>
      <c r="D7" s="63">
        <v>0</v>
      </c>
      <c r="E7" s="63">
        <v>0</v>
      </c>
      <c r="F7" s="63">
        <v>0</v>
      </c>
      <c r="G7" s="63">
        <v>0</v>
      </c>
      <c r="H7" s="63">
        <v>0</v>
      </c>
      <c r="I7" s="63">
        <v>0</v>
      </c>
      <c r="J7" s="63">
        <v>0</v>
      </c>
      <c r="K7" s="63">
        <v>0</v>
      </c>
      <c r="L7" s="63">
        <v>0</v>
      </c>
      <c r="M7" s="63">
        <f t="shared" si="1"/>
        <v>0</v>
      </c>
    </row>
    <row r="8" spans="1:13" ht="28.5" customHeight="1" x14ac:dyDescent="0.35">
      <c r="A8" s="3" t="s">
        <v>8</v>
      </c>
      <c r="B8" s="65">
        <f>SUM(B9:B11)</f>
        <v>0.51</v>
      </c>
      <c r="C8" s="65">
        <f t="shared" ref="C8:L8" si="2">SUM(C9:C11)</f>
        <v>0.74</v>
      </c>
      <c r="D8" s="65">
        <f t="shared" si="2"/>
        <v>1.72</v>
      </c>
      <c r="E8" s="65">
        <f t="shared" si="2"/>
        <v>2.1</v>
      </c>
      <c r="F8" s="65">
        <f t="shared" si="2"/>
        <v>2.1</v>
      </c>
      <c r="G8" s="65">
        <f t="shared" si="2"/>
        <v>2.1</v>
      </c>
      <c r="H8" s="65">
        <f t="shared" si="2"/>
        <v>2.1</v>
      </c>
      <c r="I8" s="65">
        <f t="shared" si="2"/>
        <v>2.1</v>
      </c>
      <c r="J8" s="65">
        <f t="shared" si="2"/>
        <v>2.1</v>
      </c>
      <c r="K8" s="65">
        <f t="shared" si="2"/>
        <v>2.1</v>
      </c>
      <c r="L8" s="65">
        <f t="shared" si="2"/>
        <v>2.1</v>
      </c>
      <c r="M8" s="63">
        <f t="shared" si="1"/>
        <v>19.77</v>
      </c>
    </row>
    <row r="9" spans="1:13" x14ac:dyDescent="0.35">
      <c r="A9" s="5" t="s">
        <v>5</v>
      </c>
      <c r="B9" s="65">
        <v>0.51</v>
      </c>
      <c r="C9" s="65">
        <v>0.74</v>
      </c>
      <c r="D9" s="65">
        <v>1.72</v>
      </c>
      <c r="E9" s="65">
        <v>2.1</v>
      </c>
      <c r="F9" s="65">
        <v>2.1</v>
      </c>
      <c r="G9" s="65">
        <v>2.1</v>
      </c>
      <c r="H9" s="65">
        <v>2.1</v>
      </c>
      <c r="I9" s="65">
        <v>2.1</v>
      </c>
      <c r="J9" s="65">
        <v>2.1</v>
      </c>
      <c r="K9" s="65">
        <v>2.1</v>
      </c>
      <c r="L9" s="65">
        <v>2.1</v>
      </c>
      <c r="M9" s="63">
        <f t="shared" si="1"/>
        <v>19.77</v>
      </c>
    </row>
    <row r="10" spans="1:13" x14ac:dyDescent="0.35">
      <c r="A10" s="5" t="s">
        <v>6</v>
      </c>
      <c r="B10" s="63">
        <v>0</v>
      </c>
      <c r="C10" s="63">
        <v>0</v>
      </c>
      <c r="D10" s="63">
        <v>0</v>
      </c>
      <c r="E10" s="63">
        <v>0</v>
      </c>
      <c r="F10" s="63">
        <v>0</v>
      </c>
      <c r="G10" s="63">
        <v>0</v>
      </c>
      <c r="H10" s="63">
        <v>0</v>
      </c>
      <c r="I10" s="63">
        <v>0</v>
      </c>
      <c r="J10" s="63">
        <v>0</v>
      </c>
      <c r="K10" s="63">
        <v>0</v>
      </c>
      <c r="L10" s="63">
        <v>0</v>
      </c>
      <c r="M10" s="63">
        <f t="shared" si="1"/>
        <v>0</v>
      </c>
    </row>
    <row r="11" spans="1:13" ht="33.75" customHeight="1" x14ac:dyDescent="0.35">
      <c r="A11" s="5" t="s">
        <v>7</v>
      </c>
      <c r="B11" s="63">
        <v>0</v>
      </c>
      <c r="C11" s="63">
        <v>0</v>
      </c>
      <c r="D11" s="63">
        <v>0</v>
      </c>
      <c r="E11" s="63">
        <v>0</v>
      </c>
      <c r="F11" s="63">
        <v>0</v>
      </c>
      <c r="G11" s="63">
        <v>0</v>
      </c>
      <c r="H11" s="63">
        <v>0</v>
      </c>
      <c r="I11" s="63">
        <v>0</v>
      </c>
      <c r="J11" s="63">
        <v>0</v>
      </c>
      <c r="K11" s="63">
        <v>0</v>
      </c>
      <c r="L11" s="63">
        <v>0</v>
      </c>
      <c r="M11" s="63">
        <f t="shared" si="1"/>
        <v>0</v>
      </c>
    </row>
    <row r="12" spans="1:13" ht="30" customHeight="1" x14ac:dyDescent="0.35">
      <c r="A12" s="3" t="s">
        <v>11</v>
      </c>
      <c r="B12" s="65">
        <f>SUM(B13:B15)</f>
        <v>-0.51</v>
      </c>
      <c r="C12" s="65">
        <f t="shared" ref="C12:L12" si="3">SUM(C13:C15)</f>
        <v>-0.74</v>
      </c>
      <c r="D12" s="65">
        <f t="shared" si="3"/>
        <v>-1.72</v>
      </c>
      <c r="E12" s="65">
        <f t="shared" si="3"/>
        <v>-2.1</v>
      </c>
      <c r="F12" s="65">
        <f t="shared" si="3"/>
        <v>-2.1</v>
      </c>
      <c r="G12" s="65">
        <f t="shared" si="3"/>
        <v>-2.1</v>
      </c>
      <c r="H12" s="65">
        <f t="shared" si="3"/>
        <v>-2.1</v>
      </c>
      <c r="I12" s="65">
        <f t="shared" si="3"/>
        <v>-2.1</v>
      </c>
      <c r="J12" s="65">
        <f t="shared" si="3"/>
        <v>-2.1</v>
      </c>
      <c r="K12" s="65">
        <f t="shared" si="3"/>
        <v>-2.1</v>
      </c>
      <c r="L12" s="65">
        <f t="shared" si="3"/>
        <v>-2.1</v>
      </c>
      <c r="M12" s="63">
        <f t="shared" si="1"/>
        <v>-19.77</v>
      </c>
    </row>
    <row r="13" spans="1:13" x14ac:dyDescent="0.35">
      <c r="A13" s="5" t="s">
        <v>5</v>
      </c>
      <c r="B13" s="65">
        <v>-0.51</v>
      </c>
      <c r="C13" s="65">
        <v>-0.74</v>
      </c>
      <c r="D13" s="65">
        <v>-1.72</v>
      </c>
      <c r="E13" s="65">
        <v>-2.1</v>
      </c>
      <c r="F13" s="65">
        <v>-2.1</v>
      </c>
      <c r="G13" s="65">
        <v>-2.1</v>
      </c>
      <c r="H13" s="65">
        <v>-2.1</v>
      </c>
      <c r="I13" s="65">
        <v>-2.1</v>
      </c>
      <c r="J13" s="65">
        <v>-2.1</v>
      </c>
      <c r="K13" s="65">
        <v>-2.1</v>
      </c>
      <c r="L13" s="65">
        <v>-2.1</v>
      </c>
      <c r="M13" s="63">
        <f t="shared" si="1"/>
        <v>-19.77</v>
      </c>
    </row>
    <row r="14" spans="1:13" x14ac:dyDescent="0.35">
      <c r="A14" s="5" t="s">
        <v>6</v>
      </c>
      <c r="B14" s="63">
        <v>0</v>
      </c>
      <c r="C14" s="63">
        <v>0</v>
      </c>
      <c r="D14" s="63">
        <v>0</v>
      </c>
      <c r="E14" s="63">
        <v>0</v>
      </c>
      <c r="F14" s="63">
        <v>0</v>
      </c>
      <c r="G14" s="63">
        <v>0</v>
      </c>
      <c r="H14" s="63">
        <v>0</v>
      </c>
      <c r="I14" s="63">
        <v>0</v>
      </c>
      <c r="J14" s="63">
        <v>0</v>
      </c>
      <c r="K14" s="63">
        <v>0</v>
      </c>
      <c r="L14" s="63">
        <v>0</v>
      </c>
      <c r="M14" s="63">
        <f t="shared" si="1"/>
        <v>0</v>
      </c>
    </row>
    <row r="15" spans="1:13" ht="31.5" customHeight="1" x14ac:dyDescent="0.35">
      <c r="A15" s="5" t="s">
        <v>7</v>
      </c>
      <c r="B15" s="63">
        <v>0</v>
      </c>
      <c r="C15" s="63">
        <v>0</v>
      </c>
      <c r="D15" s="63">
        <v>0</v>
      </c>
      <c r="E15" s="63">
        <v>0</v>
      </c>
      <c r="F15" s="63">
        <v>0</v>
      </c>
      <c r="G15" s="63">
        <v>0</v>
      </c>
      <c r="H15" s="63">
        <v>0</v>
      </c>
      <c r="I15" s="63">
        <v>0</v>
      </c>
      <c r="J15" s="63">
        <v>0</v>
      </c>
      <c r="K15" s="63">
        <v>0</v>
      </c>
      <c r="L15" s="63">
        <v>0</v>
      </c>
      <c r="M15" s="63">
        <f t="shared" si="1"/>
        <v>0</v>
      </c>
    </row>
    <row r="16" spans="1:13" ht="31.5" customHeight="1" x14ac:dyDescent="0.35">
      <c r="A16" s="3" t="s">
        <v>9</v>
      </c>
      <c r="B16" s="63">
        <v>2.81</v>
      </c>
      <c r="C16" s="63">
        <v>4.03</v>
      </c>
      <c r="D16" s="63">
        <v>1.79</v>
      </c>
      <c r="E16" s="63">
        <v>0</v>
      </c>
      <c r="F16" s="63">
        <v>0</v>
      </c>
      <c r="G16" s="63">
        <v>0</v>
      </c>
      <c r="H16" s="63">
        <v>0</v>
      </c>
      <c r="I16" s="63">
        <v>0</v>
      </c>
      <c r="J16" s="63">
        <v>0</v>
      </c>
      <c r="K16" s="63">
        <v>0</v>
      </c>
      <c r="L16" s="63">
        <v>0</v>
      </c>
      <c r="M16" s="63">
        <f t="shared" si="1"/>
        <v>8.629999999999999</v>
      </c>
    </row>
    <row r="17" spans="1:13" ht="31.5" customHeight="1" x14ac:dyDescent="0.35">
      <c r="A17" s="3" t="s">
        <v>10</v>
      </c>
      <c r="B17" s="63">
        <f>SUM(B18:B20)</f>
        <v>0</v>
      </c>
      <c r="C17" s="63">
        <f t="shared" ref="C17:L17" si="4">SUM(C18:C20)</f>
        <v>0</v>
      </c>
      <c r="D17" s="63">
        <f t="shared" si="4"/>
        <v>0</v>
      </c>
      <c r="E17" s="63">
        <f t="shared" si="4"/>
        <v>0</v>
      </c>
      <c r="F17" s="63">
        <f t="shared" si="4"/>
        <v>0</v>
      </c>
      <c r="G17" s="63">
        <f t="shared" si="4"/>
        <v>0</v>
      </c>
      <c r="H17" s="63">
        <f t="shared" si="4"/>
        <v>0</v>
      </c>
      <c r="I17" s="63">
        <f t="shared" si="4"/>
        <v>0</v>
      </c>
      <c r="J17" s="63">
        <f t="shared" si="4"/>
        <v>0</v>
      </c>
      <c r="K17" s="63">
        <f t="shared" si="4"/>
        <v>0</v>
      </c>
      <c r="L17" s="63">
        <f t="shared" si="4"/>
        <v>0</v>
      </c>
      <c r="M17" s="63">
        <f t="shared" si="1"/>
        <v>0</v>
      </c>
    </row>
    <row r="18" spans="1:13" ht="31.5" customHeight="1" x14ac:dyDescent="0.35">
      <c r="A18" s="5" t="s">
        <v>5</v>
      </c>
      <c r="B18" s="63">
        <v>0</v>
      </c>
      <c r="C18" s="63">
        <v>0</v>
      </c>
      <c r="D18" s="63">
        <v>0</v>
      </c>
      <c r="E18" s="63">
        <v>0</v>
      </c>
      <c r="F18" s="63">
        <v>0</v>
      </c>
      <c r="G18" s="63">
        <v>0</v>
      </c>
      <c r="H18" s="63">
        <v>0</v>
      </c>
      <c r="I18" s="63">
        <v>0</v>
      </c>
      <c r="J18" s="63">
        <v>0</v>
      </c>
      <c r="K18" s="63">
        <v>0</v>
      </c>
      <c r="L18" s="63">
        <v>0</v>
      </c>
      <c r="M18" s="63">
        <f t="shared" si="1"/>
        <v>0</v>
      </c>
    </row>
    <row r="19" spans="1:13" ht="31.5" customHeight="1" x14ac:dyDescent="0.35">
      <c r="A19" s="5" t="s">
        <v>6</v>
      </c>
      <c r="B19" s="63">
        <v>0</v>
      </c>
      <c r="C19" s="63">
        <v>0</v>
      </c>
      <c r="D19" s="63">
        <v>0</v>
      </c>
      <c r="E19" s="63">
        <v>0</v>
      </c>
      <c r="F19" s="63">
        <v>0</v>
      </c>
      <c r="G19" s="63">
        <v>0</v>
      </c>
      <c r="H19" s="63">
        <v>0</v>
      </c>
      <c r="I19" s="63">
        <v>0</v>
      </c>
      <c r="J19" s="63">
        <v>0</v>
      </c>
      <c r="K19" s="63">
        <v>0</v>
      </c>
      <c r="L19" s="63">
        <v>0</v>
      </c>
      <c r="M19" s="63">
        <f t="shared" si="1"/>
        <v>0</v>
      </c>
    </row>
    <row r="20" spans="1:13" ht="31.5" customHeight="1" x14ac:dyDescent="0.35">
      <c r="A20" s="5" t="s">
        <v>7</v>
      </c>
      <c r="B20" s="63">
        <v>0</v>
      </c>
      <c r="C20" s="63">
        <v>0</v>
      </c>
      <c r="D20" s="63">
        <v>0</v>
      </c>
      <c r="E20" s="63">
        <v>0</v>
      </c>
      <c r="F20" s="63">
        <v>0</v>
      </c>
      <c r="G20" s="63">
        <v>0</v>
      </c>
      <c r="H20" s="63">
        <v>0</v>
      </c>
      <c r="I20" s="63">
        <v>0</v>
      </c>
      <c r="J20" s="63">
        <v>0</v>
      </c>
      <c r="K20" s="63">
        <v>0</v>
      </c>
      <c r="L20" s="63">
        <v>0</v>
      </c>
      <c r="M20" s="63">
        <f t="shared" si="1"/>
        <v>0</v>
      </c>
    </row>
    <row r="21" spans="1:13" ht="49.5" customHeight="1" x14ac:dyDescent="0.35">
      <c r="A21" s="5" t="s">
        <v>65</v>
      </c>
      <c r="B21" s="290" t="s">
        <v>68</v>
      </c>
      <c r="C21" s="290"/>
      <c r="D21" s="290"/>
      <c r="E21" s="290"/>
      <c r="F21" s="290"/>
      <c r="G21" s="290"/>
      <c r="H21" s="290"/>
      <c r="I21" s="290"/>
      <c r="J21" s="290"/>
      <c r="K21" s="290"/>
      <c r="L21" s="290"/>
      <c r="M21" s="290"/>
    </row>
    <row r="22" spans="1:13" ht="319.5" customHeight="1" x14ac:dyDescent="0.35">
      <c r="A22" s="5" t="s">
        <v>13</v>
      </c>
      <c r="B22" s="290" t="s">
        <v>55</v>
      </c>
      <c r="C22" s="290"/>
      <c r="D22" s="290"/>
      <c r="E22" s="290"/>
      <c r="F22" s="290"/>
      <c r="G22" s="290"/>
      <c r="H22" s="290"/>
      <c r="I22" s="290"/>
      <c r="J22" s="290"/>
      <c r="K22" s="290"/>
      <c r="L22" s="290"/>
      <c r="M22" s="290"/>
    </row>
    <row r="25" spans="1:13" ht="30" customHeight="1" x14ac:dyDescent="0.35">
      <c r="A25" s="289" t="s">
        <v>14</v>
      </c>
      <c r="B25" s="289"/>
      <c r="C25" s="289"/>
      <c r="D25" s="289"/>
      <c r="E25" s="289"/>
      <c r="F25" s="289"/>
      <c r="G25" s="289"/>
      <c r="H25" s="289"/>
      <c r="I25" s="289"/>
      <c r="J25" s="289"/>
    </row>
    <row r="26" spans="1:13" x14ac:dyDescent="0.35">
      <c r="A26" s="291" t="s">
        <v>15</v>
      </c>
      <c r="B26" s="291"/>
      <c r="C26" s="291"/>
      <c r="D26" s="291"/>
      <c r="E26" s="291"/>
      <c r="F26" s="291"/>
      <c r="G26" s="291"/>
      <c r="H26" s="291"/>
      <c r="I26" s="291"/>
      <c r="J26" s="291"/>
    </row>
    <row r="27" spans="1:13" ht="45" customHeight="1" x14ac:dyDescent="0.35">
      <c r="A27" s="290" t="s">
        <v>16</v>
      </c>
      <c r="B27" s="290"/>
      <c r="C27" s="6">
        <v>0</v>
      </c>
      <c r="D27" s="5">
        <v>1</v>
      </c>
      <c r="E27" s="5">
        <v>2</v>
      </c>
      <c r="F27" s="5">
        <v>3</v>
      </c>
      <c r="G27" s="5">
        <v>5</v>
      </c>
      <c r="H27" s="5">
        <v>10</v>
      </c>
      <c r="I27" s="292" t="s">
        <v>3</v>
      </c>
      <c r="J27" s="292"/>
    </row>
    <row r="28" spans="1:13" ht="29" x14ac:dyDescent="0.35">
      <c r="A28" s="4" t="s">
        <v>17</v>
      </c>
      <c r="B28" s="5" t="s">
        <v>20</v>
      </c>
      <c r="C28" s="4"/>
      <c r="D28" s="4"/>
      <c r="E28" s="4"/>
      <c r="F28" s="4"/>
      <c r="G28" s="4"/>
      <c r="H28" s="4"/>
      <c r="I28" s="290"/>
      <c r="J28" s="290"/>
    </row>
    <row r="29" spans="1:13" ht="43.5" x14ac:dyDescent="0.35">
      <c r="A29" s="4" t="s">
        <v>18</v>
      </c>
      <c r="B29" s="5" t="s">
        <v>21</v>
      </c>
      <c r="C29" s="4"/>
      <c r="D29" s="4"/>
      <c r="E29" s="4"/>
      <c r="F29" s="4"/>
      <c r="G29" s="4"/>
      <c r="H29" s="4"/>
      <c r="I29" s="4"/>
      <c r="J29" s="4"/>
    </row>
    <row r="30" spans="1:13" ht="43.5" x14ac:dyDescent="0.35">
      <c r="A30" s="4" t="s">
        <v>19</v>
      </c>
      <c r="B30" s="7" t="s">
        <v>22</v>
      </c>
      <c r="C30" s="4"/>
      <c r="D30" s="4"/>
      <c r="E30" s="4"/>
      <c r="F30" s="4"/>
      <c r="G30" s="4"/>
      <c r="H30" s="4"/>
      <c r="I30" s="290"/>
      <c r="J30" s="290"/>
    </row>
    <row r="31" spans="1:13" x14ac:dyDescent="0.35">
      <c r="A31" s="8"/>
      <c r="B31" s="5" t="s">
        <v>23</v>
      </c>
      <c r="C31" s="4"/>
      <c r="D31" s="4"/>
      <c r="E31" s="4"/>
      <c r="F31" s="4"/>
      <c r="G31" s="4"/>
      <c r="H31" s="4"/>
      <c r="I31" s="290"/>
      <c r="J31" s="290"/>
    </row>
    <row r="32" spans="1:13" ht="29" x14ac:dyDescent="0.35">
      <c r="A32" s="290" t="s">
        <v>24</v>
      </c>
      <c r="B32" s="5" t="s">
        <v>20</v>
      </c>
      <c r="C32" s="290" t="s">
        <v>33</v>
      </c>
      <c r="D32" s="290"/>
      <c r="E32" s="290"/>
      <c r="F32" s="290"/>
      <c r="G32" s="290"/>
      <c r="H32" s="290"/>
      <c r="I32" s="290"/>
      <c r="J32" s="290"/>
    </row>
    <row r="33" spans="1:10" ht="43.5" x14ac:dyDescent="0.35">
      <c r="A33" s="290"/>
      <c r="B33" s="5" t="s">
        <v>21</v>
      </c>
      <c r="C33" s="290" t="s">
        <v>33</v>
      </c>
      <c r="D33" s="290"/>
      <c r="E33" s="290"/>
      <c r="F33" s="290"/>
      <c r="G33" s="290"/>
      <c r="H33" s="290"/>
      <c r="I33" s="290"/>
      <c r="J33" s="290"/>
    </row>
    <row r="34" spans="1:10" ht="43.5" x14ac:dyDescent="0.35">
      <c r="A34" s="290"/>
      <c r="B34" s="7" t="s">
        <v>25</v>
      </c>
      <c r="C34" s="290" t="s">
        <v>36</v>
      </c>
      <c r="D34" s="290"/>
      <c r="E34" s="290"/>
      <c r="F34" s="290"/>
      <c r="G34" s="290"/>
      <c r="H34" s="290"/>
      <c r="I34" s="290"/>
      <c r="J34" s="290"/>
    </row>
    <row r="35" spans="1:10" ht="29" x14ac:dyDescent="0.35">
      <c r="A35" s="290"/>
      <c r="B35" s="5" t="s">
        <v>35</v>
      </c>
      <c r="C35" s="294" t="s">
        <v>34</v>
      </c>
      <c r="D35" s="295"/>
      <c r="E35" s="295"/>
      <c r="F35" s="295"/>
      <c r="G35" s="295"/>
      <c r="H35" s="295"/>
      <c r="I35" s="295"/>
      <c r="J35" s="296"/>
    </row>
    <row r="36" spans="1:10" ht="189" customHeight="1" x14ac:dyDescent="0.35">
      <c r="A36" s="290" t="s">
        <v>26</v>
      </c>
      <c r="B36" s="5" t="s">
        <v>20</v>
      </c>
      <c r="C36" s="294" t="s">
        <v>37</v>
      </c>
      <c r="D36" s="295"/>
      <c r="E36" s="295"/>
      <c r="F36" s="295"/>
      <c r="G36" s="295"/>
      <c r="H36" s="295"/>
      <c r="I36" s="295"/>
      <c r="J36" s="296"/>
    </row>
    <row r="37" spans="1:10" ht="189" customHeight="1" x14ac:dyDescent="0.35">
      <c r="A37" s="290"/>
      <c r="B37" s="5" t="s">
        <v>21</v>
      </c>
      <c r="C37" s="294" t="s">
        <v>37</v>
      </c>
      <c r="D37" s="295"/>
      <c r="E37" s="295"/>
      <c r="F37" s="295"/>
      <c r="G37" s="295"/>
      <c r="H37" s="295"/>
      <c r="I37" s="295"/>
      <c r="J37" s="296"/>
    </row>
    <row r="38" spans="1:10" ht="189" customHeight="1" x14ac:dyDescent="0.35">
      <c r="A38" s="290"/>
      <c r="B38" s="5" t="s">
        <v>35</v>
      </c>
      <c r="C38" s="294" t="s">
        <v>38</v>
      </c>
      <c r="D38" s="295"/>
      <c r="E38" s="295"/>
      <c r="F38" s="295"/>
      <c r="G38" s="295"/>
      <c r="H38" s="295"/>
      <c r="I38" s="295"/>
      <c r="J38" s="296"/>
    </row>
    <row r="39" spans="1:10" ht="43.5" x14ac:dyDescent="0.35">
      <c r="A39" s="290"/>
      <c r="B39" s="5" t="s">
        <v>39</v>
      </c>
      <c r="C39" s="294" t="s">
        <v>40</v>
      </c>
      <c r="D39" s="295"/>
      <c r="E39" s="295"/>
      <c r="F39" s="295"/>
      <c r="G39" s="295"/>
      <c r="H39" s="295"/>
      <c r="I39" s="295"/>
      <c r="J39" s="296"/>
    </row>
    <row r="40" spans="1:10" ht="43.5" x14ac:dyDescent="0.35">
      <c r="A40" s="4" t="s">
        <v>13</v>
      </c>
      <c r="B40" s="294" t="s">
        <v>41</v>
      </c>
      <c r="C40" s="295"/>
      <c r="D40" s="295"/>
      <c r="E40" s="295"/>
      <c r="F40" s="295"/>
      <c r="G40" s="295"/>
      <c r="H40" s="295"/>
      <c r="I40" s="295"/>
      <c r="J40" s="296"/>
    </row>
  </sheetData>
  <mergeCells count="23">
    <mergeCell ref="I31:J31"/>
    <mergeCell ref="A1:M1"/>
    <mergeCell ref="A2:A3"/>
    <mergeCell ref="B2:M2"/>
    <mergeCell ref="B21:M21"/>
    <mergeCell ref="B22:M22"/>
    <mergeCell ref="A25:J25"/>
    <mergeCell ref="A26:J26"/>
    <mergeCell ref="A27:B27"/>
    <mergeCell ref="I27:J27"/>
    <mergeCell ref="I28:J28"/>
    <mergeCell ref="I30:J30"/>
    <mergeCell ref="B40:J40"/>
    <mergeCell ref="A32:A35"/>
    <mergeCell ref="C32:J32"/>
    <mergeCell ref="C33:J33"/>
    <mergeCell ref="C34:J34"/>
    <mergeCell ref="A36:A39"/>
    <mergeCell ref="C35:J35"/>
    <mergeCell ref="C36:J36"/>
    <mergeCell ref="C37:J37"/>
    <mergeCell ref="C39:J39"/>
    <mergeCell ref="C38:J38"/>
  </mergeCells>
  <pageMargins left="0.7" right="0.7" top="0.75" bottom="0.75" header="0.3" footer="0.3"/>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zoomScale="70" zoomScaleNormal="70" workbookViewId="0">
      <selection activeCell="B21" sqref="B21:M21"/>
    </sheetView>
  </sheetViews>
  <sheetFormatPr defaultRowHeight="14.5" x14ac:dyDescent="0.35"/>
  <cols>
    <col min="1" max="1" width="33.7265625" customWidth="1"/>
  </cols>
  <sheetData>
    <row r="1" spans="1:16" x14ac:dyDescent="0.35">
      <c r="A1" s="289"/>
      <c r="B1" s="289"/>
      <c r="C1" s="289"/>
      <c r="D1" s="289"/>
      <c r="E1" s="289"/>
      <c r="F1" s="289"/>
      <c r="G1" s="289"/>
      <c r="H1" s="289"/>
      <c r="I1" s="289"/>
      <c r="J1" s="289"/>
      <c r="K1" s="289"/>
      <c r="L1" s="289"/>
      <c r="M1" s="289"/>
    </row>
    <row r="2" spans="1:16" x14ac:dyDescent="0.35">
      <c r="A2" s="290" t="s">
        <v>1</v>
      </c>
      <c r="B2" s="291" t="s">
        <v>2</v>
      </c>
      <c r="C2" s="291"/>
      <c r="D2" s="291"/>
      <c r="E2" s="291"/>
      <c r="F2" s="291"/>
      <c r="G2" s="291"/>
      <c r="H2" s="291"/>
      <c r="I2" s="291"/>
      <c r="J2" s="291"/>
      <c r="K2" s="291"/>
      <c r="L2" s="291"/>
      <c r="M2" s="291"/>
    </row>
    <row r="3" spans="1:16" ht="29" x14ac:dyDescent="0.35">
      <c r="A3" s="290"/>
      <c r="B3" s="1">
        <v>0</v>
      </c>
      <c r="C3" s="1">
        <v>1</v>
      </c>
      <c r="D3" s="1">
        <v>2</v>
      </c>
      <c r="E3" s="1">
        <v>3</v>
      </c>
      <c r="F3" s="1">
        <v>4</v>
      </c>
      <c r="G3" s="1">
        <v>5</v>
      </c>
      <c r="H3" s="1">
        <v>6</v>
      </c>
      <c r="I3" s="1">
        <v>7</v>
      </c>
      <c r="J3" s="1">
        <v>8</v>
      </c>
      <c r="K3" s="1">
        <v>9</v>
      </c>
      <c r="L3" s="1">
        <v>10</v>
      </c>
      <c r="M3" s="2" t="s">
        <v>3</v>
      </c>
    </row>
    <row r="4" spans="1:16" x14ac:dyDescent="0.35">
      <c r="A4" s="3" t="s">
        <v>4</v>
      </c>
      <c r="B4" s="102">
        <f>SUM(B5:B7)</f>
        <v>0</v>
      </c>
      <c r="C4" s="102">
        <f t="shared" ref="C4:L4" si="0">SUM(C5:C7)</f>
        <v>0</v>
      </c>
      <c r="D4" s="102">
        <f t="shared" si="0"/>
        <v>0</v>
      </c>
      <c r="E4" s="102">
        <f t="shared" si="0"/>
        <v>0</v>
      </c>
      <c r="F4" s="102">
        <f t="shared" si="0"/>
        <v>0</v>
      </c>
      <c r="G4" s="102">
        <f t="shared" si="0"/>
        <v>0</v>
      </c>
      <c r="H4" s="102">
        <f t="shared" si="0"/>
        <v>0</v>
      </c>
      <c r="I4" s="102">
        <f t="shared" si="0"/>
        <v>0</v>
      </c>
      <c r="J4" s="102">
        <f t="shared" si="0"/>
        <v>0</v>
      </c>
      <c r="K4" s="102">
        <f t="shared" si="0"/>
        <v>0</v>
      </c>
      <c r="L4" s="102">
        <f t="shared" si="0"/>
        <v>0</v>
      </c>
      <c r="M4" s="102">
        <f>SUM(B4:L4)</f>
        <v>0</v>
      </c>
    </row>
    <row r="5" spans="1:16" x14ac:dyDescent="0.35">
      <c r="A5" s="5" t="s">
        <v>5</v>
      </c>
      <c r="B5" s="102">
        <v>0</v>
      </c>
      <c r="C5" s="102">
        <v>0</v>
      </c>
      <c r="D5" s="102">
        <v>0</v>
      </c>
      <c r="E5" s="102">
        <v>0</v>
      </c>
      <c r="F5" s="102">
        <v>0</v>
      </c>
      <c r="G5" s="102">
        <v>0</v>
      </c>
      <c r="H5" s="102">
        <v>0</v>
      </c>
      <c r="I5" s="102">
        <v>0</v>
      </c>
      <c r="J5" s="102">
        <v>0</v>
      </c>
      <c r="K5" s="102">
        <v>0</v>
      </c>
      <c r="L5" s="102">
        <v>0</v>
      </c>
      <c r="M5" s="102">
        <f t="shared" ref="M5:M20" si="1">SUM(B5:L5)</f>
        <v>0</v>
      </c>
    </row>
    <row r="6" spans="1:16" x14ac:dyDescent="0.35">
      <c r="A6" s="5" t="s">
        <v>6</v>
      </c>
      <c r="B6" s="102">
        <v>0</v>
      </c>
      <c r="C6" s="102">
        <v>0</v>
      </c>
      <c r="D6" s="102">
        <v>0</v>
      </c>
      <c r="E6" s="102">
        <v>0</v>
      </c>
      <c r="F6" s="102">
        <v>0</v>
      </c>
      <c r="G6" s="102">
        <v>0</v>
      </c>
      <c r="H6" s="102">
        <v>0</v>
      </c>
      <c r="I6" s="102">
        <v>0</v>
      </c>
      <c r="J6" s="102">
        <v>0</v>
      </c>
      <c r="K6" s="102">
        <v>0</v>
      </c>
      <c r="L6" s="102">
        <v>0</v>
      </c>
      <c r="M6" s="102">
        <f t="shared" si="1"/>
        <v>0</v>
      </c>
    </row>
    <row r="7" spans="1:16" x14ac:dyDescent="0.35">
      <c r="A7" s="5" t="s">
        <v>7</v>
      </c>
      <c r="B7" s="102">
        <v>0</v>
      </c>
      <c r="C7" s="102">
        <v>0</v>
      </c>
      <c r="D7" s="102">
        <v>0</v>
      </c>
      <c r="E7" s="102">
        <v>0</v>
      </c>
      <c r="F7" s="102">
        <v>0</v>
      </c>
      <c r="G7" s="102">
        <v>0</v>
      </c>
      <c r="H7" s="102">
        <v>0</v>
      </c>
      <c r="I7" s="102">
        <v>0</v>
      </c>
      <c r="J7" s="102">
        <v>0</v>
      </c>
      <c r="K7" s="102">
        <v>0</v>
      </c>
      <c r="L7" s="102">
        <v>0</v>
      </c>
      <c r="M7" s="102">
        <f t="shared" si="1"/>
        <v>0</v>
      </c>
    </row>
    <row r="8" spans="1:16" x14ac:dyDescent="0.35">
      <c r="A8" s="3" t="s">
        <v>8</v>
      </c>
      <c r="B8" s="102">
        <f>SUM(B9:B11)</f>
        <v>0</v>
      </c>
      <c r="C8" s="102">
        <f t="shared" ref="C8:L8" si="2">SUM(C9:C11)</f>
        <v>7.4</v>
      </c>
      <c r="D8" s="102">
        <f t="shared" si="2"/>
        <v>4.8</v>
      </c>
      <c r="E8" s="102">
        <f t="shared" si="2"/>
        <v>2.4</v>
      </c>
      <c r="F8" s="102">
        <f t="shared" si="2"/>
        <v>30</v>
      </c>
      <c r="G8" s="102">
        <f t="shared" si="2"/>
        <v>30</v>
      </c>
      <c r="H8" s="102">
        <f t="shared" si="2"/>
        <v>30</v>
      </c>
      <c r="I8" s="102">
        <f t="shared" si="2"/>
        <v>30</v>
      </c>
      <c r="J8" s="102">
        <f t="shared" si="2"/>
        <v>30</v>
      </c>
      <c r="K8" s="102">
        <f t="shared" si="2"/>
        <v>30</v>
      </c>
      <c r="L8" s="102">
        <f t="shared" si="2"/>
        <v>30</v>
      </c>
      <c r="M8" s="102">
        <f t="shared" si="1"/>
        <v>224.6</v>
      </c>
    </row>
    <row r="9" spans="1:16" x14ac:dyDescent="0.35">
      <c r="A9" s="5" t="s">
        <v>5</v>
      </c>
      <c r="B9" s="102">
        <v>0</v>
      </c>
      <c r="C9" s="102">
        <v>7.4</v>
      </c>
      <c r="D9" s="102">
        <v>4.8</v>
      </c>
      <c r="E9" s="102">
        <v>2.4</v>
      </c>
      <c r="F9" s="102">
        <v>30</v>
      </c>
      <c r="G9" s="102">
        <v>30</v>
      </c>
      <c r="H9" s="102">
        <v>30</v>
      </c>
      <c r="I9" s="102">
        <v>30</v>
      </c>
      <c r="J9" s="102">
        <v>30</v>
      </c>
      <c r="K9" s="102">
        <v>30</v>
      </c>
      <c r="L9" s="102">
        <v>30</v>
      </c>
      <c r="M9" s="102">
        <f t="shared" si="1"/>
        <v>224.6</v>
      </c>
    </row>
    <row r="10" spans="1:16" x14ac:dyDescent="0.35">
      <c r="A10" s="5" t="s">
        <v>6</v>
      </c>
      <c r="B10" s="102">
        <v>0</v>
      </c>
      <c r="C10" s="102">
        <v>0</v>
      </c>
      <c r="D10" s="102">
        <v>0</v>
      </c>
      <c r="E10" s="102">
        <v>0</v>
      </c>
      <c r="F10" s="102">
        <v>0</v>
      </c>
      <c r="G10" s="102">
        <v>0</v>
      </c>
      <c r="H10" s="102">
        <v>0</v>
      </c>
      <c r="I10" s="102">
        <v>0</v>
      </c>
      <c r="J10" s="102">
        <v>0</v>
      </c>
      <c r="K10" s="102">
        <v>0</v>
      </c>
      <c r="L10" s="102">
        <v>0</v>
      </c>
      <c r="M10" s="102">
        <f t="shared" si="1"/>
        <v>0</v>
      </c>
    </row>
    <row r="11" spans="1:16" x14ac:dyDescent="0.35">
      <c r="A11" s="5" t="s">
        <v>7</v>
      </c>
      <c r="B11" s="102">
        <v>0</v>
      </c>
      <c r="C11" s="102">
        <v>0</v>
      </c>
      <c r="D11" s="102">
        <v>0</v>
      </c>
      <c r="E11" s="102">
        <v>0</v>
      </c>
      <c r="F11" s="102">
        <v>0</v>
      </c>
      <c r="G11" s="102">
        <v>0</v>
      </c>
      <c r="H11" s="102">
        <v>0</v>
      </c>
      <c r="I11" s="102">
        <v>0</v>
      </c>
      <c r="J11" s="102">
        <v>0</v>
      </c>
      <c r="K11" s="102">
        <v>0</v>
      </c>
      <c r="L11" s="102">
        <v>0</v>
      </c>
      <c r="M11" s="102">
        <f t="shared" si="1"/>
        <v>0</v>
      </c>
    </row>
    <row r="12" spans="1:16" x14ac:dyDescent="0.35">
      <c r="A12" s="3" t="s">
        <v>11</v>
      </c>
      <c r="B12" s="102">
        <f>SUM(B13:B15)</f>
        <v>0</v>
      </c>
      <c r="C12" s="102">
        <f t="shared" ref="C12:L12" si="3">SUM(C13:C15)</f>
        <v>-7.4</v>
      </c>
      <c r="D12" s="102">
        <f t="shared" si="3"/>
        <v>-4.8</v>
      </c>
      <c r="E12" s="102">
        <f t="shared" si="3"/>
        <v>-2.4</v>
      </c>
      <c r="F12" s="102">
        <f t="shared" si="3"/>
        <v>-30</v>
      </c>
      <c r="G12" s="102">
        <f t="shared" si="3"/>
        <v>-30</v>
      </c>
      <c r="H12" s="102">
        <f t="shared" si="3"/>
        <v>-30</v>
      </c>
      <c r="I12" s="102">
        <f t="shared" si="3"/>
        <v>-30</v>
      </c>
      <c r="J12" s="102">
        <f t="shared" si="3"/>
        <v>-30</v>
      </c>
      <c r="K12" s="102">
        <f t="shared" si="3"/>
        <v>-30</v>
      </c>
      <c r="L12" s="102">
        <f t="shared" si="3"/>
        <v>-30</v>
      </c>
      <c r="M12" s="102">
        <f t="shared" si="1"/>
        <v>-224.6</v>
      </c>
    </row>
    <row r="13" spans="1:16" ht="15" thickBot="1" x14ac:dyDescent="0.4">
      <c r="A13" s="5" t="s">
        <v>5</v>
      </c>
      <c r="B13" s="102">
        <v>0</v>
      </c>
      <c r="C13" s="102">
        <v>-7.4</v>
      </c>
      <c r="D13" s="102">
        <v>-4.8</v>
      </c>
      <c r="E13" s="102">
        <v>-2.4</v>
      </c>
      <c r="F13" s="102">
        <v>-30</v>
      </c>
      <c r="G13" s="102">
        <v>-30</v>
      </c>
      <c r="H13" s="102">
        <v>-30</v>
      </c>
      <c r="I13" s="102">
        <v>-30</v>
      </c>
      <c r="J13" s="102">
        <v>-30</v>
      </c>
      <c r="K13" s="102">
        <v>-30</v>
      </c>
      <c r="L13" s="102">
        <v>-30</v>
      </c>
      <c r="M13" s="102">
        <f t="shared" si="1"/>
        <v>-224.6</v>
      </c>
    </row>
    <row r="14" spans="1:16" ht="15" thickBot="1" x14ac:dyDescent="0.4">
      <c r="A14" s="5" t="s">
        <v>6</v>
      </c>
      <c r="B14" s="102">
        <v>0</v>
      </c>
      <c r="C14" s="102">
        <v>0</v>
      </c>
      <c r="D14" s="102">
        <v>0</v>
      </c>
      <c r="E14" s="102">
        <v>0</v>
      </c>
      <c r="F14" s="102">
        <v>0</v>
      </c>
      <c r="G14" s="102">
        <v>0</v>
      </c>
      <c r="H14" s="102">
        <v>0</v>
      </c>
      <c r="I14" s="102">
        <v>0</v>
      </c>
      <c r="J14" s="102">
        <v>0</v>
      </c>
      <c r="K14" s="102">
        <v>0</v>
      </c>
      <c r="L14" s="102">
        <v>0</v>
      </c>
      <c r="M14" s="102">
        <f t="shared" si="1"/>
        <v>0</v>
      </c>
      <c r="O14" s="67"/>
      <c r="P14" s="74"/>
    </row>
    <row r="15" spans="1:16" ht="15" thickBot="1" x14ac:dyDescent="0.4">
      <c r="A15" s="5" t="s">
        <v>7</v>
      </c>
      <c r="B15" s="102">
        <v>0</v>
      </c>
      <c r="C15" s="102">
        <v>0</v>
      </c>
      <c r="D15" s="102">
        <v>0</v>
      </c>
      <c r="E15" s="102">
        <v>0</v>
      </c>
      <c r="F15" s="102">
        <v>0</v>
      </c>
      <c r="G15" s="102">
        <v>0</v>
      </c>
      <c r="H15" s="102">
        <v>0</v>
      </c>
      <c r="I15" s="102">
        <v>0</v>
      </c>
      <c r="J15" s="102">
        <v>0</v>
      </c>
      <c r="K15" s="102">
        <v>0</v>
      </c>
      <c r="L15" s="102">
        <v>0</v>
      </c>
      <c r="M15" s="102">
        <f t="shared" si="1"/>
        <v>0</v>
      </c>
      <c r="O15" s="67"/>
      <c r="P15" s="74"/>
    </row>
    <row r="16" spans="1:16" ht="29" x14ac:dyDescent="0.35">
      <c r="A16" s="3" t="s">
        <v>9</v>
      </c>
      <c r="B16" s="102">
        <v>0</v>
      </c>
      <c r="C16" s="102">
        <v>40.6</v>
      </c>
      <c r="D16" s="102">
        <v>26.2</v>
      </c>
      <c r="E16" s="102">
        <v>13.6</v>
      </c>
      <c r="F16" s="102">
        <v>0</v>
      </c>
      <c r="G16" s="102">
        <v>0</v>
      </c>
      <c r="H16" s="102">
        <v>0</v>
      </c>
      <c r="I16" s="102">
        <v>0</v>
      </c>
      <c r="J16" s="102">
        <v>0</v>
      </c>
      <c r="K16" s="102">
        <v>0</v>
      </c>
      <c r="L16" s="102">
        <v>0</v>
      </c>
      <c r="M16" s="102">
        <f t="shared" si="1"/>
        <v>80.399999999999991</v>
      </c>
    </row>
    <row r="17" spans="1:13" x14ac:dyDescent="0.35">
      <c r="A17" s="3" t="s">
        <v>10</v>
      </c>
      <c r="B17" s="102">
        <f>SUM(B18:B20)</f>
        <v>0</v>
      </c>
      <c r="C17" s="102">
        <v>0</v>
      </c>
      <c r="D17" s="102">
        <v>0</v>
      </c>
      <c r="E17" s="102">
        <v>0</v>
      </c>
      <c r="F17" s="102">
        <v>0</v>
      </c>
      <c r="G17" s="102">
        <v>0</v>
      </c>
      <c r="H17" s="102">
        <v>0</v>
      </c>
      <c r="I17" s="102">
        <v>0</v>
      </c>
      <c r="J17" s="102">
        <v>0</v>
      </c>
      <c r="K17" s="102">
        <v>0</v>
      </c>
      <c r="L17" s="102">
        <v>0</v>
      </c>
      <c r="M17" s="102">
        <f t="shared" si="1"/>
        <v>0</v>
      </c>
    </row>
    <row r="18" spans="1:13" x14ac:dyDescent="0.35">
      <c r="A18" s="5" t="s">
        <v>5</v>
      </c>
      <c r="B18" s="102">
        <v>0</v>
      </c>
      <c r="C18" s="102">
        <v>0</v>
      </c>
      <c r="D18" s="102">
        <v>0</v>
      </c>
      <c r="E18" s="102">
        <v>0</v>
      </c>
      <c r="F18" s="102">
        <v>0</v>
      </c>
      <c r="G18" s="102">
        <v>0</v>
      </c>
      <c r="H18" s="102">
        <v>0</v>
      </c>
      <c r="I18" s="102">
        <v>0</v>
      </c>
      <c r="J18" s="102">
        <v>0</v>
      </c>
      <c r="K18" s="102">
        <v>0</v>
      </c>
      <c r="L18" s="102">
        <v>0</v>
      </c>
      <c r="M18" s="102">
        <f t="shared" si="1"/>
        <v>0</v>
      </c>
    </row>
    <row r="19" spans="1:13" x14ac:dyDescent="0.35">
      <c r="A19" s="5" t="s">
        <v>6</v>
      </c>
      <c r="B19" s="102">
        <v>0</v>
      </c>
      <c r="C19" s="102">
        <v>0</v>
      </c>
      <c r="D19" s="102">
        <v>0</v>
      </c>
      <c r="E19" s="102">
        <v>0</v>
      </c>
      <c r="F19" s="102">
        <v>0</v>
      </c>
      <c r="G19" s="102">
        <v>0</v>
      </c>
      <c r="H19" s="102">
        <v>0</v>
      </c>
      <c r="I19" s="102">
        <v>0</v>
      </c>
      <c r="J19" s="102">
        <v>0</v>
      </c>
      <c r="K19" s="102">
        <v>0</v>
      </c>
      <c r="L19" s="102">
        <v>0</v>
      </c>
      <c r="M19" s="102">
        <f t="shared" si="1"/>
        <v>0</v>
      </c>
    </row>
    <row r="20" spans="1:13" x14ac:dyDescent="0.35">
      <c r="A20" s="5" t="s">
        <v>7</v>
      </c>
      <c r="B20" s="102">
        <v>0</v>
      </c>
      <c r="C20" s="102">
        <v>0</v>
      </c>
      <c r="D20" s="102">
        <v>0</v>
      </c>
      <c r="E20" s="102">
        <v>0</v>
      </c>
      <c r="F20" s="102">
        <v>0</v>
      </c>
      <c r="G20" s="102">
        <v>0</v>
      </c>
      <c r="H20" s="102">
        <v>0</v>
      </c>
      <c r="I20" s="102">
        <v>0</v>
      </c>
      <c r="J20" s="102">
        <v>0</v>
      </c>
      <c r="K20" s="102">
        <v>0</v>
      </c>
      <c r="L20" s="102">
        <v>0</v>
      </c>
      <c r="M20" s="102">
        <f t="shared" si="1"/>
        <v>0</v>
      </c>
    </row>
    <row r="21" spans="1:13" ht="59.25" customHeight="1" x14ac:dyDescent="0.35">
      <c r="A21" s="5" t="s">
        <v>12</v>
      </c>
      <c r="B21" s="290" t="s">
        <v>325</v>
      </c>
      <c r="C21" s="290"/>
      <c r="D21" s="290"/>
      <c r="E21" s="290"/>
      <c r="F21" s="290"/>
      <c r="G21" s="290"/>
      <c r="H21" s="290"/>
      <c r="I21" s="290"/>
      <c r="J21" s="290"/>
      <c r="K21" s="290"/>
      <c r="L21" s="290"/>
      <c r="M21" s="290"/>
    </row>
    <row r="22" spans="1:13" ht="227.25" customHeight="1" x14ac:dyDescent="0.35">
      <c r="A22" s="5" t="s">
        <v>13</v>
      </c>
      <c r="B22" s="290" t="s">
        <v>326</v>
      </c>
      <c r="C22" s="290"/>
      <c r="D22" s="290"/>
      <c r="E22" s="290"/>
      <c r="F22" s="290"/>
      <c r="G22" s="290"/>
      <c r="H22" s="290"/>
      <c r="I22" s="290"/>
      <c r="J22" s="290"/>
      <c r="K22" s="290"/>
      <c r="L22" s="290"/>
      <c r="M22" s="290"/>
    </row>
    <row r="25" spans="1:13" x14ac:dyDescent="0.35">
      <c r="A25" s="289" t="s">
        <v>14</v>
      </c>
      <c r="B25" s="289"/>
      <c r="C25" s="289"/>
      <c r="D25" s="289"/>
      <c r="E25" s="289"/>
      <c r="F25" s="289"/>
      <c r="G25" s="289"/>
      <c r="H25" s="289"/>
      <c r="I25" s="289"/>
      <c r="J25" s="289"/>
    </row>
    <row r="26" spans="1:13" x14ac:dyDescent="0.35">
      <c r="A26" s="291" t="s">
        <v>15</v>
      </c>
      <c r="B26" s="291"/>
      <c r="C26" s="291"/>
      <c r="D26" s="291"/>
      <c r="E26" s="291"/>
      <c r="F26" s="291"/>
      <c r="G26" s="291"/>
      <c r="H26" s="291"/>
      <c r="I26" s="291"/>
      <c r="J26" s="291"/>
    </row>
    <row r="27" spans="1:13" x14ac:dyDescent="0.35">
      <c r="A27" s="290" t="s">
        <v>16</v>
      </c>
      <c r="B27" s="290"/>
      <c r="C27" s="6">
        <v>0</v>
      </c>
      <c r="D27" s="5">
        <v>1</v>
      </c>
      <c r="E27" s="5">
        <v>2</v>
      </c>
      <c r="F27" s="5">
        <v>3</v>
      </c>
      <c r="G27" s="5">
        <v>5</v>
      </c>
      <c r="H27" s="5">
        <v>10</v>
      </c>
      <c r="I27" s="292" t="s">
        <v>3</v>
      </c>
      <c r="J27" s="292"/>
    </row>
    <row r="28" spans="1:13" ht="43.5" x14ac:dyDescent="0.35">
      <c r="A28" s="103" t="s">
        <v>17</v>
      </c>
      <c r="B28" s="5" t="s">
        <v>20</v>
      </c>
      <c r="C28" s="103">
        <v>0</v>
      </c>
      <c r="D28" s="103">
        <v>38</v>
      </c>
      <c r="E28" s="103">
        <v>24</v>
      </c>
      <c r="F28" s="103">
        <v>12</v>
      </c>
      <c r="G28" s="103">
        <v>40</v>
      </c>
      <c r="H28" s="103">
        <v>100</v>
      </c>
      <c r="I28" s="290">
        <f>SUM(C28:H28)</f>
        <v>214</v>
      </c>
      <c r="J28" s="290"/>
    </row>
    <row r="29" spans="1:13" ht="87" x14ac:dyDescent="0.35">
      <c r="A29" s="103" t="s">
        <v>18</v>
      </c>
      <c r="B29" s="5" t="s">
        <v>21</v>
      </c>
      <c r="C29" s="103">
        <v>0</v>
      </c>
      <c r="D29" s="103">
        <v>10</v>
      </c>
      <c r="E29" s="103">
        <v>7</v>
      </c>
      <c r="F29" s="103">
        <v>4</v>
      </c>
      <c r="G29" s="103">
        <v>20</v>
      </c>
      <c r="H29" s="103">
        <v>50</v>
      </c>
      <c r="I29" s="290">
        <f>SUM(C29:H29)</f>
        <v>91</v>
      </c>
      <c r="J29" s="290"/>
    </row>
    <row r="30" spans="1:13" ht="87" x14ac:dyDescent="0.35">
      <c r="A30" s="103" t="s">
        <v>19</v>
      </c>
      <c r="B30" s="7" t="s">
        <v>22</v>
      </c>
      <c r="C30" s="103"/>
      <c r="D30" s="103"/>
      <c r="E30" s="103"/>
      <c r="F30" s="103"/>
      <c r="G30" s="103"/>
      <c r="H30" s="103"/>
      <c r="I30" s="290"/>
      <c r="J30" s="290"/>
    </row>
    <row r="31" spans="1:13" ht="29" x14ac:dyDescent="0.35">
      <c r="A31" s="8"/>
      <c r="B31" s="5" t="s">
        <v>23</v>
      </c>
      <c r="C31" s="103"/>
      <c r="D31" s="103"/>
      <c r="E31" s="103"/>
      <c r="F31" s="103"/>
      <c r="G31" s="103"/>
      <c r="H31" s="103"/>
      <c r="I31" s="290"/>
      <c r="J31" s="290"/>
    </row>
    <row r="32" spans="1:13" ht="43.5" x14ac:dyDescent="0.35">
      <c r="A32" s="290" t="s">
        <v>24</v>
      </c>
      <c r="B32" s="5" t="s">
        <v>20</v>
      </c>
      <c r="C32" s="290"/>
      <c r="D32" s="290"/>
      <c r="E32" s="290"/>
      <c r="F32" s="290"/>
      <c r="G32" s="290"/>
      <c r="H32" s="290"/>
      <c r="I32" s="290"/>
      <c r="J32" s="290"/>
    </row>
    <row r="33" spans="1:10" ht="87" x14ac:dyDescent="0.35">
      <c r="A33" s="290"/>
      <c r="B33" s="5" t="s">
        <v>21</v>
      </c>
      <c r="C33" s="290"/>
      <c r="D33" s="290"/>
      <c r="E33" s="290"/>
      <c r="F33" s="290"/>
      <c r="G33" s="290"/>
      <c r="H33" s="290"/>
      <c r="I33" s="290"/>
      <c r="J33" s="290"/>
    </row>
    <row r="34" spans="1:10" ht="87" x14ac:dyDescent="0.35">
      <c r="A34" s="290"/>
      <c r="B34" s="7" t="s">
        <v>25</v>
      </c>
      <c r="C34" s="290"/>
      <c r="D34" s="290"/>
      <c r="E34" s="290"/>
      <c r="F34" s="290"/>
      <c r="G34" s="290"/>
      <c r="H34" s="290"/>
      <c r="I34" s="290"/>
      <c r="J34" s="290"/>
    </row>
    <row r="35" spans="1:10" ht="29" x14ac:dyDescent="0.35">
      <c r="A35" s="290"/>
      <c r="B35" s="5" t="s">
        <v>23</v>
      </c>
      <c r="C35" s="103"/>
      <c r="D35" s="103"/>
      <c r="E35" s="103"/>
      <c r="F35" s="103"/>
      <c r="G35" s="103"/>
      <c r="H35" s="103"/>
      <c r="I35" s="290"/>
      <c r="J35" s="290"/>
    </row>
    <row r="36" spans="1:10" ht="87" x14ac:dyDescent="0.35">
      <c r="A36" s="290" t="s">
        <v>26</v>
      </c>
      <c r="B36" s="5" t="s">
        <v>22</v>
      </c>
      <c r="C36" s="294"/>
      <c r="D36" s="295"/>
      <c r="E36" s="295"/>
      <c r="F36" s="295"/>
      <c r="G36" s="295"/>
      <c r="H36" s="295"/>
      <c r="I36" s="295"/>
      <c r="J36" s="296"/>
    </row>
    <row r="37" spans="1:10" ht="29" x14ac:dyDescent="0.35">
      <c r="A37" s="290"/>
      <c r="B37" s="5" t="s">
        <v>23</v>
      </c>
      <c r="C37" s="103"/>
      <c r="D37" s="103"/>
      <c r="E37" s="103"/>
      <c r="F37" s="103"/>
      <c r="G37" s="103"/>
      <c r="H37" s="103"/>
      <c r="I37" s="290"/>
      <c r="J37" s="290"/>
    </row>
    <row r="38" spans="1:10" ht="43.5" x14ac:dyDescent="0.35">
      <c r="A38" s="103" t="s">
        <v>13</v>
      </c>
      <c r="B38" s="294"/>
      <c r="C38" s="295"/>
      <c r="D38" s="295"/>
      <c r="E38" s="295"/>
      <c r="F38" s="295"/>
      <c r="G38" s="295"/>
      <c r="H38" s="295"/>
      <c r="I38" s="295"/>
      <c r="J38" s="296"/>
    </row>
  </sheetData>
  <mergeCells count="22">
    <mergeCell ref="A36:A37"/>
    <mergeCell ref="C36:J36"/>
    <mergeCell ref="I37:J37"/>
    <mergeCell ref="B38:J38"/>
    <mergeCell ref="I31:J31"/>
    <mergeCell ref="A32:A35"/>
    <mergeCell ref="C32:J32"/>
    <mergeCell ref="C33:J33"/>
    <mergeCell ref="C34:J34"/>
    <mergeCell ref="I35:J35"/>
    <mergeCell ref="I30:J30"/>
    <mergeCell ref="A1:M1"/>
    <mergeCell ref="A2:A3"/>
    <mergeCell ref="B2:M2"/>
    <mergeCell ref="B21:M21"/>
    <mergeCell ref="B22:M22"/>
    <mergeCell ref="A25:J25"/>
    <mergeCell ref="A26:J26"/>
    <mergeCell ref="A27:B27"/>
    <mergeCell ref="I27:J27"/>
    <mergeCell ref="I28:J28"/>
    <mergeCell ref="I29:J29"/>
  </mergeCells>
  <pageMargins left="0.7" right="0.7" top="0.75" bottom="0.75" header="0.3" footer="0.3"/>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workbookViewId="0">
      <selection activeCell="R7" sqref="R7"/>
    </sheetView>
  </sheetViews>
  <sheetFormatPr defaultRowHeight="14.5" x14ac:dyDescent="0.35"/>
  <cols>
    <col min="1" max="1" width="33.7265625" customWidth="1"/>
  </cols>
  <sheetData>
    <row r="1" spans="1:16" x14ac:dyDescent="0.35">
      <c r="A1" s="289"/>
      <c r="B1" s="289"/>
      <c r="C1" s="289"/>
      <c r="D1" s="289"/>
      <c r="E1" s="289"/>
      <c r="F1" s="289"/>
      <c r="G1" s="289"/>
      <c r="H1" s="289"/>
      <c r="I1" s="289"/>
      <c r="J1" s="289"/>
      <c r="K1" s="289"/>
      <c r="L1" s="289"/>
      <c r="M1" s="289"/>
    </row>
    <row r="2" spans="1:16" x14ac:dyDescent="0.35">
      <c r="A2" s="290" t="s">
        <v>1</v>
      </c>
      <c r="B2" s="291" t="s">
        <v>2</v>
      </c>
      <c r="C2" s="291"/>
      <c r="D2" s="291"/>
      <c r="E2" s="291"/>
      <c r="F2" s="291"/>
      <c r="G2" s="291"/>
      <c r="H2" s="291"/>
      <c r="I2" s="291"/>
      <c r="J2" s="291"/>
      <c r="K2" s="291"/>
      <c r="L2" s="291"/>
      <c r="M2" s="291"/>
    </row>
    <row r="3" spans="1:16" ht="29" x14ac:dyDescent="0.35">
      <c r="A3" s="290"/>
      <c r="B3" s="1">
        <v>0</v>
      </c>
      <c r="C3" s="1">
        <v>1</v>
      </c>
      <c r="D3" s="1">
        <v>2</v>
      </c>
      <c r="E3" s="1">
        <v>3</v>
      </c>
      <c r="F3" s="1">
        <v>4</v>
      </c>
      <c r="G3" s="1">
        <v>5</v>
      </c>
      <c r="H3" s="1">
        <v>6</v>
      </c>
      <c r="I3" s="1">
        <v>7</v>
      </c>
      <c r="J3" s="1">
        <v>8</v>
      </c>
      <c r="K3" s="1">
        <v>9</v>
      </c>
      <c r="L3" s="1">
        <v>10</v>
      </c>
      <c r="M3" s="2" t="s">
        <v>3</v>
      </c>
    </row>
    <row r="4" spans="1:16" x14ac:dyDescent="0.35">
      <c r="A4" s="3" t="s">
        <v>4</v>
      </c>
      <c r="B4" s="105">
        <f>SUM(B5:B7)</f>
        <v>0</v>
      </c>
      <c r="C4" s="105">
        <f t="shared" ref="C4:L4" si="0">SUM(C5:C7)</f>
        <v>0</v>
      </c>
      <c r="D4" s="105">
        <f t="shared" si="0"/>
        <v>0</v>
      </c>
      <c r="E4" s="105">
        <f t="shared" si="0"/>
        <v>0</v>
      </c>
      <c r="F4" s="105">
        <f t="shared" si="0"/>
        <v>0</v>
      </c>
      <c r="G4" s="105">
        <f t="shared" si="0"/>
        <v>0</v>
      </c>
      <c r="H4" s="105">
        <f t="shared" si="0"/>
        <v>0</v>
      </c>
      <c r="I4" s="105">
        <f t="shared" si="0"/>
        <v>0</v>
      </c>
      <c r="J4" s="105">
        <f t="shared" si="0"/>
        <v>0</v>
      </c>
      <c r="K4" s="105">
        <f t="shared" si="0"/>
        <v>0</v>
      </c>
      <c r="L4" s="105">
        <f t="shared" si="0"/>
        <v>0</v>
      </c>
      <c r="M4" s="105">
        <f>SUM(B4:L4)</f>
        <v>0</v>
      </c>
    </row>
    <row r="5" spans="1:16" x14ac:dyDescent="0.35">
      <c r="A5" s="5" t="s">
        <v>5</v>
      </c>
      <c r="B5" s="105">
        <v>0</v>
      </c>
      <c r="C5" s="105">
        <v>0</v>
      </c>
      <c r="D5" s="105">
        <v>0</v>
      </c>
      <c r="E5" s="105">
        <v>0</v>
      </c>
      <c r="F5" s="105">
        <v>0</v>
      </c>
      <c r="G5" s="105">
        <v>0</v>
      </c>
      <c r="H5" s="105">
        <v>0</v>
      </c>
      <c r="I5" s="105">
        <v>0</v>
      </c>
      <c r="J5" s="105">
        <v>0</v>
      </c>
      <c r="K5" s="105">
        <v>0</v>
      </c>
      <c r="L5" s="105">
        <v>0</v>
      </c>
      <c r="M5" s="105">
        <f t="shared" ref="M5:M20" si="1">SUM(B5:L5)</f>
        <v>0</v>
      </c>
    </row>
    <row r="6" spans="1:16" x14ac:dyDescent="0.35">
      <c r="A6" s="5" t="s">
        <v>6</v>
      </c>
      <c r="B6" s="105">
        <v>0</v>
      </c>
      <c r="C6" s="105">
        <v>0</v>
      </c>
      <c r="D6" s="105">
        <v>0</v>
      </c>
      <c r="E6" s="105">
        <v>0</v>
      </c>
      <c r="F6" s="105">
        <v>0</v>
      </c>
      <c r="G6" s="105">
        <v>0</v>
      </c>
      <c r="H6" s="105">
        <v>0</v>
      </c>
      <c r="I6" s="105">
        <v>0</v>
      </c>
      <c r="J6" s="105">
        <v>0</v>
      </c>
      <c r="K6" s="105">
        <v>0</v>
      </c>
      <c r="L6" s="105">
        <v>0</v>
      </c>
      <c r="M6" s="105">
        <f t="shared" si="1"/>
        <v>0</v>
      </c>
    </row>
    <row r="7" spans="1:16" x14ac:dyDescent="0.35">
      <c r="A7" s="5" t="s">
        <v>7</v>
      </c>
      <c r="B7" s="105">
        <v>0</v>
      </c>
      <c r="C7" s="105">
        <v>0</v>
      </c>
      <c r="D7" s="105">
        <v>0</v>
      </c>
      <c r="E7" s="105">
        <v>0</v>
      </c>
      <c r="F7" s="105">
        <v>0</v>
      </c>
      <c r="G7" s="105">
        <v>0</v>
      </c>
      <c r="H7" s="105">
        <v>0</v>
      </c>
      <c r="I7" s="105">
        <v>0</v>
      </c>
      <c r="J7" s="105">
        <v>0</v>
      </c>
      <c r="K7" s="105">
        <v>0</v>
      </c>
      <c r="L7" s="105">
        <v>0</v>
      </c>
      <c r="M7" s="105">
        <f t="shared" si="1"/>
        <v>0</v>
      </c>
    </row>
    <row r="8" spans="1:16" x14ac:dyDescent="0.35">
      <c r="A8" s="3" t="s">
        <v>8</v>
      </c>
      <c r="B8" s="105">
        <f>SUM(B9:B11)</f>
        <v>7.0000000000000007E-2</v>
      </c>
      <c r="C8" s="105">
        <f t="shared" ref="C8:L8" si="2">SUM(C9:C11)</f>
        <v>0.98</v>
      </c>
      <c r="D8" s="105">
        <f t="shared" si="2"/>
        <v>1.06</v>
      </c>
      <c r="E8" s="105">
        <f t="shared" si="2"/>
        <v>0.01</v>
      </c>
      <c r="F8" s="105">
        <f t="shared" si="2"/>
        <v>0.01</v>
      </c>
      <c r="G8" s="105">
        <f t="shared" si="2"/>
        <v>0.01</v>
      </c>
      <c r="H8" s="105">
        <f t="shared" si="2"/>
        <v>0.01</v>
      </c>
      <c r="I8" s="105">
        <f t="shared" si="2"/>
        <v>0.01</v>
      </c>
      <c r="J8" s="105">
        <f t="shared" si="2"/>
        <v>0.01</v>
      </c>
      <c r="K8" s="105">
        <f t="shared" si="2"/>
        <v>0.01</v>
      </c>
      <c r="L8" s="105">
        <f t="shared" si="2"/>
        <v>0.01</v>
      </c>
      <c r="M8" s="105">
        <f t="shared" si="1"/>
        <v>2.1899999999999986</v>
      </c>
    </row>
    <row r="9" spans="1:16" x14ac:dyDescent="0.35">
      <c r="A9" s="5" t="s">
        <v>5</v>
      </c>
      <c r="B9" s="105">
        <v>7.0000000000000007E-2</v>
      </c>
      <c r="C9" s="105">
        <v>0.98</v>
      </c>
      <c r="D9" s="105">
        <v>1.06</v>
      </c>
      <c r="E9" s="105">
        <v>0.01</v>
      </c>
      <c r="F9" s="105">
        <v>0.01</v>
      </c>
      <c r="G9" s="105">
        <v>0.01</v>
      </c>
      <c r="H9" s="105">
        <v>0.01</v>
      </c>
      <c r="I9" s="105">
        <v>0.01</v>
      </c>
      <c r="J9" s="105">
        <v>0.01</v>
      </c>
      <c r="K9" s="105">
        <v>0.01</v>
      </c>
      <c r="L9" s="105">
        <v>0.01</v>
      </c>
      <c r="M9" s="105">
        <f t="shared" si="1"/>
        <v>2.1899999999999986</v>
      </c>
    </row>
    <row r="10" spans="1:16" x14ac:dyDescent="0.35">
      <c r="A10" s="5" t="s">
        <v>6</v>
      </c>
      <c r="B10" s="105">
        <v>0</v>
      </c>
      <c r="C10" s="105">
        <v>0</v>
      </c>
      <c r="D10" s="105">
        <v>0</v>
      </c>
      <c r="E10" s="105">
        <v>0</v>
      </c>
      <c r="F10" s="105">
        <v>0</v>
      </c>
      <c r="G10" s="105">
        <v>0</v>
      </c>
      <c r="H10" s="105">
        <v>0</v>
      </c>
      <c r="I10" s="105">
        <v>0</v>
      </c>
      <c r="J10" s="105">
        <v>0</v>
      </c>
      <c r="K10" s="105">
        <v>0</v>
      </c>
      <c r="L10" s="105">
        <v>0</v>
      </c>
      <c r="M10" s="105">
        <f t="shared" si="1"/>
        <v>0</v>
      </c>
    </row>
    <row r="11" spans="1:16" x14ac:dyDescent="0.35">
      <c r="A11" s="5" t="s">
        <v>7</v>
      </c>
      <c r="B11" s="105">
        <v>0</v>
      </c>
      <c r="C11" s="105">
        <v>0</v>
      </c>
      <c r="D11" s="105">
        <v>0</v>
      </c>
      <c r="E11" s="105">
        <v>0</v>
      </c>
      <c r="F11" s="105">
        <v>0</v>
      </c>
      <c r="G11" s="105">
        <v>0</v>
      </c>
      <c r="H11" s="105">
        <v>0</v>
      </c>
      <c r="I11" s="105">
        <v>0</v>
      </c>
      <c r="J11" s="105">
        <v>0</v>
      </c>
      <c r="K11" s="105">
        <v>0</v>
      </c>
      <c r="L11" s="105">
        <v>0</v>
      </c>
      <c r="M11" s="105">
        <f t="shared" si="1"/>
        <v>0</v>
      </c>
    </row>
    <row r="12" spans="1:16" x14ac:dyDescent="0.35">
      <c r="A12" s="3" t="s">
        <v>11</v>
      </c>
      <c r="B12" s="105">
        <f>SUM(B13:B15)</f>
        <v>-7.0000000000000007E-2</v>
      </c>
      <c r="C12" s="105">
        <f t="shared" ref="C12:L12" si="3">SUM(C13:C15)</f>
        <v>-0.98</v>
      </c>
      <c r="D12" s="105">
        <f t="shared" si="3"/>
        <v>-1.06</v>
      </c>
      <c r="E12" s="105">
        <f t="shared" si="3"/>
        <v>-0.01</v>
      </c>
      <c r="F12" s="105">
        <f t="shared" si="3"/>
        <v>-0.01</v>
      </c>
      <c r="G12" s="105">
        <f t="shared" si="3"/>
        <v>-0.01</v>
      </c>
      <c r="H12" s="105">
        <f t="shared" si="3"/>
        <v>-0.01</v>
      </c>
      <c r="I12" s="105">
        <f t="shared" si="3"/>
        <v>-0.01</v>
      </c>
      <c r="J12" s="105">
        <f t="shared" si="3"/>
        <v>-0.01</v>
      </c>
      <c r="K12" s="105">
        <f t="shared" si="3"/>
        <v>-0.01</v>
      </c>
      <c r="L12" s="105">
        <f t="shared" si="3"/>
        <v>-0.01</v>
      </c>
      <c r="M12" s="105">
        <f t="shared" si="1"/>
        <v>-2.1899999999999986</v>
      </c>
    </row>
    <row r="13" spans="1:16" ht="15" thickBot="1" x14ac:dyDescent="0.4">
      <c r="A13" s="5" t="s">
        <v>5</v>
      </c>
      <c r="B13" s="105">
        <v>-7.0000000000000007E-2</v>
      </c>
      <c r="C13" s="105">
        <v>-0.98</v>
      </c>
      <c r="D13" s="105">
        <v>-1.06</v>
      </c>
      <c r="E13" s="105">
        <v>-0.01</v>
      </c>
      <c r="F13" s="105">
        <v>-0.01</v>
      </c>
      <c r="G13" s="105">
        <v>-0.01</v>
      </c>
      <c r="H13" s="105">
        <v>-0.01</v>
      </c>
      <c r="I13" s="105">
        <v>-0.01</v>
      </c>
      <c r="J13" s="105">
        <v>-0.01</v>
      </c>
      <c r="K13" s="105">
        <v>-0.01</v>
      </c>
      <c r="L13" s="105">
        <v>-0.01</v>
      </c>
      <c r="M13" s="105">
        <f t="shared" si="1"/>
        <v>-2.1899999999999986</v>
      </c>
    </row>
    <row r="14" spans="1:16" ht="15" thickBot="1" x14ac:dyDescent="0.4">
      <c r="A14" s="5" t="s">
        <v>6</v>
      </c>
      <c r="B14" s="105">
        <v>0</v>
      </c>
      <c r="C14" s="105">
        <v>0</v>
      </c>
      <c r="D14" s="105">
        <v>0</v>
      </c>
      <c r="E14" s="105">
        <v>0</v>
      </c>
      <c r="F14" s="105">
        <v>0</v>
      </c>
      <c r="G14" s="105">
        <v>0</v>
      </c>
      <c r="H14" s="105">
        <v>0</v>
      </c>
      <c r="I14" s="105">
        <v>0</v>
      </c>
      <c r="J14" s="105">
        <v>0</v>
      </c>
      <c r="K14" s="105">
        <v>0</v>
      </c>
      <c r="L14" s="105">
        <v>0</v>
      </c>
      <c r="M14" s="105">
        <f t="shared" si="1"/>
        <v>0</v>
      </c>
      <c r="O14" s="67"/>
      <c r="P14" s="74"/>
    </row>
    <row r="15" spans="1:16" ht="15" thickBot="1" x14ac:dyDescent="0.4">
      <c r="A15" s="5" t="s">
        <v>7</v>
      </c>
      <c r="B15" s="105">
        <v>0</v>
      </c>
      <c r="C15" s="105">
        <v>0</v>
      </c>
      <c r="D15" s="105">
        <v>0</v>
      </c>
      <c r="E15" s="105">
        <v>0</v>
      </c>
      <c r="F15" s="105">
        <v>0</v>
      </c>
      <c r="G15" s="105">
        <v>0</v>
      </c>
      <c r="H15" s="105">
        <v>0</v>
      </c>
      <c r="I15" s="105">
        <v>0</v>
      </c>
      <c r="J15" s="105">
        <v>0</v>
      </c>
      <c r="K15" s="105">
        <v>0</v>
      </c>
      <c r="L15" s="105">
        <v>0</v>
      </c>
      <c r="M15" s="105">
        <f t="shared" si="1"/>
        <v>0</v>
      </c>
      <c r="O15" s="67"/>
      <c r="P15" s="74"/>
    </row>
    <row r="16" spans="1:16" ht="29" x14ac:dyDescent="0.35">
      <c r="A16" s="3" t="s">
        <v>9</v>
      </c>
      <c r="B16" s="105">
        <v>0.42</v>
      </c>
      <c r="C16" s="105">
        <v>5.5</v>
      </c>
      <c r="D16" s="105">
        <v>5.93</v>
      </c>
      <c r="E16" s="105">
        <v>0.2</v>
      </c>
      <c r="F16" s="105">
        <v>0</v>
      </c>
      <c r="G16" s="105">
        <v>0</v>
      </c>
      <c r="H16" s="105">
        <v>0</v>
      </c>
      <c r="I16" s="105">
        <v>0</v>
      </c>
      <c r="J16" s="105">
        <v>0</v>
      </c>
      <c r="K16" s="105">
        <v>0</v>
      </c>
      <c r="L16" s="105">
        <v>0</v>
      </c>
      <c r="M16" s="105">
        <f t="shared" si="1"/>
        <v>12.049999999999999</v>
      </c>
    </row>
    <row r="17" spans="1:13" x14ac:dyDescent="0.35">
      <c r="A17" s="3" t="s">
        <v>10</v>
      </c>
      <c r="B17" s="105">
        <f>SUM(B18:B20)</f>
        <v>0</v>
      </c>
      <c r="C17" s="105">
        <v>0</v>
      </c>
      <c r="D17" s="105">
        <v>0</v>
      </c>
      <c r="E17" s="105">
        <v>0</v>
      </c>
      <c r="F17" s="105">
        <v>0</v>
      </c>
      <c r="G17" s="105">
        <v>0</v>
      </c>
      <c r="H17" s="105">
        <v>0</v>
      </c>
      <c r="I17" s="105">
        <v>0</v>
      </c>
      <c r="J17" s="105">
        <v>0</v>
      </c>
      <c r="K17" s="105">
        <v>0</v>
      </c>
      <c r="L17" s="105">
        <v>0</v>
      </c>
      <c r="M17" s="105">
        <f t="shared" si="1"/>
        <v>0</v>
      </c>
    </row>
    <row r="18" spans="1:13" x14ac:dyDescent="0.35">
      <c r="A18" s="5" t="s">
        <v>5</v>
      </c>
      <c r="B18" s="105">
        <v>0</v>
      </c>
      <c r="C18" s="105">
        <v>0</v>
      </c>
      <c r="D18" s="105">
        <v>0</v>
      </c>
      <c r="E18" s="105">
        <v>0</v>
      </c>
      <c r="F18" s="105">
        <v>0</v>
      </c>
      <c r="G18" s="105">
        <v>0</v>
      </c>
      <c r="H18" s="105">
        <v>0</v>
      </c>
      <c r="I18" s="105">
        <v>0</v>
      </c>
      <c r="J18" s="105">
        <v>0</v>
      </c>
      <c r="K18" s="105">
        <v>0</v>
      </c>
      <c r="L18" s="105">
        <v>0</v>
      </c>
      <c r="M18" s="105">
        <f t="shared" si="1"/>
        <v>0</v>
      </c>
    </row>
    <row r="19" spans="1:13" x14ac:dyDescent="0.35">
      <c r="A19" s="5" t="s">
        <v>6</v>
      </c>
      <c r="B19" s="105">
        <v>0</v>
      </c>
      <c r="C19" s="105">
        <v>0</v>
      </c>
      <c r="D19" s="105">
        <v>0</v>
      </c>
      <c r="E19" s="105">
        <v>0</v>
      </c>
      <c r="F19" s="105">
        <v>0</v>
      </c>
      <c r="G19" s="105">
        <v>0</v>
      </c>
      <c r="H19" s="105">
        <v>0</v>
      </c>
      <c r="I19" s="105">
        <v>0</v>
      </c>
      <c r="J19" s="105">
        <v>0</v>
      </c>
      <c r="K19" s="105">
        <v>0</v>
      </c>
      <c r="L19" s="105">
        <v>0</v>
      </c>
      <c r="M19" s="105">
        <f t="shared" si="1"/>
        <v>0</v>
      </c>
    </row>
    <row r="20" spans="1:13" x14ac:dyDescent="0.35">
      <c r="A20" s="5" t="s">
        <v>7</v>
      </c>
      <c r="B20" s="105">
        <v>0</v>
      </c>
      <c r="C20" s="105">
        <v>0</v>
      </c>
      <c r="D20" s="105">
        <v>0</v>
      </c>
      <c r="E20" s="105">
        <v>0</v>
      </c>
      <c r="F20" s="105">
        <v>0</v>
      </c>
      <c r="G20" s="105">
        <v>0</v>
      </c>
      <c r="H20" s="105">
        <v>0</v>
      </c>
      <c r="I20" s="105">
        <v>0</v>
      </c>
      <c r="J20" s="105">
        <v>0</v>
      </c>
      <c r="K20" s="105">
        <v>0</v>
      </c>
      <c r="L20" s="105">
        <v>0</v>
      </c>
      <c r="M20" s="105">
        <f t="shared" si="1"/>
        <v>0</v>
      </c>
    </row>
    <row r="21" spans="1:13" ht="52.5" customHeight="1" x14ac:dyDescent="0.35">
      <c r="A21" s="5" t="s">
        <v>12</v>
      </c>
      <c r="B21" s="290" t="s">
        <v>330</v>
      </c>
      <c r="C21" s="290"/>
      <c r="D21" s="290"/>
      <c r="E21" s="290"/>
      <c r="F21" s="290"/>
      <c r="G21" s="290"/>
      <c r="H21" s="290"/>
      <c r="I21" s="290"/>
      <c r="J21" s="290"/>
      <c r="K21" s="290"/>
      <c r="L21" s="290"/>
      <c r="M21" s="290"/>
    </row>
    <row r="22" spans="1:13" ht="125.25" customHeight="1" x14ac:dyDescent="0.35">
      <c r="A22" s="5" t="s">
        <v>13</v>
      </c>
      <c r="B22" s="368" t="s">
        <v>333</v>
      </c>
      <c r="C22" s="368"/>
      <c r="D22" s="368"/>
      <c r="E22" s="368"/>
      <c r="F22" s="368"/>
      <c r="G22" s="368"/>
      <c r="H22" s="368"/>
      <c r="I22" s="368"/>
      <c r="J22" s="368"/>
      <c r="K22" s="368"/>
      <c r="L22" s="368"/>
      <c r="M22" s="368"/>
    </row>
    <row r="25" spans="1:13" x14ac:dyDescent="0.35">
      <c r="A25" s="289" t="s">
        <v>14</v>
      </c>
      <c r="B25" s="289"/>
      <c r="C25" s="289"/>
      <c r="D25" s="289"/>
      <c r="E25" s="289"/>
      <c r="F25" s="289"/>
      <c r="G25" s="289"/>
      <c r="H25" s="289"/>
      <c r="I25" s="289"/>
      <c r="J25" s="289"/>
    </row>
    <row r="26" spans="1:13" x14ac:dyDescent="0.35">
      <c r="A26" s="291" t="s">
        <v>15</v>
      </c>
      <c r="B26" s="291"/>
      <c r="C26" s="291"/>
      <c r="D26" s="291"/>
      <c r="E26" s="291"/>
      <c r="F26" s="291"/>
      <c r="G26" s="291"/>
      <c r="H26" s="291"/>
      <c r="I26" s="291"/>
      <c r="J26" s="291"/>
    </row>
    <row r="27" spans="1:13" x14ac:dyDescent="0.35">
      <c r="A27" s="290" t="s">
        <v>16</v>
      </c>
      <c r="B27" s="290"/>
      <c r="C27" s="6">
        <v>0</v>
      </c>
      <c r="D27" s="5">
        <v>1</v>
      </c>
      <c r="E27" s="5">
        <v>2</v>
      </c>
      <c r="F27" s="5">
        <v>3</v>
      </c>
      <c r="G27" s="5">
        <v>5</v>
      </c>
      <c r="H27" s="5">
        <v>10</v>
      </c>
      <c r="I27" s="292" t="s">
        <v>3</v>
      </c>
      <c r="J27" s="292"/>
    </row>
    <row r="28" spans="1:13" ht="43.5" x14ac:dyDescent="0.35">
      <c r="A28" s="104" t="s">
        <v>17</v>
      </c>
      <c r="B28" s="5" t="s">
        <v>20</v>
      </c>
      <c r="C28" s="104"/>
      <c r="D28" s="104"/>
      <c r="E28" s="104"/>
      <c r="F28" s="104"/>
      <c r="G28" s="104"/>
      <c r="H28" s="104"/>
      <c r="I28" s="290"/>
      <c r="J28" s="290"/>
    </row>
    <row r="29" spans="1:13" ht="87" x14ac:dyDescent="0.35">
      <c r="A29" s="104" t="s">
        <v>18</v>
      </c>
      <c r="B29" s="5" t="s">
        <v>21</v>
      </c>
      <c r="C29" s="104"/>
      <c r="D29" s="104"/>
      <c r="E29" s="104"/>
      <c r="F29" s="104"/>
      <c r="G29" s="104"/>
      <c r="H29" s="104"/>
      <c r="I29" s="294"/>
      <c r="J29" s="296"/>
    </row>
    <row r="30" spans="1:13" ht="87" x14ac:dyDescent="0.35">
      <c r="A30" s="104" t="s">
        <v>19</v>
      </c>
      <c r="B30" s="7" t="s">
        <v>22</v>
      </c>
      <c r="C30" s="104"/>
      <c r="D30" s="104"/>
      <c r="E30" s="104"/>
      <c r="F30" s="104"/>
      <c r="G30" s="104"/>
      <c r="H30" s="104"/>
      <c r="I30" s="290"/>
      <c r="J30" s="290"/>
    </row>
    <row r="31" spans="1:13" ht="29" x14ac:dyDescent="0.35">
      <c r="A31" s="8"/>
      <c r="B31" s="5" t="s">
        <v>23</v>
      </c>
      <c r="C31" s="104"/>
      <c r="D31" s="104"/>
      <c r="E31" s="104"/>
      <c r="F31" s="104"/>
      <c r="G31" s="104"/>
      <c r="H31" s="104"/>
      <c r="I31" s="290"/>
      <c r="J31" s="290"/>
    </row>
    <row r="32" spans="1:13" ht="43.5" x14ac:dyDescent="0.35">
      <c r="A32" s="290" t="s">
        <v>24</v>
      </c>
      <c r="B32" s="5" t="s">
        <v>20</v>
      </c>
      <c r="C32" s="290"/>
      <c r="D32" s="290"/>
      <c r="E32" s="290"/>
      <c r="F32" s="290"/>
      <c r="G32" s="290"/>
      <c r="H32" s="290"/>
      <c r="I32" s="290"/>
      <c r="J32" s="290"/>
    </row>
    <row r="33" spans="1:10" ht="87" x14ac:dyDescent="0.35">
      <c r="A33" s="290"/>
      <c r="B33" s="5" t="s">
        <v>21</v>
      </c>
      <c r="C33" s="290"/>
      <c r="D33" s="290"/>
      <c r="E33" s="290"/>
      <c r="F33" s="290"/>
      <c r="G33" s="290"/>
      <c r="H33" s="290"/>
      <c r="I33" s="290"/>
      <c r="J33" s="290"/>
    </row>
    <row r="34" spans="1:10" ht="87" x14ac:dyDescent="0.35">
      <c r="A34" s="290"/>
      <c r="B34" s="7" t="s">
        <v>25</v>
      </c>
      <c r="C34" s="290"/>
      <c r="D34" s="290"/>
      <c r="E34" s="290"/>
      <c r="F34" s="290"/>
      <c r="G34" s="290"/>
      <c r="H34" s="290"/>
      <c r="I34" s="290"/>
      <c r="J34" s="290"/>
    </row>
    <row r="35" spans="1:10" ht="29" x14ac:dyDescent="0.35">
      <c r="A35" s="290"/>
      <c r="B35" s="5" t="s">
        <v>23</v>
      </c>
      <c r="C35" s="104"/>
      <c r="D35" s="104"/>
      <c r="E35" s="104"/>
      <c r="F35" s="104"/>
      <c r="G35" s="104"/>
      <c r="H35" s="104"/>
      <c r="I35" s="290"/>
      <c r="J35" s="290"/>
    </row>
    <row r="36" spans="1:10" ht="193.5" customHeight="1" x14ac:dyDescent="0.35">
      <c r="A36" s="290" t="s">
        <v>26</v>
      </c>
      <c r="B36" s="5"/>
      <c r="C36" s="392" t="s">
        <v>334</v>
      </c>
      <c r="D36" s="393"/>
      <c r="E36" s="393"/>
      <c r="F36" s="393"/>
      <c r="G36" s="393"/>
      <c r="H36" s="393"/>
      <c r="I36" s="393"/>
      <c r="J36" s="394"/>
    </row>
    <row r="37" spans="1:10" ht="29" x14ac:dyDescent="0.35">
      <c r="A37" s="290"/>
      <c r="B37" s="5" t="s">
        <v>23</v>
      </c>
      <c r="C37" s="104"/>
      <c r="D37" s="104"/>
      <c r="E37" s="104"/>
      <c r="F37" s="104"/>
      <c r="G37" s="104"/>
      <c r="H37" s="104"/>
      <c r="I37" s="290"/>
      <c r="J37" s="290"/>
    </row>
    <row r="38" spans="1:10" ht="43.5" x14ac:dyDescent="0.35">
      <c r="A38" s="104" t="s">
        <v>13</v>
      </c>
      <c r="B38" s="294"/>
      <c r="C38" s="295"/>
      <c r="D38" s="295"/>
      <c r="E38" s="295"/>
      <c r="F38" s="295"/>
      <c r="G38" s="295"/>
      <c r="H38" s="295"/>
      <c r="I38" s="295"/>
      <c r="J38" s="296"/>
    </row>
  </sheetData>
  <mergeCells count="22">
    <mergeCell ref="I30:J30"/>
    <mergeCell ref="A1:M1"/>
    <mergeCell ref="A2:A3"/>
    <mergeCell ref="B2:M2"/>
    <mergeCell ref="B21:M21"/>
    <mergeCell ref="B22:M22"/>
    <mergeCell ref="A25:J25"/>
    <mergeCell ref="A26:J26"/>
    <mergeCell ref="A27:B27"/>
    <mergeCell ref="I27:J27"/>
    <mergeCell ref="I28:J28"/>
    <mergeCell ref="I29:J29"/>
    <mergeCell ref="A36:A37"/>
    <mergeCell ref="C36:J36"/>
    <mergeCell ref="I37:J37"/>
    <mergeCell ref="B38:J38"/>
    <mergeCell ref="I31:J31"/>
    <mergeCell ref="A32:A35"/>
    <mergeCell ref="C32:J32"/>
    <mergeCell ref="C33:J33"/>
    <mergeCell ref="C34:J34"/>
    <mergeCell ref="I35:J35"/>
  </mergeCells>
  <pageMargins left="0.7" right="0.7" top="0.75" bottom="0.75" header="0.3" footer="0.3"/>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workbookViewId="0">
      <selection activeCell="R9" sqref="R9"/>
    </sheetView>
  </sheetViews>
  <sheetFormatPr defaultRowHeight="14.5" x14ac:dyDescent="0.35"/>
  <cols>
    <col min="1" max="1" width="33.7265625" customWidth="1"/>
  </cols>
  <sheetData>
    <row r="1" spans="1:16" x14ac:dyDescent="0.35">
      <c r="A1" s="289"/>
      <c r="B1" s="289"/>
      <c r="C1" s="289"/>
      <c r="D1" s="289"/>
      <c r="E1" s="289"/>
      <c r="F1" s="289"/>
      <c r="G1" s="289"/>
      <c r="H1" s="289"/>
      <c r="I1" s="289"/>
      <c r="J1" s="289"/>
      <c r="K1" s="289"/>
      <c r="L1" s="289"/>
      <c r="M1" s="289"/>
    </row>
    <row r="2" spans="1:16" x14ac:dyDescent="0.35">
      <c r="A2" s="290" t="s">
        <v>1</v>
      </c>
      <c r="B2" s="291" t="s">
        <v>2</v>
      </c>
      <c r="C2" s="291"/>
      <c r="D2" s="291"/>
      <c r="E2" s="291"/>
      <c r="F2" s="291"/>
      <c r="G2" s="291"/>
      <c r="H2" s="291"/>
      <c r="I2" s="291"/>
      <c r="J2" s="291"/>
      <c r="K2" s="291"/>
      <c r="L2" s="291"/>
      <c r="M2" s="291"/>
    </row>
    <row r="3" spans="1:16" ht="29" x14ac:dyDescent="0.35">
      <c r="A3" s="290"/>
      <c r="B3" s="1">
        <v>0</v>
      </c>
      <c r="C3" s="1">
        <v>1</v>
      </c>
      <c r="D3" s="1">
        <v>2</v>
      </c>
      <c r="E3" s="1">
        <v>3</v>
      </c>
      <c r="F3" s="1">
        <v>4</v>
      </c>
      <c r="G3" s="1">
        <v>5</v>
      </c>
      <c r="H3" s="1">
        <v>6</v>
      </c>
      <c r="I3" s="1">
        <v>7</v>
      </c>
      <c r="J3" s="1">
        <v>8</v>
      </c>
      <c r="K3" s="1">
        <v>9</v>
      </c>
      <c r="L3" s="1">
        <v>10</v>
      </c>
      <c r="M3" s="2" t="s">
        <v>3</v>
      </c>
    </row>
    <row r="4" spans="1:16" x14ac:dyDescent="0.35">
      <c r="A4" s="3" t="s">
        <v>4</v>
      </c>
      <c r="B4" s="105">
        <f>SUM(B5:B7)</f>
        <v>0</v>
      </c>
      <c r="C4" s="105">
        <f t="shared" ref="C4:L4" si="0">SUM(C5:C7)</f>
        <v>0</v>
      </c>
      <c r="D4" s="105">
        <f t="shared" si="0"/>
        <v>0</v>
      </c>
      <c r="E4" s="105">
        <f t="shared" si="0"/>
        <v>0</v>
      </c>
      <c r="F4" s="105">
        <f t="shared" si="0"/>
        <v>0</v>
      </c>
      <c r="G4" s="105">
        <f t="shared" si="0"/>
        <v>0</v>
      </c>
      <c r="H4" s="105">
        <f t="shared" si="0"/>
        <v>0</v>
      </c>
      <c r="I4" s="105">
        <f t="shared" si="0"/>
        <v>0</v>
      </c>
      <c r="J4" s="105">
        <f t="shared" si="0"/>
        <v>0</v>
      </c>
      <c r="K4" s="105">
        <f t="shared" si="0"/>
        <v>0</v>
      </c>
      <c r="L4" s="105">
        <f t="shared" si="0"/>
        <v>0</v>
      </c>
      <c r="M4" s="105">
        <f>SUM(B4:L4)</f>
        <v>0</v>
      </c>
    </row>
    <row r="5" spans="1:16" x14ac:dyDescent="0.35">
      <c r="A5" s="5" t="s">
        <v>5</v>
      </c>
      <c r="B5" s="105">
        <v>0</v>
      </c>
      <c r="C5" s="105">
        <v>0</v>
      </c>
      <c r="D5" s="105">
        <v>0</v>
      </c>
      <c r="E5" s="105">
        <v>0</v>
      </c>
      <c r="F5" s="105">
        <v>0</v>
      </c>
      <c r="G5" s="105">
        <v>0</v>
      </c>
      <c r="H5" s="105">
        <v>0</v>
      </c>
      <c r="I5" s="105">
        <v>0</v>
      </c>
      <c r="J5" s="105">
        <v>0</v>
      </c>
      <c r="K5" s="105">
        <v>0</v>
      </c>
      <c r="L5" s="105">
        <v>0</v>
      </c>
      <c r="M5" s="105">
        <f t="shared" ref="M5:M20" si="1">SUM(B5:L5)</f>
        <v>0</v>
      </c>
    </row>
    <row r="6" spans="1:16" x14ac:dyDescent="0.35">
      <c r="A6" s="5" t="s">
        <v>6</v>
      </c>
      <c r="B6" s="105">
        <v>0</v>
      </c>
      <c r="C6" s="105">
        <v>0</v>
      </c>
      <c r="D6" s="105">
        <v>0</v>
      </c>
      <c r="E6" s="105">
        <v>0</v>
      </c>
      <c r="F6" s="105">
        <v>0</v>
      </c>
      <c r="G6" s="105">
        <v>0</v>
      </c>
      <c r="H6" s="105">
        <v>0</v>
      </c>
      <c r="I6" s="105">
        <v>0</v>
      </c>
      <c r="J6" s="105">
        <v>0</v>
      </c>
      <c r="K6" s="105">
        <v>0</v>
      </c>
      <c r="L6" s="105">
        <v>0</v>
      </c>
      <c r="M6" s="105">
        <f t="shared" si="1"/>
        <v>0</v>
      </c>
    </row>
    <row r="7" spans="1:16" x14ac:dyDescent="0.35">
      <c r="A7" s="5" t="s">
        <v>7</v>
      </c>
      <c r="B7" s="105">
        <v>0</v>
      </c>
      <c r="C7" s="105">
        <v>0</v>
      </c>
      <c r="D7" s="105">
        <v>0</v>
      </c>
      <c r="E7" s="105">
        <v>0</v>
      </c>
      <c r="F7" s="105">
        <v>0</v>
      </c>
      <c r="G7" s="105">
        <v>0</v>
      </c>
      <c r="H7" s="105">
        <v>0</v>
      </c>
      <c r="I7" s="105">
        <v>0</v>
      </c>
      <c r="J7" s="105">
        <v>0</v>
      </c>
      <c r="K7" s="105">
        <v>0</v>
      </c>
      <c r="L7" s="105">
        <v>0</v>
      </c>
      <c r="M7" s="105">
        <f t="shared" si="1"/>
        <v>0</v>
      </c>
    </row>
    <row r="8" spans="1:16" x14ac:dyDescent="0.35">
      <c r="A8" s="3" t="s">
        <v>8</v>
      </c>
      <c r="B8" s="105">
        <f>SUM(B9:B11)</f>
        <v>1.198</v>
      </c>
      <c r="C8" s="105">
        <f t="shared" ref="C8:L8" si="2">SUM(C9:C11)</f>
        <v>2.5230000000000001</v>
      </c>
      <c r="D8" s="105">
        <f t="shared" si="2"/>
        <v>1.593</v>
      </c>
      <c r="E8" s="105">
        <f t="shared" si="2"/>
        <v>1.069</v>
      </c>
      <c r="F8" s="105">
        <f t="shared" si="2"/>
        <v>0.02</v>
      </c>
      <c r="G8" s="105">
        <f t="shared" si="2"/>
        <v>0.02</v>
      </c>
      <c r="H8" s="105">
        <f t="shared" si="2"/>
        <v>0.02</v>
      </c>
      <c r="I8" s="105">
        <f t="shared" si="2"/>
        <v>0.02</v>
      </c>
      <c r="J8" s="105">
        <f t="shared" si="2"/>
        <v>0.02</v>
      </c>
      <c r="K8" s="105">
        <f t="shared" si="2"/>
        <v>0.02</v>
      </c>
      <c r="L8" s="105">
        <f t="shared" si="2"/>
        <v>0.02</v>
      </c>
      <c r="M8" s="105">
        <f t="shared" si="1"/>
        <v>6.522999999999997</v>
      </c>
    </row>
    <row r="9" spans="1:16" x14ac:dyDescent="0.35">
      <c r="A9" s="5" t="s">
        <v>5</v>
      </c>
      <c r="B9" s="105">
        <v>1.198</v>
      </c>
      <c r="C9" s="105">
        <v>2.5230000000000001</v>
      </c>
      <c r="D9" s="105">
        <v>1.593</v>
      </c>
      <c r="E9" s="105">
        <v>1.069</v>
      </c>
      <c r="F9" s="105">
        <v>0.02</v>
      </c>
      <c r="G9" s="105">
        <v>0.02</v>
      </c>
      <c r="H9" s="105">
        <v>0.02</v>
      </c>
      <c r="I9" s="105">
        <v>0.02</v>
      </c>
      <c r="J9" s="105">
        <v>0.02</v>
      </c>
      <c r="K9" s="105">
        <v>0.02</v>
      </c>
      <c r="L9" s="105">
        <v>0.02</v>
      </c>
      <c r="M9" s="105">
        <f t="shared" si="1"/>
        <v>6.522999999999997</v>
      </c>
    </row>
    <row r="10" spans="1:16" x14ac:dyDescent="0.35">
      <c r="A10" s="5" t="s">
        <v>6</v>
      </c>
      <c r="B10" s="105">
        <v>0</v>
      </c>
      <c r="C10" s="105">
        <v>0</v>
      </c>
      <c r="D10" s="105">
        <v>0</v>
      </c>
      <c r="E10" s="105">
        <v>0</v>
      </c>
      <c r="F10" s="105">
        <v>0</v>
      </c>
      <c r="G10" s="105">
        <v>0</v>
      </c>
      <c r="H10" s="105">
        <v>0</v>
      </c>
      <c r="I10" s="105">
        <v>0</v>
      </c>
      <c r="J10" s="105">
        <v>0</v>
      </c>
      <c r="K10" s="105">
        <v>0</v>
      </c>
      <c r="L10" s="105">
        <v>0</v>
      </c>
      <c r="M10" s="105">
        <f t="shared" si="1"/>
        <v>0</v>
      </c>
    </row>
    <row r="11" spans="1:16" x14ac:dyDescent="0.35">
      <c r="A11" s="5" t="s">
        <v>7</v>
      </c>
      <c r="B11" s="105">
        <v>0</v>
      </c>
      <c r="C11" s="105">
        <v>0</v>
      </c>
      <c r="D11" s="105">
        <v>0</v>
      </c>
      <c r="E11" s="105">
        <v>0</v>
      </c>
      <c r="F11" s="105">
        <v>0</v>
      </c>
      <c r="G11" s="105">
        <v>0</v>
      </c>
      <c r="H11" s="105">
        <v>0</v>
      </c>
      <c r="I11" s="105">
        <v>0</v>
      </c>
      <c r="J11" s="105">
        <v>0</v>
      </c>
      <c r="K11" s="105">
        <v>0</v>
      </c>
      <c r="L11" s="105">
        <v>0</v>
      </c>
      <c r="M11" s="105">
        <f t="shared" si="1"/>
        <v>0</v>
      </c>
    </row>
    <row r="12" spans="1:16" x14ac:dyDescent="0.35">
      <c r="A12" s="3" t="s">
        <v>11</v>
      </c>
      <c r="B12" s="105">
        <f>SUM(B13:B15)</f>
        <v>-1.198</v>
      </c>
      <c r="C12" s="105">
        <f t="shared" ref="C12:L12" si="3">SUM(C13:C15)</f>
        <v>-2.5230000000000001</v>
      </c>
      <c r="D12" s="105">
        <f t="shared" si="3"/>
        <v>-1.593</v>
      </c>
      <c r="E12" s="105">
        <f t="shared" si="3"/>
        <v>-1.069</v>
      </c>
      <c r="F12" s="105">
        <f t="shared" si="3"/>
        <v>-0.02</v>
      </c>
      <c r="G12" s="105">
        <f t="shared" si="3"/>
        <v>-0.02</v>
      </c>
      <c r="H12" s="105">
        <f t="shared" si="3"/>
        <v>-0.02</v>
      </c>
      <c r="I12" s="105">
        <f t="shared" si="3"/>
        <v>-0.02</v>
      </c>
      <c r="J12" s="105">
        <f t="shared" si="3"/>
        <v>-0.02</v>
      </c>
      <c r="K12" s="105">
        <f t="shared" si="3"/>
        <v>-0.02</v>
      </c>
      <c r="L12" s="105">
        <f t="shared" si="3"/>
        <v>-0.02</v>
      </c>
      <c r="M12" s="105">
        <f t="shared" si="1"/>
        <v>-6.522999999999997</v>
      </c>
    </row>
    <row r="13" spans="1:16" ht="15" thickBot="1" x14ac:dyDescent="0.4">
      <c r="A13" s="5" t="s">
        <v>5</v>
      </c>
      <c r="B13" s="105">
        <v>-1.198</v>
      </c>
      <c r="C13" s="105">
        <v>-2.5230000000000001</v>
      </c>
      <c r="D13" s="105">
        <v>-1.593</v>
      </c>
      <c r="E13" s="105">
        <v>-1.069</v>
      </c>
      <c r="F13" s="105">
        <v>-0.02</v>
      </c>
      <c r="G13" s="105">
        <v>-0.02</v>
      </c>
      <c r="H13" s="105">
        <v>-0.02</v>
      </c>
      <c r="I13" s="105">
        <v>-0.02</v>
      </c>
      <c r="J13" s="105">
        <v>-0.02</v>
      </c>
      <c r="K13" s="105">
        <v>-0.02</v>
      </c>
      <c r="L13" s="105">
        <v>-0.02</v>
      </c>
      <c r="M13" s="105">
        <f t="shared" si="1"/>
        <v>-6.522999999999997</v>
      </c>
    </row>
    <row r="14" spans="1:16" ht="15" thickBot="1" x14ac:dyDescent="0.4">
      <c r="A14" s="5" t="s">
        <v>6</v>
      </c>
      <c r="B14" s="105">
        <v>0</v>
      </c>
      <c r="C14" s="105">
        <v>0</v>
      </c>
      <c r="D14" s="105">
        <v>0</v>
      </c>
      <c r="E14" s="105">
        <v>0</v>
      </c>
      <c r="F14" s="105">
        <v>0</v>
      </c>
      <c r="G14" s="105">
        <v>0</v>
      </c>
      <c r="H14" s="105">
        <v>0</v>
      </c>
      <c r="I14" s="105">
        <v>0</v>
      </c>
      <c r="J14" s="105">
        <v>0</v>
      </c>
      <c r="K14" s="105">
        <v>0</v>
      </c>
      <c r="L14" s="105">
        <v>0</v>
      </c>
      <c r="M14" s="105">
        <f t="shared" si="1"/>
        <v>0</v>
      </c>
      <c r="O14" s="67"/>
      <c r="P14" s="74"/>
    </row>
    <row r="15" spans="1:16" ht="15" thickBot="1" x14ac:dyDescent="0.4">
      <c r="A15" s="5" t="s">
        <v>7</v>
      </c>
      <c r="B15" s="105">
        <v>0</v>
      </c>
      <c r="C15" s="105">
        <v>0</v>
      </c>
      <c r="D15" s="105">
        <v>0</v>
      </c>
      <c r="E15" s="105">
        <v>0</v>
      </c>
      <c r="F15" s="105">
        <v>0</v>
      </c>
      <c r="G15" s="105">
        <v>0</v>
      </c>
      <c r="H15" s="105">
        <v>0</v>
      </c>
      <c r="I15" s="105">
        <v>0</v>
      </c>
      <c r="J15" s="105">
        <v>0</v>
      </c>
      <c r="K15" s="105">
        <v>0</v>
      </c>
      <c r="L15" s="105">
        <v>0</v>
      </c>
      <c r="M15" s="105">
        <f t="shared" si="1"/>
        <v>0</v>
      </c>
      <c r="O15" s="67"/>
      <c r="P15" s="74"/>
    </row>
    <row r="16" spans="1:16" ht="29" x14ac:dyDescent="0.35">
      <c r="A16" s="3" t="s">
        <v>9</v>
      </c>
      <c r="B16" s="105">
        <v>6.7919999999999998</v>
      </c>
      <c r="C16" s="105">
        <v>14.3</v>
      </c>
      <c r="D16" s="105">
        <v>9.0510000000000002</v>
      </c>
      <c r="E16" s="105">
        <v>6.0579999999999998</v>
      </c>
      <c r="F16" s="105">
        <v>0</v>
      </c>
      <c r="G16" s="105">
        <v>0</v>
      </c>
      <c r="H16" s="105">
        <v>0</v>
      </c>
      <c r="I16" s="105">
        <v>0</v>
      </c>
      <c r="J16" s="105">
        <v>0</v>
      </c>
      <c r="K16" s="105">
        <v>0</v>
      </c>
      <c r="L16" s="105">
        <v>0</v>
      </c>
      <c r="M16" s="105">
        <f t="shared" si="1"/>
        <v>36.201000000000001</v>
      </c>
    </row>
    <row r="17" spans="1:13" x14ac:dyDescent="0.35">
      <c r="A17" s="3" t="s">
        <v>10</v>
      </c>
      <c r="B17" s="105">
        <f>SUM(B18:B20)</f>
        <v>0</v>
      </c>
      <c r="C17" s="105">
        <v>0</v>
      </c>
      <c r="D17" s="105">
        <v>0</v>
      </c>
      <c r="E17" s="105">
        <v>0</v>
      </c>
      <c r="F17" s="105">
        <v>0</v>
      </c>
      <c r="G17" s="105">
        <v>0</v>
      </c>
      <c r="H17" s="105">
        <v>0</v>
      </c>
      <c r="I17" s="105">
        <v>0</v>
      </c>
      <c r="J17" s="105">
        <v>0</v>
      </c>
      <c r="K17" s="105">
        <v>0</v>
      </c>
      <c r="L17" s="105">
        <v>0</v>
      </c>
      <c r="M17" s="105">
        <f t="shared" si="1"/>
        <v>0</v>
      </c>
    </row>
    <row r="18" spans="1:13" x14ac:dyDescent="0.35">
      <c r="A18" s="5" t="s">
        <v>5</v>
      </c>
      <c r="B18" s="105">
        <v>0</v>
      </c>
      <c r="C18" s="105">
        <v>0</v>
      </c>
      <c r="D18" s="105">
        <v>0</v>
      </c>
      <c r="E18" s="105">
        <v>0</v>
      </c>
      <c r="F18" s="105">
        <v>0</v>
      </c>
      <c r="G18" s="105">
        <v>0</v>
      </c>
      <c r="H18" s="105">
        <v>0</v>
      </c>
      <c r="I18" s="105">
        <v>0</v>
      </c>
      <c r="J18" s="105">
        <v>0</v>
      </c>
      <c r="K18" s="105">
        <v>0</v>
      </c>
      <c r="L18" s="105">
        <v>0</v>
      </c>
      <c r="M18" s="105">
        <f t="shared" si="1"/>
        <v>0</v>
      </c>
    </row>
    <row r="19" spans="1:13" x14ac:dyDescent="0.35">
      <c r="A19" s="5" t="s">
        <v>6</v>
      </c>
      <c r="B19" s="105">
        <v>0</v>
      </c>
      <c r="C19" s="105">
        <v>0</v>
      </c>
      <c r="D19" s="105">
        <v>0</v>
      </c>
      <c r="E19" s="105">
        <v>0</v>
      </c>
      <c r="F19" s="105">
        <v>0</v>
      </c>
      <c r="G19" s="105">
        <v>0</v>
      </c>
      <c r="H19" s="105">
        <v>0</v>
      </c>
      <c r="I19" s="105">
        <v>0</v>
      </c>
      <c r="J19" s="105">
        <v>0</v>
      </c>
      <c r="K19" s="105">
        <v>0</v>
      </c>
      <c r="L19" s="105">
        <v>0</v>
      </c>
      <c r="M19" s="105">
        <f t="shared" si="1"/>
        <v>0</v>
      </c>
    </row>
    <row r="20" spans="1:13" x14ac:dyDescent="0.35">
      <c r="A20" s="5" t="s">
        <v>7</v>
      </c>
      <c r="B20" s="105">
        <v>0</v>
      </c>
      <c r="C20" s="105">
        <v>0</v>
      </c>
      <c r="D20" s="105">
        <v>0</v>
      </c>
      <c r="E20" s="105">
        <v>0</v>
      </c>
      <c r="F20" s="105">
        <v>0</v>
      </c>
      <c r="G20" s="105">
        <v>0</v>
      </c>
      <c r="H20" s="105">
        <v>0</v>
      </c>
      <c r="I20" s="105">
        <v>0</v>
      </c>
      <c r="J20" s="105">
        <v>0</v>
      </c>
      <c r="K20" s="105">
        <v>0</v>
      </c>
      <c r="L20" s="105">
        <v>0</v>
      </c>
      <c r="M20" s="105">
        <f t="shared" si="1"/>
        <v>0</v>
      </c>
    </row>
    <row r="21" spans="1:13" x14ac:dyDescent="0.35">
      <c r="A21" s="5" t="s">
        <v>12</v>
      </c>
      <c r="B21" s="290" t="s">
        <v>330</v>
      </c>
      <c r="C21" s="290"/>
      <c r="D21" s="290"/>
      <c r="E21" s="290"/>
      <c r="F21" s="290"/>
      <c r="G21" s="290"/>
      <c r="H21" s="290"/>
      <c r="I21" s="290"/>
      <c r="J21" s="290"/>
      <c r="K21" s="290"/>
      <c r="L21" s="290"/>
      <c r="M21" s="290"/>
    </row>
    <row r="22" spans="1:13" ht="43.5" x14ac:dyDescent="0.35">
      <c r="A22" s="5" t="s">
        <v>13</v>
      </c>
      <c r="B22" s="290" t="s">
        <v>331</v>
      </c>
      <c r="C22" s="290"/>
      <c r="D22" s="290"/>
      <c r="E22" s="290"/>
      <c r="F22" s="290"/>
      <c r="G22" s="290"/>
      <c r="H22" s="290"/>
      <c r="I22" s="290"/>
      <c r="J22" s="290"/>
      <c r="K22" s="290"/>
      <c r="L22" s="290"/>
      <c r="M22" s="290"/>
    </row>
    <row r="25" spans="1:13" x14ac:dyDescent="0.35">
      <c r="A25" s="289" t="s">
        <v>14</v>
      </c>
      <c r="B25" s="289"/>
      <c r="C25" s="289"/>
      <c r="D25" s="289"/>
      <c r="E25" s="289"/>
      <c r="F25" s="289"/>
      <c r="G25" s="289"/>
      <c r="H25" s="289"/>
      <c r="I25" s="289"/>
      <c r="J25" s="289"/>
    </row>
    <row r="26" spans="1:13" x14ac:dyDescent="0.35">
      <c r="A26" s="291" t="s">
        <v>15</v>
      </c>
      <c r="B26" s="291"/>
      <c r="C26" s="291"/>
      <c r="D26" s="291"/>
      <c r="E26" s="291"/>
      <c r="F26" s="291"/>
      <c r="G26" s="291"/>
      <c r="H26" s="291"/>
      <c r="I26" s="291"/>
      <c r="J26" s="291"/>
    </row>
    <row r="27" spans="1:13" x14ac:dyDescent="0.35">
      <c r="A27" s="290" t="s">
        <v>16</v>
      </c>
      <c r="B27" s="290"/>
      <c r="C27" s="6">
        <v>0</v>
      </c>
      <c r="D27" s="5">
        <v>1</v>
      </c>
      <c r="E27" s="5">
        <v>2</v>
      </c>
      <c r="F27" s="5">
        <v>3</v>
      </c>
      <c r="G27" s="5">
        <v>5</v>
      </c>
      <c r="H27" s="5">
        <v>10</v>
      </c>
      <c r="I27" s="292" t="s">
        <v>3</v>
      </c>
      <c r="J27" s="292"/>
    </row>
    <row r="28" spans="1:13" ht="43.5" x14ac:dyDescent="0.35">
      <c r="A28" s="104" t="s">
        <v>17</v>
      </c>
      <c r="B28" s="5" t="s">
        <v>20</v>
      </c>
      <c r="C28" s="104"/>
      <c r="D28" s="104"/>
      <c r="E28" s="104"/>
      <c r="F28" s="104"/>
      <c r="G28" s="104"/>
      <c r="H28" s="104"/>
      <c r="I28" s="290"/>
      <c r="J28" s="290"/>
    </row>
    <row r="29" spans="1:13" ht="87" x14ac:dyDescent="0.35">
      <c r="A29" s="104" t="s">
        <v>18</v>
      </c>
      <c r="B29" s="5" t="s">
        <v>21</v>
      </c>
      <c r="C29" s="104"/>
      <c r="D29" s="104"/>
      <c r="E29" s="104"/>
      <c r="F29" s="104"/>
      <c r="G29" s="104"/>
      <c r="H29" s="104"/>
      <c r="I29" s="294"/>
      <c r="J29" s="296"/>
    </row>
    <row r="30" spans="1:13" ht="87" x14ac:dyDescent="0.35">
      <c r="A30" s="104" t="s">
        <v>19</v>
      </c>
      <c r="B30" s="7" t="s">
        <v>22</v>
      </c>
      <c r="C30" s="104"/>
      <c r="D30" s="104"/>
      <c r="E30" s="104"/>
      <c r="F30" s="104"/>
      <c r="G30" s="104"/>
      <c r="H30" s="104"/>
      <c r="I30" s="290"/>
      <c r="J30" s="290"/>
    </row>
    <row r="31" spans="1:13" ht="29" x14ac:dyDescent="0.35">
      <c r="A31" s="8"/>
      <c r="B31" s="5" t="s">
        <v>23</v>
      </c>
      <c r="C31" s="104"/>
      <c r="D31" s="104"/>
      <c r="E31" s="104"/>
      <c r="F31" s="104"/>
      <c r="G31" s="104"/>
      <c r="H31" s="104"/>
      <c r="I31" s="290"/>
      <c r="J31" s="290"/>
    </row>
    <row r="32" spans="1:13" ht="43.5" x14ac:dyDescent="0.35">
      <c r="A32" s="290" t="s">
        <v>24</v>
      </c>
      <c r="B32" s="5" t="s">
        <v>20</v>
      </c>
      <c r="C32" s="290"/>
      <c r="D32" s="290"/>
      <c r="E32" s="290"/>
      <c r="F32" s="290"/>
      <c r="G32" s="290"/>
      <c r="H32" s="290"/>
      <c r="I32" s="290"/>
      <c r="J32" s="290"/>
    </row>
    <row r="33" spans="1:10" ht="87" x14ac:dyDescent="0.35">
      <c r="A33" s="290"/>
      <c r="B33" s="5" t="s">
        <v>21</v>
      </c>
      <c r="C33" s="290"/>
      <c r="D33" s="290"/>
      <c r="E33" s="290"/>
      <c r="F33" s="290"/>
      <c r="G33" s="290"/>
      <c r="H33" s="290"/>
      <c r="I33" s="290"/>
      <c r="J33" s="290"/>
    </row>
    <row r="34" spans="1:10" ht="87" x14ac:dyDescent="0.35">
      <c r="A34" s="290"/>
      <c r="B34" s="7" t="s">
        <v>25</v>
      </c>
      <c r="C34" s="290"/>
      <c r="D34" s="290"/>
      <c r="E34" s="290"/>
      <c r="F34" s="290"/>
      <c r="G34" s="290"/>
      <c r="H34" s="290"/>
      <c r="I34" s="290"/>
      <c r="J34" s="290"/>
    </row>
    <row r="35" spans="1:10" ht="29" x14ac:dyDescent="0.35">
      <c r="A35" s="290"/>
      <c r="B35" s="5" t="s">
        <v>23</v>
      </c>
      <c r="C35" s="104"/>
      <c r="D35" s="104"/>
      <c r="E35" s="104"/>
      <c r="F35" s="104"/>
      <c r="G35" s="104"/>
      <c r="H35" s="104"/>
      <c r="I35" s="290"/>
      <c r="J35" s="290"/>
    </row>
    <row r="36" spans="1:10" ht="152.25" customHeight="1" x14ac:dyDescent="0.35">
      <c r="A36" s="290" t="s">
        <v>26</v>
      </c>
      <c r="B36" s="5"/>
      <c r="C36" s="403" t="s">
        <v>332</v>
      </c>
      <c r="D36" s="404"/>
      <c r="E36" s="404"/>
      <c r="F36" s="404"/>
      <c r="G36" s="404"/>
      <c r="H36" s="404"/>
      <c r="I36" s="404"/>
      <c r="J36" s="405"/>
    </row>
    <row r="37" spans="1:10" ht="29" x14ac:dyDescent="0.35">
      <c r="A37" s="290"/>
      <c r="B37" s="5" t="s">
        <v>23</v>
      </c>
      <c r="C37" s="104"/>
      <c r="D37" s="104"/>
      <c r="E37" s="104"/>
      <c r="F37" s="104"/>
      <c r="G37" s="104"/>
      <c r="H37" s="104"/>
      <c r="I37" s="290"/>
      <c r="J37" s="290"/>
    </row>
    <row r="38" spans="1:10" ht="43.5" x14ac:dyDescent="0.35">
      <c r="A38" s="104" t="s">
        <v>13</v>
      </c>
      <c r="B38" s="294"/>
      <c r="C38" s="295"/>
      <c r="D38" s="295"/>
      <c r="E38" s="295"/>
      <c r="F38" s="295"/>
      <c r="G38" s="295"/>
      <c r="H38" s="295"/>
      <c r="I38" s="295"/>
      <c r="J38" s="296"/>
    </row>
  </sheetData>
  <mergeCells count="22">
    <mergeCell ref="I30:J30"/>
    <mergeCell ref="A1:M1"/>
    <mergeCell ref="A2:A3"/>
    <mergeCell ref="B2:M2"/>
    <mergeCell ref="B21:M21"/>
    <mergeCell ref="B22:M22"/>
    <mergeCell ref="A25:J25"/>
    <mergeCell ref="A26:J26"/>
    <mergeCell ref="A27:B27"/>
    <mergeCell ref="I27:J27"/>
    <mergeCell ref="I28:J28"/>
    <mergeCell ref="I29:J29"/>
    <mergeCell ref="A36:A37"/>
    <mergeCell ref="C36:J36"/>
    <mergeCell ref="I37:J37"/>
    <mergeCell ref="B38:J38"/>
    <mergeCell ref="I31:J31"/>
    <mergeCell ref="A32:A35"/>
    <mergeCell ref="C32:J32"/>
    <mergeCell ref="C33:J33"/>
    <mergeCell ref="C34:J34"/>
    <mergeCell ref="I35:J35"/>
  </mergeCells>
  <pageMargins left="0.7" right="0.7" top="0.75" bottom="0.75" header="0.3" footer="0.3"/>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40"/>
  <sheetViews>
    <sheetView topLeftCell="A4" workbookViewId="0">
      <selection activeCell="B21" sqref="B21:M21"/>
    </sheetView>
  </sheetViews>
  <sheetFormatPr defaultRowHeight="14.5" x14ac:dyDescent="0.35"/>
  <cols>
    <col min="1" max="1" width="31.36328125" customWidth="1"/>
  </cols>
  <sheetData>
    <row r="1" spans="1:16" x14ac:dyDescent="0.35">
      <c r="A1" s="289"/>
      <c r="B1" s="289"/>
      <c r="C1" s="289"/>
      <c r="D1" s="289"/>
      <c r="E1" s="289"/>
      <c r="F1" s="289"/>
      <c r="G1" s="289"/>
      <c r="H1" s="289"/>
      <c r="I1" s="289"/>
      <c r="J1" s="289"/>
      <c r="K1" s="289"/>
      <c r="L1" s="289"/>
      <c r="M1" s="289"/>
    </row>
    <row r="2" spans="1:16" x14ac:dyDescent="0.35">
      <c r="A2" s="290" t="s">
        <v>1</v>
      </c>
      <c r="B2" s="291" t="s">
        <v>2</v>
      </c>
      <c r="C2" s="291"/>
      <c r="D2" s="291"/>
      <c r="E2" s="291"/>
      <c r="F2" s="291"/>
      <c r="G2" s="291"/>
      <c r="H2" s="291"/>
      <c r="I2" s="291"/>
      <c r="J2" s="291"/>
      <c r="K2" s="291"/>
      <c r="L2" s="291"/>
      <c r="M2" s="291"/>
    </row>
    <row r="3" spans="1:16" ht="29" x14ac:dyDescent="0.35">
      <c r="A3" s="290"/>
      <c r="B3" s="1">
        <v>0</v>
      </c>
      <c r="C3" s="1">
        <v>1</v>
      </c>
      <c r="D3" s="1">
        <v>2</v>
      </c>
      <c r="E3" s="1">
        <v>3</v>
      </c>
      <c r="F3" s="1">
        <v>4</v>
      </c>
      <c r="G3" s="1">
        <v>5</v>
      </c>
      <c r="H3" s="1">
        <v>6</v>
      </c>
      <c r="I3" s="1">
        <v>7</v>
      </c>
      <c r="J3" s="1">
        <v>8</v>
      </c>
      <c r="K3" s="1">
        <v>9</v>
      </c>
      <c r="L3" s="1">
        <v>10</v>
      </c>
      <c r="M3" s="2" t="s">
        <v>3</v>
      </c>
    </row>
    <row r="4" spans="1:16" x14ac:dyDescent="0.35">
      <c r="A4" s="3" t="s">
        <v>4</v>
      </c>
      <c r="B4" s="196">
        <f>SUM(B5:B7)</f>
        <v>0</v>
      </c>
      <c r="C4" s="196">
        <f t="shared" ref="C4:L4" si="0">SUM(C5:C7)</f>
        <v>0</v>
      </c>
      <c r="D4" s="196">
        <f t="shared" si="0"/>
        <v>0</v>
      </c>
      <c r="E4" s="196">
        <f t="shared" si="0"/>
        <v>0</v>
      </c>
      <c r="F4" s="196">
        <f t="shared" si="0"/>
        <v>0</v>
      </c>
      <c r="G4" s="196">
        <f t="shared" si="0"/>
        <v>0</v>
      </c>
      <c r="H4" s="196">
        <f t="shared" si="0"/>
        <v>0</v>
      </c>
      <c r="I4" s="196">
        <f t="shared" si="0"/>
        <v>0</v>
      </c>
      <c r="J4" s="196">
        <f t="shared" si="0"/>
        <v>0</v>
      </c>
      <c r="K4" s="196">
        <f t="shared" si="0"/>
        <v>0</v>
      </c>
      <c r="L4" s="196">
        <f t="shared" si="0"/>
        <v>0</v>
      </c>
      <c r="M4" s="196">
        <f>SUM(B4:L4)</f>
        <v>0</v>
      </c>
    </row>
    <row r="5" spans="1:16" x14ac:dyDescent="0.35">
      <c r="A5" s="5" t="s">
        <v>5</v>
      </c>
      <c r="B5" s="196">
        <v>0</v>
      </c>
      <c r="C5" s="196">
        <v>0</v>
      </c>
      <c r="D5" s="196">
        <v>0</v>
      </c>
      <c r="E5" s="196">
        <v>0</v>
      </c>
      <c r="F5" s="196">
        <v>0</v>
      </c>
      <c r="G5" s="196">
        <v>0</v>
      </c>
      <c r="H5" s="196">
        <v>0</v>
      </c>
      <c r="I5" s="196">
        <v>0</v>
      </c>
      <c r="J5" s="196">
        <v>0</v>
      </c>
      <c r="K5" s="196">
        <v>0</v>
      </c>
      <c r="L5" s="196">
        <v>0</v>
      </c>
      <c r="M5" s="196">
        <f t="shared" ref="M5:M20" si="1">SUM(B5:L5)</f>
        <v>0</v>
      </c>
    </row>
    <row r="6" spans="1:16" x14ac:dyDescent="0.35">
      <c r="A6" s="5" t="s">
        <v>6</v>
      </c>
      <c r="B6" s="196">
        <v>0</v>
      </c>
      <c r="C6" s="196">
        <v>0</v>
      </c>
      <c r="D6" s="196">
        <v>0</v>
      </c>
      <c r="E6" s="196">
        <v>0</v>
      </c>
      <c r="F6" s="196">
        <v>0</v>
      </c>
      <c r="G6" s="196">
        <v>0</v>
      </c>
      <c r="H6" s="196">
        <v>0</v>
      </c>
      <c r="I6" s="196">
        <v>0</v>
      </c>
      <c r="J6" s="196">
        <v>0</v>
      </c>
      <c r="K6" s="196">
        <v>0</v>
      </c>
      <c r="L6" s="196">
        <v>0</v>
      </c>
      <c r="M6" s="196">
        <f t="shared" si="1"/>
        <v>0</v>
      </c>
    </row>
    <row r="7" spans="1:16" x14ac:dyDescent="0.35">
      <c r="A7" s="5" t="s">
        <v>7</v>
      </c>
      <c r="B7" s="196">
        <v>0</v>
      </c>
      <c r="C7" s="196">
        <v>0</v>
      </c>
      <c r="D7" s="196">
        <v>0</v>
      </c>
      <c r="E7" s="196">
        <v>0</v>
      </c>
      <c r="F7" s="196">
        <v>0</v>
      </c>
      <c r="G7" s="196">
        <v>0</v>
      </c>
      <c r="H7" s="196">
        <v>0</v>
      </c>
      <c r="I7" s="196">
        <v>0</v>
      </c>
      <c r="J7" s="196">
        <v>0</v>
      </c>
      <c r="K7" s="196">
        <v>0</v>
      </c>
      <c r="L7" s="196">
        <v>0</v>
      </c>
      <c r="M7" s="196">
        <f t="shared" si="1"/>
        <v>0</v>
      </c>
    </row>
    <row r="8" spans="1:16" x14ac:dyDescent="0.35">
      <c r="A8" s="3" t="s">
        <v>8</v>
      </c>
      <c r="B8" s="196">
        <f>SUM(B9:B11)</f>
        <v>0</v>
      </c>
      <c r="C8" s="196">
        <f t="shared" ref="C8:L8" si="2">SUM(C9:C11)</f>
        <v>0</v>
      </c>
      <c r="D8" s="196">
        <f t="shared" si="2"/>
        <v>0.45</v>
      </c>
      <c r="E8" s="196">
        <f t="shared" si="2"/>
        <v>0.39</v>
      </c>
      <c r="F8" s="196">
        <f t="shared" si="2"/>
        <v>0.1</v>
      </c>
      <c r="G8" s="196">
        <f t="shared" si="2"/>
        <v>0.1</v>
      </c>
      <c r="H8" s="196">
        <f t="shared" si="2"/>
        <v>0.1</v>
      </c>
      <c r="I8" s="196">
        <f t="shared" si="2"/>
        <v>0.1</v>
      </c>
      <c r="J8" s="196">
        <f t="shared" si="2"/>
        <v>0.1</v>
      </c>
      <c r="K8" s="196">
        <f t="shared" si="2"/>
        <v>0.1</v>
      </c>
      <c r="L8" s="196">
        <f t="shared" si="2"/>
        <v>0.1</v>
      </c>
      <c r="M8" s="196">
        <f>SUM(B8:L8)</f>
        <v>1.5400000000000005</v>
      </c>
    </row>
    <row r="9" spans="1:16" x14ac:dyDescent="0.35">
      <c r="A9" s="5" t="s">
        <v>5</v>
      </c>
      <c r="B9" s="196">
        <v>0</v>
      </c>
      <c r="C9" s="196">
        <v>0</v>
      </c>
      <c r="D9" s="196">
        <v>0.45</v>
      </c>
      <c r="E9" s="196">
        <v>0.39</v>
      </c>
      <c r="F9" s="196">
        <v>0</v>
      </c>
      <c r="G9" s="196">
        <v>0</v>
      </c>
      <c r="H9" s="196">
        <v>0</v>
      </c>
      <c r="I9" s="196">
        <v>0</v>
      </c>
      <c r="J9" s="196">
        <v>0</v>
      </c>
      <c r="K9" s="196">
        <v>0</v>
      </c>
      <c r="L9" s="196">
        <v>0</v>
      </c>
      <c r="M9" s="196">
        <f t="shared" si="1"/>
        <v>0.84000000000000008</v>
      </c>
    </row>
    <row r="10" spans="1:16" x14ac:dyDescent="0.35">
      <c r="A10" s="5" t="s">
        <v>6</v>
      </c>
      <c r="B10" s="196">
        <v>0</v>
      </c>
      <c r="C10" s="196">
        <v>0</v>
      </c>
      <c r="D10" s="196">
        <v>0</v>
      </c>
      <c r="E10" s="196">
        <v>0</v>
      </c>
      <c r="F10" s="196">
        <v>0</v>
      </c>
      <c r="G10" s="196">
        <v>0</v>
      </c>
      <c r="H10" s="196">
        <v>0</v>
      </c>
      <c r="I10" s="196">
        <v>0</v>
      </c>
      <c r="J10" s="196">
        <v>0</v>
      </c>
      <c r="K10" s="196">
        <v>0</v>
      </c>
      <c r="L10" s="196">
        <v>0</v>
      </c>
      <c r="M10" s="196">
        <f t="shared" si="1"/>
        <v>0</v>
      </c>
    </row>
    <row r="11" spans="1:16" x14ac:dyDescent="0.35">
      <c r="A11" s="5" t="s">
        <v>7</v>
      </c>
      <c r="B11" s="196">
        <v>0</v>
      </c>
      <c r="C11" s="196">
        <v>0</v>
      </c>
      <c r="D11" s="196">
        <v>0</v>
      </c>
      <c r="E11" s="196">
        <v>0</v>
      </c>
      <c r="F11" s="196">
        <v>0.1</v>
      </c>
      <c r="G11" s="196">
        <v>0.1</v>
      </c>
      <c r="H11" s="196">
        <v>0.1</v>
      </c>
      <c r="I11" s="196">
        <v>0.1</v>
      </c>
      <c r="J11" s="196">
        <v>0.1</v>
      </c>
      <c r="K11" s="196">
        <v>0.1</v>
      </c>
      <c r="L11" s="196">
        <v>0.1</v>
      </c>
      <c r="M11" s="196">
        <f t="shared" si="1"/>
        <v>0.7</v>
      </c>
    </row>
    <row r="12" spans="1:16" x14ac:dyDescent="0.35">
      <c r="A12" s="3" t="s">
        <v>11</v>
      </c>
      <c r="B12" s="196">
        <f>SUM(B13:B15)</f>
        <v>0</v>
      </c>
      <c r="C12" s="196">
        <f t="shared" ref="C12:L12" si="3">SUM(C13:C15)</f>
        <v>0</v>
      </c>
      <c r="D12" s="196">
        <f t="shared" si="3"/>
        <v>-0.45</v>
      </c>
      <c r="E12" s="196">
        <f t="shared" si="3"/>
        <v>-0.39</v>
      </c>
      <c r="F12" s="196">
        <f t="shared" si="3"/>
        <v>-0.1</v>
      </c>
      <c r="G12" s="196">
        <f t="shared" si="3"/>
        <v>-0.1</v>
      </c>
      <c r="H12" s="196">
        <f t="shared" si="3"/>
        <v>-0.1</v>
      </c>
      <c r="I12" s="196">
        <f t="shared" si="3"/>
        <v>-0.1</v>
      </c>
      <c r="J12" s="196">
        <f t="shared" si="3"/>
        <v>-0.1</v>
      </c>
      <c r="K12" s="196">
        <f t="shared" si="3"/>
        <v>-0.1</v>
      </c>
      <c r="L12" s="196">
        <f t="shared" si="3"/>
        <v>-0.1</v>
      </c>
      <c r="M12" s="196">
        <f t="shared" si="1"/>
        <v>-1.5400000000000005</v>
      </c>
    </row>
    <row r="13" spans="1:16" ht="15" thickBot="1" x14ac:dyDescent="0.4">
      <c r="A13" s="5" t="s">
        <v>5</v>
      </c>
      <c r="B13" s="196">
        <v>0</v>
      </c>
      <c r="C13" s="196">
        <v>0</v>
      </c>
      <c r="D13" s="196">
        <v>-0.45</v>
      </c>
      <c r="E13" s="196">
        <v>-0.39</v>
      </c>
      <c r="F13" s="196">
        <v>0</v>
      </c>
      <c r="G13" s="196">
        <v>0</v>
      </c>
      <c r="H13" s="196">
        <v>0</v>
      </c>
      <c r="I13" s="196">
        <v>0</v>
      </c>
      <c r="J13" s="196">
        <v>0</v>
      </c>
      <c r="K13" s="196">
        <v>0</v>
      </c>
      <c r="L13" s="196">
        <v>0</v>
      </c>
      <c r="M13" s="196">
        <f t="shared" si="1"/>
        <v>-0.84000000000000008</v>
      </c>
    </row>
    <row r="14" spans="1:16" ht="15" thickBot="1" x14ac:dyDescent="0.4">
      <c r="A14" s="5" t="s">
        <v>6</v>
      </c>
      <c r="B14" s="196">
        <v>0</v>
      </c>
      <c r="C14" s="196">
        <v>0</v>
      </c>
      <c r="D14" s="196">
        <v>0</v>
      </c>
      <c r="E14" s="196">
        <v>0</v>
      </c>
      <c r="F14" s="196">
        <v>0</v>
      </c>
      <c r="G14" s="196">
        <v>0</v>
      </c>
      <c r="H14" s="196">
        <v>0</v>
      </c>
      <c r="I14" s="196">
        <v>0</v>
      </c>
      <c r="J14" s="196">
        <v>0</v>
      </c>
      <c r="K14" s="196">
        <v>0</v>
      </c>
      <c r="L14" s="196">
        <v>0</v>
      </c>
      <c r="M14" s="196">
        <f t="shared" si="1"/>
        <v>0</v>
      </c>
      <c r="O14" s="67"/>
      <c r="P14" s="74"/>
    </row>
    <row r="15" spans="1:16" ht="15" thickBot="1" x14ac:dyDescent="0.4">
      <c r="A15" s="5" t="s">
        <v>7</v>
      </c>
      <c r="B15" s="196">
        <v>0</v>
      </c>
      <c r="C15" s="196">
        <v>0</v>
      </c>
      <c r="D15" s="196">
        <v>0</v>
      </c>
      <c r="E15" s="196">
        <v>0</v>
      </c>
      <c r="F15" s="196">
        <v>-0.1</v>
      </c>
      <c r="G15" s="196">
        <v>-0.1</v>
      </c>
      <c r="H15" s="196">
        <v>-0.1</v>
      </c>
      <c r="I15" s="196">
        <v>-0.1</v>
      </c>
      <c r="J15" s="196">
        <v>-0.1</v>
      </c>
      <c r="K15" s="196">
        <v>-0.1</v>
      </c>
      <c r="L15" s="196">
        <v>-0.1</v>
      </c>
      <c r="M15" s="196">
        <f t="shared" si="1"/>
        <v>-0.7</v>
      </c>
      <c r="O15" s="67"/>
      <c r="P15" s="74"/>
    </row>
    <row r="16" spans="1:16" ht="29" x14ac:dyDescent="0.35">
      <c r="A16" s="3" t="s">
        <v>9</v>
      </c>
      <c r="B16" s="196">
        <v>0</v>
      </c>
      <c r="C16" s="196">
        <v>0</v>
      </c>
      <c r="D16" s="196">
        <v>2.5499999999999998</v>
      </c>
      <c r="E16" s="196">
        <v>2.21</v>
      </c>
      <c r="F16" s="196">
        <v>0</v>
      </c>
      <c r="G16" s="196">
        <v>0</v>
      </c>
      <c r="H16" s="196">
        <v>0</v>
      </c>
      <c r="I16" s="196">
        <v>0</v>
      </c>
      <c r="J16" s="196">
        <v>0</v>
      </c>
      <c r="K16" s="196">
        <v>0</v>
      </c>
      <c r="L16" s="196">
        <v>0</v>
      </c>
      <c r="M16" s="196">
        <f t="shared" si="1"/>
        <v>4.76</v>
      </c>
    </row>
    <row r="17" spans="1:13" x14ac:dyDescent="0.35">
      <c r="A17" s="3" t="s">
        <v>10</v>
      </c>
      <c r="B17" s="196">
        <f>SUM(B18:B20)</f>
        <v>0</v>
      </c>
      <c r="C17" s="196">
        <v>0</v>
      </c>
      <c r="D17" s="196">
        <v>0</v>
      </c>
      <c r="E17" s="196">
        <v>0</v>
      </c>
      <c r="F17" s="196">
        <v>0</v>
      </c>
      <c r="G17" s="196">
        <v>0</v>
      </c>
      <c r="H17" s="196">
        <v>0</v>
      </c>
      <c r="I17" s="196">
        <v>0</v>
      </c>
      <c r="J17" s="196">
        <v>0</v>
      </c>
      <c r="K17" s="196">
        <v>0</v>
      </c>
      <c r="L17" s="196">
        <v>0</v>
      </c>
      <c r="M17" s="196">
        <f t="shared" si="1"/>
        <v>0</v>
      </c>
    </row>
    <row r="18" spans="1:13" x14ac:dyDescent="0.35">
      <c r="A18" s="5" t="s">
        <v>5</v>
      </c>
      <c r="B18" s="196">
        <v>0</v>
      </c>
      <c r="C18" s="196">
        <v>0</v>
      </c>
      <c r="D18" s="196">
        <v>0</v>
      </c>
      <c r="E18" s="196">
        <v>0</v>
      </c>
      <c r="F18" s="196">
        <v>0</v>
      </c>
      <c r="G18" s="196">
        <v>0</v>
      </c>
      <c r="H18" s="196">
        <v>0</v>
      </c>
      <c r="I18" s="196">
        <v>0</v>
      </c>
      <c r="J18" s="196">
        <v>0</v>
      </c>
      <c r="K18" s="196">
        <v>0</v>
      </c>
      <c r="L18" s="196">
        <v>0</v>
      </c>
      <c r="M18" s="196">
        <f t="shared" si="1"/>
        <v>0</v>
      </c>
    </row>
    <row r="19" spans="1:13" x14ac:dyDescent="0.35">
      <c r="A19" s="5" t="s">
        <v>6</v>
      </c>
      <c r="B19" s="196">
        <v>0</v>
      </c>
      <c r="C19" s="196">
        <v>0</v>
      </c>
      <c r="D19" s="196">
        <v>0</v>
      </c>
      <c r="E19" s="196">
        <v>0</v>
      </c>
      <c r="F19" s="196">
        <v>0</v>
      </c>
      <c r="G19" s="196">
        <v>0</v>
      </c>
      <c r="H19" s="196">
        <v>0</v>
      </c>
      <c r="I19" s="196">
        <v>0</v>
      </c>
      <c r="J19" s="196">
        <v>0</v>
      </c>
      <c r="K19" s="196">
        <v>0</v>
      </c>
      <c r="L19" s="196">
        <v>0</v>
      </c>
      <c r="M19" s="196">
        <f t="shared" si="1"/>
        <v>0</v>
      </c>
    </row>
    <row r="20" spans="1:13" x14ac:dyDescent="0.35">
      <c r="A20" s="5" t="s">
        <v>7</v>
      </c>
      <c r="B20" s="196">
        <v>0</v>
      </c>
      <c r="C20" s="196">
        <v>0</v>
      </c>
      <c r="D20" s="196">
        <v>0</v>
      </c>
      <c r="E20" s="196">
        <v>0</v>
      </c>
      <c r="F20" s="196">
        <v>0</v>
      </c>
      <c r="G20" s="196">
        <v>0</v>
      </c>
      <c r="H20" s="196">
        <v>0</v>
      </c>
      <c r="I20" s="196">
        <v>0</v>
      </c>
      <c r="J20" s="196">
        <v>0</v>
      </c>
      <c r="K20" s="196">
        <v>0</v>
      </c>
      <c r="L20" s="196">
        <v>0</v>
      </c>
      <c r="M20" s="196">
        <f t="shared" si="1"/>
        <v>0</v>
      </c>
    </row>
    <row r="21" spans="1:13" ht="35.5" customHeight="1" x14ac:dyDescent="0.35">
      <c r="A21" s="5" t="s">
        <v>12</v>
      </c>
      <c r="B21" s="290" t="s">
        <v>668</v>
      </c>
      <c r="C21" s="290"/>
      <c r="D21" s="290"/>
      <c r="E21" s="290"/>
      <c r="F21" s="290"/>
      <c r="G21" s="290"/>
      <c r="H21" s="290"/>
      <c r="I21" s="290"/>
      <c r="J21" s="290"/>
      <c r="K21" s="290"/>
      <c r="L21" s="290"/>
      <c r="M21" s="290"/>
    </row>
    <row r="22" spans="1:13" ht="43.5" x14ac:dyDescent="0.35">
      <c r="A22" s="5" t="s">
        <v>13</v>
      </c>
      <c r="B22" s="290" t="s">
        <v>669</v>
      </c>
      <c r="C22" s="290"/>
      <c r="D22" s="290"/>
      <c r="E22" s="290"/>
      <c r="F22" s="290"/>
      <c r="G22" s="290"/>
      <c r="H22" s="290"/>
      <c r="I22" s="290"/>
      <c r="J22" s="290"/>
      <c r="K22" s="290"/>
      <c r="L22" s="290"/>
      <c r="M22" s="290"/>
    </row>
    <row r="25" spans="1:13" x14ac:dyDescent="0.35">
      <c r="A25" s="289" t="s">
        <v>14</v>
      </c>
      <c r="B25" s="289"/>
      <c r="C25" s="289"/>
      <c r="D25" s="289"/>
      <c r="E25" s="289"/>
      <c r="F25" s="289"/>
      <c r="G25" s="289"/>
      <c r="H25" s="289"/>
      <c r="I25" s="289"/>
      <c r="J25" s="289"/>
    </row>
    <row r="26" spans="1:13" x14ac:dyDescent="0.35">
      <c r="A26" s="291" t="s">
        <v>15</v>
      </c>
      <c r="B26" s="291"/>
      <c r="C26" s="291"/>
      <c r="D26" s="291"/>
      <c r="E26" s="291"/>
      <c r="F26" s="291"/>
      <c r="G26" s="291"/>
      <c r="H26" s="291"/>
      <c r="I26" s="291"/>
      <c r="J26" s="291"/>
    </row>
    <row r="27" spans="1:13" x14ac:dyDescent="0.35">
      <c r="A27" s="290" t="s">
        <v>16</v>
      </c>
      <c r="B27" s="290"/>
      <c r="C27" s="6">
        <v>0</v>
      </c>
      <c r="D27" s="5">
        <v>1</v>
      </c>
      <c r="E27" s="5">
        <v>2</v>
      </c>
      <c r="F27" s="5">
        <v>3</v>
      </c>
      <c r="G27" s="5">
        <v>5</v>
      </c>
      <c r="H27" s="5">
        <v>10</v>
      </c>
      <c r="I27" s="292" t="s">
        <v>3</v>
      </c>
      <c r="J27" s="292"/>
    </row>
    <row r="28" spans="1:13" ht="43.5" x14ac:dyDescent="0.35">
      <c r="A28" s="195" t="s">
        <v>17</v>
      </c>
      <c r="B28" s="5" t="s">
        <v>20</v>
      </c>
      <c r="C28" s="195"/>
      <c r="D28" s="195"/>
      <c r="E28" s="195"/>
      <c r="F28" s="195"/>
      <c r="G28" s="195"/>
      <c r="H28" s="195"/>
      <c r="I28" s="290"/>
      <c r="J28" s="290"/>
    </row>
    <row r="29" spans="1:13" ht="87" x14ac:dyDescent="0.35">
      <c r="A29" s="195" t="s">
        <v>18</v>
      </c>
      <c r="B29" s="5" t="s">
        <v>21</v>
      </c>
      <c r="C29" s="195"/>
      <c r="D29" s="195"/>
      <c r="E29" s="195"/>
      <c r="F29" s="195"/>
      <c r="G29" s="195"/>
      <c r="H29" s="195"/>
      <c r="I29" s="294"/>
      <c r="J29" s="296"/>
    </row>
    <row r="30" spans="1:13" ht="87" x14ac:dyDescent="0.35">
      <c r="A30" s="195" t="s">
        <v>19</v>
      </c>
      <c r="B30" s="7" t="s">
        <v>22</v>
      </c>
      <c r="C30" s="195"/>
      <c r="D30" s="195"/>
      <c r="E30" s="195"/>
      <c r="F30" s="195"/>
      <c r="G30" s="195"/>
      <c r="H30" s="195"/>
      <c r="I30" s="290"/>
      <c r="J30" s="290"/>
    </row>
    <row r="31" spans="1:13" ht="29" x14ac:dyDescent="0.35">
      <c r="A31" s="8"/>
      <c r="B31" s="5" t="s">
        <v>23</v>
      </c>
      <c r="C31" s="195"/>
      <c r="D31" s="195"/>
      <c r="E31" s="195"/>
      <c r="F31" s="195"/>
      <c r="G31" s="195"/>
      <c r="H31" s="195"/>
      <c r="I31" s="290"/>
      <c r="J31" s="290"/>
    </row>
    <row r="32" spans="1:13" ht="72.5" x14ac:dyDescent="0.35">
      <c r="A32" s="290" t="s">
        <v>24</v>
      </c>
      <c r="B32" s="5" t="s">
        <v>670</v>
      </c>
      <c r="C32" s="300" t="s">
        <v>676</v>
      </c>
      <c r="D32" s="301"/>
      <c r="E32" s="301"/>
      <c r="F32" s="301"/>
      <c r="G32" s="301"/>
      <c r="H32" s="301"/>
      <c r="I32" s="301"/>
      <c r="J32" s="302"/>
    </row>
    <row r="33" spans="1:10" ht="72.5" x14ac:dyDescent="0.35">
      <c r="A33" s="290"/>
      <c r="B33" s="5" t="s">
        <v>671</v>
      </c>
      <c r="C33" s="395"/>
      <c r="D33" s="396"/>
      <c r="E33" s="396"/>
      <c r="F33" s="396"/>
      <c r="G33" s="396"/>
      <c r="H33" s="396"/>
      <c r="I33" s="396"/>
      <c r="J33" s="397"/>
    </row>
    <row r="34" spans="1:10" ht="58" x14ac:dyDescent="0.35">
      <c r="A34" s="290"/>
      <c r="B34" s="5" t="s">
        <v>672</v>
      </c>
      <c r="C34" s="395"/>
      <c r="D34" s="396"/>
      <c r="E34" s="396"/>
      <c r="F34" s="396"/>
      <c r="G34" s="396"/>
      <c r="H34" s="396"/>
      <c r="I34" s="396"/>
      <c r="J34" s="397"/>
    </row>
    <row r="35" spans="1:10" ht="101.5" x14ac:dyDescent="0.35">
      <c r="A35" s="290"/>
      <c r="B35" s="5" t="s">
        <v>673</v>
      </c>
      <c r="C35" s="395"/>
      <c r="D35" s="396"/>
      <c r="E35" s="396"/>
      <c r="F35" s="396"/>
      <c r="G35" s="396"/>
      <c r="H35" s="396"/>
      <c r="I35" s="396"/>
      <c r="J35" s="397"/>
    </row>
    <row r="36" spans="1:10" ht="116" x14ac:dyDescent="0.35">
      <c r="A36" s="290"/>
      <c r="B36" s="7" t="s">
        <v>674</v>
      </c>
      <c r="C36" s="395"/>
      <c r="D36" s="396"/>
      <c r="E36" s="396"/>
      <c r="F36" s="396"/>
      <c r="G36" s="396"/>
      <c r="H36" s="396"/>
      <c r="I36" s="396"/>
      <c r="J36" s="397"/>
    </row>
    <row r="37" spans="1:10" ht="101.5" x14ac:dyDescent="0.35">
      <c r="A37" s="290"/>
      <c r="B37" s="5" t="s">
        <v>675</v>
      </c>
      <c r="C37" s="303"/>
      <c r="D37" s="304"/>
      <c r="E37" s="304"/>
      <c r="F37" s="304"/>
      <c r="G37" s="304"/>
      <c r="H37" s="304"/>
      <c r="I37" s="304"/>
      <c r="J37" s="305"/>
    </row>
    <row r="38" spans="1:10" ht="87" x14ac:dyDescent="0.35">
      <c r="A38" s="290" t="s">
        <v>26</v>
      </c>
      <c r="B38" s="5" t="s">
        <v>22</v>
      </c>
      <c r="C38" s="294"/>
      <c r="D38" s="295"/>
      <c r="E38" s="295"/>
      <c r="F38" s="295"/>
      <c r="G38" s="295"/>
      <c r="H38" s="295"/>
      <c r="I38" s="295"/>
      <c r="J38" s="296"/>
    </row>
    <row r="39" spans="1:10" ht="29" x14ac:dyDescent="0.35">
      <c r="A39" s="290"/>
      <c r="B39" s="5" t="s">
        <v>23</v>
      </c>
      <c r="C39" s="195"/>
      <c r="D39" s="195"/>
      <c r="E39" s="195"/>
      <c r="F39" s="195"/>
      <c r="G39" s="195"/>
      <c r="H39" s="195"/>
      <c r="I39" s="290"/>
      <c r="J39" s="290"/>
    </row>
    <row r="40" spans="1:10" ht="43.5" x14ac:dyDescent="0.35">
      <c r="A40" s="195" t="s">
        <v>13</v>
      </c>
      <c r="B40" s="294"/>
      <c r="C40" s="295"/>
      <c r="D40" s="295"/>
      <c r="E40" s="295"/>
      <c r="F40" s="295"/>
      <c r="G40" s="295"/>
      <c r="H40" s="295"/>
      <c r="I40" s="295"/>
      <c r="J40" s="296"/>
    </row>
  </sheetData>
  <mergeCells count="19">
    <mergeCell ref="A25:J25"/>
    <mergeCell ref="A1:M1"/>
    <mergeCell ref="A2:A3"/>
    <mergeCell ref="B2:M2"/>
    <mergeCell ref="B21:M21"/>
    <mergeCell ref="B22:M22"/>
    <mergeCell ref="I31:J31"/>
    <mergeCell ref="A32:A37"/>
    <mergeCell ref="A26:J26"/>
    <mergeCell ref="A27:B27"/>
    <mergeCell ref="I27:J27"/>
    <mergeCell ref="I28:J28"/>
    <mergeCell ref="I29:J29"/>
    <mergeCell ref="I30:J30"/>
    <mergeCell ref="A38:A39"/>
    <mergeCell ref="C38:J38"/>
    <mergeCell ref="I39:J39"/>
    <mergeCell ref="B40:J40"/>
    <mergeCell ref="C32:J37"/>
  </mergeCells>
  <pageMargins left="0.7" right="0.7" top="0.75" bottom="0.75" header="0.3" footer="0.3"/>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38"/>
  <sheetViews>
    <sheetView workbookViewId="0">
      <selection activeCell="B21" sqref="B21:M21"/>
    </sheetView>
  </sheetViews>
  <sheetFormatPr defaultRowHeight="14.5" x14ac:dyDescent="0.35"/>
  <cols>
    <col min="1" max="1" width="31.36328125" customWidth="1"/>
  </cols>
  <sheetData>
    <row r="1" spans="1:16" x14ac:dyDescent="0.35">
      <c r="A1" s="289"/>
      <c r="B1" s="289"/>
      <c r="C1" s="289"/>
      <c r="D1" s="289"/>
      <c r="E1" s="289"/>
      <c r="F1" s="289"/>
      <c r="G1" s="289"/>
      <c r="H1" s="289"/>
      <c r="I1" s="289"/>
      <c r="J1" s="289"/>
      <c r="K1" s="289"/>
      <c r="L1" s="289"/>
      <c r="M1" s="289"/>
    </row>
    <row r="2" spans="1:16" x14ac:dyDescent="0.35">
      <c r="A2" s="290" t="s">
        <v>1</v>
      </c>
      <c r="B2" s="291" t="s">
        <v>2</v>
      </c>
      <c r="C2" s="291"/>
      <c r="D2" s="291"/>
      <c r="E2" s="291"/>
      <c r="F2" s="291"/>
      <c r="G2" s="291"/>
      <c r="H2" s="291"/>
      <c r="I2" s="291"/>
      <c r="J2" s="291"/>
      <c r="K2" s="291"/>
      <c r="L2" s="291"/>
      <c r="M2" s="291"/>
    </row>
    <row r="3" spans="1:16" ht="29" x14ac:dyDescent="0.35">
      <c r="A3" s="290"/>
      <c r="B3" s="1">
        <v>0</v>
      </c>
      <c r="C3" s="1">
        <v>1</v>
      </c>
      <c r="D3" s="1">
        <v>2</v>
      </c>
      <c r="E3" s="1">
        <v>3</v>
      </c>
      <c r="F3" s="1">
        <v>4</v>
      </c>
      <c r="G3" s="1">
        <v>5</v>
      </c>
      <c r="H3" s="1">
        <v>6</v>
      </c>
      <c r="I3" s="1">
        <v>7</v>
      </c>
      <c r="J3" s="1">
        <v>8</v>
      </c>
      <c r="K3" s="1">
        <v>9</v>
      </c>
      <c r="L3" s="1">
        <v>10</v>
      </c>
      <c r="M3" s="2" t="s">
        <v>3</v>
      </c>
    </row>
    <row r="4" spans="1:16" x14ac:dyDescent="0.35">
      <c r="A4" s="3" t="s">
        <v>4</v>
      </c>
      <c r="B4" s="153">
        <f>SUM(B5:B7)</f>
        <v>0</v>
      </c>
      <c r="C4" s="153">
        <f t="shared" ref="C4:L4" si="0">SUM(C5:C7)</f>
        <v>0</v>
      </c>
      <c r="D4" s="153">
        <f t="shared" si="0"/>
        <v>0</v>
      </c>
      <c r="E4" s="153">
        <f t="shared" si="0"/>
        <v>0</v>
      </c>
      <c r="F4" s="153">
        <f t="shared" si="0"/>
        <v>0</v>
      </c>
      <c r="G4" s="153">
        <f t="shared" si="0"/>
        <v>0</v>
      </c>
      <c r="H4" s="153">
        <f t="shared" si="0"/>
        <v>0</v>
      </c>
      <c r="I4" s="153">
        <f t="shared" si="0"/>
        <v>0</v>
      </c>
      <c r="J4" s="153">
        <f t="shared" si="0"/>
        <v>0</v>
      </c>
      <c r="K4" s="153">
        <f t="shared" si="0"/>
        <v>0</v>
      </c>
      <c r="L4" s="153">
        <f t="shared" si="0"/>
        <v>0</v>
      </c>
      <c r="M4" s="153">
        <f>SUM(B4:L4)</f>
        <v>0</v>
      </c>
    </row>
    <row r="5" spans="1:16" x14ac:dyDescent="0.35">
      <c r="A5" s="5" t="s">
        <v>5</v>
      </c>
      <c r="B5" s="153">
        <v>0</v>
      </c>
      <c r="C5" s="153">
        <v>0</v>
      </c>
      <c r="D5" s="153">
        <v>0</v>
      </c>
      <c r="E5" s="153">
        <v>0</v>
      </c>
      <c r="F5" s="153">
        <v>0</v>
      </c>
      <c r="G5" s="153">
        <v>0</v>
      </c>
      <c r="H5" s="153">
        <v>0</v>
      </c>
      <c r="I5" s="153">
        <v>0</v>
      </c>
      <c r="J5" s="153">
        <v>0</v>
      </c>
      <c r="K5" s="153">
        <v>0</v>
      </c>
      <c r="L5" s="153">
        <v>0</v>
      </c>
      <c r="M5" s="153">
        <f t="shared" ref="M5:M20" si="1">SUM(B5:L5)</f>
        <v>0</v>
      </c>
    </row>
    <row r="6" spans="1:16" x14ac:dyDescent="0.35">
      <c r="A6" s="5" t="s">
        <v>6</v>
      </c>
      <c r="B6" s="153">
        <v>0</v>
      </c>
      <c r="C6" s="153">
        <v>0</v>
      </c>
      <c r="D6" s="153">
        <v>0</v>
      </c>
      <c r="E6" s="153">
        <v>0</v>
      </c>
      <c r="F6" s="153">
        <v>0</v>
      </c>
      <c r="G6" s="153">
        <v>0</v>
      </c>
      <c r="H6" s="153">
        <v>0</v>
      </c>
      <c r="I6" s="153">
        <v>0</v>
      </c>
      <c r="J6" s="153">
        <v>0</v>
      </c>
      <c r="K6" s="153">
        <v>0</v>
      </c>
      <c r="L6" s="153">
        <v>0</v>
      </c>
      <c r="M6" s="153">
        <f t="shared" si="1"/>
        <v>0</v>
      </c>
    </row>
    <row r="7" spans="1:16" x14ac:dyDescent="0.35">
      <c r="A7" s="5" t="s">
        <v>7</v>
      </c>
      <c r="B7" s="153">
        <v>0</v>
      </c>
      <c r="C7" s="153">
        <v>0</v>
      </c>
      <c r="D7" s="153">
        <v>0</v>
      </c>
      <c r="E7" s="153">
        <v>0</v>
      </c>
      <c r="F7" s="153">
        <v>0</v>
      </c>
      <c r="G7" s="153">
        <v>0</v>
      </c>
      <c r="H7" s="153">
        <v>0</v>
      </c>
      <c r="I7" s="153">
        <v>0</v>
      </c>
      <c r="J7" s="153">
        <v>0</v>
      </c>
      <c r="K7" s="153">
        <v>0</v>
      </c>
      <c r="L7" s="153">
        <v>0</v>
      </c>
      <c r="M7" s="153">
        <f t="shared" si="1"/>
        <v>0</v>
      </c>
    </row>
    <row r="8" spans="1:16" x14ac:dyDescent="0.35">
      <c r="A8" s="3" t="s">
        <v>8</v>
      </c>
      <c r="B8" s="153">
        <f>SUM(B9:B11)</f>
        <v>0</v>
      </c>
      <c r="C8" s="153">
        <f t="shared" ref="C8:L8" si="2">SUM(C9:C11)</f>
        <v>0</v>
      </c>
      <c r="D8" s="153">
        <f t="shared" si="2"/>
        <v>1.5</v>
      </c>
      <c r="E8" s="153">
        <f t="shared" si="2"/>
        <v>0.9</v>
      </c>
      <c r="F8" s="153">
        <f t="shared" si="2"/>
        <v>0.2</v>
      </c>
      <c r="G8" s="153">
        <f t="shared" si="2"/>
        <v>0.2</v>
      </c>
      <c r="H8" s="153">
        <f t="shared" si="2"/>
        <v>0.2</v>
      </c>
      <c r="I8" s="153">
        <f t="shared" si="2"/>
        <v>0.2</v>
      </c>
      <c r="J8" s="153">
        <f t="shared" si="2"/>
        <v>0.2</v>
      </c>
      <c r="K8" s="153">
        <f t="shared" si="2"/>
        <v>0.2</v>
      </c>
      <c r="L8" s="153">
        <f t="shared" si="2"/>
        <v>0.2</v>
      </c>
      <c r="M8" s="153">
        <f t="shared" si="1"/>
        <v>3.8000000000000012</v>
      </c>
    </row>
    <row r="9" spans="1:16" x14ac:dyDescent="0.35">
      <c r="A9" s="5" t="s">
        <v>5</v>
      </c>
      <c r="B9" s="153">
        <v>0</v>
      </c>
      <c r="C9" s="153">
        <v>0</v>
      </c>
      <c r="D9" s="196">
        <v>1.5</v>
      </c>
      <c r="E9" s="196">
        <v>0.9</v>
      </c>
      <c r="F9" s="196">
        <v>0.2</v>
      </c>
      <c r="G9" s="196">
        <v>0.2</v>
      </c>
      <c r="H9" s="196">
        <v>0.2</v>
      </c>
      <c r="I9" s="196">
        <v>0.2</v>
      </c>
      <c r="J9" s="196">
        <v>0.2</v>
      </c>
      <c r="K9" s="196">
        <v>0.2</v>
      </c>
      <c r="L9" s="196">
        <v>0.2</v>
      </c>
      <c r="M9" s="153">
        <f t="shared" si="1"/>
        <v>3.8000000000000012</v>
      </c>
    </row>
    <row r="10" spans="1:16" x14ac:dyDescent="0.35">
      <c r="A10" s="5" t="s">
        <v>6</v>
      </c>
      <c r="B10" s="153">
        <v>0</v>
      </c>
      <c r="C10" s="153">
        <v>0</v>
      </c>
      <c r="D10" s="153">
        <v>0</v>
      </c>
      <c r="E10" s="153">
        <v>0</v>
      </c>
      <c r="F10" s="153">
        <v>0</v>
      </c>
      <c r="G10" s="153">
        <v>0</v>
      </c>
      <c r="H10" s="153">
        <v>0</v>
      </c>
      <c r="I10" s="153">
        <v>0</v>
      </c>
      <c r="J10" s="153">
        <v>0</v>
      </c>
      <c r="K10" s="153">
        <v>0</v>
      </c>
      <c r="L10" s="153">
        <v>0</v>
      </c>
      <c r="M10" s="153">
        <f t="shared" si="1"/>
        <v>0</v>
      </c>
    </row>
    <row r="11" spans="1:16" x14ac:dyDescent="0.35">
      <c r="A11" s="5" t="s">
        <v>7</v>
      </c>
      <c r="B11" s="153">
        <v>0</v>
      </c>
      <c r="C11" s="153">
        <v>0</v>
      </c>
      <c r="D11" s="153">
        <v>0</v>
      </c>
      <c r="E11" s="153">
        <v>0</v>
      </c>
      <c r="F11" s="153">
        <v>0</v>
      </c>
      <c r="G11" s="153">
        <v>0</v>
      </c>
      <c r="H11" s="153">
        <v>0</v>
      </c>
      <c r="I11" s="153">
        <v>0</v>
      </c>
      <c r="J11" s="153">
        <v>0</v>
      </c>
      <c r="K11" s="153">
        <v>0</v>
      </c>
      <c r="L11" s="153">
        <v>0</v>
      </c>
      <c r="M11" s="153">
        <f t="shared" si="1"/>
        <v>0</v>
      </c>
    </row>
    <row r="12" spans="1:16" x14ac:dyDescent="0.35">
      <c r="A12" s="3" t="s">
        <v>11</v>
      </c>
      <c r="B12" s="153">
        <f>SUM(B13:B15)</f>
        <v>0</v>
      </c>
      <c r="C12" s="153">
        <f t="shared" ref="C12:L12" si="3">SUM(C13:C15)</f>
        <v>0</v>
      </c>
      <c r="D12" s="153">
        <f t="shared" si="3"/>
        <v>-1.5</v>
      </c>
      <c r="E12" s="153">
        <f t="shared" si="3"/>
        <v>-0.9</v>
      </c>
      <c r="F12" s="153">
        <f t="shared" si="3"/>
        <v>-0.2</v>
      </c>
      <c r="G12" s="153">
        <f t="shared" si="3"/>
        <v>-0.2</v>
      </c>
      <c r="H12" s="153">
        <f t="shared" si="3"/>
        <v>-0.2</v>
      </c>
      <c r="I12" s="153">
        <f t="shared" si="3"/>
        <v>-0.2</v>
      </c>
      <c r="J12" s="153">
        <f t="shared" si="3"/>
        <v>-0.2</v>
      </c>
      <c r="K12" s="153">
        <f t="shared" si="3"/>
        <v>-0.2</v>
      </c>
      <c r="L12" s="153">
        <f t="shared" si="3"/>
        <v>-0.2</v>
      </c>
      <c r="M12" s="153">
        <f t="shared" si="1"/>
        <v>-3.8000000000000012</v>
      </c>
    </row>
    <row r="13" spans="1:16" ht="15" thickBot="1" x14ac:dyDescent="0.4">
      <c r="A13" s="5" t="s">
        <v>5</v>
      </c>
      <c r="B13" s="153">
        <v>0</v>
      </c>
      <c r="C13" s="153">
        <v>0</v>
      </c>
      <c r="D13" s="196">
        <v>-1.5</v>
      </c>
      <c r="E13" s="196">
        <v>-0.9</v>
      </c>
      <c r="F13" s="196">
        <v>-0.2</v>
      </c>
      <c r="G13" s="196">
        <v>-0.2</v>
      </c>
      <c r="H13" s="196">
        <v>-0.2</v>
      </c>
      <c r="I13" s="196">
        <v>-0.2</v>
      </c>
      <c r="J13" s="196">
        <v>-0.2</v>
      </c>
      <c r="K13" s="196">
        <v>-0.2</v>
      </c>
      <c r="L13" s="196">
        <v>-0.2</v>
      </c>
      <c r="M13" s="153">
        <f t="shared" si="1"/>
        <v>-3.8000000000000012</v>
      </c>
    </row>
    <row r="14" spans="1:16" ht="15" thickBot="1" x14ac:dyDescent="0.4">
      <c r="A14" s="5" t="s">
        <v>6</v>
      </c>
      <c r="B14" s="153">
        <v>0</v>
      </c>
      <c r="C14" s="153">
        <v>0</v>
      </c>
      <c r="D14" s="153">
        <v>0</v>
      </c>
      <c r="E14" s="153">
        <v>0</v>
      </c>
      <c r="F14" s="153">
        <v>0</v>
      </c>
      <c r="G14" s="153">
        <v>0</v>
      </c>
      <c r="H14" s="153">
        <v>0</v>
      </c>
      <c r="I14" s="153">
        <v>0</v>
      </c>
      <c r="J14" s="153">
        <v>0</v>
      </c>
      <c r="K14" s="153">
        <v>0</v>
      </c>
      <c r="L14" s="153">
        <v>0</v>
      </c>
      <c r="M14" s="153">
        <f t="shared" si="1"/>
        <v>0</v>
      </c>
      <c r="O14" s="67"/>
      <c r="P14" s="74"/>
    </row>
    <row r="15" spans="1:16" ht="15" thickBot="1" x14ac:dyDescent="0.4">
      <c r="A15" s="5" t="s">
        <v>7</v>
      </c>
      <c r="B15" s="153">
        <v>0</v>
      </c>
      <c r="C15" s="153">
        <v>0</v>
      </c>
      <c r="D15" s="153">
        <v>0</v>
      </c>
      <c r="E15" s="153">
        <v>0</v>
      </c>
      <c r="F15" s="153">
        <v>0</v>
      </c>
      <c r="G15" s="153">
        <v>0</v>
      </c>
      <c r="H15" s="153">
        <v>0</v>
      </c>
      <c r="I15" s="153">
        <v>0</v>
      </c>
      <c r="J15" s="153">
        <v>0</v>
      </c>
      <c r="K15" s="153">
        <v>0</v>
      </c>
      <c r="L15" s="153">
        <v>0</v>
      </c>
      <c r="M15" s="153">
        <f t="shared" si="1"/>
        <v>0</v>
      </c>
      <c r="O15" s="67"/>
      <c r="P15" s="74"/>
    </row>
    <row r="16" spans="1:16" ht="29" x14ac:dyDescent="0.35">
      <c r="A16" s="3" t="s">
        <v>9</v>
      </c>
      <c r="B16" s="153">
        <v>0</v>
      </c>
      <c r="C16" s="153">
        <v>0</v>
      </c>
      <c r="D16" s="153">
        <v>8.5</v>
      </c>
      <c r="E16" s="153">
        <v>5.0999999999999996</v>
      </c>
      <c r="F16" s="153">
        <v>0</v>
      </c>
      <c r="G16" s="153">
        <v>0</v>
      </c>
      <c r="H16" s="153">
        <v>0</v>
      </c>
      <c r="I16" s="153">
        <v>0</v>
      </c>
      <c r="J16" s="153">
        <v>0</v>
      </c>
      <c r="K16" s="153">
        <v>0</v>
      </c>
      <c r="L16" s="153">
        <v>0</v>
      </c>
      <c r="M16" s="153">
        <f t="shared" si="1"/>
        <v>13.6</v>
      </c>
    </row>
    <row r="17" spans="1:13" x14ac:dyDescent="0.35">
      <c r="A17" s="3" t="s">
        <v>10</v>
      </c>
      <c r="B17" s="153">
        <f>SUM(B18:B20)</f>
        <v>0</v>
      </c>
      <c r="C17" s="153">
        <v>0</v>
      </c>
      <c r="D17" s="153">
        <v>0</v>
      </c>
      <c r="E17" s="153">
        <v>0</v>
      </c>
      <c r="F17" s="153">
        <v>0</v>
      </c>
      <c r="G17" s="153">
        <v>0</v>
      </c>
      <c r="H17" s="153">
        <v>0</v>
      </c>
      <c r="I17" s="153">
        <v>0</v>
      </c>
      <c r="J17" s="153">
        <v>0</v>
      </c>
      <c r="K17" s="153">
        <v>0</v>
      </c>
      <c r="L17" s="153">
        <v>0</v>
      </c>
      <c r="M17" s="153">
        <f t="shared" si="1"/>
        <v>0</v>
      </c>
    </row>
    <row r="18" spans="1:13" x14ac:dyDescent="0.35">
      <c r="A18" s="5" t="s">
        <v>5</v>
      </c>
      <c r="B18" s="153">
        <v>0</v>
      </c>
      <c r="C18" s="153">
        <v>0</v>
      </c>
      <c r="D18" s="153">
        <v>0</v>
      </c>
      <c r="E18" s="153">
        <v>0</v>
      </c>
      <c r="F18" s="153">
        <v>0</v>
      </c>
      <c r="G18" s="153">
        <v>0</v>
      </c>
      <c r="H18" s="153">
        <v>0</v>
      </c>
      <c r="I18" s="153">
        <v>0</v>
      </c>
      <c r="J18" s="153">
        <v>0</v>
      </c>
      <c r="K18" s="153">
        <v>0</v>
      </c>
      <c r="L18" s="153">
        <v>0</v>
      </c>
      <c r="M18" s="153">
        <f t="shared" si="1"/>
        <v>0</v>
      </c>
    </row>
    <row r="19" spans="1:13" x14ac:dyDescent="0.35">
      <c r="A19" s="5" t="s">
        <v>6</v>
      </c>
      <c r="B19" s="153">
        <v>0</v>
      </c>
      <c r="C19" s="153">
        <v>0</v>
      </c>
      <c r="D19" s="153">
        <v>0</v>
      </c>
      <c r="E19" s="153">
        <v>0</v>
      </c>
      <c r="F19" s="153">
        <v>0</v>
      </c>
      <c r="G19" s="153">
        <v>0</v>
      </c>
      <c r="H19" s="153">
        <v>0</v>
      </c>
      <c r="I19" s="153">
        <v>0</v>
      </c>
      <c r="J19" s="153">
        <v>0</v>
      </c>
      <c r="K19" s="153">
        <v>0</v>
      </c>
      <c r="L19" s="153">
        <v>0</v>
      </c>
      <c r="M19" s="153">
        <f t="shared" si="1"/>
        <v>0</v>
      </c>
    </row>
    <row r="20" spans="1:13" x14ac:dyDescent="0.35">
      <c r="A20" s="5" t="s">
        <v>7</v>
      </c>
      <c r="B20" s="153">
        <v>0</v>
      </c>
      <c r="C20" s="153">
        <v>0</v>
      </c>
      <c r="D20" s="153">
        <v>0</v>
      </c>
      <c r="E20" s="153">
        <v>0</v>
      </c>
      <c r="F20" s="153">
        <v>0</v>
      </c>
      <c r="G20" s="153">
        <v>0</v>
      </c>
      <c r="H20" s="153">
        <v>0</v>
      </c>
      <c r="I20" s="153">
        <v>0</v>
      </c>
      <c r="J20" s="153">
        <v>0</v>
      </c>
      <c r="K20" s="153">
        <v>0</v>
      </c>
      <c r="L20" s="153">
        <v>0</v>
      </c>
      <c r="M20" s="153">
        <f t="shared" si="1"/>
        <v>0</v>
      </c>
    </row>
    <row r="21" spans="1:13" x14ac:dyDescent="0.35">
      <c r="A21" s="5" t="s">
        <v>12</v>
      </c>
      <c r="B21" s="402" t="s">
        <v>682</v>
      </c>
      <c r="C21" s="402"/>
      <c r="D21" s="402"/>
      <c r="E21" s="402"/>
      <c r="F21" s="402"/>
      <c r="G21" s="402"/>
      <c r="H21" s="402"/>
      <c r="I21" s="402"/>
      <c r="J21" s="402"/>
      <c r="K21" s="402"/>
      <c r="L21" s="402"/>
      <c r="M21" s="402"/>
    </row>
    <row r="22" spans="1:13" ht="43.5" x14ac:dyDescent="0.35">
      <c r="A22" s="5" t="s">
        <v>13</v>
      </c>
      <c r="B22" s="290" t="s">
        <v>667</v>
      </c>
      <c r="C22" s="290"/>
      <c r="D22" s="290"/>
      <c r="E22" s="290"/>
      <c r="F22" s="290"/>
      <c r="G22" s="290"/>
      <c r="H22" s="290"/>
      <c r="I22" s="290"/>
      <c r="J22" s="290"/>
      <c r="K22" s="290"/>
      <c r="L22" s="290"/>
      <c r="M22" s="290"/>
    </row>
    <row r="25" spans="1:13" x14ac:dyDescent="0.35">
      <c r="A25" s="289" t="s">
        <v>14</v>
      </c>
      <c r="B25" s="289"/>
      <c r="C25" s="289"/>
      <c r="D25" s="289"/>
      <c r="E25" s="289"/>
      <c r="F25" s="289"/>
      <c r="G25" s="289"/>
      <c r="H25" s="289"/>
      <c r="I25" s="289"/>
      <c r="J25" s="289"/>
    </row>
    <row r="26" spans="1:13" x14ac:dyDescent="0.35">
      <c r="A26" s="291" t="s">
        <v>15</v>
      </c>
      <c r="B26" s="291"/>
      <c r="C26" s="291"/>
      <c r="D26" s="291"/>
      <c r="E26" s="291"/>
      <c r="F26" s="291"/>
      <c r="G26" s="291"/>
      <c r="H26" s="291"/>
      <c r="I26" s="291"/>
      <c r="J26" s="291"/>
    </row>
    <row r="27" spans="1:13" x14ac:dyDescent="0.35">
      <c r="A27" s="290" t="s">
        <v>16</v>
      </c>
      <c r="B27" s="290"/>
      <c r="C27" s="6">
        <v>0</v>
      </c>
      <c r="D27" s="5">
        <v>1</v>
      </c>
      <c r="E27" s="5">
        <v>2</v>
      </c>
      <c r="F27" s="5">
        <v>3</v>
      </c>
      <c r="G27" s="5">
        <v>5</v>
      </c>
      <c r="H27" s="5">
        <v>10</v>
      </c>
      <c r="I27" s="292" t="s">
        <v>3</v>
      </c>
      <c r="J27" s="292"/>
    </row>
    <row r="28" spans="1:13" ht="43.5" x14ac:dyDescent="0.35">
      <c r="A28" s="154" t="s">
        <v>17</v>
      </c>
      <c r="B28" s="5" t="s">
        <v>20</v>
      </c>
      <c r="C28" s="154"/>
      <c r="D28" s="154"/>
      <c r="E28" s="154"/>
      <c r="F28" s="154"/>
      <c r="G28" s="154"/>
      <c r="H28" s="154"/>
      <c r="I28" s="290"/>
      <c r="J28" s="290"/>
    </row>
    <row r="29" spans="1:13" ht="87" x14ac:dyDescent="0.35">
      <c r="A29" s="154" t="s">
        <v>18</v>
      </c>
      <c r="B29" s="5" t="s">
        <v>21</v>
      </c>
      <c r="C29" s="154"/>
      <c r="D29" s="154"/>
      <c r="E29" s="154"/>
      <c r="F29" s="154"/>
      <c r="G29" s="154"/>
      <c r="H29" s="154"/>
      <c r="I29" s="294"/>
      <c r="J29" s="296"/>
    </row>
    <row r="30" spans="1:13" ht="87" x14ac:dyDescent="0.35">
      <c r="A30" s="154" t="s">
        <v>19</v>
      </c>
      <c r="B30" s="7" t="s">
        <v>22</v>
      </c>
      <c r="C30" s="154"/>
      <c r="D30" s="154"/>
      <c r="E30" s="154"/>
      <c r="F30" s="154"/>
      <c r="G30" s="154"/>
      <c r="H30" s="154"/>
      <c r="I30" s="290"/>
      <c r="J30" s="290"/>
    </row>
    <row r="31" spans="1:13" ht="29" x14ac:dyDescent="0.35">
      <c r="A31" s="8"/>
      <c r="B31" s="5" t="s">
        <v>23</v>
      </c>
      <c r="C31" s="154"/>
      <c r="D31" s="154"/>
      <c r="E31" s="154"/>
      <c r="F31" s="154"/>
      <c r="G31" s="154"/>
      <c r="H31" s="154"/>
      <c r="I31" s="290"/>
      <c r="J31" s="290"/>
    </row>
    <row r="32" spans="1:13" ht="43.5" customHeight="1" x14ac:dyDescent="0.35">
      <c r="A32" s="290" t="s">
        <v>24</v>
      </c>
      <c r="B32" s="5" t="s">
        <v>20</v>
      </c>
      <c r="C32" s="300" t="s">
        <v>666</v>
      </c>
      <c r="D32" s="301"/>
      <c r="E32" s="301"/>
      <c r="F32" s="301"/>
      <c r="G32" s="301"/>
      <c r="H32" s="301"/>
      <c r="I32" s="301"/>
      <c r="J32" s="302"/>
    </row>
    <row r="33" spans="1:10" ht="87" x14ac:dyDescent="0.35">
      <c r="A33" s="290"/>
      <c r="B33" s="5" t="s">
        <v>21</v>
      </c>
      <c r="C33" s="395"/>
      <c r="D33" s="396"/>
      <c r="E33" s="396"/>
      <c r="F33" s="396"/>
      <c r="G33" s="396"/>
      <c r="H33" s="396"/>
      <c r="I33" s="396"/>
      <c r="J33" s="397"/>
    </row>
    <row r="34" spans="1:10" ht="87" x14ac:dyDescent="0.35">
      <c r="A34" s="290"/>
      <c r="B34" s="7" t="s">
        <v>25</v>
      </c>
      <c r="C34" s="303"/>
      <c r="D34" s="304"/>
      <c r="E34" s="304"/>
      <c r="F34" s="304"/>
      <c r="G34" s="304"/>
      <c r="H34" s="304"/>
      <c r="I34" s="304"/>
      <c r="J34" s="305"/>
    </row>
    <row r="35" spans="1:10" ht="29" x14ac:dyDescent="0.35">
      <c r="A35" s="290"/>
      <c r="B35" s="5" t="s">
        <v>23</v>
      </c>
      <c r="C35" s="154"/>
      <c r="D35" s="154"/>
      <c r="E35" s="154"/>
      <c r="F35" s="154"/>
      <c r="G35" s="154"/>
      <c r="H35" s="154"/>
      <c r="I35" s="290"/>
      <c r="J35" s="290"/>
    </row>
    <row r="36" spans="1:10" ht="87" x14ac:dyDescent="0.35">
      <c r="A36" s="290" t="s">
        <v>26</v>
      </c>
      <c r="B36" s="5" t="s">
        <v>22</v>
      </c>
      <c r="C36" s="294"/>
      <c r="D36" s="295"/>
      <c r="E36" s="295"/>
      <c r="F36" s="295"/>
      <c r="G36" s="295"/>
      <c r="H36" s="295"/>
      <c r="I36" s="295"/>
      <c r="J36" s="296"/>
    </row>
    <row r="37" spans="1:10" ht="29" x14ac:dyDescent="0.35">
      <c r="A37" s="290"/>
      <c r="B37" s="5" t="s">
        <v>23</v>
      </c>
      <c r="C37" s="154"/>
      <c r="D37" s="154"/>
      <c r="E37" s="154"/>
      <c r="F37" s="154"/>
      <c r="G37" s="154"/>
      <c r="H37" s="154"/>
      <c r="I37" s="290"/>
      <c r="J37" s="290"/>
    </row>
    <row r="38" spans="1:10" ht="43.5" x14ac:dyDescent="0.35">
      <c r="A38" s="154" t="s">
        <v>13</v>
      </c>
      <c r="B38" s="294" t="s">
        <v>667</v>
      </c>
      <c r="C38" s="295"/>
      <c r="D38" s="295"/>
      <c r="E38" s="295"/>
      <c r="F38" s="295"/>
      <c r="G38" s="295"/>
      <c r="H38" s="295"/>
      <c r="I38" s="295"/>
      <c r="J38" s="296"/>
    </row>
  </sheetData>
  <mergeCells count="20">
    <mergeCell ref="A36:A37"/>
    <mergeCell ref="C36:J36"/>
    <mergeCell ref="I37:J37"/>
    <mergeCell ref="B38:J38"/>
    <mergeCell ref="I31:J31"/>
    <mergeCell ref="A32:A35"/>
    <mergeCell ref="I35:J35"/>
    <mergeCell ref="C32:J34"/>
    <mergeCell ref="I30:J30"/>
    <mergeCell ref="A1:M1"/>
    <mergeCell ref="A2:A3"/>
    <mergeCell ref="B2:M2"/>
    <mergeCell ref="B21:M21"/>
    <mergeCell ref="B22:M22"/>
    <mergeCell ref="A25:J25"/>
    <mergeCell ref="A26:J26"/>
    <mergeCell ref="A27:B27"/>
    <mergeCell ref="I27:J27"/>
    <mergeCell ref="I28:J28"/>
    <mergeCell ref="I29:J29"/>
  </mergeCells>
  <pageMargins left="0.7" right="0.7" top="0.75" bottom="0.75" header="0.3" footer="0.3"/>
  <pageSetup paperSize="9" orientation="portrait" horizontalDpi="300" verticalDpi="300" r:id="rId1"/>
</worksheet>
</file>

<file path=xl/worksheets/sheet1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workbookViewId="0">
      <selection activeCell="B21" sqref="B21:M21"/>
    </sheetView>
  </sheetViews>
  <sheetFormatPr defaultRowHeight="14.5" x14ac:dyDescent="0.35"/>
  <cols>
    <col min="1" max="1" width="33.7265625" customWidth="1"/>
  </cols>
  <sheetData>
    <row r="1" spans="1:16" x14ac:dyDescent="0.35">
      <c r="A1" s="454"/>
      <c r="B1" s="455"/>
      <c r="C1" s="455"/>
      <c r="D1" s="455"/>
      <c r="E1" s="455"/>
      <c r="F1" s="455"/>
      <c r="G1" s="455"/>
      <c r="H1" s="455"/>
      <c r="I1" s="455"/>
      <c r="J1" s="455"/>
      <c r="K1" s="455"/>
      <c r="L1" s="455"/>
      <c r="M1" s="456"/>
    </row>
    <row r="2" spans="1:16" ht="15" customHeight="1" x14ac:dyDescent="0.35">
      <c r="A2" s="434" t="s">
        <v>1</v>
      </c>
      <c r="B2" s="378" t="s">
        <v>2</v>
      </c>
      <c r="C2" s="429"/>
      <c r="D2" s="429"/>
      <c r="E2" s="429"/>
      <c r="F2" s="429"/>
      <c r="G2" s="429"/>
      <c r="H2" s="429"/>
      <c r="I2" s="429"/>
      <c r="J2" s="429"/>
      <c r="K2" s="429"/>
      <c r="L2" s="429"/>
      <c r="M2" s="379"/>
    </row>
    <row r="3" spans="1:16" ht="29" x14ac:dyDescent="0.35">
      <c r="A3" s="452"/>
      <c r="B3" s="1">
        <v>0</v>
      </c>
      <c r="C3" s="1">
        <v>1</v>
      </c>
      <c r="D3" s="1">
        <v>2</v>
      </c>
      <c r="E3" s="1">
        <v>3</v>
      </c>
      <c r="F3" s="1">
        <v>4</v>
      </c>
      <c r="G3" s="1">
        <v>5</v>
      </c>
      <c r="H3" s="1">
        <v>6</v>
      </c>
      <c r="I3" s="1">
        <v>7</v>
      </c>
      <c r="J3" s="1">
        <v>8</v>
      </c>
      <c r="K3" s="1">
        <v>9</v>
      </c>
      <c r="L3" s="1">
        <v>10</v>
      </c>
      <c r="M3" s="2" t="s">
        <v>3</v>
      </c>
    </row>
    <row r="4" spans="1:16" x14ac:dyDescent="0.35">
      <c r="A4" s="3" t="s">
        <v>4</v>
      </c>
      <c r="B4" s="105">
        <f>SUM(B5:B7)</f>
        <v>0</v>
      </c>
      <c r="C4" s="105">
        <f t="shared" ref="C4:L4" si="0">SUM(C5:C7)</f>
        <v>0</v>
      </c>
      <c r="D4" s="105">
        <f t="shared" si="0"/>
        <v>0</v>
      </c>
      <c r="E4" s="105">
        <f t="shared" si="0"/>
        <v>0</v>
      </c>
      <c r="F4" s="105">
        <f t="shared" si="0"/>
        <v>0</v>
      </c>
      <c r="G4" s="105">
        <f t="shared" si="0"/>
        <v>0</v>
      </c>
      <c r="H4" s="105">
        <f t="shared" si="0"/>
        <v>0</v>
      </c>
      <c r="I4" s="105">
        <f t="shared" si="0"/>
        <v>0</v>
      </c>
      <c r="J4" s="105">
        <f t="shared" si="0"/>
        <v>0</v>
      </c>
      <c r="K4" s="105">
        <f t="shared" si="0"/>
        <v>0</v>
      </c>
      <c r="L4" s="105">
        <f t="shared" si="0"/>
        <v>0</v>
      </c>
      <c r="M4" s="105">
        <f>SUM(B4:L4)</f>
        <v>0</v>
      </c>
    </row>
    <row r="5" spans="1:16" x14ac:dyDescent="0.35">
      <c r="A5" s="5" t="s">
        <v>5</v>
      </c>
      <c r="B5" s="105">
        <v>0</v>
      </c>
      <c r="C5" s="105">
        <v>0</v>
      </c>
      <c r="D5" s="105">
        <v>0</v>
      </c>
      <c r="E5" s="105">
        <v>0</v>
      </c>
      <c r="F5" s="105">
        <v>0</v>
      </c>
      <c r="G5" s="105">
        <v>0</v>
      </c>
      <c r="H5" s="105">
        <v>0</v>
      </c>
      <c r="I5" s="105">
        <v>0</v>
      </c>
      <c r="J5" s="105">
        <v>0</v>
      </c>
      <c r="K5" s="105">
        <v>0</v>
      </c>
      <c r="L5" s="105">
        <v>0</v>
      </c>
      <c r="M5" s="105">
        <f t="shared" ref="M5:M20" si="1">SUM(B5:L5)</f>
        <v>0</v>
      </c>
    </row>
    <row r="6" spans="1:16" x14ac:dyDescent="0.35">
      <c r="A6" s="5" t="s">
        <v>6</v>
      </c>
      <c r="B6" s="105">
        <v>0</v>
      </c>
      <c r="C6" s="105">
        <v>0</v>
      </c>
      <c r="D6" s="105">
        <v>0</v>
      </c>
      <c r="E6" s="105">
        <v>0</v>
      </c>
      <c r="F6" s="105">
        <v>0</v>
      </c>
      <c r="G6" s="105">
        <v>0</v>
      </c>
      <c r="H6" s="105">
        <v>0</v>
      </c>
      <c r="I6" s="105">
        <v>0</v>
      </c>
      <c r="J6" s="105">
        <v>0</v>
      </c>
      <c r="K6" s="105">
        <v>0</v>
      </c>
      <c r="L6" s="105">
        <v>0</v>
      </c>
      <c r="M6" s="105">
        <f t="shared" si="1"/>
        <v>0</v>
      </c>
    </row>
    <row r="7" spans="1:16" x14ac:dyDescent="0.35">
      <c r="A7" s="5" t="s">
        <v>7</v>
      </c>
      <c r="B7" s="105">
        <v>0</v>
      </c>
      <c r="C7" s="105">
        <v>0</v>
      </c>
      <c r="D7" s="105">
        <v>0</v>
      </c>
      <c r="E7" s="105">
        <v>0</v>
      </c>
      <c r="F7" s="105">
        <v>0</v>
      </c>
      <c r="G7" s="105">
        <v>0</v>
      </c>
      <c r="H7" s="105">
        <v>0</v>
      </c>
      <c r="I7" s="105">
        <v>0</v>
      </c>
      <c r="J7" s="105">
        <v>0</v>
      </c>
      <c r="K7" s="105">
        <v>0</v>
      </c>
      <c r="L7" s="105">
        <v>0</v>
      </c>
      <c r="M7" s="105">
        <f t="shared" si="1"/>
        <v>0</v>
      </c>
    </row>
    <row r="8" spans="1:16" x14ac:dyDescent="0.35">
      <c r="A8" s="3" t="s">
        <v>8</v>
      </c>
      <c r="B8" s="105">
        <f>SUM(B9:B11)</f>
        <v>1.8493523000000001</v>
      </c>
      <c r="C8" s="105">
        <f t="shared" ref="C8:L8" si="2">SUM(C9:C11)</f>
        <v>0</v>
      </c>
      <c r="D8" s="105">
        <f t="shared" si="2"/>
        <v>0</v>
      </c>
      <c r="E8" s="105">
        <f t="shared" si="2"/>
        <v>0</v>
      </c>
      <c r="F8" s="105">
        <f t="shared" si="2"/>
        <v>0</v>
      </c>
      <c r="G8" s="105">
        <f t="shared" si="2"/>
        <v>0</v>
      </c>
      <c r="H8" s="105">
        <f t="shared" si="2"/>
        <v>0</v>
      </c>
      <c r="I8" s="105">
        <f t="shared" si="2"/>
        <v>0</v>
      </c>
      <c r="J8" s="105">
        <f t="shared" si="2"/>
        <v>0</v>
      </c>
      <c r="K8" s="105">
        <f t="shared" si="2"/>
        <v>0</v>
      </c>
      <c r="L8" s="105">
        <f t="shared" si="2"/>
        <v>0</v>
      </c>
      <c r="M8" s="105">
        <f t="shared" si="1"/>
        <v>1.8493523000000001</v>
      </c>
    </row>
    <row r="9" spans="1:16" x14ac:dyDescent="0.35">
      <c r="A9" s="5" t="s">
        <v>5</v>
      </c>
      <c r="B9" s="105">
        <v>1.8493523000000001</v>
      </c>
      <c r="C9" s="105">
        <v>0</v>
      </c>
      <c r="D9" s="105">
        <v>0</v>
      </c>
      <c r="E9" s="105">
        <v>0</v>
      </c>
      <c r="F9" s="105">
        <v>0</v>
      </c>
      <c r="G9" s="105">
        <v>0</v>
      </c>
      <c r="H9" s="105">
        <v>0</v>
      </c>
      <c r="I9" s="105">
        <v>0</v>
      </c>
      <c r="J9" s="105">
        <v>0</v>
      </c>
      <c r="K9" s="105">
        <v>0</v>
      </c>
      <c r="L9" s="105">
        <v>0</v>
      </c>
      <c r="M9" s="105">
        <f t="shared" si="1"/>
        <v>1.8493523000000001</v>
      </c>
    </row>
    <row r="10" spans="1:16" x14ac:dyDescent="0.35">
      <c r="A10" s="5" t="s">
        <v>6</v>
      </c>
      <c r="B10" s="105">
        <v>0</v>
      </c>
      <c r="C10" s="105">
        <v>0</v>
      </c>
      <c r="D10" s="105">
        <v>0</v>
      </c>
      <c r="E10" s="105">
        <v>0</v>
      </c>
      <c r="F10" s="105">
        <v>0</v>
      </c>
      <c r="G10" s="105">
        <v>0</v>
      </c>
      <c r="H10" s="105">
        <v>0</v>
      </c>
      <c r="I10" s="105">
        <v>0</v>
      </c>
      <c r="J10" s="105">
        <v>0</v>
      </c>
      <c r="K10" s="105">
        <v>0</v>
      </c>
      <c r="L10" s="105">
        <v>0</v>
      </c>
      <c r="M10" s="105">
        <f t="shared" si="1"/>
        <v>0</v>
      </c>
    </row>
    <row r="11" spans="1:16" x14ac:dyDescent="0.35">
      <c r="A11" s="5" t="s">
        <v>7</v>
      </c>
      <c r="B11" s="105">
        <v>0</v>
      </c>
      <c r="C11" s="105">
        <v>0</v>
      </c>
      <c r="D11" s="105">
        <v>0</v>
      </c>
      <c r="E11" s="105">
        <v>0</v>
      </c>
      <c r="F11" s="105">
        <v>0</v>
      </c>
      <c r="G11" s="105">
        <v>0</v>
      </c>
      <c r="H11" s="105">
        <v>0</v>
      </c>
      <c r="I11" s="105">
        <v>0</v>
      </c>
      <c r="J11" s="105">
        <v>0</v>
      </c>
      <c r="K11" s="105">
        <v>0</v>
      </c>
      <c r="L11" s="105">
        <v>0</v>
      </c>
      <c r="M11" s="105">
        <f t="shared" si="1"/>
        <v>0</v>
      </c>
      <c r="O11" s="23"/>
    </row>
    <row r="12" spans="1:16" x14ac:dyDescent="0.35">
      <c r="A12" s="3" t="s">
        <v>11</v>
      </c>
      <c r="B12" s="105">
        <f>SUM(B13:B15)</f>
        <v>-1.8493523000000001</v>
      </c>
      <c r="C12" s="105">
        <f t="shared" ref="C12:L12" si="3">SUM(C13:C15)</f>
        <v>0</v>
      </c>
      <c r="D12" s="105">
        <f t="shared" si="3"/>
        <v>0</v>
      </c>
      <c r="E12" s="105">
        <f t="shared" si="3"/>
        <v>0</v>
      </c>
      <c r="F12" s="105">
        <f t="shared" si="3"/>
        <v>0</v>
      </c>
      <c r="G12" s="105">
        <f t="shared" si="3"/>
        <v>0</v>
      </c>
      <c r="H12" s="105">
        <f t="shared" si="3"/>
        <v>0</v>
      </c>
      <c r="I12" s="105">
        <f t="shared" si="3"/>
        <v>0</v>
      </c>
      <c r="J12" s="105">
        <f t="shared" si="3"/>
        <v>0</v>
      </c>
      <c r="K12" s="105">
        <f t="shared" si="3"/>
        <v>0</v>
      </c>
      <c r="L12" s="105">
        <f t="shared" si="3"/>
        <v>0</v>
      </c>
      <c r="M12" s="105">
        <f t="shared" si="1"/>
        <v>-1.8493523000000001</v>
      </c>
    </row>
    <row r="13" spans="1:16" ht="15" thickBot="1" x14ac:dyDescent="0.4">
      <c r="A13" s="5" t="s">
        <v>5</v>
      </c>
      <c r="B13" s="105">
        <v>-1.8493523000000001</v>
      </c>
      <c r="C13" s="105">
        <v>0</v>
      </c>
      <c r="D13" s="105">
        <v>0</v>
      </c>
      <c r="E13" s="105">
        <v>0</v>
      </c>
      <c r="F13" s="105">
        <v>0</v>
      </c>
      <c r="G13" s="105">
        <v>0</v>
      </c>
      <c r="H13" s="105">
        <v>0</v>
      </c>
      <c r="I13" s="105">
        <v>0</v>
      </c>
      <c r="J13" s="105">
        <v>0</v>
      </c>
      <c r="K13" s="105">
        <v>0</v>
      </c>
      <c r="L13" s="105">
        <v>0</v>
      </c>
      <c r="M13" s="105">
        <f t="shared" si="1"/>
        <v>-1.8493523000000001</v>
      </c>
    </row>
    <row r="14" spans="1:16" ht="15" thickBot="1" x14ac:dyDescent="0.4">
      <c r="A14" s="5" t="s">
        <v>6</v>
      </c>
      <c r="B14" s="105">
        <v>0</v>
      </c>
      <c r="C14" s="105">
        <v>0</v>
      </c>
      <c r="D14" s="105">
        <v>0</v>
      </c>
      <c r="E14" s="105">
        <v>0</v>
      </c>
      <c r="F14" s="105">
        <v>0</v>
      </c>
      <c r="G14" s="105">
        <v>0</v>
      </c>
      <c r="H14" s="105">
        <v>0</v>
      </c>
      <c r="I14" s="105">
        <v>0</v>
      </c>
      <c r="J14" s="105">
        <v>0</v>
      </c>
      <c r="K14" s="105">
        <v>0</v>
      </c>
      <c r="L14" s="105">
        <v>0</v>
      </c>
      <c r="M14" s="105">
        <f t="shared" si="1"/>
        <v>0</v>
      </c>
      <c r="O14" s="67"/>
      <c r="P14" s="74"/>
    </row>
    <row r="15" spans="1:16" ht="15" thickBot="1" x14ac:dyDescent="0.4">
      <c r="A15" s="5" t="s">
        <v>7</v>
      </c>
      <c r="B15" s="105">
        <v>0</v>
      </c>
      <c r="C15" s="105">
        <v>0</v>
      </c>
      <c r="D15" s="105">
        <v>0</v>
      </c>
      <c r="E15" s="105">
        <v>0</v>
      </c>
      <c r="F15" s="105">
        <v>0</v>
      </c>
      <c r="G15" s="105">
        <v>0</v>
      </c>
      <c r="H15" s="105">
        <v>0</v>
      </c>
      <c r="I15" s="105">
        <v>0</v>
      </c>
      <c r="J15" s="105">
        <v>0</v>
      </c>
      <c r="K15" s="105">
        <v>0</v>
      </c>
      <c r="L15" s="105">
        <v>0</v>
      </c>
      <c r="M15" s="105">
        <f t="shared" si="1"/>
        <v>0</v>
      </c>
      <c r="O15" s="67"/>
      <c r="P15" s="74"/>
    </row>
    <row r="16" spans="1:16" ht="29" x14ac:dyDescent="0.35">
      <c r="A16" s="3" t="s">
        <v>9</v>
      </c>
      <c r="B16" s="105">
        <v>3.7925477000000001</v>
      </c>
      <c r="C16" s="105">
        <v>0</v>
      </c>
      <c r="D16" s="105">
        <v>0</v>
      </c>
      <c r="E16" s="105">
        <v>0</v>
      </c>
      <c r="F16" s="105">
        <v>0</v>
      </c>
      <c r="G16" s="105">
        <v>0</v>
      </c>
      <c r="H16" s="105">
        <v>0</v>
      </c>
      <c r="I16" s="105">
        <v>0</v>
      </c>
      <c r="J16" s="105">
        <v>0</v>
      </c>
      <c r="K16" s="105">
        <v>0</v>
      </c>
      <c r="L16" s="105">
        <v>0</v>
      </c>
      <c r="M16" s="105">
        <f t="shared" si="1"/>
        <v>3.7925477000000001</v>
      </c>
    </row>
    <row r="17" spans="1:13" x14ac:dyDescent="0.35">
      <c r="A17" s="3" t="s">
        <v>10</v>
      </c>
      <c r="B17" s="105">
        <f>SUM(B18:B20)</f>
        <v>0</v>
      </c>
      <c r="C17" s="105">
        <v>0</v>
      </c>
      <c r="D17" s="105">
        <v>0</v>
      </c>
      <c r="E17" s="105">
        <v>0</v>
      </c>
      <c r="F17" s="105">
        <v>0</v>
      </c>
      <c r="G17" s="105">
        <v>0</v>
      </c>
      <c r="H17" s="105">
        <v>0</v>
      </c>
      <c r="I17" s="105">
        <v>0</v>
      </c>
      <c r="J17" s="105">
        <v>0</v>
      </c>
      <c r="K17" s="105">
        <v>0</v>
      </c>
      <c r="L17" s="105">
        <v>0</v>
      </c>
      <c r="M17" s="105">
        <f t="shared" si="1"/>
        <v>0</v>
      </c>
    </row>
    <row r="18" spans="1:13" x14ac:dyDescent="0.35">
      <c r="A18" s="5" t="s">
        <v>5</v>
      </c>
      <c r="B18" s="105">
        <v>0</v>
      </c>
      <c r="C18" s="105">
        <v>0</v>
      </c>
      <c r="D18" s="105">
        <v>0</v>
      </c>
      <c r="E18" s="105">
        <v>0</v>
      </c>
      <c r="F18" s="105">
        <v>0</v>
      </c>
      <c r="G18" s="105">
        <v>0</v>
      </c>
      <c r="H18" s="105">
        <v>0</v>
      </c>
      <c r="I18" s="105">
        <v>0</v>
      </c>
      <c r="J18" s="105">
        <v>0</v>
      </c>
      <c r="K18" s="105">
        <v>0</v>
      </c>
      <c r="L18" s="105">
        <v>0</v>
      </c>
      <c r="M18" s="105">
        <f t="shared" si="1"/>
        <v>0</v>
      </c>
    </row>
    <row r="19" spans="1:13" x14ac:dyDescent="0.35">
      <c r="A19" s="5" t="s">
        <v>6</v>
      </c>
      <c r="B19" s="105">
        <v>0</v>
      </c>
      <c r="C19" s="105">
        <v>0</v>
      </c>
      <c r="D19" s="105">
        <v>0</v>
      </c>
      <c r="E19" s="105">
        <v>0</v>
      </c>
      <c r="F19" s="105">
        <v>0</v>
      </c>
      <c r="G19" s="105">
        <v>0</v>
      </c>
      <c r="H19" s="105">
        <v>0</v>
      </c>
      <c r="I19" s="105">
        <v>0</v>
      </c>
      <c r="J19" s="105">
        <v>0</v>
      </c>
      <c r="K19" s="105">
        <v>0</v>
      </c>
      <c r="L19" s="105">
        <v>0</v>
      </c>
      <c r="M19" s="105">
        <f t="shared" si="1"/>
        <v>0</v>
      </c>
    </row>
    <row r="20" spans="1:13" x14ac:dyDescent="0.35">
      <c r="A20" s="5" t="s">
        <v>7</v>
      </c>
      <c r="B20" s="105">
        <v>0</v>
      </c>
      <c r="C20" s="105">
        <v>0</v>
      </c>
      <c r="D20" s="105">
        <v>0</v>
      </c>
      <c r="E20" s="105">
        <v>0</v>
      </c>
      <c r="F20" s="105">
        <v>0</v>
      </c>
      <c r="G20" s="105">
        <v>0</v>
      </c>
      <c r="H20" s="105">
        <v>0</v>
      </c>
      <c r="I20" s="105">
        <v>0</v>
      </c>
      <c r="J20" s="105">
        <v>0</v>
      </c>
      <c r="K20" s="105">
        <v>0</v>
      </c>
      <c r="L20" s="105">
        <v>0</v>
      </c>
      <c r="M20" s="105">
        <f t="shared" si="1"/>
        <v>0</v>
      </c>
    </row>
    <row r="21" spans="1:13" ht="46.5" customHeight="1" x14ac:dyDescent="0.35">
      <c r="A21" s="5" t="s">
        <v>12</v>
      </c>
      <c r="B21" s="380" t="s">
        <v>335</v>
      </c>
      <c r="C21" s="381"/>
      <c r="D21" s="381"/>
      <c r="E21" s="381"/>
      <c r="F21" s="381"/>
      <c r="G21" s="381"/>
      <c r="H21" s="381"/>
      <c r="I21" s="381"/>
      <c r="J21" s="381"/>
      <c r="K21" s="381"/>
      <c r="L21" s="381"/>
      <c r="M21" s="382"/>
    </row>
    <row r="22" spans="1:13" ht="43.5" x14ac:dyDescent="0.35">
      <c r="A22" s="5" t="s">
        <v>13</v>
      </c>
      <c r="B22" s="380"/>
      <c r="C22" s="381"/>
      <c r="D22" s="381"/>
      <c r="E22" s="381"/>
      <c r="F22" s="381"/>
      <c r="G22" s="381"/>
      <c r="H22" s="381"/>
      <c r="I22" s="381"/>
      <c r="J22" s="381"/>
      <c r="K22" s="381"/>
      <c r="L22" s="381"/>
      <c r="M22" s="382"/>
    </row>
    <row r="25" spans="1:13" ht="15" customHeight="1" x14ac:dyDescent="0.35">
      <c r="A25" s="454" t="s">
        <v>14</v>
      </c>
      <c r="B25" s="455"/>
      <c r="C25" s="455"/>
      <c r="D25" s="455"/>
      <c r="E25" s="455"/>
      <c r="F25" s="455"/>
      <c r="G25" s="455"/>
      <c r="H25" s="455"/>
      <c r="I25" s="455"/>
      <c r="J25" s="456"/>
    </row>
    <row r="26" spans="1:13" x14ac:dyDescent="0.35">
      <c r="A26" s="378" t="s">
        <v>15</v>
      </c>
      <c r="B26" s="429"/>
      <c r="C26" s="429"/>
      <c r="D26" s="429"/>
      <c r="E26" s="429"/>
      <c r="F26" s="429"/>
      <c r="G26" s="429"/>
      <c r="H26" s="429"/>
      <c r="I26" s="429"/>
      <c r="J26" s="379"/>
    </row>
    <row r="27" spans="1:13" ht="15" customHeight="1" x14ac:dyDescent="0.35">
      <c r="A27" s="380" t="s">
        <v>16</v>
      </c>
      <c r="B27" s="382"/>
      <c r="C27" s="6">
        <v>0</v>
      </c>
      <c r="D27" s="5">
        <v>1</v>
      </c>
      <c r="E27" s="5">
        <v>2</v>
      </c>
      <c r="F27" s="5">
        <v>3</v>
      </c>
      <c r="G27" s="5">
        <v>5</v>
      </c>
      <c r="H27" s="5">
        <v>10</v>
      </c>
      <c r="I27" s="457" t="s">
        <v>3</v>
      </c>
      <c r="J27" s="458"/>
    </row>
    <row r="28" spans="1:13" ht="43.5" x14ac:dyDescent="0.35">
      <c r="A28" s="104" t="s">
        <v>17</v>
      </c>
      <c r="B28" s="5" t="s">
        <v>20</v>
      </c>
      <c r="C28" s="104"/>
      <c r="D28" s="104"/>
      <c r="E28" s="104"/>
      <c r="F28" s="104"/>
      <c r="G28" s="104"/>
      <c r="H28" s="104"/>
      <c r="I28" s="380"/>
      <c r="J28" s="382"/>
    </row>
    <row r="29" spans="1:13" ht="87" x14ac:dyDescent="0.35">
      <c r="A29" s="104" t="s">
        <v>18</v>
      </c>
      <c r="B29" s="5" t="s">
        <v>21</v>
      </c>
      <c r="C29" s="104"/>
      <c r="D29" s="104"/>
      <c r="E29" s="104"/>
      <c r="F29" s="104"/>
      <c r="G29" s="104"/>
      <c r="H29" s="104"/>
      <c r="I29" s="294"/>
      <c r="J29" s="296"/>
    </row>
    <row r="30" spans="1:13" ht="87" x14ac:dyDescent="0.35">
      <c r="A30" s="104" t="s">
        <v>19</v>
      </c>
      <c r="B30" s="7" t="s">
        <v>22</v>
      </c>
      <c r="C30" s="104"/>
      <c r="D30" s="104"/>
      <c r="E30" s="104"/>
      <c r="F30" s="104"/>
      <c r="G30" s="104"/>
      <c r="H30" s="104"/>
      <c r="I30" s="380"/>
      <c r="J30" s="382"/>
    </row>
    <row r="31" spans="1:13" ht="29" x14ac:dyDescent="0.35">
      <c r="A31" s="8"/>
      <c r="B31" s="5" t="s">
        <v>23</v>
      </c>
      <c r="C31" s="104"/>
      <c r="D31" s="104"/>
      <c r="E31" s="104"/>
      <c r="F31" s="104"/>
      <c r="G31" s="104"/>
      <c r="H31" s="104"/>
      <c r="I31" s="380"/>
      <c r="J31" s="382"/>
    </row>
    <row r="32" spans="1:13" ht="43.5" x14ac:dyDescent="0.35">
      <c r="A32" s="434" t="s">
        <v>24</v>
      </c>
      <c r="B32" s="5" t="s">
        <v>20</v>
      </c>
      <c r="C32" s="380"/>
      <c r="D32" s="381"/>
      <c r="E32" s="381"/>
      <c r="F32" s="381"/>
      <c r="G32" s="381"/>
      <c r="H32" s="381"/>
      <c r="I32" s="381"/>
      <c r="J32" s="382"/>
    </row>
    <row r="33" spans="1:10" ht="87" x14ac:dyDescent="0.35">
      <c r="A33" s="453"/>
      <c r="B33" s="5" t="s">
        <v>21</v>
      </c>
      <c r="C33" s="380"/>
      <c r="D33" s="381"/>
      <c r="E33" s="381"/>
      <c r="F33" s="381"/>
      <c r="G33" s="381"/>
      <c r="H33" s="381"/>
      <c r="I33" s="381"/>
      <c r="J33" s="382"/>
    </row>
    <row r="34" spans="1:10" ht="90" customHeight="1" x14ac:dyDescent="0.35">
      <c r="A34" s="453"/>
      <c r="B34" s="7" t="s">
        <v>25</v>
      </c>
      <c r="C34" s="380" t="s">
        <v>336</v>
      </c>
      <c r="D34" s="381"/>
      <c r="E34" s="381"/>
      <c r="F34" s="381"/>
      <c r="G34" s="381"/>
      <c r="H34" s="381"/>
      <c r="I34" s="381"/>
      <c r="J34" s="382"/>
    </row>
    <row r="35" spans="1:10" ht="29" x14ac:dyDescent="0.35">
      <c r="A35" s="452"/>
      <c r="B35" s="5" t="s">
        <v>23</v>
      </c>
      <c r="C35" s="104"/>
      <c r="D35" s="104"/>
      <c r="E35" s="104"/>
      <c r="F35" s="104"/>
      <c r="G35" s="104"/>
      <c r="H35" s="104"/>
      <c r="I35" s="380"/>
      <c r="J35" s="382"/>
    </row>
    <row r="36" spans="1:10" ht="45" customHeight="1" x14ac:dyDescent="0.35">
      <c r="A36" s="434" t="s">
        <v>26</v>
      </c>
      <c r="B36" s="5" t="s">
        <v>337</v>
      </c>
      <c r="C36" s="294" t="s">
        <v>336</v>
      </c>
      <c r="D36" s="295"/>
      <c r="E36" s="295"/>
      <c r="F36" s="295"/>
      <c r="G36" s="295"/>
      <c r="H36" s="295"/>
      <c r="I36" s="295"/>
      <c r="J36" s="296"/>
    </row>
    <row r="37" spans="1:10" ht="29" x14ac:dyDescent="0.35">
      <c r="A37" s="452"/>
      <c r="B37" s="5" t="s">
        <v>23</v>
      </c>
      <c r="C37" s="104"/>
      <c r="D37" s="104"/>
      <c r="E37" s="104"/>
      <c r="F37" s="104"/>
      <c r="G37" s="104"/>
      <c r="H37" s="104"/>
      <c r="I37" s="380"/>
      <c r="J37" s="382"/>
    </row>
    <row r="38" spans="1:10" ht="43.5" x14ac:dyDescent="0.35">
      <c r="A38" s="104" t="s">
        <v>13</v>
      </c>
      <c r="B38" s="294"/>
      <c r="C38" s="295"/>
      <c r="D38" s="295"/>
      <c r="E38" s="295"/>
      <c r="F38" s="295"/>
      <c r="G38" s="295"/>
      <c r="H38" s="295"/>
      <c r="I38" s="295"/>
      <c r="J38" s="296"/>
    </row>
  </sheetData>
  <mergeCells count="22">
    <mergeCell ref="I30:J30"/>
    <mergeCell ref="A1:M1"/>
    <mergeCell ref="A2:A3"/>
    <mergeCell ref="B2:M2"/>
    <mergeCell ref="B21:M21"/>
    <mergeCell ref="B22:M22"/>
    <mergeCell ref="A25:J25"/>
    <mergeCell ref="A26:J26"/>
    <mergeCell ref="A27:B27"/>
    <mergeCell ref="I27:J27"/>
    <mergeCell ref="I28:J28"/>
    <mergeCell ref="I29:J29"/>
    <mergeCell ref="A36:A37"/>
    <mergeCell ref="C36:J36"/>
    <mergeCell ref="I37:J37"/>
    <mergeCell ref="B38:J38"/>
    <mergeCell ref="I31:J31"/>
    <mergeCell ref="A32:A35"/>
    <mergeCell ref="C32:J32"/>
    <mergeCell ref="C33:J33"/>
    <mergeCell ref="C34:J34"/>
    <mergeCell ref="I35:J35"/>
  </mergeCells>
  <pageMargins left="0.7" right="0.7" top="0.75" bottom="0.75" header="0.3" footer="0.3"/>
</worksheet>
</file>

<file path=xl/worksheets/sheet1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38"/>
  <sheetViews>
    <sheetView zoomScale="70" zoomScaleNormal="70" workbookViewId="0">
      <selection activeCell="B21" sqref="B21:M21"/>
    </sheetView>
  </sheetViews>
  <sheetFormatPr defaultRowHeight="14.5" x14ac:dyDescent="0.35"/>
  <cols>
    <col min="1" max="1" width="33.7265625" customWidth="1"/>
  </cols>
  <sheetData>
    <row r="1" spans="1:16" x14ac:dyDescent="0.35">
      <c r="A1" s="289"/>
      <c r="B1" s="289"/>
      <c r="C1" s="289"/>
      <c r="D1" s="289"/>
      <c r="E1" s="289"/>
      <c r="F1" s="289"/>
      <c r="G1" s="289"/>
      <c r="H1" s="289"/>
      <c r="I1" s="289"/>
      <c r="J1" s="289"/>
      <c r="K1" s="289"/>
      <c r="L1" s="289"/>
      <c r="M1" s="289"/>
    </row>
    <row r="2" spans="1:16" x14ac:dyDescent="0.35">
      <c r="A2" s="290" t="s">
        <v>1</v>
      </c>
      <c r="B2" s="291" t="s">
        <v>2</v>
      </c>
      <c r="C2" s="291"/>
      <c r="D2" s="291"/>
      <c r="E2" s="291"/>
      <c r="F2" s="291"/>
      <c r="G2" s="291"/>
      <c r="H2" s="291"/>
      <c r="I2" s="291"/>
      <c r="J2" s="291"/>
      <c r="K2" s="291"/>
      <c r="L2" s="291"/>
      <c r="M2" s="291"/>
    </row>
    <row r="3" spans="1:16" ht="29" x14ac:dyDescent="0.35">
      <c r="A3" s="290"/>
      <c r="B3" s="1">
        <v>0</v>
      </c>
      <c r="C3" s="1">
        <v>1</v>
      </c>
      <c r="D3" s="1">
        <v>2</v>
      </c>
      <c r="E3" s="1">
        <v>3</v>
      </c>
      <c r="F3" s="1">
        <v>4</v>
      </c>
      <c r="G3" s="1">
        <v>5</v>
      </c>
      <c r="H3" s="1">
        <v>6</v>
      </c>
      <c r="I3" s="1">
        <v>7</v>
      </c>
      <c r="J3" s="1">
        <v>8</v>
      </c>
      <c r="K3" s="1">
        <v>9</v>
      </c>
      <c r="L3" s="1">
        <v>10</v>
      </c>
      <c r="M3" s="2" t="s">
        <v>3</v>
      </c>
    </row>
    <row r="4" spans="1:16" x14ac:dyDescent="0.35">
      <c r="A4" s="3" t="s">
        <v>4</v>
      </c>
      <c r="B4" s="169">
        <f>SUM(B5:B7)</f>
        <v>0</v>
      </c>
      <c r="C4" s="169">
        <f t="shared" ref="C4:L4" si="0">SUM(C5:C7)</f>
        <v>0</v>
      </c>
      <c r="D4" s="169">
        <f t="shared" si="0"/>
        <v>0</v>
      </c>
      <c r="E4" s="169">
        <f t="shared" si="0"/>
        <v>0</v>
      </c>
      <c r="F4" s="169">
        <f t="shared" si="0"/>
        <v>0</v>
      </c>
      <c r="G4" s="169">
        <f t="shared" si="0"/>
        <v>0</v>
      </c>
      <c r="H4" s="169">
        <f t="shared" si="0"/>
        <v>0</v>
      </c>
      <c r="I4" s="169">
        <f t="shared" si="0"/>
        <v>0</v>
      </c>
      <c r="J4" s="169">
        <f t="shared" si="0"/>
        <v>0</v>
      </c>
      <c r="K4" s="169">
        <f t="shared" si="0"/>
        <v>0</v>
      </c>
      <c r="L4" s="169">
        <f t="shared" si="0"/>
        <v>0</v>
      </c>
      <c r="M4" s="169">
        <f>SUM(B4:L4)</f>
        <v>0</v>
      </c>
    </row>
    <row r="5" spans="1:16" x14ac:dyDescent="0.35">
      <c r="A5" s="5" t="s">
        <v>5</v>
      </c>
      <c r="B5" s="169">
        <v>0</v>
      </c>
      <c r="C5" s="169">
        <v>0</v>
      </c>
      <c r="D5" s="169">
        <v>0</v>
      </c>
      <c r="E5" s="169">
        <v>0</v>
      </c>
      <c r="F5" s="169">
        <v>0</v>
      </c>
      <c r="G5" s="169">
        <v>0</v>
      </c>
      <c r="H5" s="169">
        <v>0</v>
      </c>
      <c r="I5" s="169">
        <v>0</v>
      </c>
      <c r="J5" s="169">
        <v>0</v>
      </c>
      <c r="K5" s="169">
        <v>0</v>
      </c>
      <c r="L5" s="169">
        <v>0</v>
      </c>
      <c r="M5" s="169">
        <f t="shared" ref="M5:M20" si="1">SUM(B5:L5)</f>
        <v>0</v>
      </c>
    </row>
    <row r="6" spans="1:16" x14ac:dyDescent="0.35">
      <c r="A6" s="5" t="s">
        <v>6</v>
      </c>
      <c r="B6" s="169">
        <v>0</v>
      </c>
      <c r="C6" s="169">
        <v>0</v>
      </c>
      <c r="D6" s="169">
        <v>0</v>
      </c>
      <c r="E6" s="169">
        <v>0</v>
      </c>
      <c r="F6" s="169">
        <v>0</v>
      </c>
      <c r="G6" s="169">
        <v>0</v>
      </c>
      <c r="H6" s="169">
        <v>0</v>
      </c>
      <c r="I6" s="169">
        <v>0</v>
      </c>
      <c r="J6" s="169">
        <v>0</v>
      </c>
      <c r="K6" s="169">
        <v>0</v>
      </c>
      <c r="L6" s="169">
        <v>0</v>
      </c>
      <c r="M6" s="169">
        <f t="shared" si="1"/>
        <v>0</v>
      </c>
    </row>
    <row r="7" spans="1:16" x14ac:dyDescent="0.35">
      <c r="A7" s="5" t="s">
        <v>7</v>
      </c>
      <c r="B7" s="169">
        <v>0</v>
      </c>
      <c r="C7" s="169">
        <v>0</v>
      </c>
      <c r="D7" s="169">
        <v>0</v>
      </c>
      <c r="E7" s="169">
        <v>0</v>
      </c>
      <c r="F7" s="169">
        <v>0</v>
      </c>
      <c r="G7" s="169">
        <v>0</v>
      </c>
      <c r="H7" s="169">
        <v>0</v>
      </c>
      <c r="I7" s="169">
        <v>0</v>
      </c>
      <c r="J7" s="169">
        <v>0</v>
      </c>
      <c r="K7" s="169">
        <v>0</v>
      </c>
      <c r="L7" s="169">
        <v>0</v>
      </c>
      <c r="M7" s="169">
        <f t="shared" si="1"/>
        <v>0</v>
      </c>
    </row>
    <row r="8" spans="1:16" x14ac:dyDescent="0.35">
      <c r="A8" s="3" t="s">
        <v>8</v>
      </c>
      <c r="B8" s="172">
        <f>SUM(B9:B11)</f>
        <v>0</v>
      </c>
      <c r="C8" s="172">
        <f t="shared" ref="C8:L8" si="2">SUM(C9:C11)</f>
        <v>6.7116999999999996E-2</v>
      </c>
      <c r="D8" s="172">
        <f t="shared" si="2"/>
        <v>0.83060199999999995</v>
      </c>
      <c r="E8" s="172">
        <f t="shared" si="2"/>
        <v>0.77360200000000001</v>
      </c>
      <c r="F8" s="172">
        <f t="shared" si="2"/>
        <v>1.4272E-2</v>
      </c>
      <c r="G8" s="172">
        <f t="shared" si="2"/>
        <v>0</v>
      </c>
      <c r="H8" s="172">
        <f t="shared" si="2"/>
        <v>0</v>
      </c>
      <c r="I8" s="172">
        <f t="shared" si="2"/>
        <v>0</v>
      </c>
      <c r="J8" s="172">
        <f t="shared" si="2"/>
        <v>0</v>
      </c>
      <c r="K8" s="172">
        <f t="shared" si="2"/>
        <v>0</v>
      </c>
      <c r="L8" s="172">
        <f t="shared" si="2"/>
        <v>0</v>
      </c>
      <c r="M8" s="173">
        <f t="shared" si="1"/>
        <v>1.6855929999999999</v>
      </c>
      <c r="N8" s="157"/>
    </row>
    <row r="9" spans="1:16" x14ac:dyDescent="0.35">
      <c r="A9" s="5" t="s">
        <v>5</v>
      </c>
      <c r="B9" s="172">
        <v>0</v>
      </c>
      <c r="C9" s="65">
        <v>6.7116999999999996E-2</v>
      </c>
      <c r="D9" s="65">
        <v>0.83060199999999995</v>
      </c>
      <c r="E9" s="65">
        <v>0.77360200000000001</v>
      </c>
      <c r="F9" s="65">
        <v>1.4272E-2</v>
      </c>
      <c r="G9" s="172">
        <v>0</v>
      </c>
      <c r="H9" s="172">
        <v>0</v>
      </c>
      <c r="I9" s="172">
        <v>0</v>
      </c>
      <c r="J9" s="172">
        <v>0</v>
      </c>
      <c r="K9" s="172">
        <v>0</v>
      </c>
      <c r="L9" s="172">
        <v>0</v>
      </c>
      <c r="M9" s="173">
        <f t="shared" si="1"/>
        <v>1.6855929999999999</v>
      </c>
      <c r="N9" s="157"/>
    </row>
    <row r="10" spans="1:16" x14ac:dyDescent="0.35">
      <c r="A10" s="5" t="s">
        <v>6</v>
      </c>
      <c r="B10" s="169">
        <v>0</v>
      </c>
      <c r="C10" s="169">
        <v>0</v>
      </c>
      <c r="D10" s="169">
        <v>0</v>
      </c>
      <c r="E10" s="169">
        <v>0</v>
      </c>
      <c r="F10" s="169">
        <v>0</v>
      </c>
      <c r="G10" s="169">
        <v>0</v>
      </c>
      <c r="H10" s="169">
        <v>0</v>
      </c>
      <c r="I10" s="169">
        <v>0</v>
      </c>
      <c r="J10" s="169">
        <v>0</v>
      </c>
      <c r="K10" s="169">
        <v>0</v>
      </c>
      <c r="L10" s="169">
        <v>0</v>
      </c>
      <c r="M10" s="169">
        <f t="shared" si="1"/>
        <v>0</v>
      </c>
    </row>
    <row r="11" spans="1:16" x14ac:dyDescent="0.35">
      <c r="A11" s="5" t="s">
        <v>7</v>
      </c>
      <c r="B11" s="169">
        <v>0</v>
      </c>
      <c r="C11" s="169">
        <v>0</v>
      </c>
      <c r="D11" s="169">
        <v>0</v>
      </c>
      <c r="E11" s="169">
        <v>0</v>
      </c>
      <c r="F11" s="169">
        <v>0</v>
      </c>
      <c r="G11" s="169">
        <v>0</v>
      </c>
      <c r="H11" s="169">
        <v>0</v>
      </c>
      <c r="I11" s="169">
        <v>0</v>
      </c>
      <c r="J11" s="169">
        <v>0</v>
      </c>
      <c r="K11" s="169">
        <v>0</v>
      </c>
      <c r="L11" s="169">
        <v>0</v>
      </c>
      <c r="M11" s="169">
        <f t="shared" si="1"/>
        <v>0</v>
      </c>
    </row>
    <row r="12" spans="1:16" x14ac:dyDescent="0.35">
      <c r="A12" s="3" t="s">
        <v>11</v>
      </c>
      <c r="B12" s="169">
        <f>SUM(B13:B15)</f>
        <v>0</v>
      </c>
      <c r="C12" s="169">
        <f t="shared" ref="C12:L12" si="3">SUM(C13:C15)</f>
        <v>0</v>
      </c>
      <c r="D12" s="169">
        <f t="shared" si="3"/>
        <v>0</v>
      </c>
      <c r="E12" s="169">
        <f t="shared" si="3"/>
        <v>0</v>
      </c>
      <c r="F12" s="169">
        <f t="shared" si="3"/>
        <v>0</v>
      </c>
      <c r="G12" s="169">
        <f t="shared" si="3"/>
        <v>0</v>
      </c>
      <c r="H12" s="169">
        <f t="shared" si="3"/>
        <v>0</v>
      </c>
      <c r="I12" s="169">
        <f t="shared" si="3"/>
        <v>0</v>
      </c>
      <c r="J12" s="169">
        <f t="shared" si="3"/>
        <v>0</v>
      </c>
      <c r="K12" s="169">
        <f t="shared" si="3"/>
        <v>0</v>
      </c>
      <c r="L12" s="169">
        <f t="shared" si="3"/>
        <v>0</v>
      </c>
      <c r="M12" s="169">
        <f t="shared" si="1"/>
        <v>0</v>
      </c>
    </row>
    <row r="13" spans="1:16" ht="15" thickBot="1" x14ac:dyDescent="0.4">
      <c r="A13" s="5" t="s">
        <v>5</v>
      </c>
      <c r="B13" s="169">
        <v>0</v>
      </c>
      <c r="C13" s="169">
        <v>0</v>
      </c>
      <c r="D13" s="169">
        <v>0</v>
      </c>
      <c r="E13" s="169">
        <v>0</v>
      </c>
      <c r="F13" s="169">
        <v>0</v>
      </c>
      <c r="G13" s="169">
        <v>0</v>
      </c>
      <c r="H13" s="169">
        <v>0</v>
      </c>
      <c r="I13" s="169">
        <v>0</v>
      </c>
      <c r="J13" s="169">
        <v>0</v>
      </c>
      <c r="K13" s="169">
        <v>0</v>
      </c>
      <c r="L13" s="169">
        <v>0</v>
      </c>
      <c r="M13" s="169">
        <f t="shared" si="1"/>
        <v>0</v>
      </c>
    </row>
    <row r="14" spans="1:16" ht="15" thickBot="1" x14ac:dyDescent="0.4">
      <c r="A14" s="5" t="s">
        <v>6</v>
      </c>
      <c r="B14" s="169">
        <v>0</v>
      </c>
      <c r="C14" s="169">
        <v>0</v>
      </c>
      <c r="D14" s="169">
        <v>0</v>
      </c>
      <c r="E14" s="169">
        <v>0</v>
      </c>
      <c r="F14" s="169">
        <v>0</v>
      </c>
      <c r="G14" s="169">
        <v>0</v>
      </c>
      <c r="H14" s="169">
        <v>0</v>
      </c>
      <c r="I14" s="169">
        <v>0</v>
      </c>
      <c r="J14" s="169">
        <v>0</v>
      </c>
      <c r="K14" s="169">
        <v>0</v>
      </c>
      <c r="L14" s="169">
        <v>0</v>
      </c>
      <c r="M14" s="169">
        <f t="shared" si="1"/>
        <v>0</v>
      </c>
      <c r="O14" s="67"/>
      <c r="P14" s="74"/>
    </row>
    <row r="15" spans="1:16" ht="15" thickBot="1" x14ac:dyDescent="0.4">
      <c r="A15" s="5" t="s">
        <v>7</v>
      </c>
      <c r="B15" s="169">
        <v>0</v>
      </c>
      <c r="C15" s="169">
        <v>0</v>
      </c>
      <c r="D15" s="169">
        <v>0</v>
      </c>
      <c r="E15" s="169">
        <v>0</v>
      </c>
      <c r="F15" s="169">
        <v>0</v>
      </c>
      <c r="G15" s="169">
        <v>0</v>
      </c>
      <c r="H15" s="169">
        <v>0</v>
      </c>
      <c r="I15" s="169">
        <v>0</v>
      </c>
      <c r="J15" s="169">
        <v>0</v>
      </c>
      <c r="K15" s="169">
        <v>0</v>
      </c>
      <c r="L15" s="169">
        <v>0</v>
      </c>
      <c r="M15" s="169">
        <f t="shared" si="1"/>
        <v>0</v>
      </c>
      <c r="O15" s="67"/>
      <c r="P15" s="74"/>
    </row>
    <row r="16" spans="1:16" ht="29" x14ac:dyDescent="0.35">
      <c r="A16" s="3" t="s">
        <v>9</v>
      </c>
      <c r="B16" s="192">
        <v>0</v>
      </c>
      <c r="C16" s="192">
        <v>0.37</v>
      </c>
      <c r="D16" s="192">
        <v>4.57</v>
      </c>
      <c r="E16" s="192">
        <v>4.26</v>
      </c>
      <c r="F16" s="192">
        <v>0.08</v>
      </c>
      <c r="G16" s="192">
        <v>0</v>
      </c>
      <c r="H16" s="192">
        <v>0</v>
      </c>
      <c r="I16" s="192">
        <v>0</v>
      </c>
      <c r="J16" s="192">
        <v>0</v>
      </c>
      <c r="K16" s="192">
        <v>0</v>
      </c>
      <c r="L16" s="192">
        <v>0</v>
      </c>
      <c r="M16" s="169">
        <f>SUM(B16:L16)</f>
        <v>9.2799999999999994</v>
      </c>
    </row>
    <row r="17" spans="1:13" x14ac:dyDescent="0.35">
      <c r="A17" s="3" t="s">
        <v>10</v>
      </c>
      <c r="B17" s="169">
        <f>SUM(B18:B20)</f>
        <v>0</v>
      </c>
      <c r="C17" s="169">
        <v>0</v>
      </c>
      <c r="D17" s="169">
        <v>0</v>
      </c>
      <c r="E17" s="169">
        <v>0</v>
      </c>
      <c r="F17" s="169">
        <v>0</v>
      </c>
      <c r="G17" s="169">
        <v>0</v>
      </c>
      <c r="H17" s="169">
        <v>0</v>
      </c>
      <c r="I17" s="169">
        <v>0</v>
      </c>
      <c r="J17" s="169">
        <v>0</v>
      </c>
      <c r="K17" s="169">
        <v>0</v>
      </c>
      <c r="L17" s="169">
        <v>0</v>
      </c>
      <c r="M17" s="169">
        <f t="shared" si="1"/>
        <v>0</v>
      </c>
    </row>
    <row r="18" spans="1:13" x14ac:dyDescent="0.35">
      <c r="A18" s="5" t="s">
        <v>5</v>
      </c>
      <c r="B18" s="169">
        <v>0</v>
      </c>
      <c r="C18" s="169">
        <v>0</v>
      </c>
      <c r="D18" s="169">
        <v>0</v>
      </c>
      <c r="E18" s="169">
        <v>0</v>
      </c>
      <c r="F18" s="169">
        <v>0</v>
      </c>
      <c r="G18" s="169">
        <v>0</v>
      </c>
      <c r="H18" s="169">
        <v>0</v>
      </c>
      <c r="I18" s="169">
        <v>0</v>
      </c>
      <c r="J18" s="169">
        <v>0</v>
      </c>
      <c r="K18" s="169">
        <v>0</v>
      </c>
      <c r="L18" s="169">
        <v>0</v>
      </c>
      <c r="M18" s="169">
        <f t="shared" si="1"/>
        <v>0</v>
      </c>
    </row>
    <row r="19" spans="1:13" x14ac:dyDescent="0.35">
      <c r="A19" s="5" t="s">
        <v>6</v>
      </c>
      <c r="B19" s="169">
        <v>0</v>
      </c>
      <c r="C19" s="169">
        <v>0</v>
      </c>
      <c r="D19" s="169">
        <v>0</v>
      </c>
      <c r="E19" s="169">
        <v>0</v>
      </c>
      <c r="F19" s="169">
        <v>0</v>
      </c>
      <c r="G19" s="169">
        <v>0</v>
      </c>
      <c r="H19" s="169">
        <v>0</v>
      </c>
      <c r="I19" s="169">
        <v>0</v>
      </c>
      <c r="J19" s="169">
        <v>0</v>
      </c>
      <c r="K19" s="169">
        <v>0</v>
      </c>
      <c r="L19" s="169">
        <v>0</v>
      </c>
      <c r="M19" s="169">
        <f t="shared" si="1"/>
        <v>0</v>
      </c>
    </row>
    <row r="20" spans="1:13" x14ac:dyDescent="0.35">
      <c r="A20" s="5" t="s">
        <v>7</v>
      </c>
      <c r="B20" s="169">
        <v>0</v>
      </c>
      <c r="C20" s="169">
        <v>0</v>
      </c>
      <c r="D20" s="169">
        <v>0</v>
      </c>
      <c r="E20" s="169">
        <v>0</v>
      </c>
      <c r="F20" s="169">
        <v>0</v>
      </c>
      <c r="G20" s="169">
        <v>0</v>
      </c>
      <c r="H20" s="169">
        <v>0</v>
      </c>
      <c r="I20" s="169">
        <v>0</v>
      </c>
      <c r="J20" s="169">
        <v>0</v>
      </c>
      <c r="K20" s="169">
        <v>0</v>
      </c>
      <c r="L20" s="169">
        <v>0</v>
      </c>
      <c r="M20" s="169">
        <f t="shared" si="1"/>
        <v>0</v>
      </c>
    </row>
    <row r="21" spans="1:13" ht="46.5" customHeight="1" x14ac:dyDescent="0.35">
      <c r="A21" s="5" t="s">
        <v>12</v>
      </c>
      <c r="B21" s="290" t="s">
        <v>630</v>
      </c>
      <c r="C21" s="290"/>
      <c r="D21" s="290"/>
      <c r="E21" s="290"/>
      <c r="F21" s="290"/>
      <c r="G21" s="290"/>
      <c r="H21" s="290"/>
      <c r="I21" s="290"/>
      <c r="J21" s="290"/>
      <c r="K21" s="290"/>
      <c r="L21" s="290"/>
      <c r="M21" s="290"/>
    </row>
    <row r="22" spans="1:13" ht="43.5" x14ac:dyDescent="0.35">
      <c r="A22" s="5" t="s">
        <v>13</v>
      </c>
      <c r="B22" s="290" t="s">
        <v>631</v>
      </c>
      <c r="C22" s="290"/>
      <c r="D22" s="290"/>
      <c r="E22" s="290"/>
      <c r="F22" s="290"/>
      <c r="G22" s="290"/>
      <c r="H22" s="290"/>
      <c r="I22" s="290"/>
      <c r="J22" s="290"/>
      <c r="K22" s="290"/>
      <c r="L22" s="290"/>
      <c r="M22" s="290"/>
    </row>
    <row r="25" spans="1:13" x14ac:dyDescent="0.35">
      <c r="A25" s="289" t="s">
        <v>14</v>
      </c>
      <c r="B25" s="289"/>
      <c r="C25" s="289"/>
      <c r="D25" s="289"/>
      <c r="E25" s="289"/>
      <c r="F25" s="289"/>
      <c r="G25" s="289"/>
      <c r="H25" s="289"/>
      <c r="I25" s="289"/>
      <c r="J25" s="289"/>
    </row>
    <row r="26" spans="1:13" x14ac:dyDescent="0.35">
      <c r="A26" s="291" t="s">
        <v>15</v>
      </c>
      <c r="B26" s="291"/>
      <c r="C26" s="291"/>
      <c r="D26" s="291"/>
      <c r="E26" s="291"/>
      <c r="F26" s="291"/>
      <c r="G26" s="291"/>
      <c r="H26" s="291"/>
      <c r="I26" s="291"/>
      <c r="J26" s="291"/>
    </row>
    <row r="27" spans="1:13" x14ac:dyDescent="0.35">
      <c r="A27" s="290" t="s">
        <v>16</v>
      </c>
      <c r="B27" s="290"/>
      <c r="C27" s="6">
        <v>0</v>
      </c>
      <c r="D27" s="5">
        <v>1</v>
      </c>
      <c r="E27" s="5">
        <v>2</v>
      </c>
      <c r="F27" s="5">
        <v>3</v>
      </c>
      <c r="G27" s="5">
        <v>5</v>
      </c>
      <c r="H27" s="5">
        <v>10</v>
      </c>
      <c r="I27" s="292" t="s">
        <v>3</v>
      </c>
      <c r="J27" s="292"/>
    </row>
    <row r="28" spans="1:13" ht="43.5" x14ac:dyDescent="0.35">
      <c r="A28" s="170" t="s">
        <v>17</v>
      </c>
      <c r="B28" s="5" t="s">
        <v>20</v>
      </c>
      <c r="C28" s="170"/>
      <c r="D28" s="170"/>
      <c r="E28" s="170"/>
      <c r="F28" s="170"/>
      <c r="G28" s="170"/>
      <c r="H28" s="170"/>
      <c r="I28" s="290"/>
      <c r="J28" s="290"/>
    </row>
    <row r="29" spans="1:13" ht="87" x14ac:dyDescent="0.35">
      <c r="A29" s="170" t="s">
        <v>18</v>
      </c>
      <c r="B29" s="5" t="s">
        <v>21</v>
      </c>
      <c r="C29" s="170"/>
      <c r="D29" s="170"/>
      <c r="E29" s="170"/>
      <c r="F29" s="170"/>
      <c r="G29" s="170"/>
      <c r="H29" s="170"/>
      <c r="I29" s="294"/>
      <c r="J29" s="296"/>
    </row>
    <row r="30" spans="1:13" ht="87" x14ac:dyDescent="0.35">
      <c r="A30" s="170" t="s">
        <v>19</v>
      </c>
      <c r="B30" s="7" t="s">
        <v>22</v>
      </c>
      <c r="C30" s="170"/>
      <c r="D30" s="170"/>
      <c r="E30" s="170"/>
      <c r="F30" s="170"/>
      <c r="G30" s="170"/>
      <c r="H30" s="170"/>
      <c r="I30" s="290"/>
      <c r="J30" s="290"/>
    </row>
    <row r="31" spans="1:13" ht="29" x14ac:dyDescent="0.35">
      <c r="A31" s="8"/>
      <c r="B31" s="5" t="s">
        <v>23</v>
      </c>
      <c r="C31" s="170"/>
      <c r="D31" s="170"/>
      <c r="E31" s="170"/>
      <c r="F31" s="170"/>
      <c r="G31" s="170"/>
      <c r="H31" s="170"/>
      <c r="I31" s="290"/>
      <c r="J31" s="290"/>
    </row>
    <row r="32" spans="1:13" ht="43.5" x14ac:dyDescent="0.35">
      <c r="A32" s="290" t="s">
        <v>24</v>
      </c>
      <c r="B32" s="5" t="s">
        <v>20</v>
      </c>
      <c r="C32" s="290" t="s">
        <v>632</v>
      </c>
      <c r="D32" s="290"/>
      <c r="E32" s="290"/>
      <c r="F32" s="290"/>
      <c r="G32" s="290"/>
      <c r="H32" s="290"/>
      <c r="I32" s="290"/>
      <c r="J32" s="290"/>
    </row>
    <row r="33" spans="1:10" ht="87" x14ac:dyDescent="0.35">
      <c r="A33" s="290"/>
      <c r="B33" s="5" t="s">
        <v>21</v>
      </c>
      <c r="C33" s="290" t="s">
        <v>633</v>
      </c>
      <c r="D33" s="290"/>
      <c r="E33" s="290"/>
      <c r="F33" s="290"/>
      <c r="G33" s="290"/>
      <c r="H33" s="290"/>
      <c r="I33" s="290"/>
      <c r="J33" s="290"/>
    </row>
    <row r="34" spans="1:10" ht="87" x14ac:dyDescent="0.35">
      <c r="A34" s="290"/>
      <c r="B34" s="7" t="s">
        <v>25</v>
      </c>
      <c r="C34" s="290"/>
      <c r="D34" s="290"/>
      <c r="E34" s="290"/>
      <c r="F34" s="290"/>
      <c r="G34" s="290"/>
      <c r="H34" s="290"/>
      <c r="I34" s="290"/>
      <c r="J34" s="290"/>
    </row>
    <row r="35" spans="1:10" ht="29" x14ac:dyDescent="0.35">
      <c r="A35" s="290"/>
      <c r="B35" s="5" t="s">
        <v>23</v>
      </c>
      <c r="C35" s="170"/>
      <c r="D35" s="170"/>
      <c r="E35" s="170"/>
      <c r="F35" s="170"/>
      <c r="G35" s="170"/>
      <c r="H35" s="170"/>
      <c r="I35" s="290"/>
      <c r="J35" s="290"/>
    </row>
    <row r="36" spans="1:10" ht="87" x14ac:dyDescent="0.35">
      <c r="A36" s="290" t="s">
        <v>26</v>
      </c>
      <c r="B36" s="5" t="s">
        <v>22</v>
      </c>
      <c r="C36" s="294"/>
      <c r="D36" s="295"/>
      <c r="E36" s="295"/>
      <c r="F36" s="295"/>
      <c r="G36" s="295"/>
      <c r="H36" s="295"/>
      <c r="I36" s="295"/>
      <c r="J36" s="296"/>
    </row>
    <row r="37" spans="1:10" ht="29" x14ac:dyDescent="0.35">
      <c r="A37" s="290"/>
      <c r="B37" s="5" t="s">
        <v>23</v>
      </c>
      <c r="C37" s="170"/>
      <c r="D37" s="170"/>
      <c r="E37" s="170"/>
      <c r="F37" s="170"/>
      <c r="G37" s="170"/>
      <c r="H37" s="170"/>
      <c r="I37" s="290"/>
      <c r="J37" s="290"/>
    </row>
    <row r="38" spans="1:10" ht="43.5" x14ac:dyDescent="0.35">
      <c r="A38" s="170" t="s">
        <v>13</v>
      </c>
      <c r="B38" s="294"/>
      <c r="C38" s="295"/>
      <c r="D38" s="295"/>
      <c r="E38" s="295"/>
      <c r="F38" s="295"/>
      <c r="G38" s="295"/>
      <c r="H38" s="295"/>
      <c r="I38" s="295"/>
      <c r="J38" s="296"/>
    </row>
  </sheetData>
  <mergeCells count="22">
    <mergeCell ref="A36:A37"/>
    <mergeCell ref="C36:J36"/>
    <mergeCell ref="I37:J37"/>
    <mergeCell ref="B38:J38"/>
    <mergeCell ref="I31:J31"/>
    <mergeCell ref="A32:A35"/>
    <mergeCell ref="C32:J32"/>
    <mergeCell ref="C33:J33"/>
    <mergeCell ref="C34:J34"/>
    <mergeCell ref="I35:J35"/>
    <mergeCell ref="I30:J30"/>
    <mergeCell ref="A1:M1"/>
    <mergeCell ref="A2:A3"/>
    <mergeCell ref="B2:M2"/>
    <mergeCell ref="B21:M21"/>
    <mergeCell ref="B22:M22"/>
    <mergeCell ref="A25:J25"/>
    <mergeCell ref="A26:J26"/>
    <mergeCell ref="A27:B27"/>
    <mergeCell ref="I27:J27"/>
    <mergeCell ref="I28:J28"/>
    <mergeCell ref="I29:J29"/>
  </mergeCells>
  <pageMargins left="0.7" right="0.7" top="0.75" bottom="0.75" header="0.3" footer="0.3"/>
</worksheet>
</file>

<file path=xl/worksheets/sheet1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topLeftCell="A4" workbookViewId="0">
      <selection activeCell="B22" sqref="B22:M22"/>
    </sheetView>
  </sheetViews>
  <sheetFormatPr defaultRowHeight="14.5" x14ac:dyDescent="0.35"/>
  <cols>
    <col min="1" max="1" width="25.453125" customWidth="1"/>
    <col min="2" max="2" width="15.26953125" customWidth="1"/>
    <col min="3" max="3" width="13.7265625" customWidth="1"/>
    <col min="4" max="4" width="13.54296875" customWidth="1"/>
    <col min="5" max="5" width="14.26953125" customWidth="1"/>
    <col min="6" max="6" width="13.1796875" customWidth="1"/>
    <col min="7" max="7" width="14.453125" customWidth="1"/>
    <col min="8" max="8" width="14.81640625" customWidth="1"/>
    <col min="9" max="9" width="14.26953125" customWidth="1"/>
    <col min="10" max="10" width="14.453125" customWidth="1"/>
    <col min="11" max="11" width="15.453125" customWidth="1"/>
    <col min="12" max="12" width="14.26953125" customWidth="1"/>
    <col min="13" max="13" width="20.26953125" customWidth="1"/>
  </cols>
  <sheetData>
    <row r="1" spans="1:14" x14ac:dyDescent="0.35">
      <c r="A1" s="289" t="s">
        <v>0</v>
      </c>
      <c r="B1" s="289"/>
      <c r="C1" s="289"/>
      <c r="D1" s="289"/>
      <c r="E1" s="289"/>
      <c r="F1" s="289"/>
      <c r="G1" s="289"/>
      <c r="H1" s="289"/>
      <c r="I1" s="289"/>
      <c r="J1" s="289"/>
      <c r="K1" s="289"/>
      <c r="L1" s="289"/>
      <c r="M1" s="289"/>
    </row>
    <row r="2" spans="1:14" x14ac:dyDescent="0.35">
      <c r="A2" s="290" t="s">
        <v>56</v>
      </c>
      <c r="B2" s="445" t="s">
        <v>2</v>
      </c>
      <c r="C2" s="445"/>
      <c r="D2" s="445"/>
      <c r="E2" s="445"/>
      <c r="F2" s="445"/>
      <c r="G2" s="445"/>
      <c r="H2" s="445"/>
      <c r="I2" s="445"/>
      <c r="J2" s="445"/>
      <c r="K2" s="445"/>
      <c r="L2" s="445"/>
      <c r="M2" s="291"/>
    </row>
    <row r="3" spans="1:14" ht="16.5" x14ac:dyDescent="0.35">
      <c r="A3" s="380"/>
      <c r="B3" s="136" t="s">
        <v>453</v>
      </c>
      <c r="C3" s="136" t="s">
        <v>454</v>
      </c>
      <c r="D3" s="136" t="s">
        <v>455</v>
      </c>
      <c r="E3" s="136" t="s">
        <v>445</v>
      </c>
      <c r="F3" s="136" t="s">
        <v>446</v>
      </c>
      <c r="G3" s="136" t="s">
        <v>447</v>
      </c>
      <c r="H3" s="137" t="s">
        <v>448</v>
      </c>
      <c r="I3" s="137" t="s">
        <v>449</v>
      </c>
      <c r="J3" s="137" t="s">
        <v>450</v>
      </c>
      <c r="K3" s="136" t="s">
        <v>451</v>
      </c>
      <c r="L3" s="136" t="s">
        <v>452</v>
      </c>
      <c r="M3" s="134" t="s">
        <v>3</v>
      </c>
    </row>
    <row r="4" spans="1:14" x14ac:dyDescent="0.35">
      <c r="A4" s="3" t="s">
        <v>4</v>
      </c>
      <c r="B4" s="135">
        <f>SUM(B5:B7)</f>
        <v>0</v>
      </c>
      <c r="C4" s="135">
        <v>0</v>
      </c>
      <c r="D4" s="135">
        <v>0</v>
      </c>
      <c r="E4" s="135">
        <v>0</v>
      </c>
      <c r="F4" s="135">
        <v>0</v>
      </c>
      <c r="G4" s="135">
        <v>0</v>
      </c>
      <c r="H4" s="135">
        <v>0</v>
      </c>
      <c r="I4" s="135">
        <v>0</v>
      </c>
      <c r="J4" s="135">
        <v>0</v>
      </c>
      <c r="K4" s="135">
        <v>0</v>
      </c>
      <c r="L4" s="135">
        <v>0</v>
      </c>
      <c r="M4" s="126">
        <f>SUM(B4:L4)</f>
        <v>0</v>
      </c>
    </row>
    <row r="5" spans="1:14" x14ac:dyDescent="0.35">
      <c r="A5" s="5" t="s">
        <v>5</v>
      </c>
      <c r="B5" s="126">
        <v>0</v>
      </c>
      <c r="C5" s="126">
        <v>0</v>
      </c>
      <c r="D5" s="126">
        <v>0</v>
      </c>
      <c r="E5" s="126">
        <v>0</v>
      </c>
      <c r="F5" s="126">
        <v>0</v>
      </c>
      <c r="G5" s="126">
        <v>0</v>
      </c>
      <c r="H5" s="126">
        <v>0</v>
      </c>
      <c r="I5" s="126">
        <v>0</v>
      </c>
      <c r="J5" s="126">
        <v>0</v>
      </c>
      <c r="K5" s="126">
        <v>0</v>
      </c>
      <c r="L5" s="126">
        <v>0</v>
      </c>
      <c r="M5" s="126">
        <f t="shared" ref="M5:M20" si="0">SUM(B5:L5)</f>
        <v>0</v>
      </c>
    </row>
    <row r="6" spans="1:14" x14ac:dyDescent="0.35">
      <c r="A6" s="5" t="s">
        <v>6</v>
      </c>
      <c r="B6" s="126">
        <v>0</v>
      </c>
      <c r="C6" s="126">
        <v>0</v>
      </c>
      <c r="D6" s="126">
        <v>0</v>
      </c>
      <c r="E6" s="126">
        <v>0</v>
      </c>
      <c r="F6" s="126">
        <v>0</v>
      </c>
      <c r="G6" s="126">
        <v>0</v>
      </c>
      <c r="H6" s="126">
        <v>0</v>
      </c>
      <c r="I6" s="126">
        <v>0</v>
      </c>
      <c r="J6" s="126">
        <v>0</v>
      </c>
      <c r="K6" s="126">
        <v>0</v>
      </c>
      <c r="L6" s="126">
        <v>0</v>
      </c>
      <c r="M6" s="126">
        <f t="shared" si="0"/>
        <v>0</v>
      </c>
    </row>
    <row r="7" spans="1:14" ht="29" x14ac:dyDescent="0.35">
      <c r="A7" s="5" t="s">
        <v>7</v>
      </c>
      <c r="B7" s="126">
        <v>0</v>
      </c>
      <c r="C7" s="126">
        <v>0</v>
      </c>
      <c r="D7" s="126">
        <v>0</v>
      </c>
      <c r="E7" s="126">
        <v>0</v>
      </c>
      <c r="F7" s="126">
        <v>0</v>
      </c>
      <c r="G7" s="126">
        <v>0</v>
      </c>
      <c r="H7" s="126">
        <v>0</v>
      </c>
      <c r="I7" s="126">
        <v>0</v>
      </c>
      <c r="J7" s="126">
        <v>0</v>
      </c>
      <c r="K7" s="126">
        <v>0</v>
      </c>
      <c r="L7" s="126">
        <v>0</v>
      </c>
      <c r="M7" s="126">
        <f t="shared" si="0"/>
        <v>0</v>
      </c>
    </row>
    <row r="8" spans="1:14" x14ac:dyDescent="0.35">
      <c r="A8" s="3" t="s">
        <v>8</v>
      </c>
      <c r="B8" s="126">
        <f>SUM(B9:B11)</f>
        <v>4.7</v>
      </c>
      <c r="C8" s="126">
        <f t="shared" ref="C8:L8" si="1">SUM(C9:C11)</f>
        <v>4.7</v>
      </c>
      <c r="D8" s="126">
        <f t="shared" si="1"/>
        <v>4.7</v>
      </c>
      <c r="E8" s="126">
        <f t="shared" si="1"/>
        <v>5.6</v>
      </c>
      <c r="F8" s="126">
        <f t="shared" si="1"/>
        <v>7</v>
      </c>
      <c r="G8" s="126">
        <f t="shared" si="1"/>
        <v>8.4</v>
      </c>
      <c r="H8" s="126">
        <f t="shared" si="1"/>
        <v>9.9</v>
      </c>
      <c r="I8" s="126">
        <f t="shared" si="1"/>
        <v>11.4</v>
      </c>
      <c r="J8" s="126">
        <f t="shared" si="1"/>
        <v>13</v>
      </c>
      <c r="K8" s="126">
        <f t="shared" si="1"/>
        <v>13.4</v>
      </c>
      <c r="L8" s="126">
        <f t="shared" si="1"/>
        <v>13.8</v>
      </c>
      <c r="M8" s="65">
        <f t="shared" si="0"/>
        <v>96.600000000000009</v>
      </c>
      <c r="N8" s="18"/>
    </row>
    <row r="9" spans="1:14" x14ac:dyDescent="0.35">
      <c r="A9" s="5" t="s">
        <v>5</v>
      </c>
      <c r="B9" s="126">
        <v>4.7</v>
      </c>
      <c r="C9" s="126">
        <v>4.7</v>
      </c>
      <c r="D9" s="126">
        <v>4.7</v>
      </c>
      <c r="E9" s="126">
        <v>5.6</v>
      </c>
      <c r="F9" s="126">
        <v>7</v>
      </c>
      <c r="G9" s="126">
        <v>8.4</v>
      </c>
      <c r="H9" s="126">
        <v>9.9</v>
      </c>
      <c r="I9" s="126">
        <v>11.4</v>
      </c>
      <c r="J9" s="126">
        <v>13</v>
      </c>
      <c r="K9" s="126">
        <v>13.4</v>
      </c>
      <c r="L9" s="126">
        <v>13.8</v>
      </c>
      <c r="M9" s="65">
        <f t="shared" si="0"/>
        <v>96.600000000000009</v>
      </c>
      <c r="N9" s="18"/>
    </row>
    <row r="10" spans="1:14" x14ac:dyDescent="0.35">
      <c r="A10" s="5" t="s">
        <v>6</v>
      </c>
      <c r="B10" s="126">
        <v>0</v>
      </c>
      <c r="C10" s="126">
        <v>0</v>
      </c>
      <c r="D10" s="126">
        <v>0</v>
      </c>
      <c r="E10" s="126">
        <v>0</v>
      </c>
      <c r="F10" s="126">
        <v>0</v>
      </c>
      <c r="G10" s="126">
        <v>0</v>
      </c>
      <c r="H10" s="126">
        <v>0</v>
      </c>
      <c r="I10" s="126">
        <v>0</v>
      </c>
      <c r="J10" s="126">
        <v>0</v>
      </c>
      <c r="K10" s="126">
        <v>0</v>
      </c>
      <c r="L10" s="126">
        <v>0</v>
      </c>
      <c r="M10" s="65">
        <f t="shared" si="0"/>
        <v>0</v>
      </c>
      <c r="N10" s="19"/>
    </row>
    <row r="11" spans="1:14" ht="29" x14ac:dyDescent="0.35">
      <c r="A11" s="5" t="s">
        <v>7</v>
      </c>
      <c r="B11" s="126">
        <v>0</v>
      </c>
      <c r="C11" s="126">
        <v>0</v>
      </c>
      <c r="D11" s="126">
        <v>0</v>
      </c>
      <c r="E11" s="126">
        <v>0</v>
      </c>
      <c r="F11" s="126">
        <v>0</v>
      </c>
      <c r="G11" s="126">
        <v>0</v>
      </c>
      <c r="H11" s="126">
        <v>0</v>
      </c>
      <c r="I11" s="126">
        <v>0</v>
      </c>
      <c r="J11" s="126">
        <v>0</v>
      </c>
      <c r="K11" s="126">
        <v>0</v>
      </c>
      <c r="L11" s="126">
        <v>0</v>
      </c>
      <c r="M11" s="65">
        <f t="shared" si="0"/>
        <v>0</v>
      </c>
      <c r="N11" s="19"/>
    </row>
    <row r="12" spans="1:14" x14ac:dyDescent="0.35">
      <c r="A12" s="3" t="s">
        <v>11</v>
      </c>
      <c r="B12" s="126">
        <f>SUM(B13:B15)</f>
        <v>-4.7</v>
      </c>
      <c r="C12" s="126">
        <f t="shared" ref="C12:L12" si="2">SUM(C13:C15)</f>
        <v>-4.7</v>
      </c>
      <c r="D12" s="126">
        <f t="shared" si="2"/>
        <v>-4.7</v>
      </c>
      <c r="E12" s="126">
        <f t="shared" si="2"/>
        <v>-5.6</v>
      </c>
      <c r="F12" s="126">
        <f t="shared" si="2"/>
        <v>-7</v>
      </c>
      <c r="G12" s="126">
        <f t="shared" si="2"/>
        <v>-8.4</v>
      </c>
      <c r="H12" s="126">
        <f t="shared" si="2"/>
        <v>-9.9</v>
      </c>
      <c r="I12" s="126">
        <f t="shared" si="2"/>
        <v>-11.4</v>
      </c>
      <c r="J12" s="126">
        <f t="shared" si="2"/>
        <v>-13</v>
      </c>
      <c r="K12" s="126">
        <f t="shared" si="2"/>
        <v>-13.4</v>
      </c>
      <c r="L12" s="126">
        <f t="shared" si="2"/>
        <v>-13.8</v>
      </c>
      <c r="M12" s="65">
        <f t="shared" si="0"/>
        <v>-96.600000000000009</v>
      </c>
      <c r="N12" s="18"/>
    </row>
    <row r="13" spans="1:14" x14ac:dyDescent="0.35">
      <c r="A13" s="5" t="s">
        <v>5</v>
      </c>
      <c r="B13" s="126">
        <v>-4.7</v>
      </c>
      <c r="C13" s="126">
        <v>-4.7</v>
      </c>
      <c r="D13" s="126">
        <v>-4.7</v>
      </c>
      <c r="E13" s="126">
        <v>-5.6</v>
      </c>
      <c r="F13" s="126">
        <v>-7</v>
      </c>
      <c r="G13" s="126">
        <v>-8.4</v>
      </c>
      <c r="H13" s="126">
        <v>-9.9</v>
      </c>
      <c r="I13" s="126">
        <v>-11.4</v>
      </c>
      <c r="J13" s="126">
        <v>-13</v>
      </c>
      <c r="K13" s="126">
        <v>-13.4</v>
      </c>
      <c r="L13" s="126">
        <v>-13.8</v>
      </c>
      <c r="M13" s="65">
        <f t="shared" si="0"/>
        <v>-96.600000000000009</v>
      </c>
      <c r="N13" s="18"/>
    </row>
    <row r="14" spans="1:14" x14ac:dyDescent="0.35">
      <c r="A14" s="5" t="s">
        <v>6</v>
      </c>
      <c r="B14" s="126">
        <v>0</v>
      </c>
      <c r="C14" s="126">
        <v>0</v>
      </c>
      <c r="D14" s="126">
        <v>0</v>
      </c>
      <c r="E14" s="126">
        <v>0</v>
      </c>
      <c r="F14" s="126">
        <v>0</v>
      </c>
      <c r="G14" s="126">
        <v>0</v>
      </c>
      <c r="H14" s="126">
        <v>0</v>
      </c>
      <c r="I14" s="126">
        <v>0</v>
      </c>
      <c r="J14" s="126">
        <v>0</v>
      </c>
      <c r="K14" s="126">
        <v>0</v>
      </c>
      <c r="L14" s="126">
        <v>0</v>
      </c>
      <c r="M14" s="126">
        <f t="shared" si="0"/>
        <v>0</v>
      </c>
      <c r="N14" s="17"/>
    </row>
    <row r="15" spans="1:14" ht="29" x14ac:dyDescent="0.35">
      <c r="A15" s="5" t="s">
        <v>7</v>
      </c>
      <c r="B15" s="126">
        <v>0</v>
      </c>
      <c r="C15" s="126">
        <v>0</v>
      </c>
      <c r="D15" s="126">
        <v>0</v>
      </c>
      <c r="E15" s="126">
        <v>0</v>
      </c>
      <c r="F15" s="126">
        <v>0</v>
      </c>
      <c r="G15" s="126">
        <v>0</v>
      </c>
      <c r="H15" s="126">
        <v>0</v>
      </c>
      <c r="I15" s="126">
        <v>0</v>
      </c>
      <c r="J15" s="126">
        <v>0</v>
      </c>
      <c r="K15" s="126">
        <v>0</v>
      </c>
      <c r="L15" s="126">
        <v>0</v>
      </c>
      <c r="M15" s="126">
        <f t="shared" si="0"/>
        <v>0</v>
      </c>
    </row>
    <row r="16" spans="1:14" ht="43.5" x14ac:dyDescent="0.35">
      <c r="A16" s="3" t="s">
        <v>9</v>
      </c>
      <c r="B16" s="65">
        <v>0.7</v>
      </c>
      <c r="C16" s="65">
        <v>7.7</v>
      </c>
      <c r="D16" s="65">
        <v>7.9</v>
      </c>
      <c r="E16" s="126">
        <v>0.5</v>
      </c>
      <c r="F16" s="126">
        <v>0</v>
      </c>
      <c r="G16" s="126">
        <v>0</v>
      </c>
      <c r="H16" s="126">
        <v>0</v>
      </c>
      <c r="I16" s="126">
        <v>0</v>
      </c>
      <c r="J16" s="126">
        <v>0</v>
      </c>
      <c r="K16" s="126">
        <v>0</v>
      </c>
      <c r="L16" s="126">
        <v>0</v>
      </c>
      <c r="M16" s="126">
        <f t="shared" si="0"/>
        <v>16.8</v>
      </c>
    </row>
    <row r="17" spans="1:13" ht="29" x14ac:dyDescent="0.35">
      <c r="A17" s="3" t="s">
        <v>10</v>
      </c>
      <c r="B17" s="126">
        <f>SUM(B18:B20)</f>
        <v>0</v>
      </c>
      <c r="C17" s="126">
        <f t="shared" ref="C17:L17" si="3">SUM(C18:C20)</f>
        <v>0</v>
      </c>
      <c r="D17" s="126">
        <f t="shared" si="3"/>
        <v>0</v>
      </c>
      <c r="E17" s="126">
        <f t="shared" si="3"/>
        <v>0</v>
      </c>
      <c r="F17" s="126">
        <f t="shared" si="3"/>
        <v>0</v>
      </c>
      <c r="G17" s="126">
        <f t="shared" si="3"/>
        <v>0</v>
      </c>
      <c r="H17" s="126">
        <f t="shared" si="3"/>
        <v>0</v>
      </c>
      <c r="I17" s="126">
        <f t="shared" si="3"/>
        <v>0</v>
      </c>
      <c r="J17" s="126">
        <f t="shared" si="3"/>
        <v>0</v>
      </c>
      <c r="K17" s="126">
        <f t="shared" si="3"/>
        <v>0</v>
      </c>
      <c r="L17" s="126">
        <f t="shared" si="3"/>
        <v>0</v>
      </c>
      <c r="M17" s="126">
        <f t="shared" si="0"/>
        <v>0</v>
      </c>
    </row>
    <row r="18" spans="1:13" x14ac:dyDescent="0.35">
      <c r="A18" s="5" t="s">
        <v>5</v>
      </c>
      <c r="B18" s="126">
        <v>0</v>
      </c>
      <c r="C18" s="126">
        <v>0</v>
      </c>
      <c r="D18" s="126">
        <v>0</v>
      </c>
      <c r="E18" s="126">
        <v>0</v>
      </c>
      <c r="F18" s="126">
        <v>0</v>
      </c>
      <c r="G18" s="126">
        <v>0</v>
      </c>
      <c r="H18" s="126">
        <v>0</v>
      </c>
      <c r="I18" s="126">
        <v>0</v>
      </c>
      <c r="J18" s="126">
        <v>0</v>
      </c>
      <c r="K18" s="126">
        <v>0</v>
      </c>
      <c r="L18" s="126">
        <v>0</v>
      </c>
      <c r="M18" s="126">
        <f t="shared" si="0"/>
        <v>0</v>
      </c>
    </row>
    <row r="19" spans="1:13" x14ac:dyDescent="0.35">
      <c r="A19" s="5" t="s">
        <v>6</v>
      </c>
      <c r="B19" s="126">
        <v>0</v>
      </c>
      <c r="C19" s="126">
        <v>0</v>
      </c>
      <c r="D19" s="126">
        <v>0</v>
      </c>
      <c r="E19" s="126">
        <v>0</v>
      </c>
      <c r="F19" s="126">
        <v>0</v>
      </c>
      <c r="G19" s="126">
        <v>0</v>
      </c>
      <c r="H19" s="126">
        <v>0</v>
      </c>
      <c r="I19" s="126">
        <v>0</v>
      </c>
      <c r="J19" s="126">
        <v>0</v>
      </c>
      <c r="K19" s="126">
        <v>0</v>
      </c>
      <c r="L19" s="126">
        <v>0</v>
      </c>
      <c r="M19" s="126">
        <f t="shared" si="0"/>
        <v>0</v>
      </c>
    </row>
    <row r="20" spans="1:13" ht="29" x14ac:dyDescent="0.35">
      <c r="A20" s="5" t="s">
        <v>7</v>
      </c>
      <c r="B20" s="126">
        <v>0</v>
      </c>
      <c r="C20" s="126">
        <v>0</v>
      </c>
      <c r="D20" s="126">
        <v>0</v>
      </c>
      <c r="E20" s="126">
        <v>0</v>
      </c>
      <c r="F20" s="126">
        <v>0</v>
      </c>
      <c r="G20" s="126">
        <v>0</v>
      </c>
      <c r="H20" s="126">
        <v>0</v>
      </c>
      <c r="I20" s="126">
        <v>0</v>
      </c>
      <c r="J20" s="126">
        <v>0</v>
      </c>
      <c r="K20" s="126">
        <v>0</v>
      </c>
      <c r="L20" s="126">
        <v>0</v>
      </c>
      <c r="M20" s="126">
        <f t="shared" si="0"/>
        <v>0</v>
      </c>
    </row>
    <row r="21" spans="1:13" x14ac:dyDescent="0.35">
      <c r="A21" s="5"/>
      <c r="B21" s="125"/>
      <c r="C21" s="125"/>
      <c r="D21" s="125"/>
      <c r="E21" s="125"/>
      <c r="F21" s="125"/>
      <c r="G21" s="125"/>
      <c r="H21" s="125"/>
      <c r="I21" s="125"/>
      <c r="J21" s="125"/>
      <c r="K21" s="125"/>
      <c r="L21" s="125"/>
      <c r="M21" s="125"/>
    </row>
    <row r="22" spans="1:13" ht="81.75" customHeight="1" x14ac:dyDescent="0.35">
      <c r="A22" s="5" t="s">
        <v>12</v>
      </c>
      <c r="B22" s="401" t="s">
        <v>456</v>
      </c>
      <c r="C22" s="401"/>
      <c r="D22" s="401"/>
      <c r="E22" s="401"/>
      <c r="F22" s="401"/>
      <c r="G22" s="401"/>
      <c r="H22" s="401"/>
      <c r="I22" s="401"/>
      <c r="J22" s="401"/>
      <c r="K22" s="401"/>
      <c r="L22" s="401"/>
      <c r="M22" s="401"/>
    </row>
    <row r="23" spans="1:13" ht="175.5" customHeight="1" x14ac:dyDescent="0.35">
      <c r="A23" s="5" t="s">
        <v>13</v>
      </c>
      <c r="B23" s="290" t="s">
        <v>406</v>
      </c>
      <c r="C23" s="290"/>
      <c r="D23" s="290"/>
      <c r="E23" s="290"/>
      <c r="F23" s="290"/>
      <c r="G23" s="290"/>
      <c r="H23" s="290"/>
      <c r="I23" s="290"/>
      <c r="J23" s="290"/>
      <c r="K23" s="290"/>
      <c r="L23" s="290"/>
      <c r="M23" s="290"/>
    </row>
    <row r="26" spans="1:13" x14ac:dyDescent="0.35">
      <c r="A26" s="289" t="s">
        <v>14</v>
      </c>
      <c r="B26" s="289"/>
      <c r="C26" s="289"/>
      <c r="D26" s="289"/>
      <c r="E26" s="289"/>
      <c r="F26" s="289"/>
      <c r="G26" s="289"/>
      <c r="H26" s="289"/>
      <c r="I26" s="289"/>
      <c r="J26" s="289"/>
    </row>
    <row r="27" spans="1:13" x14ac:dyDescent="0.35">
      <c r="A27" s="291" t="s">
        <v>15</v>
      </c>
      <c r="B27" s="291"/>
      <c r="C27" s="291"/>
      <c r="D27" s="291"/>
      <c r="E27" s="291"/>
      <c r="F27" s="291"/>
      <c r="G27" s="291"/>
      <c r="H27" s="291"/>
      <c r="I27" s="291"/>
      <c r="J27" s="291"/>
    </row>
    <row r="28" spans="1:13" x14ac:dyDescent="0.35">
      <c r="A28" s="290" t="s">
        <v>16</v>
      </c>
      <c r="B28" s="290"/>
      <c r="C28" s="6">
        <v>0</v>
      </c>
      <c r="D28" s="5">
        <v>1</v>
      </c>
      <c r="E28" s="5">
        <v>2</v>
      </c>
      <c r="F28" s="5">
        <v>3</v>
      </c>
      <c r="G28" s="5">
        <v>5</v>
      </c>
      <c r="H28" s="5">
        <v>10</v>
      </c>
      <c r="I28" s="292" t="s">
        <v>3</v>
      </c>
      <c r="J28" s="292"/>
    </row>
    <row r="29" spans="1:13" ht="29" x14ac:dyDescent="0.35">
      <c r="A29" s="125" t="s">
        <v>17</v>
      </c>
      <c r="B29" s="5" t="s">
        <v>20</v>
      </c>
      <c r="C29" s="125"/>
      <c r="D29" s="125"/>
      <c r="E29" s="125"/>
      <c r="F29" s="125"/>
      <c r="G29" s="125"/>
      <c r="H29" s="125"/>
      <c r="I29" s="290"/>
      <c r="J29" s="290"/>
    </row>
    <row r="30" spans="1:13" ht="43.5" x14ac:dyDescent="0.35">
      <c r="A30" s="125" t="s">
        <v>18</v>
      </c>
      <c r="B30" s="5" t="s">
        <v>21</v>
      </c>
      <c r="C30" s="125"/>
      <c r="D30" s="125"/>
      <c r="E30" s="125"/>
      <c r="F30" s="125"/>
      <c r="G30" s="125"/>
      <c r="H30" s="125"/>
      <c r="I30" s="294"/>
      <c r="J30" s="296"/>
    </row>
    <row r="31" spans="1:13" ht="58" x14ac:dyDescent="0.35">
      <c r="A31" s="125" t="s">
        <v>19</v>
      </c>
      <c r="B31" s="7" t="s">
        <v>22</v>
      </c>
      <c r="C31" s="125"/>
      <c r="D31" s="125"/>
      <c r="E31" s="125"/>
      <c r="F31" s="125"/>
      <c r="G31" s="125"/>
      <c r="H31" s="125"/>
      <c r="I31" s="290"/>
      <c r="J31" s="290"/>
    </row>
    <row r="32" spans="1:13" x14ac:dyDescent="0.35">
      <c r="A32" s="8"/>
      <c r="B32" s="5" t="s">
        <v>23</v>
      </c>
      <c r="C32" s="125"/>
      <c r="D32" s="125"/>
      <c r="E32" s="125"/>
      <c r="F32" s="125"/>
      <c r="G32" s="125"/>
      <c r="H32" s="125"/>
      <c r="I32" s="290"/>
      <c r="J32" s="290"/>
    </row>
    <row r="33" spans="1:10" ht="147" customHeight="1" x14ac:dyDescent="0.35">
      <c r="A33" s="290" t="s">
        <v>24</v>
      </c>
      <c r="B33" s="5" t="s">
        <v>20</v>
      </c>
      <c r="C33" s="290"/>
      <c r="D33" s="290"/>
      <c r="E33" s="290"/>
      <c r="F33" s="290"/>
      <c r="G33" s="290"/>
      <c r="H33" s="290"/>
      <c r="I33" s="290"/>
      <c r="J33" s="290"/>
    </row>
    <row r="34" spans="1:10" ht="132" customHeight="1" x14ac:dyDescent="0.35">
      <c r="A34" s="290"/>
      <c r="B34" s="5" t="s">
        <v>21</v>
      </c>
      <c r="C34" s="290"/>
      <c r="D34" s="290"/>
      <c r="E34" s="290"/>
      <c r="F34" s="290"/>
      <c r="G34" s="290"/>
      <c r="H34" s="290"/>
      <c r="I34" s="290"/>
      <c r="J34" s="290"/>
    </row>
    <row r="35" spans="1:10" ht="86.25" customHeight="1" x14ac:dyDescent="0.35">
      <c r="A35" s="290"/>
      <c r="B35" s="7" t="s">
        <v>25</v>
      </c>
      <c r="C35" s="290"/>
      <c r="D35" s="290"/>
      <c r="E35" s="290"/>
      <c r="F35" s="290"/>
      <c r="G35" s="290"/>
      <c r="H35" s="290"/>
      <c r="I35" s="290"/>
      <c r="J35" s="290"/>
    </row>
    <row r="36" spans="1:10" x14ac:dyDescent="0.35">
      <c r="A36" s="290"/>
      <c r="B36" s="5" t="s">
        <v>23</v>
      </c>
      <c r="C36" s="125"/>
      <c r="D36" s="125"/>
      <c r="E36" s="125"/>
      <c r="F36" s="125"/>
      <c r="G36" s="125"/>
      <c r="H36" s="125"/>
      <c r="I36" s="290"/>
      <c r="J36" s="290"/>
    </row>
    <row r="37" spans="1:10" ht="58" x14ac:dyDescent="0.35">
      <c r="A37" s="290" t="s">
        <v>26</v>
      </c>
      <c r="B37" s="5" t="s">
        <v>22</v>
      </c>
      <c r="C37" s="294"/>
      <c r="D37" s="295"/>
      <c r="E37" s="295"/>
      <c r="F37" s="295"/>
      <c r="G37" s="295"/>
      <c r="H37" s="295"/>
      <c r="I37" s="295"/>
      <c r="J37" s="296"/>
    </row>
    <row r="38" spans="1:10" x14ac:dyDescent="0.35">
      <c r="A38" s="290"/>
      <c r="B38" s="5" t="s">
        <v>23</v>
      </c>
      <c r="C38" s="125"/>
      <c r="D38" s="125"/>
      <c r="E38" s="125"/>
      <c r="F38" s="125"/>
      <c r="G38" s="125"/>
      <c r="H38" s="125"/>
      <c r="I38" s="290"/>
      <c r="J38" s="290"/>
    </row>
    <row r="39" spans="1:10" ht="43.5" x14ac:dyDescent="0.35">
      <c r="A39" s="125" t="s">
        <v>13</v>
      </c>
      <c r="B39" s="294"/>
      <c r="C39" s="295"/>
      <c r="D39" s="295"/>
      <c r="E39" s="295"/>
      <c r="F39" s="295"/>
      <c r="G39" s="295"/>
      <c r="H39" s="295"/>
      <c r="I39" s="295"/>
      <c r="J39" s="296"/>
    </row>
  </sheetData>
  <mergeCells count="22">
    <mergeCell ref="I31:J31"/>
    <mergeCell ref="A1:M1"/>
    <mergeCell ref="A2:A3"/>
    <mergeCell ref="B2:M2"/>
    <mergeCell ref="B22:M22"/>
    <mergeCell ref="B23:M23"/>
    <mergeCell ref="A26:J26"/>
    <mergeCell ref="A27:J27"/>
    <mergeCell ref="A28:B28"/>
    <mergeCell ref="I28:J28"/>
    <mergeCell ref="I29:J29"/>
    <mergeCell ref="I30:J30"/>
    <mergeCell ref="A37:A38"/>
    <mergeCell ref="C37:J37"/>
    <mergeCell ref="I38:J38"/>
    <mergeCell ref="B39:J39"/>
    <mergeCell ref="I32:J32"/>
    <mergeCell ref="A33:A36"/>
    <mergeCell ref="C33:J33"/>
    <mergeCell ref="C34:J34"/>
    <mergeCell ref="C35:J35"/>
    <mergeCell ref="I36:J36"/>
  </mergeCells>
  <pageMargins left="0.7" right="0.7" top="0.75" bottom="0.75" header="0.3" footer="0.3"/>
  <pageSetup paperSize="9" orientation="portrait" r:id="rId1"/>
</worksheet>
</file>

<file path=xl/worksheets/sheet1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2"/>
  <dimension ref="A1:P39"/>
  <sheetViews>
    <sheetView zoomScale="70" zoomScaleNormal="70" workbookViewId="0">
      <selection sqref="A1:XFD1048576"/>
    </sheetView>
  </sheetViews>
  <sheetFormatPr defaultRowHeight="14.5" x14ac:dyDescent="0.35"/>
  <cols>
    <col min="1" max="1" width="25.453125" customWidth="1"/>
    <col min="2" max="2" width="15.26953125" customWidth="1"/>
    <col min="3" max="3" width="13.7265625" customWidth="1"/>
    <col min="4" max="4" width="13.54296875" customWidth="1"/>
    <col min="5" max="5" width="14.26953125" customWidth="1"/>
    <col min="6" max="6" width="13.1796875" customWidth="1"/>
    <col min="7" max="7" width="14.453125" customWidth="1"/>
    <col min="8" max="8" width="14.81640625" customWidth="1"/>
    <col min="9" max="9" width="14.26953125" customWidth="1"/>
    <col min="10" max="10" width="14.453125" customWidth="1"/>
    <col min="11" max="11" width="15.453125" customWidth="1"/>
    <col min="12" max="12" width="14.26953125" customWidth="1"/>
    <col min="13" max="13" width="20.26953125" customWidth="1"/>
  </cols>
  <sheetData>
    <row r="1" spans="1:16" x14ac:dyDescent="0.35">
      <c r="A1" s="289" t="s">
        <v>0</v>
      </c>
      <c r="B1" s="289"/>
      <c r="C1" s="289"/>
      <c r="D1" s="289"/>
      <c r="E1" s="289"/>
      <c r="F1" s="289"/>
      <c r="G1" s="289"/>
      <c r="H1" s="289"/>
      <c r="I1" s="289"/>
      <c r="J1" s="289"/>
      <c r="K1" s="289"/>
      <c r="L1" s="289"/>
      <c r="M1" s="289"/>
    </row>
    <row r="2" spans="1:16" x14ac:dyDescent="0.35">
      <c r="A2" s="290" t="s">
        <v>56</v>
      </c>
      <c r="B2" s="291" t="s">
        <v>2</v>
      </c>
      <c r="C2" s="291"/>
      <c r="D2" s="291"/>
      <c r="E2" s="291"/>
      <c r="F2" s="291"/>
      <c r="G2" s="291"/>
      <c r="H2" s="291"/>
      <c r="I2" s="291"/>
      <c r="J2" s="291"/>
      <c r="K2" s="291"/>
      <c r="L2" s="291"/>
      <c r="M2" s="291"/>
    </row>
    <row r="3" spans="1:16" x14ac:dyDescent="0.35">
      <c r="A3" s="290"/>
      <c r="B3" s="1">
        <v>0</v>
      </c>
      <c r="C3" s="1">
        <v>1</v>
      </c>
      <c r="D3" s="1">
        <v>2</v>
      </c>
      <c r="E3" s="1">
        <v>3</v>
      </c>
      <c r="F3" s="1">
        <v>4</v>
      </c>
      <c r="G3" s="1">
        <v>5</v>
      </c>
      <c r="H3" s="1">
        <v>6</v>
      </c>
      <c r="I3" s="1">
        <v>7</v>
      </c>
      <c r="J3" s="1">
        <v>8</v>
      </c>
      <c r="K3" s="1">
        <v>9</v>
      </c>
      <c r="L3" s="1">
        <v>10</v>
      </c>
      <c r="M3" s="2" t="s">
        <v>3</v>
      </c>
    </row>
    <row r="4" spans="1:16" x14ac:dyDescent="0.35">
      <c r="A4" s="3" t="s">
        <v>4</v>
      </c>
      <c r="B4" s="63">
        <f>SUM(B5:B7)</f>
        <v>0</v>
      </c>
      <c r="C4" s="63">
        <v>0</v>
      </c>
      <c r="D4" s="63">
        <v>0</v>
      </c>
      <c r="E4" s="63">
        <v>0</v>
      </c>
      <c r="F4" s="63">
        <v>0</v>
      </c>
      <c r="G4" s="63">
        <v>0</v>
      </c>
      <c r="H4" s="63">
        <v>0</v>
      </c>
      <c r="I4" s="63">
        <v>0</v>
      </c>
      <c r="J4" s="63">
        <v>0</v>
      </c>
      <c r="K4" s="63">
        <v>0</v>
      </c>
      <c r="L4" s="63">
        <v>0</v>
      </c>
      <c r="M4" s="63">
        <f>SUM(B4:L4)</f>
        <v>0</v>
      </c>
    </row>
    <row r="5" spans="1:16" x14ac:dyDescent="0.35">
      <c r="A5" s="5" t="s">
        <v>5</v>
      </c>
      <c r="B5" s="63">
        <v>0</v>
      </c>
      <c r="C5" s="63">
        <v>0</v>
      </c>
      <c r="D5" s="63">
        <v>0</v>
      </c>
      <c r="E5" s="63">
        <v>0</v>
      </c>
      <c r="F5" s="63">
        <v>0</v>
      </c>
      <c r="G5" s="63">
        <v>0</v>
      </c>
      <c r="H5" s="63">
        <v>0</v>
      </c>
      <c r="I5" s="63">
        <v>0</v>
      </c>
      <c r="J5" s="63">
        <v>0</v>
      </c>
      <c r="K5" s="63">
        <v>0</v>
      </c>
      <c r="L5" s="63">
        <v>0</v>
      </c>
      <c r="M5" s="63">
        <f t="shared" ref="M5:M20" si="0">SUM(B5:L5)</f>
        <v>0</v>
      </c>
    </row>
    <row r="6" spans="1:16" x14ac:dyDescent="0.35">
      <c r="A6" s="5" t="s">
        <v>6</v>
      </c>
      <c r="B6" s="63">
        <v>0</v>
      </c>
      <c r="C6" s="63">
        <v>0</v>
      </c>
      <c r="D6" s="63">
        <v>0</v>
      </c>
      <c r="E6" s="63">
        <v>0</v>
      </c>
      <c r="F6" s="63">
        <v>0</v>
      </c>
      <c r="G6" s="63">
        <v>0</v>
      </c>
      <c r="H6" s="63">
        <v>0</v>
      </c>
      <c r="I6" s="63">
        <v>0</v>
      </c>
      <c r="J6" s="63">
        <v>0</v>
      </c>
      <c r="K6" s="63">
        <v>0</v>
      </c>
      <c r="L6" s="63">
        <v>0</v>
      </c>
      <c r="M6" s="63">
        <f t="shared" si="0"/>
        <v>0</v>
      </c>
    </row>
    <row r="7" spans="1:16" ht="29" x14ac:dyDescent="0.35">
      <c r="A7" s="5" t="s">
        <v>7</v>
      </c>
      <c r="B7" s="63">
        <v>0</v>
      </c>
      <c r="C7" s="63">
        <v>0</v>
      </c>
      <c r="D7" s="63">
        <v>0</v>
      </c>
      <c r="E7" s="63">
        <v>0</v>
      </c>
      <c r="F7" s="63">
        <v>0</v>
      </c>
      <c r="G7" s="63">
        <v>0</v>
      </c>
      <c r="H7" s="63">
        <v>0</v>
      </c>
      <c r="I7" s="63">
        <v>0</v>
      </c>
      <c r="J7" s="63">
        <v>0</v>
      </c>
      <c r="K7" s="63">
        <v>0</v>
      </c>
      <c r="L7" s="63">
        <v>0</v>
      </c>
      <c r="M7" s="63">
        <f t="shared" si="0"/>
        <v>0</v>
      </c>
    </row>
    <row r="8" spans="1:16" x14ac:dyDescent="0.35">
      <c r="A8" s="3" t="s">
        <v>8</v>
      </c>
      <c r="B8" s="63">
        <f>SUM(B9:B11)</f>
        <v>21.8</v>
      </c>
      <c r="C8" s="63">
        <f t="shared" ref="C8:L8" si="1">SUM(C9:C11)</f>
        <v>61.3</v>
      </c>
      <c r="D8" s="63">
        <f t="shared" si="1"/>
        <v>74.5</v>
      </c>
      <c r="E8" s="63">
        <f t="shared" si="1"/>
        <v>52.5</v>
      </c>
      <c r="F8" s="63">
        <f t="shared" si="1"/>
        <v>48.9</v>
      </c>
      <c r="G8" s="63">
        <f t="shared" si="1"/>
        <v>58.2</v>
      </c>
      <c r="H8" s="63">
        <f t="shared" si="1"/>
        <v>199.6</v>
      </c>
      <c r="I8" s="63">
        <f t="shared" si="1"/>
        <v>61.1</v>
      </c>
      <c r="J8" s="63">
        <f t="shared" si="1"/>
        <v>62.6</v>
      </c>
      <c r="K8" s="63">
        <f t="shared" si="1"/>
        <v>64.099999999999994</v>
      </c>
      <c r="L8" s="63">
        <f t="shared" si="1"/>
        <v>65.8</v>
      </c>
      <c r="M8" s="63">
        <f t="shared" si="0"/>
        <v>770.4</v>
      </c>
      <c r="N8" s="18"/>
    </row>
    <row r="9" spans="1:16" x14ac:dyDescent="0.35">
      <c r="A9" s="5" t="s">
        <v>5</v>
      </c>
      <c r="B9" s="63">
        <v>21.8</v>
      </c>
      <c r="C9" s="63">
        <v>61.3</v>
      </c>
      <c r="D9" s="63">
        <v>74.5</v>
      </c>
      <c r="E9" s="63">
        <v>52.5</v>
      </c>
      <c r="F9" s="63">
        <v>48.9</v>
      </c>
      <c r="G9" s="63">
        <v>58.2</v>
      </c>
      <c r="H9" s="63">
        <v>199.6</v>
      </c>
      <c r="I9" s="63">
        <v>61.1</v>
      </c>
      <c r="J9" s="63">
        <v>62.6</v>
      </c>
      <c r="K9" s="63">
        <v>64.099999999999994</v>
      </c>
      <c r="L9" s="63">
        <v>65.8</v>
      </c>
      <c r="M9" s="63">
        <f t="shared" si="0"/>
        <v>770.4</v>
      </c>
      <c r="N9" s="18"/>
    </row>
    <row r="10" spans="1:16" x14ac:dyDescent="0.35">
      <c r="A10" s="5" t="s">
        <v>6</v>
      </c>
      <c r="B10" s="63">
        <v>0</v>
      </c>
      <c r="C10" s="63">
        <v>0</v>
      </c>
      <c r="D10" s="63">
        <v>0</v>
      </c>
      <c r="E10" s="63">
        <v>0</v>
      </c>
      <c r="F10" s="63">
        <v>0</v>
      </c>
      <c r="G10" s="63">
        <v>0</v>
      </c>
      <c r="H10" s="63">
        <v>0</v>
      </c>
      <c r="I10" s="63">
        <v>0</v>
      </c>
      <c r="J10" s="63">
        <v>0</v>
      </c>
      <c r="K10" s="63">
        <v>0</v>
      </c>
      <c r="L10" s="63">
        <v>0</v>
      </c>
      <c r="M10" s="63">
        <f t="shared" si="0"/>
        <v>0</v>
      </c>
      <c r="N10" s="19"/>
    </row>
    <row r="11" spans="1:16" ht="29" x14ac:dyDescent="0.35">
      <c r="A11" s="5" t="s">
        <v>7</v>
      </c>
      <c r="B11" s="63">
        <v>0</v>
      </c>
      <c r="C11" s="63">
        <v>0</v>
      </c>
      <c r="D11" s="63">
        <v>0</v>
      </c>
      <c r="E11" s="63">
        <v>0</v>
      </c>
      <c r="F11" s="63">
        <v>0</v>
      </c>
      <c r="G11" s="63">
        <v>0</v>
      </c>
      <c r="H11" s="63">
        <v>0</v>
      </c>
      <c r="I11" s="63">
        <v>0</v>
      </c>
      <c r="J11" s="63">
        <v>0</v>
      </c>
      <c r="K11" s="63">
        <v>0</v>
      </c>
      <c r="L11" s="63">
        <v>0</v>
      </c>
      <c r="M11" s="63">
        <f t="shared" si="0"/>
        <v>0</v>
      </c>
      <c r="N11" s="19"/>
    </row>
    <row r="12" spans="1:16" x14ac:dyDescent="0.35">
      <c r="A12" s="3" t="s">
        <v>11</v>
      </c>
      <c r="B12" s="63">
        <f>SUM(B13:B15)</f>
        <v>-21.8</v>
      </c>
      <c r="C12" s="63">
        <f t="shared" ref="C12:L12" si="2">SUM(C13:C15)</f>
        <v>-61.3</v>
      </c>
      <c r="D12" s="63">
        <f t="shared" si="2"/>
        <v>-74.5</v>
      </c>
      <c r="E12" s="63">
        <f t="shared" si="2"/>
        <v>-52.5</v>
      </c>
      <c r="F12" s="63">
        <f t="shared" si="2"/>
        <v>-48.9</v>
      </c>
      <c r="G12" s="63">
        <f t="shared" si="2"/>
        <v>-58.2</v>
      </c>
      <c r="H12" s="63">
        <f t="shared" si="2"/>
        <v>-199.6</v>
      </c>
      <c r="I12" s="63">
        <f t="shared" si="2"/>
        <v>-61.1</v>
      </c>
      <c r="J12" s="63">
        <f t="shared" si="2"/>
        <v>-62.6</v>
      </c>
      <c r="K12" s="63">
        <f t="shared" si="2"/>
        <v>-64.099999999999994</v>
      </c>
      <c r="L12" s="63">
        <f t="shared" si="2"/>
        <v>-65.8</v>
      </c>
      <c r="M12" s="63">
        <f t="shared" si="0"/>
        <v>-770.4</v>
      </c>
      <c r="N12" s="18"/>
    </row>
    <row r="13" spans="1:16" x14ac:dyDescent="0.35">
      <c r="A13" s="5" t="s">
        <v>5</v>
      </c>
      <c r="B13" s="63">
        <v>-21.8</v>
      </c>
      <c r="C13" s="63">
        <v>-61.3</v>
      </c>
      <c r="D13" s="63">
        <v>-74.5</v>
      </c>
      <c r="E13" s="63">
        <v>-52.5</v>
      </c>
      <c r="F13" s="63">
        <v>-48.9</v>
      </c>
      <c r="G13" s="63">
        <v>-58.2</v>
      </c>
      <c r="H13" s="63">
        <v>-199.6</v>
      </c>
      <c r="I13" s="63">
        <v>-61.1</v>
      </c>
      <c r="J13" s="63">
        <v>-62.6</v>
      </c>
      <c r="K13" s="63">
        <v>-64.099999999999994</v>
      </c>
      <c r="L13" s="63">
        <v>-65.8</v>
      </c>
      <c r="M13" s="63">
        <f t="shared" si="0"/>
        <v>-770.4</v>
      </c>
      <c r="N13" s="18"/>
    </row>
    <row r="14" spans="1:16" x14ac:dyDescent="0.35">
      <c r="A14" s="5" t="s">
        <v>6</v>
      </c>
      <c r="B14" s="63">
        <v>0</v>
      </c>
      <c r="C14" s="63">
        <v>0</v>
      </c>
      <c r="D14" s="63">
        <v>0</v>
      </c>
      <c r="E14" s="63">
        <v>0</v>
      </c>
      <c r="F14" s="63">
        <v>0</v>
      </c>
      <c r="G14" s="63">
        <v>0</v>
      </c>
      <c r="H14" s="63">
        <v>0</v>
      </c>
      <c r="I14" s="63">
        <v>0</v>
      </c>
      <c r="J14" s="63">
        <v>0</v>
      </c>
      <c r="K14" s="63">
        <v>0</v>
      </c>
      <c r="L14" s="63">
        <v>0</v>
      </c>
      <c r="M14" s="63">
        <f t="shared" si="0"/>
        <v>0</v>
      </c>
      <c r="N14" s="17"/>
    </row>
    <row r="15" spans="1:16" ht="29" x14ac:dyDescent="0.35">
      <c r="A15" s="5" t="s">
        <v>7</v>
      </c>
      <c r="B15" s="63">
        <v>0</v>
      </c>
      <c r="C15" s="63">
        <v>0</v>
      </c>
      <c r="D15" s="63">
        <v>0</v>
      </c>
      <c r="E15" s="63">
        <v>0</v>
      </c>
      <c r="F15" s="63">
        <v>0</v>
      </c>
      <c r="G15" s="63">
        <v>0</v>
      </c>
      <c r="H15" s="63">
        <v>0</v>
      </c>
      <c r="I15" s="63">
        <v>0</v>
      </c>
      <c r="J15" s="63">
        <v>0</v>
      </c>
      <c r="K15" s="63">
        <v>0</v>
      </c>
      <c r="L15" s="63">
        <v>0</v>
      </c>
      <c r="M15" s="63">
        <f t="shared" si="0"/>
        <v>0</v>
      </c>
    </row>
    <row r="16" spans="1:16" ht="43.5" x14ac:dyDescent="0.35">
      <c r="A16" s="3" t="s">
        <v>9</v>
      </c>
      <c r="B16" s="63">
        <v>57.2</v>
      </c>
      <c r="C16" s="63">
        <v>26.6</v>
      </c>
      <c r="D16" s="63">
        <v>0.2</v>
      </c>
      <c r="E16" s="63">
        <v>0.2</v>
      </c>
      <c r="F16" s="63">
        <v>0</v>
      </c>
      <c r="G16" s="63">
        <v>0</v>
      </c>
      <c r="H16" s="63">
        <v>0</v>
      </c>
      <c r="I16" s="63">
        <v>0</v>
      </c>
      <c r="J16" s="63">
        <v>0</v>
      </c>
      <c r="K16" s="63">
        <v>0</v>
      </c>
      <c r="L16" s="63">
        <v>0</v>
      </c>
      <c r="M16" s="63">
        <f t="shared" si="0"/>
        <v>84.200000000000017</v>
      </c>
      <c r="O16" t="s">
        <v>254</v>
      </c>
      <c r="P16">
        <v>82</v>
      </c>
    </row>
    <row r="17" spans="1:16" ht="29" x14ac:dyDescent="0.35">
      <c r="A17" s="3" t="s">
        <v>10</v>
      </c>
      <c r="B17" s="63">
        <f>SUM(B18:B20)</f>
        <v>0</v>
      </c>
      <c r="C17" s="63">
        <f t="shared" ref="C17:L17" si="3">SUM(C18:C20)</f>
        <v>0</v>
      </c>
      <c r="D17" s="63">
        <f t="shared" si="3"/>
        <v>0</v>
      </c>
      <c r="E17" s="63">
        <f t="shared" si="3"/>
        <v>0</v>
      </c>
      <c r="F17" s="63">
        <f t="shared" si="3"/>
        <v>0</v>
      </c>
      <c r="G17" s="63">
        <f t="shared" si="3"/>
        <v>0</v>
      </c>
      <c r="H17" s="63">
        <f t="shared" si="3"/>
        <v>0</v>
      </c>
      <c r="I17" s="63">
        <f t="shared" si="3"/>
        <v>0</v>
      </c>
      <c r="J17" s="63">
        <f t="shared" si="3"/>
        <v>0</v>
      </c>
      <c r="K17" s="63">
        <f t="shared" si="3"/>
        <v>0</v>
      </c>
      <c r="L17" s="63">
        <f t="shared" si="3"/>
        <v>0</v>
      </c>
      <c r="M17" s="63">
        <f t="shared" si="0"/>
        <v>0</v>
      </c>
      <c r="O17" t="s">
        <v>253</v>
      </c>
      <c r="P17">
        <v>2.2000000000000002</v>
      </c>
    </row>
    <row r="18" spans="1:16" x14ac:dyDescent="0.35">
      <c r="A18" s="5" t="s">
        <v>5</v>
      </c>
      <c r="B18" s="63">
        <v>0</v>
      </c>
      <c r="C18" s="63">
        <v>0</v>
      </c>
      <c r="D18" s="63">
        <v>0</v>
      </c>
      <c r="E18" s="63">
        <v>0</v>
      </c>
      <c r="F18" s="63">
        <v>0</v>
      </c>
      <c r="G18" s="63">
        <v>0</v>
      </c>
      <c r="H18" s="63">
        <v>0</v>
      </c>
      <c r="I18" s="63">
        <v>0</v>
      </c>
      <c r="J18" s="63">
        <v>0</v>
      </c>
      <c r="K18" s="63">
        <v>0</v>
      </c>
      <c r="L18" s="63">
        <v>0</v>
      </c>
      <c r="M18" s="63">
        <f t="shared" si="0"/>
        <v>0</v>
      </c>
    </row>
    <row r="19" spans="1:16" x14ac:dyDescent="0.35">
      <c r="A19" s="5" t="s">
        <v>6</v>
      </c>
      <c r="B19" s="63">
        <v>0</v>
      </c>
      <c r="C19" s="63">
        <v>0</v>
      </c>
      <c r="D19" s="63">
        <v>0</v>
      </c>
      <c r="E19" s="63">
        <v>0</v>
      </c>
      <c r="F19" s="63">
        <v>0</v>
      </c>
      <c r="G19" s="63">
        <v>0</v>
      </c>
      <c r="H19" s="63">
        <v>0</v>
      </c>
      <c r="I19" s="63">
        <v>0</v>
      </c>
      <c r="J19" s="63">
        <v>0</v>
      </c>
      <c r="K19" s="63">
        <v>0</v>
      </c>
      <c r="L19" s="63">
        <v>0</v>
      </c>
      <c r="M19" s="63">
        <f t="shared" si="0"/>
        <v>0</v>
      </c>
    </row>
    <row r="20" spans="1:16" ht="29" x14ac:dyDescent="0.35">
      <c r="A20" s="5" t="s">
        <v>7</v>
      </c>
      <c r="B20" s="63">
        <v>0</v>
      </c>
      <c r="C20" s="63">
        <v>0</v>
      </c>
      <c r="D20" s="63">
        <v>0</v>
      </c>
      <c r="E20" s="63">
        <v>0</v>
      </c>
      <c r="F20" s="63">
        <v>0</v>
      </c>
      <c r="G20" s="63">
        <v>0</v>
      </c>
      <c r="H20" s="63">
        <v>0</v>
      </c>
      <c r="I20" s="63">
        <v>0</v>
      </c>
      <c r="J20" s="63">
        <v>0</v>
      </c>
      <c r="K20" s="63">
        <v>0</v>
      </c>
      <c r="L20" s="63">
        <v>0</v>
      </c>
      <c r="M20" s="63">
        <f t="shared" si="0"/>
        <v>0</v>
      </c>
    </row>
    <row r="21" spans="1:16" x14ac:dyDescent="0.35">
      <c r="A21" s="5"/>
      <c r="B21" s="12"/>
      <c r="C21" s="12"/>
      <c r="D21" s="12"/>
      <c r="E21" s="12"/>
      <c r="F21" s="12"/>
      <c r="G21" s="12"/>
      <c r="H21" s="12"/>
      <c r="I21" s="12"/>
      <c r="J21" s="12"/>
      <c r="K21" s="12"/>
      <c r="L21" s="12"/>
      <c r="M21" s="12"/>
    </row>
    <row r="22" spans="1:16" ht="81.75" customHeight="1" x14ac:dyDescent="0.35">
      <c r="A22" s="5" t="s">
        <v>12</v>
      </c>
      <c r="B22" s="290" t="s">
        <v>113</v>
      </c>
      <c r="C22" s="290"/>
      <c r="D22" s="290"/>
      <c r="E22" s="290"/>
      <c r="F22" s="290"/>
      <c r="G22" s="290"/>
      <c r="H22" s="290"/>
      <c r="I22" s="290"/>
      <c r="J22" s="290"/>
      <c r="K22" s="290"/>
      <c r="L22" s="290"/>
      <c r="M22" s="290"/>
    </row>
    <row r="23" spans="1:16" ht="408.75" customHeight="1" x14ac:dyDescent="0.35">
      <c r="A23" s="5" t="s">
        <v>13</v>
      </c>
      <c r="B23" s="290" t="s">
        <v>94</v>
      </c>
      <c r="C23" s="290"/>
      <c r="D23" s="290"/>
      <c r="E23" s="290"/>
      <c r="F23" s="290"/>
      <c r="G23" s="290"/>
      <c r="H23" s="290"/>
      <c r="I23" s="290"/>
      <c r="J23" s="290"/>
      <c r="K23" s="290"/>
      <c r="L23" s="290"/>
      <c r="M23" s="290"/>
    </row>
    <row r="26" spans="1:16" x14ac:dyDescent="0.35">
      <c r="A26" s="289" t="s">
        <v>14</v>
      </c>
      <c r="B26" s="289"/>
      <c r="C26" s="289"/>
      <c r="D26" s="289"/>
      <c r="E26" s="289"/>
      <c r="F26" s="289"/>
      <c r="G26" s="289"/>
      <c r="H26" s="289"/>
      <c r="I26" s="289"/>
      <c r="J26" s="289"/>
    </row>
    <row r="27" spans="1:16" x14ac:dyDescent="0.35">
      <c r="A27" s="291" t="s">
        <v>15</v>
      </c>
      <c r="B27" s="291"/>
      <c r="C27" s="291"/>
      <c r="D27" s="291"/>
      <c r="E27" s="291"/>
      <c r="F27" s="291"/>
      <c r="G27" s="291"/>
      <c r="H27" s="291"/>
      <c r="I27" s="291"/>
      <c r="J27" s="291"/>
    </row>
    <row r="28" spans="1:16" x14ac:dyDescent="0.35">
      <c r="A28" s="290" t="s">
        <v>16</v>
      </c>
      <c r="B28" s="290"/>
      <c r="C28" s="6">
        <v>0</v>
      </c>
      <c r="D28" s="5">
        <v>1</v>
      </c>
      <c r="E28" s="5">
        <v>2</v>
      </c>
      <c r="F28" s="5">
        <v>3</v>
      </c>
      <c r="G28" s="5">
        <v>5</v>
      </c>
      <c r="H28" s="5">
        <v>10</v>
      </c>
      <c r="I28" s="292" t="s">
        <v>3</v>
      </c>
      <c r="J28" s="292"/>
    </row>
    <row r="29" spans="1:16" ht="29" x14ac:dyDescent="0.35">
      <c r="A29" s="4" t="s">
        <v>17</v>
      </c>
      <c r="B29" s="5" t="s">
        <v>20</v>
      </c>
      <c r="C29" s="4"/>
      <c r="D29" s="4"/>
      <c r="E29" s="4"/>
      <c r="F29" s="4"/>
      <c r="G29" s="4"/>
      <c r="H29" s="4"/>
      <c r="I29" s="290"/>
      <c r="J29" s="290"/>
    </row>
    <row r="30" spans="1:16" ht="43.5" x14ac:dyDescent="0.35">
      <c r="A30" s="4" t="s">
        <v>18</v>
      </c>
      <c r="B30" s="5" t="s">
        <v>21</v>
      </c>
      <c r="C30" s="4"/>
      <c r="D30" s="4"/>
      <c r="E30" s="4"/>
      <c r="F30" s="4"/>
      <c r="G30" s="4"/>
      <c r="H30" s="4"/>
      <c r="I30" s="294"/>
      <c r="J30" s="296"/>
    </row>
    <row r="31" spans="1:16" ht="58" x14ac:dyDescent="0.35">
      <c r="A31" s="4" t="s">
        <v>19</v>
      </c>
      <c r="B31" s="7" t="s">
        <v>22</v>
      </c>
      <c r="C31" s="4"/>
      <c r="D31" s="4"/>
      <c r="E31" s="4"/>
      <c r="F31" s="4"/>
      <c r="G31" s="4"/>
      <c r="H31" s="4"/>
      <c r="I31" s="290"/>
      <c r="J31" s="290"/>
    </row>
    <row r="32" spans="1:16" x14ac:dyDescent="0.35">
      <c r="A32" s="8"/>
      <c r="B32" s="5" t="s">
        <v>23</v>
      </c>
      <c r="C32" s="4"/>
      <c r="D32" s="4"/>
      <c r="E32" s="4"/>
      <c r="F32" s="4"/>
      <c r="G32" s="4"/>
      <c r="H32" s="4"/>
      <c r="I32" s="290"/>
      <c r="J32" s="290"/>
    </row>
    <row r="33" spans="1:10" ht="147" customHeight="1" x14ac:dyDescent="0.35">
      <c r="A33" s="290" t="s">
        <v>24</v>
      </c>
      <c r="B33" s="5" t="s">
        <v>20</v>
      </c>
      <c r="C33" s="290" t="s">
        <v>73</v>
      </c>
      <c r="D33" s="290"/>
      <c r="E33" s="290"/>
      <c r="F33" s="290"/>
      <c r="G33" s="290"/>
      <c r="H33" s="290"/>
      <c r="I33" s="290"/>
      <c r="J33" s="290"/>
    </row>
    <row r="34" spans="1:10" ht="132" customHeight="1" x14ac:dyDescent="0.35">
      <c r="A34" s="290"/>
      <c r="B34" s="5" t="s">
        <v>21</v>
      </c>
      <c r="C34" s="290" t="s">
        <v>73</v>
      </c>
      <c r="D34" s="290"/>
      <c r="E34" s="290"/>
      <c r="F34" s="290"/>
      <c r="G34" s="290"/>
      <c r="H34" s="290"/>
      <c r="I34" s="290"/>
      <c r="J34" s="290"/>
    </row>
    <row r="35" spans="1:10" ht="330" customHeight="1" x14ac:dyDescent="0.35">
      <c r="A35" s="290"/>
      <c r="B35" s="7" t="s">
        <v>25</v>
      </c>
      <c r="C35" s="290" t="s">
        <v>74</v>
      </c>
      <c r="D35" s="290"/>
      <c r="E35" s="290"/>
      <c r="F35" s="290"/>
      <c r="G35" s="290"/>
      <c r="H35" s="290"/>
      <c r="I35" s="290"/>
      <c r="J35" s="290"/>
    </row>
    <row r="36" spans="1:10" x14ac:dyDescent="0.35">
      <c r="A36" s="290"/>
      <c r="B36" s="5" t="s">
        <v>23</v>
      </c>
      <c r="C36" s="4"/>
      <c r="D36" s="4"/>
      <c r="E36" s="4"/>
      <c r="F36" s="4"/>
      <c r="G36" s="4"/>
      <c r="H36" s="4"/>
      <c r="I36" s="290"/>
      <c r="J36" s="290"/>
    </row>
    <row r="37" spans="1:10" ht="58" x14ac:dyDescent="0.35">
      <c r="A37" s="290" t="s">
        <v>26</v>
      </c>
      <c r="B37" s="5" t="s">
        <v>22</v>
      </c>
      <c r="C37" s="294"/>
      <c r="D37" s="295"/>
      <c r="E37" s="295"/>
      <c r="F37" s="295"/>
      <c r="G37" s="295"/>
      <c r="H37" s="295"/>
      <c r="I37" s="295"/>
      <c r="J37" s="296"/>
    </row>
    <row r="38" spans="1:10" x14ac:dyDescent="0.35">
      <c r="A38" s="290"/>
      <c r="B38" s="5" t="s">
        <v>23</v>
      </c>
      <c r="C38" s="4"/>
      <c r="D38" s="4"/>
      <c r="E38" s="4"/>
      <c r="F38" s="4"/>
      <c r="G38" s="4"/>
      <c r="H38" s="4"/>
      <c r="I38" s="290"/>
      <c r="J38" s="290"/>
    </row>
    <row r="39" spans="1:10" ht="43.5" x14ac:dyDescent="0.35">
      <c r="A39" s="4" t="s">
        <v>13</v>
      </c>
      <c r="B39" s="294"/>
      <c r="C39" s="295"/>
      <c r="D39" s="295"/>
      <c r="E39" s="295"/>
      <c r="F39" s="295"/>
      <c r="G39" s="295"/>
      <c r="H39" s="295"/>
      <c r="I39" s="295"/>
      <c r="J39" s="296"/>
    </row>
  </sheetData>
  <mergeCells count="22">
    <mergeCell ref="I32:J32"/>
    <mergeCell ref="B39:J39"/>
    <mergeCell ref="A33:A36"/>
    <mergeCell ref="C33:J33"/>
    <mergeCell ref="C34:J34"/>
    <mergeCell ref="C35:J35"/>
    <mergeCell ref="I36:J36"/>
    <mergeCell ref="A37:A38"/>
    <mergeCell ref="C37:J37"/>
    <mergeCell ref="I38:J38"/>
    <mergeCell ref="A27:J27"/>
    <mergeCell ref="A28:B28"/>
    <mergeCell ref="I28:J28"/>
    <mergeCell ref="I29:J29"/>
    <mergeCell ref="I31:J31"/>
    <mergeCell ref="I30:J30"/>
    <mergeCell ref="A26:J26"/>
    <mergeCell ref="A1:M1"/>
    <mergeCell ref="A2:A3"/>
    <mergeCell ref="B2:M2"/>
    <mergeCell ref="B22:M22"/>
    <mergeCell ref="B23:M23"/>
  </mergeCells>
  <pageMargins left="0.7" right="0.7" top="0.75" bottom="0.75" header="0.3" footer="0.3"/>
  <pageSetup paperSize="9" orientation="portrait" r:id="rId1"/>
</worksheet>
</file>

<file path=xl/worksheets/sheet1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3"/>
  <dimension ref="A1:N39"/>
  <sheetViews>
    <sheetView zoomScale="70" zoomScaleNormal="70" workbookViewId="0">
      <selection activeCell="I18" sqref="I18"/>
    </sheetView>
  </sheetViews>
  <sheetFormatPr defaultRowHeight="14.5" x14ac:dyDescent="0.35"/>
  <cols>
    <col min="1" max="1" width="25.453125" customWidth="1"/>
    <col min="2" max="2" width="15.26953125" customWidth="1"/>
    <col min="3" max="3" width="13.7265625" customWidth="1"/>
    <col min="4" max="4" width="13.54296875" customWidth="1"/>
    <col min="5" max="5" width="14.26953125" customWidth="1"/>
    <col min="6" max="6" width="13.1796875" customWidth="1"/>
    <col min="7" max="7" width="14.453125" customWidth="1"/>
    <col min="8" max="8" width="14.81640625" customWidth="1"/>
    <col min="9" max="9" width="14.26953125" customWidth="1"/>
    <col min="10" max="10" width="14.453125" customWidth="1"/>
    <col min="11" max="11" width="15.453125" customWidth="1"/>
    <col min="12" max="12" width="14.26953125" customWidth="1"/>
    <col min="13" max="13" width="20.26953125" customWidth="1"/>
  </cols>
  <sheetData>
    <row r="1" spans="1:14" x14ac:dyDescent="0.35">
      <c r="A1" s="289" t="s">
        <v>0</v>
      </c>
      <c r="B1" s="289"/>
      <c r="C1" s="289"/>
      <c r="D1" s="289"/>
      <c r="E1" s="289"/>
      <c r="F1" s="289"/>
      <c r="G1" s="289"/>
      <c r="H1" s="289"/>
      <c r="I1" s="289"/>
      <c r="J1" s="289"/>
      <c r="K1" s="289"/>
      <c r="L1" s="289"/>
      <c r="M1" s="289"/>
    </row>
    <row r="2" spans="1:14" x14ac:dyDescent="0.35">
      <c r="A2" s="290" t="s">
        <v>56</v>
      </c>
      <c r="B2" s="291" t="s">
        <v>2</v>
      </c>
      <c r="C2" s="291"/>
      <c r="D2" s="291"/>
      <c r="E2" s="291"/>
      <c r="F2" s="291"/>
      <c r="G2" s="291"/>
      <c r="H2" s="291"/>
      <c r="I2" s="291"/>
      <c r="J2" s="291"/>
      <c r="K2" s="291"/>
      <c r="L2" s="291"/>
      <c r="M2" s="291"/>
    </row>
    <row r="3" spans="1:14" x14ac:dyDescent="0.35">
      <c r="A3" s="290"/>
      <c r="B3" s="1">
        <v>0</v>
      </c>
      <c r="C3" s="1">
        <v>1</v>
      </c>
      <c r="D3" s="1">
        <v>2</v>
      </c>
      <c r="E3" s="1">
        <v>3</v>
      </c>
      <c r="F3" s="1">
        <v>4</v>
      </c>
      <c r="G3" s="1">
        <v>5</v>
      </c>
      <c r="H3" s="1">
        <v>6</v>
      </c>
      <c r="I3" s="1">
        <v>7</v>
      </c>
      <c r="J3" s="1">
        <v>8</v>
      </c>
      <c r="K3" s="1">
        <v>9</v>
      </c>
      <c r="L3" s="1">
        <v>10</v>
      </c>
      <c r="M3" s="2" t="s">
        <v>3</v>
      </c>
    </row>
    <row r="4" spans="1:14" x14ac:dyDescent="0.35">
      <c r="A4" s="3" t="s">
        <v>4</v>
      </c>
      <c r="B4" s="63">
        <f>SUM(B5:B7)</f>
        <v>0</v>
      </c>
      <c r="C4" s="63">
        <v>0</v>
      </c>
      <c r="D4" s="63">
        <v>0</v>
      </c>
      <c r="E4" s="63">
        <v>0</v>
      </c>
      <c r="F4" s="63">
        <v>0</v>
      </c>
      <c r="G4" s="63">
        <v>0</v>
      </c>
      <c r="H4" s="63">
        <v>0</v>
      </c>
      <c r="I4" s="63">
        <v>0</v>
      </c>
      <c r="J4" s="63">
        <v>0</v>
      </c>
      <c r="K4" s="63">
        <v>0</v>
      </c>
      <c r="L4" s="63">
        <v>0</v>
      </c>
      <c r="M4" s="63">
        <f>SUM(B4:L4)</f>
        <v>0</v>
      </c>
    </row>
    <row r="5" spans="1:14" x14ac:dyDescent="0.35">
      <c r="A5" s="5" t="s">
        <v>5</v>
      </c>
      <c r="B5" s="63">
        <v>0</v>
      </c>
      <c r="C5" s="63">
        <v>0</v>
      </c>
      <c r="D5" s="63">
        <v>0</v>
      </c>
      <c r="E5" s="63">
        <v>0</v>
      </c>
      <c r="F5" s="63">
        <v>0</v>
      </c>
      <c r="G5" s="63">
        <v>0</v>
      </c>
      <c r="H5" s="63">
        <v>0</v>
      </c>
      <c r="I5" s="63">
        <v>0</v>
      </c>
      <c r="J5" s="63">
        <v>0</v>
      </c>
      <c r="K5" s="63">
        <v>0</v>
      </c>
      <c r="L5" s="63">
        <v>0</v>
      </c>
      <c r="M5" s="63">
        <f t="shared" ref="M5:M21" si="0">SUM(B5:L5)</f>
        <v>0</v>
      </c>
    </row>
    <row r="6" spans="1:14" x14ac:dyDescent="0.35">
      <c r="A6" s="5" t="s">
        <v>6</v>
      </c>
      <c r="B6" s="63">
        <v>0</v>
      </c>
      <c r="C6" s="63">
        <v>0</v>
      </c>
      <c r="D6" s="63">
        <v>0</v>
      </c>
      <c r="E6" s="63">
        <v>0</v>
      </c>
      <c r="F6" s="63">
        <v>0</v>
      </c>
      <c r="G6" s="63">
        <v>0</v>
      </c>
      <c r="H6" s="63">
        <v>0</v>
      </c>
      <c r="I6" s="63">
        <v>0</v>
      </c>
      <c r="J6" s="63">
        <v>0</v>
      </c>
      <c r="K6" s="63">
        <v>0</v>
      </c>
      <c r="L6" s="63">
        <v>0</v>
      </c>
      <c r="M6" s="63">
        <f t="shared" si="0"/>
        <v>0</v>
      </c>
    </row>
    <row r="7" spans="1:14" ht="29" x14ac:dyDescent="0.35">
      <c r="A7" s="5" t="s">
        <v>7</v>
      </c>
      <c r="B7" s="63">
        <v>0</v>
      </c>
      <c r="C7" s="63">
        <v>0</v>
      </c>
      <c r="D7" s="63">
        <v>0</v>
      </c>
      <c r="E7" s="63">
        <v>0</v>
      </c>
      <c r="F7" s="63">
        <v>0</v>
      </c>
      <c r="G7" s="63">
        <v>0</v>
      </c>
      <c r="H7" s="63">
        <v>0</v>
      </c>
      <c r="I7" s="63">
        <v>0</v>
      </c>
      <c r="J7" s="63">
        <v>0</v>
      </c>
      <c r="K7" s="63">
        <v>0</v>
      </c>
      <c r="L7" s="63">
        <v>0</v>
      </c>
      <c r="M7" s="63">
        <f t="shared" si="0"/>
        <v>0</v>
      </c>
    </row>
    <row r="8" spans="1:14" x14ac:dyDescent="0.35">
      <c r="A8" s="3" t="s">
        <v>8</v>
      </c>
      <c r="B8" s="63">
        <f>SUM(B9:B11)</f>
        <v>1.29</v>
      </c>
      <c r="C8" s="63">
        <f t="shared" ref="C8:L8" si="1">SUM(C9:C11)</f>
        <v>4</v>
      </c>
      <c r="D8" s="63">
        <f t="shared" si="1"/>
        <v>3.02</v>
      </c>
      <c r="E8" s="63">
        <f t="shared" si="1"/>
        <v>5.27</v>
      </c>
      <c r="F8" s="63">
        <f t="shared" si="1"/>
        <v>5.27</v>
      </c>
      <c r="G8" s="63">
        <f t="shared" si="1"/>
        <v>6.17</v>
      </c>
      <c r="H8" s="63">
        <f t="shared" si="1"/>
        <v>5.27</v>
      </c>
      <c r="I8" s="63">
        <f t="shared" si="1"/>
        <v>5.27</v>
      </c>
      <c r="J8" s="63">
        <f t="shared" si="1"/>
        <v>5.4</v>
      </c>
      <c r="K8" s="63">
        <f t="shared" si="1"/>
        <v>5.54</v>
      </c>
      <c r="L8" s="63">
        <f t="shared" si="1"/>
        <v>5.67</v>
      </c>
      <c r="M8" s="63">
        <f t="shared" si="0"/>
        <v>52.17</v>
      </c>
      <c r="N8" s="18"/>
    </row>
    <row r="9" spans="1:14" x14ac:dyDescent="0.35">
      <c r="A9" s="5" t="s">
        <v>5</v>
      </c>
      <c r="B9" s="63">
        <v>1.29</v>
      </c>
      <c r="C9" s="63">
        <v>4</v>
      </c>
      <c r="D9" s="63">
        <v>3.02</v>
      </c>
      <c r="E9" s="63">
        <v>5.27</v>
      </c>
      <c r="F9" s="63">
        <v>5.27</v>
      </c>
      <c r="G9" s="63">
        <v>6.17</v>
      </c>
      <c r="H9" s="63">
        <v>5.27</v>
      </c>
      <c r="I9" s="63">
        <v>5.27</v>
      </c>
      <c r="J9" s="63">
        <v>5.4</v>
      </c>
      <c r="K9" s="63">
        <v>5.54</v>
      </c>
      <c r="L9" s="63">
        <v>5.67</v>
      </c>
      <c r="M9" s="63">
        <f t="shared" si="0"/>
        <v>52.17</v>
      </c>
      <c r="N9" s="18"/>
    </row>
    <row r="10" spans="1:14" x14ac:dyDescent="0.35">
      <c r="A10" s="5" t="s">
        <v>6</v>
      </c>
      <c r="B10" s="63">
        <v>0</v>
      </c>
      <c r="C10" s="63">
        <v>0</v>
      </c>
      <c r="D10" s="63">
        <v>0</v>
      </c>
      <c r="E10" s="63">
        <v>0</v>
      </c>
      <c r="F10" s="63">
        <v>0</v>
      </c>
      <c r="G10" s="63">
        <v>0</v>
      </c>
      <c r="H10" s="63">
        <v>0</v>
      </c>
      <c r="I10" s="63">
        <v>0</v>
      </c>
      <c r="J10" s="63">
        <v>0</v>
      </c>
      <c r="K10" s="63">
        <v>0</v>
      </c>
      <c r="L10" s="63">
        <v>0</v>
      </c>
      <c r="M10" s="63">
        <f t="shared" si="0"/>
        <v>0</v>
      </c>
      <c r="N10" s="19"/>
    </row>
    <row r="11" spans="1:14" ht="29" x14ac:dyDescent="0.35">
      <c r="A11" s="5" t="s">
        <v>7</v>
      </c>
      <c r="B11" s="63">
        <v>0</v>
      </c>
      <c r="C11" s="63">
        <v>0</v>
      </c>
      <c r="D11" s="63">
        <v>0</v>
      </c>
      <c r="E11" s="63">
        <v>0</v>
      </c>
      <c r="F11" s="63">
        <v>0</v>
      </c>
      <c r="G11" s="63">
        <v>0</v>
      </c>
      <c r="H11" s="63">
        <v>0</v>
      </c>
      <c r="I11" s="63">
        <v>0</v>
      </c>
      <c r="J11" s="63">
        <v>0</v>
      </c>
      <c r="K11" s="63">
        <v>0</v>
      </c>
      <c r="L11" s="63">
        <v>0</v>
      </c>
      <c r="M11" s="63">
        <f t="shared" si="0"/>
        <v>0</v>
      </c>
      <c r="N11" s="19"/>
    </row>
    <row r="12" spans="1:14" x14ac:dyDescent="0.35">
      <c r="A12" s="3" t="s">
        <v>11</v>
      </c>
      <c r="B12" s="63">
        <f>SUM(B13:B15)</f>
        <v>-1.29</v>
      </c>
      <c r="C12" s="63">
        <f t="shared" ref="C12:L12" si="2">SUM(C13:C15)</f>
        <v>-4</v>
      </c>
      <c r="D12" s="63">
        <f t="shared" si="2"/>
        <v>-3.02</v>
      </c>
      <c r="E12" s="63">
        <f t="shared" si="2"/>
        <v>-5.27</v>
      </c>
      <c r="F12" s="63">
        <f t="shared" si="2"/>
        <v>-5.27</v>
      </c>
      <c r="G12" s="63">
        <f t="shared" si="2"/>
        <v>-6.17</v>
      </c>
      <c r="H12" s="63">
        <f t="shared" si="2"/>
        <v>-5.27</v>
      </c>
      <c r="I12" s="63">
        <f t="shared" si="2"/>
        <v>-5.27</v>
      </c>
      <c r="J12" s="63">
        <f t="shared" si="2"/>
        <v>-5.4</v>
      </c>
      <c r="K12" s="63">
        <f t="shared" si="2"/>
        <v>-5.54</v>
      </c>
      <c r="L12" s="63">
        <f t="shared" si="2"/>
        <v>-5.67</v>
      </c>
      <c r="M12" s="63">
        <f t="shared" si="0"/>
        <v>-52.17</v>
      </c>
      <c r="N12" s="18"/>
    </row>
    <row r="13" spans="1:14" x14ac:dyDescent="0.35">
      <c r="A13" s="5" t="s">
        <v>5</v>
      </c>
      <c r="B13" s="63">
        <v>-1.29</v>
      </c>
      <c r="C13" s="63">
        <v>-4</v>
      </c>
      <c r="D13" s="63">
        <v>-3.02</v>
      </c>
      <c r="E13" s="63">
        <v>-5.27</v>
      </c>
      <c r="F13" s="63">
        <v>-5.27</v>
      </c>
      <c r="G13" s="63">
        <v>-6.17</v>
      </c>
      <c r="H13" s="63">
        <v>-5.27</v>
      </c>
      <c r="I13" s="63">
        <v>-5.27</v>
      </c>
      <c r="J13" s="63">
        <v>-5.4</v>
      </c>
      <c r="K13" s="63">
        <v>-5.54</v>
      </c>
      <c r="L13" s="63">
        <v>-5.67</v>
      </c>
      <c r="M13" s="63">
        <f t="shared" si="0"/>
        <v>-52.17</v>
      </c>
      <c r="N13" s="18"/>
    </row>
    <row r="14" spans="1:14" x14ac:dyDescent="0.35">
      <c r="A14" s="5" t="s">
        <v>6</v>
      </c>
      <c r="B14" s="63">
        <v>0</v>
      </c>
      <c r="C14" s="63">
        <v>0</v>
      </c>
      <c r="D14" s="63">
        <v>0</v>
      </c>
      <c r="E14" s="63">
        <v>0</v>
      </c>
      <c r="F14" s="63">
        <v>0</v>
      </c>
      <c r="G14" s="63">
        <v>0</v>
      </c>
      <c r="H14" s="63">
        <v>0</v>
      </c>
      <c r="I14" s="63">
        <v>0</v>
      </c>
      <c r="J14" s="63">
        <v>0</v>
      </c>
      <c r="K14" s="63">
        <v>0</v>
      </c>
      <c r="L14" s="63">
        <v>0</v>
      </c>
      <c r="M14" s="63">
        <f t="shared" si="0"/>
        <v>0</v>
      </c>
      <c r="N14" s="17"/>
    </row>
    <row r="15" spans="1:14" ht="29" x14ac:dyDescent="0.35">
      <c r="A15" s="5" t="s">
        <v>7</v>
      </c>
      <c r="B15" s="63">
        <v>0</v>
      </c>
      <c r="C15" s="63">
        <v>0</v>
      </c>
      <c r="D15" s="63">
        <v>0</v>
      </c>
      <c r="E15" s="63">
        <v>0</v>
      </c>
      <c r="F15" s="63">
        <v>0</v>
      </c>
      <c r="G15" s="63">
        <v>0</v>
      </c>
      <c r="H15" s="63">
        <v>0</v>
      </c>
      <c r="I15" s="63">
        <v>0</v>
      </c>
      <c r="J15" s="63">
        <v>0</v>
      </c>
      <c r="K15" s="63">
        <v>0</v>
      </c>
      <c r="L15" s="63">
        <v>0</v>
      </c>
      <c r="M15" s="63">
        <f t="shared" si="0"/>
        <v>0</v>
      </c>
    </row>
    <row r="16" spans="1:14" ht="43.5" x14ac:dyDescent="0.35">
      <c r="A16" s="3" t="s">
        <v>9</v>
      </c>
      <c r="B16" s="63">
        <v>7.12</v>
      </c>
      <c r="C16" s="63">
        <v>22.05</v>
      </c>
      <c r="D16" s="63">
        <v>2.17</v>
      </c>
      <c r="E16" s="63">
        <v>0</v>
      </c>
      <c r="F16" s="63">
        <v>0</v>
      </c>
      <c r="G16" s="63">
        <v>0</v>
      </c>
      <c r="H16" s="63">
        <v>0</v>
      </c>
      <c r="I16" s="63">
        <v>0</v>
      </c>
      <c r="J16" s="63">
        <v>0</v>
      </c>
      <c r="K16" s="63">
        <v>0</v>
      </c>
      <c r="L16" s="63">
        <v>0</v>
      </c>
      <c r="M16" s="63">
        <f t="shared" si="0"/>
        <v>31.340000000000003</v>
      </c>
    </row>
    <row r="17" spans="1:13" ht="29" x14ac:dyDescent="0.35">
      <c r="A17" s="3" t="s">
        <v>10</v>
      </c>
      <c r="B17" s="63">
        <f>SUM(B18:B20)</f>
        <v>0</v>
      </c>
      <c r="C17" s="63">
        <f t="shared" ref="C17:L17" si="3">SUM(C18:C20)</f>
        <v>0</v>
      </c>
      <c r="D17" s="63">
        <f t="shared" si="3"/>
        <v>0</v>
      </c>
      <c r="E17" s="63">
        <f t="shared" si="3"/>
        <v>0</v>
      </c>
      <c r="F17" s="63">
        <f t="shared" si="3"/>
        <v>0</v>
      </c>
      <c r="G17" s="63">
        <f t="shared" si="3"/>
        <v>0</v>
      </c>
      <c r="H17" s="63">
        <f t="shared" si="3"/>
        <v>0</v>
      </c>
      <c r="I17" s="63">
        <f t="shared" si="3"/>
        <v>0</v>
      </c>
      <c r="J17" s="63">
        <f t="shared" si="3"/>
        <v>0</v>
      </c>
      <c r="K17" s="63">
        <f t="shared" si="3"/>
        <v>0</v>
      </c>
      <c r="L17" s="63">
        <f t="shared" si="3"/>
        <v>0</v>
      </c>
      <c r="M17" s="63">
        <f t="shared" si="0"/>
        <v>0</v>
      </c>
    </row>
    <row r="18" spans="1:13" x14ac:dyDescent="0.35">
      <c r="A18" s="5" t="s">
        <v>5</v>
      </c>
      <c r="B18" s="63">
        <v>0</v>
      </c>
      <c r="C18" s="63">
        <v>0</v>
      </c>
      <c r="D18" s="63">
        <v>0</v>
      </c>
      <c r="E18" s="63">
        <v>0</v>
      </c>
      <c r="F18" s="63">
        <v>0</v>
      </c>
      <c r="G18" s="63">
        <v>0</v>
      </c>
      <c r="H18" s="63">
        <v>0</v>
      </c>
      <c r="I18" s="63">
        <v>0</v>
      </c>
      <c r="J18" s="63">
        <v>0</v>
      </c>
      <c r="K18" s="63">
        <v>0</v>
      </c>
      <c r="L18" s="63">
        <v>0</v>
      </c>
      <c r="M18" s="63">
        <f t="shared" si="0"/>
        <v>0</v>
      </c>
    </row>
    <row r="19" spans="1:13" x14ac:dyDescent="0.35">
      <c r="A19" s="5" t="s">
        <v>6</v>
      </c>
      <c r="B19" s="63">
        <v>0</v>
      </c>
      <c r="C19" s="63">
        <v>0</v>
      </c>
      <c r="D19" s="63">
        <v>0</v>
      </c>
      <c r="E19" s="63">
        <v>0</v>
      </c>
      <c r="F19" s="63">
        <v>0</v>
      </c>
      <c r="G19" s="63">
        <v>0</v>
      </c>
      <c r="H19" s="63">
        <v>0</v>
      </c>
      <c r="I19" s="63">
        <v>0</v>
      </c>
      <c r="J19" s="63">
        <v>0</v>
      </c>
      <c r="K19" s="63">
        <v>0</v>
      </c>
      <c r="L19" s="63">
        <v>0</v>
      </c>
      <c r="M19" s="63">
        <f t="shared" si="0"/>
        <v>0</v>
      </c>
    </row>
    <row r="20" spans="1:13" ht="29" x14ac:dyDescent="0.35">
      <c r="A20" s="5" t="s">
        <v>7</v>
      </c>
      <c r="B20" s="63">
        <v>0</v>
      </c>
      <c r="C20" s="63">
        <v>0</v>
      </c>
      <c r="D20" s="63">
        <v>0</v>
      </c>
      <c r="E20" s="63">
        <v>0</v>
      </c>
      <c r="F20" s="63">
        <v>0</v>
      </c>
      <c r="G20" s="63">
        <v>0</v>
      </c>
      <c r="H20" s="63">
        <v>0</v>
      </c>
      <c r="I20" s="63">
        <v>0</v>
      </c>
      <c r="J20" s="63">
        <v>0</v>
      </c>
      <c r="K20" s="63">
        <v>0</v>
      </c>
      <c r="L20" s="63">
        <v>0</v>
      </c>
      <c r="M20" s="63">
        <f t="shared" si="0"/>
        <v>0</v>
      </c>
    </row>
    <row r="21" spans="1:13" x14ac:dyDescent="0.35">
      <c r="A21" s="5"/>
      <c r="B21" s="15"/>
      <c r="C21" s="15"/>
      <c r="D21" s="15"/>
      <c r="E21" s="15"/>
      <c r="F21" s="15"/>
      <c r="G21" s="15"/>
      <c r="H21" s="15"/>
      <c r="I21" s="15"/>
      <c r="J21" s="15"/>
      <c r="K21" s="15"/>
      <c r="L21" s="15"/>
      <c r="M21" s="63">
        <f t="shared" si="0"/>
        <v>0</v>
      </c>
    </row>
    <row r="22" spans="1:13" ht="36.75" customHeight="1" x14ac:dyDescent="0.35">
      <c r="A22" s="5" t="s">
        <v>12</v>
      </c>
      <c r="B22" s="290" t="s">
        <v>75</v>
      </c>
      <c r="C22" s="290"/>
      <c r="D22" s="290"/>
      <c r="E22" s="290"/>
      <c r="F22" s="290"/>
      <c r="G22" s="290"/>
      <c r="H22" s="290"/>
      <c r="I22" s="290"/>
      <c r="J22" s="290"/>
      <c r="K22" s="290"/>
      <c r="L22" s="290"/>
      <c r="M22" s="290"/>
    </row>
    <row r="23" spans="1:13" ht="408.75" customHeight="1" x14ac:dyDescent="0.35">
      <c r="A23" s="5" t="s">
        <v>13</v>
      </c>
      <c r="B23" s="290" t="s">
        <v>76</v>
      </c>
      <c r="C23" s="290"/>
      <c r="D23" s="290"/>
      <c r="E23" s="290"/>
      <c r="F23" s="290"/>
      <c r="G23" s="290"/>
      <c r="H23" s="290"/>
      <c r="I23" s="290"/>
      <c r="J23" s="290"/>
      <c r="K23" s="290"/>
      <c r="L23" s="290"/>
      <c r="M23" s="290"/>
    </row>
    <row r="26" spans="1:13" x14ac:dyDescent="0.35">
      <c r="A26" s="289" t="s">
        <v>14</v>
      </c>
      <c r="B26" s="289"/>
      <c r="C26" s="289"/>
      <c r="D26" s="289"/>
      <c r="E26" s="289"/>
      <c r="F26" s="289"/>
      <c r="G26" s="289"/>
      <c r="H26" s="289"/>
      <c r="I26" s="289"/>
      <c r="J26" s="289"/>
    </row>
    <row r="27" spans="1:13" x14ac:dyDescent="0.35">
      <c r="A27" s="291" t="s">
        <v>15</v>
      </c>
      <c r="B27" s="291"/>
      <c r="C27" s="291"/>
      <c r="D27" s="291"/>
      <c r="E27" s="291"/>
      <c r="F27" s="291"/>
      <c r="G27" s="291"/>
      <c r="H27" s="291"/>
      <c r="I27" s="291"/>
      <c r="J27" s="291"/>
    </row>
    <row r="28" spans="1:13" x14ac:dyDescent="0.35">
      <c r="A28" s="290" t="s">
        <v>16</v>
      </c>
      <c r="B28" s="290"/>
      <c r="C28" s="6">
        <v>0</v>
      </c>
      <c r="D28" s="5">
        <v>1</v>
      </c>
      <c r="E28" s="5">
        <v>2</v>
      </c>
      <c r="F28" s="5">
        <v>3</v>
      </c>
      <c r="G28" s="5">
        <v>5</v>
      </c>
      <c r="H28" s="5">
        <v>10</v>
      </c>
      <c r="I28" s="292" t="s">
        <v>3</v>
      </c>
      <c r="J28" s="292"/>
    </row>
    <row r="29" spans="1:13" ht="29" x14ac:dyDescent="0.35">
      <c r="A29" s="15" t="s">
        <v>17</v>
      </c>
      <c r="B29" s="5" t="s">
        <v>20</v>
      </c>
      <c r="C29" s="15"/>
      <c r="D29" s="15"/>
      <c r="E29" s="15"/>
      <c r="F29" s="15"/>
      <c r="G29" s="15"/>
      <c r="H29" s="15"/>
      <c r="I29" s="290"/>
      <c r="J29" s="290"/>
    </row>
    <row r="30" spans="1:13" ht="43.5" x14ac:dyDescent="0.35">
      <c r="A30" s="15" t="s">
        <v>18</v>
      </c>
      <c r="B30" s="5" t="s">
        <v>21</v>
      </c>
      <c r="C30" s="15"/>
      <c r="D30" s="15"/>
      <c r="E30" s="15"/>
      <c r="F30" s="15"/>
      <c r="G30" s="15"/>
      <c r="H30" s="15"/>
      <c r="I30" s="294"/>
      <c r="J30" s="296"/>
    </row>
    <row r="31" spans="1:13" ht="58" x14ac:dyDescent="0.35">
      <c r="A31" s="15" t="s">
        <v>19</v>
      </c>
      <c r="B31" s="7" t="s">
        <v>22</v>
      </c>
      <c r="C31" s="15"/>
      <c r="D31" s="15"/>
      <c r="E31" s="15"/>
      <c r="F31" s="15"/>
      <c r="G31" s="15"/>
      <c r="H31" s="15"/>
      <c r="I31" s="290"/>
      <c r="J31" s="290"/>
    </row>
    <row r="32" spans="1:13" x14ac:dyDescent="0.35">
      <c r="A32" s="8"/>
      <c r="B32" s="5" t="s">
        <v>23</v>
      </c>
      <c r="C32" s="15"/>
      <c r="D32" s="15"/>
      <c r="E32" s="15"/>
      <c r="F32" s="15"/>
      <c r="G32" s="15"/>
      <c r="H32" s="15"/>
      <c r="I32" s="290"/>
      <c r="J32" s="290"/>
    </row>
    <row r="33" spans="1:10" ht="147" customHeight="1" x14ac:dyDescent="0.35">
      <c r="A33" s="290" t="s">
        <v>24</v>
      </c>
      <c r="B33" s="5" t="s">
        <v>20</v>
      </c>
      <c r="C33" s="290" t="s">
        <v>77</v>
      </c>
      <c r="D33" s="290"/>
      <c r="E33" s="290"/>
      <c r="F33" s="290"/>
      <c r="G33" s="290"/>
      <c r="H33" s="290"/>
      <c r="I33" s="290"/>
      <c r="J33" s="290"/>
    </row>
    <row r="34" spans="1:10" ht="132" customHeight="1" x14ac:dyDescent="0.35">
      <c r="A34" s="290"/>
      <c r="B34" s="5" t="s">
        <v>21</v>
      </c>
      <c r="C34" s="290" t="s">
        <v>78</v>
      </c>
      <c r="D34" s="290"/>
      <c r="E34" s="290"/>
      <c r="F34" s="290"/>
      <c r="G34" s="290"/>
      <c r="H34" s="290"/>
      <c r="I34" s="290"/>
      <c r="J34" s="290"/>
    </row>
    <row r="35" spans="1:10" ht="153" customHeight="1" x14ac:dyDescent="0.35">
      <c r="A35" s="290"/>
      <c r="B35" s="7" t="s">
        <v>25</v>
      </c>
      <c r="C35" s="306" t="s">
        <v>79</v>
      </c>
      <c r="D35" s="306"/>
      <c r="E35" s="306"/>
      <c r="F35" s="306"/>
      <c r="G35" s="306"/>
      <c r="H35" s="306"/>
      <c r="I35" s="306"/>
      <c r="J35" s="306"/>
    </row>
    <row r="36" spans="1:10" x14ac:dyDescent="0.35">
      <c r="A36" s="290"/>
      <c r="B36" s="5" t="s">
        <v>23</v>
      </c>
      <c r="C36" s="15"/>
      <c r="D36" s="15"/>
      <c r="E36" s="15"/>
      <c r="F36" s="15"/>
      <c r="G36" s="15"/>
      <c r="H36" s="15"/>
      <c r="I36" s="290"/>
      <c r="J36" s="290"/>
    </row>
    <row r="37" spans="1:10" ht="58" x14ac:dyDescent="0.35">
      <c r="A37" s="290" t="s">
        <v>26</v>
      </c>
      <c r="B37" s="5" t="s">
        <v>22</v>
      </c>
      <c r="C37" s="294"/>
      <c r="D37" s="295"/>
      <c r="E37" s="295"/>
      <c r="F37" s="295"/>
      <c r="G37" s="295"/>
      <c r="H37" s="295"/>
      <c r="I37" s="295"/>
      <c r="J37" s="296"/>
    </row>
    <row r="38" spans="1:10" x14ac:dyDescent="0.35">
      <c r="A38" s="290"/>
      <c r="B38" s="5" t="s">
        <v>23</v>
      </c>
      <c r="C38" s="15"/>
      <c r="D38" s="15"/>
      <c r="E38" s="15"/>
      <c r="F38" s="15"/>
      <c r="G38" s="15"/>
      <c r="H38" s="15"/>
      <c r="I38" s="290"/>
      <c r="J38" s="290"/>
    </row>
    <row r="39" spans="1:10" ht="43.5" x14ac:dyDescent="0.35">
      <c r="A39" s="15" t="s">
        <v>13</v>
      </c>
      <c r="B39" s="294"/>
      <c r="C39" s="295"/>
      <c r="D39" s="295"/>
      <c r="E39" s="295"/>
      <c r="F39" s="295"/>
      <c r="G39" s="295"/>
      <c r="H39" s="295"/>
      <c r="I39" s="295"/>
      <c r="J39" s="296"/>
    </row>
  </sheetData>
  <mergeCells count="22">
    <mergeCell ref="I31:J31"/>
    <mergeCell ref="A1:M1"/>
    <mergeCell ref="A2:A3"/>
    <mergeCell ref="B2:M2"/>
    <mergeCell ref="B22:M22"/>
    <mergeCell ref="B23:M23"/>
    <mergeCell ref="A26:J26"/>
    <mergeCell ref="A27:J27"/>
    <mergeCell ref="A28:B28"/>
    <mergeCell ref="I28:J28"/>
    <mergeCell ref="I29:J29"/>
    <mergeCell ref="I30:J30"/>
    <mergeCell ref="A37:A38"/>
    <mergeCell ref="C37:J37"/>
    <mergeCell ref="I38:J38"/>
    <mergeCell ref="B39:J39"/>
    <mergeCell ref="I32:J32"/>
    <mergeCell ref="A33:A36"/>
    <mergeCell ref="C33:J33"/>
    <mergeCell ref="C34:J34"/>
    <mergeCell ref="C35:J35"/>
    <mergeCell ref="I36:J3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dimension ref="A1:N38"/>
  <sheetViews>
    <sheetView zoomScale="85" zoomScaleNormal="85" workbookViewId="0">
      <selection activeCell="P20" sqref="P20"/>
    </sheetView>
  </sheetViews>
  <sheetFormatPr defaultRowHeight="14.5" x14ac:dyDescent="0.35"/>
  <cols>
    <col min="1" max="1" width="25.54296875" customWidth="1"/>
    <col min="2" max="2" width="14.7265625" customWidth="1"/>
    <col min="3" max="3" width="14" customWidth="1"/>
    <col min="4" max="4" width="13.81640625" customWidth="1"/>
    <col min="5" max="5" width="14.7265625" customWidth="1"/>
    <col min="6" max="7" width="15.1796875" customWidth="1"/>
    <col min="8" max="8" width="13.54296875" customWidth="1"/>
    <col min="9" max="9" width="14.54296875" customWidth="1"/>
    <col min="10" max="10" width="15.453125" customWidth="1"/>
    <col min="11" max="11" width="12.81640625" customWidth="1"/>
    <col min="12" max="12" width="11.54296875" customWidth="1"/>
    <col min="13" max="13" width="14.54296875" customWidth="1"/>
  </cols>
  <sheetData>
    <row r="1" spans="1:13" x14ac:dyDescent="0.35">
      <c r="A1" s="289" t="s">
        <v>0</v>
      </c>
      <c r="B1" s="289"/>
      <c r="C1" s="289"/>
      <c r="D1" s="289"/>
      <c r="E1" s="289"/>
      <c r="F1" s="289"/>
      <c r="G1" s="289"/>
      <c r="H1" s="289"/>
      <c r="I1" s="289"/>
      <c r="J1" s="289"/>
      <c r="K1" s="289"/>
      <c r="L1" s="289"/>
      <c r="M1" s="289"/>
    </row>
    <row r="2" spans="1:13" x14ac:dyDescent="0.35">
      <c r="A2" s="290" t="s">
        <v>1</v>
      </c>
      <c r="B2" s="291" t="s">
        <v>2</v>
      </c>
      <c r="C2" s="291"/>
      <c r="D2" s="291"/>
      <c r="E2" s="291"/>
      <c r="F2" s="291"/>
      <c r="G2" s="291"/>
      <c r="H2" s="291"/>
      <c r="I2" s="291"/>
      <c r="J2" s="291"/>
      <c r="K2" s="291"/>
      <c r="L2" s="291"/>
      <c r="M2" s="291"/>
    </row>
    <row r="3" spans="1:13" x14ac:dyDescent="0.35">
      <c r="A3" s="290"/>
      <c r="B3" s="1">
        <v>0</v>
      </c>
      <c r="C3" s="1">
        <v>1</v>
      </c>
      <c r="D3" s="1">
        <v>2</v>
      </c>
      <c r="E3" s="1">
        <v>3</v>
      </c>
      <c r="F3" s="1">
        <v>4</v>
      </c>
      <c r="G3" s="1">
        <v>5</v>
      </c>
      <c r="H3" s="1">
        <v>6</v>
      </c>
      <c r="I3" s="1">
        <v>7</v>
      </c>
      <c r="J3" s="1">
        <v>8</v>
      </c>
      <c r="K3" s="1">
        <v>9</v>
      </c>
      <c r="L3" s="1">
        <v>10</v>
      </c>
      <c r="M3" s="2" t="s">
        <v>3</v>
      </c>
    </row>
    <row r="4" spans="1:13" x14ac:dyDescent="0.35">
      <c r="A4" s="3" t="s">
        <v>4</v>
      </c>
      <c r="B4" s="63">
        <f>SUM(B5:B7)</f>
        <v>0</v>
      </c>
      <c r="C4" s="63">
        <f t="shared" ref="C4:L4" si="0">SUM(C5:C7)</f>
        <v>0</v>
      </c>
      <c r="D4" s="63">
        <f t="shared" si="0"/>
        <v>0</v>
      </c>
      <c r="E4" s="63">
        <f t="shared" si="0"/>
        <v>0</v>
      </c>
      <c r="F4" s="63">
        <f t="shared" si="0"/>
        <v>0</v>
      </c>
      <c r="G4" s="63">
        <f t="shared" si="0"/>
        <v>0</v>
      </c>
      <c r="H4" s="63">
        <f t="shared" si="0"/>
        <v>0</v>
      </c>
      <c r="I4" s="63">
        <f t="shared" si="0"/>
        <v>0</v>
      </c>
      <c r="J4" s="63">
        <f t="shared" si="0"/>
        <v>0</v>
      </c>
      <c r="K4" s="63">
        <f t="shared" si="0"/>
        <v>0</v>
      </c>
      <c r="L4" s="63">
        <f t="shared" si="0"/>
        <v>0</v>
      </c>
      <c r="M4" s="63">
        <f>SUM(B4:L4)</f>
        <v>0</v>
      </c>
    </row>
    <row r="5" spans="1:13" x14ac:dyDescent="0.35">
      <c r="A5" s="5" t="s">
        <v>5</v>
      </c>
      <c r="B5" s="63">
        <v>0</v>
      </c>
      <c r="C5" s="63">
        <v>0</v>
      </c>
      <c r="D5" s="63">
        <v>0</v>
      </c>
      <c r="E5" s="63">
        <v>0</v>
      </c>
      <c r="F5" s="63">
        <v>0</v>
      </c>
      <c r="G5" s="63">
        <v>0</v>
      </c>
      <c r="H5" s="63">
        <v>0</v>
      </c>
      <c r="I5" s="63">
        <v>0</v>
      </c>
      <c r="J5" s="63">
        <v>0</v>
      </c>
      <c r="K5" s="63">
        <v>0</v>
      </c>
      <c r="L5" s="63">
        <v>0</v>
      </c>
      <c r="M5" s="63">
        <f t="shared" ref="M5:M20" si="1">SUM(B5:L5)</f>
        <v>0</v>
      </c>
    </row>
    <row r="6" spans="1:13" x14ac:dyDescent="0.35">
      <c r="A6" s="5" t="s">
        <v>6</v>
      </c>
      <c r="B6" s="63">
        <v>0</v>
      </c>
      <c r="C6" s="63">
        <v>0</v>
      </c>
      <c r="D6" s="63">
        <v>0</v>
      </c>
      <c r="E6" s="63">
        <v>0</v>
      </c>
      <c r="F6" s="63">
        <v>0</v>
      </c>
      <c r="G6" s="63">
        <v>0</v>
      </c>
      <c r="H6" s="63">
        <v>0</v>
      </c>
      <c r="I6" s="63">
        <v>0</v>
      </c>
      <c r="J6" s="63">
        <v>0</v>
      </c>
      <c r="K6" s="63">
        <v>0</v>
      </c>
      <c r="L6" s="63">
        <v>0</v>
      </c>
      <c r="M6" s="63">
        <f t="shared" si="1"/>
        <v>0</v>
      </c>
    </row>
    <row r="7" spans="1:13" ht="29" x14ac:dyDescent="0.35">
      <c r="A7" s="5" t="s">
        <v>7</v>
      </c>
      <c r="B7" s="63">
        <v>0</v>
      </c>
      <c r="C7" s="63">
        <v>0</v>
      </c>
      <c r="D7" s="63">
        <v>0</v>
      </c>
      <c r="E7" s="63">
        <v>0</v>
      </c>
      <c r="F7" s="63">
        <v>0</v>
      </c>
      <c r="G7" s="63">
        <v>0</v>
      </c>
      <c r="H7" s="63">
        <v>0</v>
      </c>
      <c r="I7" s="63">
        <v>0</v>
      </c>
      <c r="J7" s="63">
        <v>0</v>
      </c>
      <c r="K7" s="63">
        <v>0</v>
      </c>
      <c r="L7" s="63">
        <v>0</v>
      </c>
      <c r="M7" s="63">
        <f t="shared" si="1"/>
        <v>0</v>
      </c>
    </row>
    <row r="8" spans="1:13" x14ac:dyDescent="0.35">
      <c r="A8" s="3" t="s">
        <v>8</v>
      </c>
      <c r="B8" s="63">
        <f>SUM(B9:B11)</f>
        <v>3</v>
      </c>
      <c r="C8" s="90">
        <f t="shared" ref="C8:L8" si="2">SUM(C9:C11)</f>
        <v>4</v>
      </c>
      <c r="D8" s="90">
        <f t="shared" si="2"/>
        <v>4</v>
      </c>
      <c r="E8" s="90">
        <f t="shared" si="2"/>
        <v>3</v>
      </c>
      <c r="F8" s="90">
        <f t="shared" si="2"/>
        <v>4</v>
      </c>
      <c r="G8" s="90">
        <f t="shared" si="2"/>
        <v>4</v>
      </c>
      <c r="H8" s="90">
        <f t="shared" si="2"/>
        <v>4</v>
      </c>
      <c r="I8" s="90">
        <f t="shared" si="2"/>
        <v>4</v>
      </c>
      <c r="J8" s="90">
        <f t="shared" si="2"/>
        <v>4</v>
      </c>
      <c r="K8" s="90">
        <f t="shared" si="2"/>
        <v>4</v>
      </c>
      <c r="L8" s="90">
        <f t="shared" si="2"/>
        <v>4</v>
      </c>
      <c r="M8" s="63">
        <f t="shared" si="1"/>
        <v>42</v>
      </c>
    </row>
    <row r="9" spans="1:13" x14ac:dyDescent="0.35">
      <c r="A9" s="5" t="s">
        <v>5</v>
      </c>
      <c r="B9" s="90">
        <v>3</v>
      </c>
      <c r="C9" s="90">
        <v>4</v>
      </c>
      <c r="D9" s="90">
        <v>4</v>
      </c>
      <c r="E9" s="90">
        <v>3</v>
      </c>
      <c r="F9" s="90">
        <v>4</v>
      </c>
      <c r="G9" s="90">
        <v>4</v>
      </c>
      <c r="H9" s="90">
        <v>4</v>
      </c>
      <c r="I9" s="90">
        <v>4</v>
      </c>
      <c r="J9" s="90">
        <v>4</v>
      </c>
      <c r="K9" s="90">
        <v>4</v>
      </c>
      <c r="L9" s="90">
        <v>4</v>
      </c>
      <c r="M9" s="63">
        <f t="shared" si="1"/>
        <v>42</v>
      </c>
    </row>
    <row r="10" spans="1:13" x14ac:dyDescent="0.35">
      <c r="A10" s="5" t="s">
        <v>6</v>
      </c>
      <c r="B10" s="90">
        <v>0</v>
      </c>
      <c r="C10" s="90">
        <v>0</v>
      </c>
      <c r="D10" s="90">
        <v>0</v>
      </c>
      <c r="E10" s="90">
        <v>0</v>
      </c>
      <c r="F10" s="90">
        <v>0</v>
      </c>
      <c r="G10" s="90">
        <v>0</v>
      </c>
      <c r="H10" s="90">
        <v>0</v>
      </c>
      <c r="I10" s="90">
        <v>0</v>
      </c>
      <c r="J10" s="90">
        <v>0</v>
      </c>
      <c r="K10" s="90">
        <v>0</v>
      </c>
      <c r="L10" s="90">
        <v>0</v>
      </c>
      <c r="M10" s="63">
        <f t="shared" si="1"/>
        <v>0</v>
      </c>
    </row>
    <row r="11" spans="1:13" ht="29" x14ac:dyDescent="0.35">
      <c r="A11" s="5" t="s">
        <v>7</v>
      </c>
      <c r="B11" s="90">
        <v>0</v>
      </c>
      <c r="C11" s="90">
        <v>0</v>
      </c>
      <c r="D11" s="90">
        <v>0</v>
      </c>
      <c r="E11" s="90">
        <v>0</v>
      </c>
      <c r="F11" s="90">
        <v>0</v>
      </c>
      <c r="G11" s="90">
        <v>0</v>
      </c>
      <c r="H11" s="90">
        <v>0</v>
      </c>
      <c r="I11" s="90">
        <v>0</v>
      </c>
      <c r="J11" s="90">
        <v>0</v>
      </c>
      <c r="K11" s="90">
        <v>0</v>
      </c>
      <c r="L11" s="90">
        <v>0</v>
      </c>
      <c r="M11" s="63">
        <f t="shared" si="1"/>
        <v>0</v>
      </c>
    </row>
    <row r="12" spans="1:13" x14ac:dyDescent="0.35">
      <c r="A12" s="3" t="s">
        <v>11</v>
      </c>
      <c r="B12" s="63">
        <f>SUM(B13:B15)</f>
        <v>-3</v>
      </c>
      <c r="C12" s="94">
        <f t="shared" ref="C12:L12" si="3">SUM(C13:C15)</f>
        <v>-4</v>
      </c>
      <c r="D12" s="94">
        <f t="shared" si="3"/>
        <v>-4</v>
      </c>
      <c r="E12" s="94">
        <f t="shared" si="3"/>
        <v>-3</v>
      </c>
      <c r="F12" s="94">
        <f t="shared" si="3"/>
        <v>-4</v>
      </c>
      <c r="G12" s="94">
        <f t="shared" si="3"/>
        <v>-4</v>
      </c>
      <c r="H12" s="94">
        <f t="shared" si="3"/>
        <v>-4</v>
      </c>
      <c r="I12" s="94">
        <f t="shared" si="3"/>
        <v>-4</v>
      </c>
      <c r="J12" s="94">
        <f t="shared" si="3"/>
        <v>-4</v>
      </c>
      <c r="K12" s="94">
        <f t="shared" si="3"/>
        <v>-4</v>
      </c>
      <c r="L12" s="94">
        <f t="shared" si="3"/>
        <v>-4</v>
      </c>
      <c r="M12" s="63">
        <f t="shared" si="1"/>
        <v>-42</v>
      </c>
    </row>
    <row r="13" spans="1:13" x14ac:dyDescent="0.35">
      <c r="A13" s="5" t="s">
        <v>5</v>
      </c>
      <c r="B13" s="90">
        <v>-3</v>
      </c>
      <c r="C13" s="90">
        <v>-4</v>
      </c>
      <c r="D13" s="90">
        <v>-4</v>
      </c>
      <c r="E13" s="90">
        <v>-3</v>
      </c>
      <c r="F13" s="90">
        <v>-4</v>
      </c>
      <c r="G13" s="90">
        <v>-4</v>
      </c>
      <c r="H13" s="90">
        <v>-4</v>
      </c>
      <c r="I13" s="90">
        <v>-4</v>
      </c>
      <c r="J13" s="90">
        <v>-4</v>
      </c>
      <c r="K13" s="90">
        <v>-4</v>
      </c>
      <c r="L13" s="90">
        <v>-4</v>
      </c>
      <c r="M13" s="63">
        <f t="shared" si="1"/>
        <v>-42</v>
      </c>
    </row>
    <row r="14" spans="1:13" x14ac:dyDescent="0.35">
      <c r="A14" s="5" t="s">
        <v>6</v>
      </c>
      <c r="B14" s="63">
        <v>0</v>
      </c>
      <c r="C14" s="63">
        <v>0</v>
      </c>
      <c r="D14" s="63">
        <v>0</v>
      </c>
      <c r="E14" s="63">
        <v>0</v>
      </c>
      <c r="F14" s="63">
        <v>0</v>
      </c>
      <c r="G14" s="63">
        <v>0</v>
      </c>
      <c r="H14" s="63">
        <v>0</v>
      </c>
      <c r="I14" s="63">
        <v>0</v>
      </c>
      <c r="J14" s="63">
        <v>0</v>
      </c>
      <c r="K14" s="63">
        <v>0</v>
      </c>
      <c r="L14" s="63">
        <v>0</v>
      </c>
      <c r="M14" s="63">
        <f>SUM(B14:L14)</f>
        <v>0</v>
      </c>
    </row>
    <row r="15" spans="1:13" ht="29" x14ac:dyDescent="0.35">
      <c r="A15" s="5" t="s">
        <v>7</v>
      </c>
      <c r="B15" s="90">
        <v>0</v>
      </c>
      <c r="C15" s="90">
        <v>0</v>
      </c>
      <c r="D15" s="90">
        <v>0</v>
      </c>
      <c r="E15" s="90">
        <v>0</v>
      </c>
      <c r="F15" s="90">
        <v>0</v>
      </c>
      <c r="G15" s="90">
        <v>0</v>
      </c>
      <c r="H15" s="90">
        <v>0</v>
      </c>
      <c r="I15" s="90">
        <v>0</v>
      </c>
      <c r="J15" s="90">
        <v>0</v>
      </c>
      <c r="K15" s="90">
        <v>0</v>
      </c>
      <c r="L15" s="90">
        <v>0</v>
      </c>
      <c r="M15" s="63">
        <f>SUM(B15:L15)</f>
        <v>0</v>
      </c>
    </row>
    <row r="16" spans="1:13" ht="43.5" x14ac:dyDescent="0.35">
      <c r="A16" s="3" t="s">
        <v>9</v>
      </c>
      <c r="B16" s="90">
        <v>9</v>
      </c>
      <c r="C16" s="90">
        <v>12</v>
      </c>
      <c r="D16" s="90">
        <v>11</v>
      </c>
      <c r="E16" s="90">
        <v>4</v>
      </c>
      <c r="F16" s="63">
        <v>0</v>
      </c>
      <c r="G16" s="63">
        <v>0</v>
      </c>
      <c r="H16" s="63">
        <v>0</v>
      </c>
      <c r="I16" s="63">
        <v>0</v>
      </c>
      <c r="J16" s="63">
        <v>0</v>
      </c>
      <c r="K16" s="63">
        <v>0</v>
      </c>
      <c r="L16" s="63">
        <v>0</v>
      </c>
      <c r="M16" s="63">
        <f t="shared" si="1"/>
        <v>36</v>
      </c>
    </row>
    <row r="17" spans="1:14" ht="29" x14ac:dyDescent="0.35">
      <c r="A17" s="3" t="s">
        <v>10</v>
      </c>
      <c r="B17" s="375">
        <v>130.97999999999999</v>
      </c>
      <c r="C17" s="376"/>
      <c r="D17" s="376"/>
      <c r="E17" s="376"/>
      <c r="F17" s="376"/>
      <c r="G17" s="376"/>
      <c r="H17" s="376"/>
      <c r="I17" s="376"/>
      <c r="J17" s="376"/>
      <c r="K17" s="376"/>
      <c r="L17" s="377"/>
      <c r="M17" s="63">
        <f t="shared" si="1"/>
        <v>130.97999999999999</v>
      </c>
      <c r="N17" s="23"/>
    </row>
    <row r="18" spans="1:14" x14ac:dyDescent="0.35">
      <c r="A18" s="5" t="s">
        <v>5</v>
      </c>
      <c r="B18" s="375">
        <v>116.71</v>
      </c>
      <c r="C18" s="376"/>
      <c r="D18" s="376"/>
      <c r="E18" s="376"/>
      <c r="F18" s="376"/>
      <c r="G18" s="376"/>
      <c r="H18" s="376"/>
      <c r="I18" s="376"/>
      <c r="J18" s="376"/>
      <c r="K18" s="376"/>
      <c r="L18" s="377"/>
      <c r="M18" s="63">
        <f t="shared" si="1"/>
        <v>116.71</v>
      </c>
      <c r="N18" s="23"/>
    </row>
    <row r="19" spans="1:14" x14ac:dyDescent="0.35">
      <c r="A19" s="5" t="s">
        <v>6</v>
      </c>
      <c r="B19" s="90">
        <v>0</v>
      </c>
      <c r="C19" s="90">
        <v>0</v>
      </c>
      <c r="D19" s="90">
        <v>1.29</v>
      </c>
      <c r="E19" s="90">
        <v>1.36</v>
      </c>
      <c r="F19" s="90">
        <v>1.43</v>
      </c>
      <c r="G19" s="90">
        <v>1.5</v>
      </c>
      <c r="H19" s="90">
        <v>1.57</v>
      </c>
      <c r="I19" s="90">
        <v>1.65</v>
      </c>
      <c r="J19" s="90">
        <v>1.73</v>
      </c>
      <c r="K19" s="90">
        <v>1.82</v>
      </c>
      <c r="L19" s="90">
        <v>1.91</v>
      </c>
      <c r="M19" s="63">
        <f t="shared" si="1"/>
        <v>14.260000000000002</v>
      </c>
      <c r="N19" s="23"/>
    </row>
    <row r="20" spans="1:14" ht="29" x14ac:dyDescent="0.35">
      <c r="A20" s="5" t="s">
        <v>7</v>
      </c>
      <c r="B20" s="90">
        <v>0</v>
      </c>
      <c r="C20" s="90">
        <v>0</v>
      </c>
      <c r="D20" s="90">
        <v>0</v>
      </c>
      <c r="E20" s="90">
        <v>0</v>
      </c>
      <c r="F20" s="90">
        <v>0</v>
      </c>
      <c r="G20" s="90">
        <v>0</v>
      </c>
      <c r="H20" s="90">
        <v>0</v>
      </c>
      <c r="I20" s="90">
        <v>0</v>
      </c>
      <c r="J20" s="90">
        <v>0</v>
      </c>
      <c r="K20" s="90">
        <v>0</v>
      </c>
      <c r="L20" s="90">
        <v>0</v>
      </c>
      <c r="M20" s="63">
        <f t="shared" si="1"/>
        <v>0</v>
      </c>
      <c r="N20" s="23"/>
    </row>
    <row r="21" spans="1:14" ht="43.5" x14ac:dyDescent="0.35">
      <c r="A21" s="5" t="s">
        <v>64</v>
      </c>
      <c r="B21" s="290" t="s">
        <v>32</v>
      </c>
      <c r="C21" s="290"/>
      <c r="D21" s="290"/>
      <c r="E21" s="290"/>
      <c r="F21" s="290"/>
      <c r="G21" s="290"/>
      <c r="H21" s="290"/>
      <c r="I21" s="290"/>
      <c r="J21" s="290"/>
      <c r="K21" s="290"/>
      <c r="L21" s="290"/>
      <c r="M21" s="290"/>
    </row>
    <row r="22" spans="1:14" ht="307.5" customHeight="1" x14ac:dyDescent="0.35">
      <c r="A22" s="5" t="s">
        <v>13</v>
      </c>
      <c r="B22" s="290" t="s">
        <v>296</v>
      </c>
      <c r="C22" s="290"/>
      <c r="D22" s="290"/>
      <c r="E22" s="290"/>
      <c r="F22" s="290"/>
      <c r="G22" s="290"/>
      <c r="H22" s="290"/>
      <c r="I22" s="290"/>
      <c r="J22" s="290"/>
      <c r="K22" s="290"/>
      <c r="L22" s="290"/>
      <c r="M22" s="290"/>
    </row>
    <row r="25" spans="1:14" ht="30" customHeight="1" x14ac:dyDescent="0.35">
      <c r="A25" s="289" t="s">
        <v>14</v>
      </c>
      <c r="B25" s="289"/>
      <c r="C25" s="289"/>
      <c r="D25" s="289"/>
      <c r="E25" s="289"/>
      <c r="F25" s="289"/>
      <c r="G25" s="289"/>
      <c r="H25" s="289"/>
      <c r="I25" s="289"/>
      <c r="J25" s="289"/>
    </row>
    <row r="26" spans="1:14" x14ac:dyDescent="0.35">
      <c r="A26" s="291" t="s">
        <v>15</v>
      </c>
      <c r="B26" s="291"/>
      <c r="C26" s="291"/>
      <c r="D26" s="291"/>
      <c r="E26" s="291"/>
      <c r="F26" s="291"/>
      <c r="G26" s="291"/>
      <c r="H26" s="291"/>
      <c r="I26" s="291"/>
      <c r="J26" s="291"/>
    </row>
    <row r="27" spans="1:14" ht="45" customHeight="1" x14ac:dyDescent="0.35">
      <c r="A27" s="290" t="s">
        <v>16</v>
      </c>
      <c r="B27" s="290"/>
      <c r="C27" s="6">
        <v>0</v>
      </c>
      <c r="D27" s="5">
        <v>1</v>
      </c>
      <c r="E27" s="5">
        <v>2</v>
      </c>
      <c r="F27" s="5">
        <v>3</v>
      </c>
      <c r="G27" s="5">
        <v>5</v>
      </c>
      <c r="H27" s="5">
        <v>10</v>
      </c>
      <c r="I27" s="292" t="s">
        <v>3</v>
      </c>
      <c r="J27" s="292"/>
    </row>
    <row r="28" spans="1:14" ht="29" x14ac:dyDescent="0.35">
      <c r="A28" s="4" t="s">
        <v>17</v>
      </c>
      <c r="B28" s="5" t="s">
        <v>20</v>
      </c>
      <c r="C28" s="4"/>
      <c r="D28" s="4"/>
      <c r="E28" s="4"/>
      <c r="F28" s="4"/>
      <c r="G28" s="4"/>
      <c r="H28" s="4"/>
      <c r="I28" s="290"/>
      <c r="J28" s="290"/>
    </row>
    <row r="29" spans="1:14" ht="58" x14ac:dyDescent="0.35">
      <c r="A29" s="4" t="s">
        <v>18</v>
      </c>
      <c r="B29" s="5" t="s">
        <v>21</v>
      </c>
      <c r="C29" s="4"/>
      <c r="D29" s="4"/>
      <c r="E29" s="4"/>
      <c r="F29" s="4"/>
      <c r="G29" s="4"/>
      <c r="H29" s="4"/>
      <c r="I29" s="4"/>
      <c r="J29" s="4"/>
    </row>
    <row r="30" spans="1:14" ht="58" x14ac:dyDescent="0.35">
      <c r="A30" s="4" t="s">
        <v>19</v>
      </c>
      <c r="B30" s="7" t="s">
        <v>22</v>
      </c>
      <c r="C30" s="4"/>
      <c r="D30" s="4"/>
      <c r="E30" s="4"/>
      <c r="F30" s="4"/>
      <c r="G30" s="4"/>
      <c r="H30" s="4"/>
      <c r="I30" s="290"/>
      <c r="J30" s="290"/>
    </row>
    <row r="31" spans="1:14" x14ac:dyDescent="0.35">
      <c r="A31" s="8"/>
      <c r="B31" s="5" t="s">
        <v>23</v>
      </c>
      <c r="C31" s="4"/>
      <c r="D31" s="4"/>
      <c r="E31" s="4"/>
      <c r="F31" s="4"/>
      <c r="G31" s="4"/>
      <c r="H31" s="4"/>
      <c r="I31" s="290"/>
      <c r="J31" s="290"/>
    </row>
    <row r="32" spans="1:14" ht="29" x14ac:dyDescent="0.35">
      <c r="A32" s="290" t="s">
        <v>24</v>
      </c>
      <c r="B32" s="5" t="s">
        <v>20</v>
      </c>
      <c r="C32" s="290"/>
      <c r="D32" s="290"/>
      <c r="E32" s="290"/>
      <c r="F32" s="290"/>
      <c r="G32" s="290"/>
      <c r="H32" s="290"/>
      <c r="I32" s="290"/>
      <c r="J32" s="290"/>
    </row>
    <row r="33" spans="1:10" ht="58" x14ac:dyDescent="0.35">
      <c r="A33" s="290"/>
      <c r="B33" s="5" t="s">
        <v>21</v>
      </c>
      <c r="C33" s="290"/>
      <c r="D33" s="290"/>
      <c r="E33" s="290"/>
      <c r="F33" s="290"/>
      <c r="G33" s="290"/>
      <c r="H33" s="290"/>
      <c r="I33" s="290"/>
      <c r="J33" s="290"/>
    </row>
    <row r="34" spans="1:10" ht="139.5" customHeight="1" x14ac:dyDescent="0.35">
      <c r="A34" s="290"/>
      <c r="B34" s="7" t="s">
        <v>25</v>
      </c>
      <c r="C34" s="290" t="s">
        <v>42</v>
      </c>
      <c r="D34" s="290"/>
      <c r="E34" s="290"/>
      <c r="F34" s="290"/>
      <c r="G34" s="290"/>
      <c r="H34" s="290"/>
      <c r="I34" s="290"/>
      <c r="J34" s="290"/>
    </row>
    <row r="35" spans="1:10" ht="56.25" customHeight="1" x14ac:dyDescent="0.35">
      <c r="A35" s="290"/>
      <c r="B35" s="5" t="s">
        <v>43</v>
      </c>
      <c r="C35" s="294" t="s">
        <v>44</v>
      </c>
      <c r="D35" s="295"/>
      <c r="E35" s="295"/>
      <c r="F35" s="295"/>
      <c r="G35" s="295"/>
      <c r="H35" s="295"/>
      <c r="I35" s="295"/>
      <c r="J35" s="296"/>
    </row>
    <row r="36" spans="1:10" ht="85.5" customHeight="1" x14ac:dyDescent="0.35">
      <c r="A36" s="290" t="s">
        <v>26</v>
      </c>
      <c r="B36" s="5" t="s">
        <v>45</v>
      </c>
      <c r="C36" s="294" t="s">
        <v>47</v>
      </c>
      <c r="D36" s="295"/>
      <c r="E36" s="295"/>
      <c r="F36" s="295"/>
      <c r="G36" s="295"/>
      <c r="H36" s="295"/>
      <c r="I36" s="295"/>
      <c r="J36" s="296"/>
    </row>
    <row r="37" spans="1:10" ht="98.25" customHeight="1" x14ac:dyDescent="0.35">
      <c r="A37" s="290"/>
      <c r="B37" s="5" t="s">
        <v>46</v>
      </c>
      <c r="C37" s="294" t="s">
        <v>48</v>
      </c>
      <c r="D37" s="295"/>
      <c r="E37" s="295"/>
      <c r="F37" s="295"/>
      <c r="G37" s="295"/>
      <c r="H37" s="295"/>
      <c r="I37" s="295"/>
      <c r="J37" s="296"/>
    </row>
    <row r="38" spans="1:10" ht="43.5" x14ac:dyDescent="0.35">
      <c r="A38" s="4" t="s">
        <v>13</v>
      </c>
      <c r="B38" s="4"/>
      <c r="C38" s="4"/>
      <c r="D38" s="4"/>
      <c r="E38" s="4"/>
      <c r="F38" s="4"/>
      <c r="G38" s="4"/>
      <c r="H38" s="4"/>
      <c r="I38" s="290"/>
      <c r="J38" s="290"/>
    </row>
  </sheetData>
  <mergeCells count="23">
    <mergeCell ref="I31:J31"/>
    <mergeCell ref="A1:M1"/>
    <mergeCell ref="A2:A3"/>
    <mergeCell ref="B2:M2"/>
    <mergeCell ref="B21:M21"/>
    <mergeCell ref="B22:M22"/>
    <mergeCell ref="A25:J25"/>
    <mergeCell ref="A26:J26"/>
    <mergeCell ref="A27:B27"/>
    <mergeCell ref="I27:J27"/>
    <mergeCell ref="I28:J28"/>
    <mergeCell ref="I30:J30"/>
    <mergeCell ref="B17:L17"/>
    <mergeCell ref="B18:L18"/>
    <mergeCell ref="I38:J38"/>
    <mergeCell ref="C35:J35"/>
    <mergeCell ref="C37:J37"/>
    <mergeCell ref="C36:J36"/>
    <mergeCell ref="A32:A35"/>
    <mergeCell ref="C32:J32"/>
    <mergeCell ref="C33:J33"/>
    <mergeCell ref="C34:J34"/>
    <mergeCell ref="A36:A37"/>
  </mergeCells>
  <pageMargins left="0.7" right="0.7" top="0.75" bottom="0.75" header="0.3" footer="0.3"/>
  <pageSetup paperSize="9" orientation="portrait" r:id="rId1"/>
</worksheet>
</file>

<file path=xl/worksheets/sheet1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4"/>
  <dimension ref="A1:N39"/>
  <sheetViews>
    <sheetView zoomScale="70" zoomScaleNormal="70" workbookViewId="0">
      <selection activeCell="B23" sqref="B23:M23"/>
    </sheetView>
  </sheetViews>
  <sheetFormatPr defaultRowHeight="14.5" x14ac:dyDescent="0.35"/>
  <cols>
    <col min="1" max="1" width="25.453125" customWidth="1"/>
    <col min="2" max="2" width="15.26953125" customWidth="1"/>
    <col min="3" max="3" width="13.7265625" customWidth="1"/>
    <col min="4" max="4" width="13.54296875" customWidth="1"/>
    <col min="5" max="5" width="14.26953125" customWidth="1"/>
    <col min="6" max="6" width="13.1796875" customWidth="1"/>
    <col min="7" max="7" width="14.453125" customWidth="1"/>
    <col min="8" max="8" width="14.81640625" customWidth="1"/>
    <col min="9" max="9" width="14.26953125" customWidth="1"/>
    <col min="10" max="10" width="14.453125" customWidth="1"/>
    <col min="11" max="11" width="15.453125" customWidth="1"/>
    <col min="12" max="12" width="14.26953125" customWidth="1"/>
    <col min="13" max="13" width="20.26953125" customWidth="1"/>
  </cols>
  <sheetData>
    <row r="1" spans="1:14" x14ac:dyDescent="0.35">
      <c r="A1" s="289" t="s">
        <v>0</v>
      </c>
      <c r="B1" s="289"/>
      <c r="C1" s="289"/>
      <c r="D1" s="289"/>
      <c r="E1" s="289"/>
      <c r="F1" s="289"/>
      <c r="G1" s="289"/>
      <c r="H1" s="289"/>
      <c r="I1" s="289"/>
      <c r="J1" s="289"/>
      <c r="K1" s="289"/>
      <c r="L1" s="289"/>
      <c r="M1" s="289"/>
    </row>
    <row r="2" spans="1:14" x14ac:dyDescent="0.35">
      <c r="A2" s="290" t="s">
        <v>56</v>
      </c>
      <c r="B2" s="291" t="s">
        <v>2</v>
      </c>
      <c r="C2" s="291"/>
      <c r="D2" s="291"/>
      <c r="E2" s="291"/>
      <c r="F2" s="291"/>
      <c r="G2" s="291"/>
      <c r="H2" s="291"/>
      <c r="I2" s="291"/>
      <c r="J2" s="291"/>
      <c r="K2" s="291"/>
      <c r="L2" s="291"/>
      <c r="M2" s="291"/>
    </row>
    <row r="3" spans="1:14" x14ac:dyDescent="0.35">
      <c r="A3" s="290"/>
      <c r="B3" s="1">
        <v>0</v>
      </c>
      <c r="C3" s="1">
        <v>1</v>
      </c>
      <c r="D3" s="1">
        <v>2</v>
      </c>
      <c r="E3" s="1">
        <v>3</v>
      </c>
      <c r="F3" s="1">
        <v>4</v>
      </c>
      <c r="G3" s="1">
        <v>5</v>
      </c>
      <c r="H3" s="1">
        <v>6</v>
      </c>
      <c r="I3" s="1">
        <v>7</v>
      </c>
      <c r="J3" s="1">
        <v>8</v>
      </c>
      <c r="K3" s="1">
        <v>9</v>
      </c>
      <c r="L3" s="1">
        <v>10</v>
      </c>
      <c r="M3" s="2" t="s">
        <v>3</v>
      </c>
    </row>
    <row r="4" spans="1:14" x14ac:dyDescent="0.35">
      <c r="A4" s="3" t="s">
        <v>4</v>
      </c>
      <c r="B4" s="63">
        <f>SUM(B5:B7)</f>
        <v>0</v>
      </c>
      <c r="C4" s="63">
        <v>0</v>
      </c>
      <c r="D4" s="63">
        <v>0</v>
      </c>
      <c r="E4" s="63">
        <v>0</v>
      </c>
      <c r="F4" s="63">
        <v>0</v>
      </c>
      <c r="G4" s="63">
        <v>0</v>
      </c>
      <c r="H4" s="63">
        <v>0</v>
      </c>
      <c r="I4" s="63">
        <v>0</v>
      </c>
      <c r="J4" s="63">
        <v>0</v>
      </c>
      <c r="K4" s="63">
        <v>0</v>
      </c>
      <c r="L4" s="63">
        <v>0</v>
      </c>
      <c r="M4" s="63">
        <f>SUM(B4:L4)</f>
        <v>0</v>
      </c>
    </row>
    <row r="5" spans="1:14" x14ac:dyDescent="0.35">
      <c r="A5" s="5" t="s">
        <v>5</v>
      </c>
      <c r="B5" s="63">
        <v>0</v>
      </c>
      <c r="C5" s="63">
        <v>0</v>
      </c>
      <c r="D5" s="63">
        <v>0</v>
      </c>
      <c r="E5" s="63">
        <v>0</v>
      </c>
      <c r="F5" s="63">
        <v>0</v>
      </c>
      <c r="G5" s="63">
        <v>0</v>
      </c>
      <c r="H5" s="63">
        <v>0</v>
      </c>
      <c r="I5" s="63">
        <v>0</v>
      </c>
      <c r="J5" s="63">
        <v>0</v>
      </c>
      <c r="K5" s="63">
        <v>0</v>
      </c>
      <c r="L5" s="63">
        <v>0</v>
      </c>
      <c r="M5" s="63">
        <f t="shared" ref="M5:M7" si="0">SUM(B5:L5)</f>
        <v>0</v>
      </c>
    </row>
    <row r="6" spans="1:14" x14ac:dyDescent="0.35">
      <c r="A6" s="5" t="s">
        <v>6</v>
      </c>
      <c r="B6" s="63">
        <v>0</v>
      </c>
      <c r="C6" s="63">
        <v>0</v>
      </c>
      <c r="D6" s="63">
        <v>0</v>
      </c>
      <c r="E6" s="63">
        <v>0</v>
      </c>
      <c r="F6" s="63">
        <v>0</v>
      </c>
      <c r="G6" s="63">
        <v>0</v>
      </c>
      <c r="H6" s="63">
        <v>0</v>
      </c>
      <c r="I6" s="63">
        <v>0</v>
      </c>
      <c r="J6" s="63">
        <v>0</v>
      </c>
      <c r="K6" s="63">
        <v>0</v>
      </c>
      <c r="L6" s="63">
        <v>0</v>
      </c>
      <c r="M6" s="63">
        <f t="shared" si="0"/>
        <v>0</v>
      </c>
    </row>
    <row r="7" spans="1:14" ht="29" x14ac:dyDescent="0.35">
      <c r="A7" s="5" t="s">
        <v>7</v>
      </c>
      <c r="B7" s="63">
        <v>0</v>
      </c>
      <c r="C7" s="63">
        <v>0</v>
      </c>
      <c r="D7" s="63">
        <v>0</v>
      </c>
      <c r="E7" s="63">
        <v>0</v>
      </c>
      <c r="F7" s="63">
        <v>0</v>
      </c>
      <c r="G7" s="63">
        <v>0</v>
      </c>
      <c r="H7" s="63">
        <v>0</v>
      </c>
      <c r="I7" s="63">
        <v>0</v>
      </c>
      <c r="J7" s="63">
        <v>0</v>
      </c>
      <c r="K7" s="63">
        <v>0</v>
      </c>
      <c r="L7" s="63">
        <v>0</v>
      </c>
      <c r="M7" s="63">
        <f t="shared" si="0"/>
        <v>0</v>
      </c>
    </row>
    <row r="8" spans="1:14" x14ac:dyDescent="0.35">
      <c r="A8" s="3" t="s">
        <v>8</v>
      </c>
      <c r="B8" s="63">
        <f>SUM(B9:B11)</f>
        <v>3.7</v>
      </c>
      <c r="C8" s="63">
        <f t="shared" ref="C8:L8" si="1">SUM(C9:C11)</f>
        <v>4</v>
      </c>
      <c r="D8" s="63">
        <f t="shared" si="1"/>
        <v>0.53</v>
      </c>
      <c r="E8" s="63">
        <f t="shared" si="1"/>
        <v>0.54</v>
      </c>
      <c r="F8" s="63">
        <f t="shared" si="1"/>
        <v>0.55000000000000004</v>
      </c>
      <c r="G8" s="63">
        <f t="shared" si="1"/>
        <v>0.56999999999999995</v>
      </c>
      <c r="H8" s="63">
        <f t="shared" si="1"/>
        <v>0.57999999999999996</v>
      </c>
      <c r="I8" s="63">
        <f t="shared" si="1"/>
        <v>0.59</v>
      </c>
      <c r="J8" s="63">
        <f t="shared" si="1"/>
        <v>0.61</v>
      </c>
      <c r="K8" s="63">
        <f t="shared" si="1"/>
        <v>0.62</v>
      </c>
      <c r="L8" s="63">
        <f t="shared" si="1"/>
        <v>0.64</v>
      </c>
      <c r="M8" s="63">
        <f>SUM(B8:L8)</f>
        <v>12.93</v>
      </c>
      <c r="N8" s="18"/>
    </row>
    <row r="9" spans="1:14" x14ac:dyDescent="0.35">
      <c r="A9" s="5" t="s">
        <v>5</v>
      </c>
      <c r="B9" s="113">
        <v>3.7</v>
      </c>
      <c r="C9" s="113">
        <v>4</v>
      </c>
      <c r="D9" s="63">
        <v>0.53</v>
      </c>
      <c r="E9" s="63">
        <v>0.54</v>
      </c>
      <c r="F9" s="63">
        <v>0.55000000000000004</v>
      </c>
      <c r="G9" s="63">
        <v>0.56999999999999995</v>
      </c>
      <c r="H9" s="63">
        <v>0.57999999999999996</v>
      </c>
      <c r="I9" s="63">
        <v>0.59</v>
      </c>
      <c r="J9" s="63">
        <v>0.61</v>
      </c>
      <c r="K9" s="63">
        <v>0.62</v>
      </c>
      <c r="L9" s="63">
        <v>0.64</v>
      </c>
      <c r="M9" s="63">
        <f>SUM(B9:L9)</f>
        <v>12.93</v>
      </c>
      <c r="N9" s="18"/>
    </row>
    <row r="10" spans="1:14" x14ac:dyDescent="0.35">
      <c r="A10" s="5" t="s">
        <v>6</v>
      </c>
      <c r="B10" s="63">
        <v>0</v>
      </c>
      <c r="C10" s="63">
        <v>0</v>
      </c>
      <c r="D10" s="63">
        <v>0</v>
      </c>
      <c r="E10" s="63">
        <v>0</v>
      </c>
      <c r="F10" s="63">
        <v>0</v>
      </c>
      <c r="G10" s="63">
        <v>0</v>
      </c>
      <c r="H10" s="63">
        <v>0</v>
      </c>
      <c r="I10" s="63">
        <v>0</v>
      </c>
      <c r="J10" s="63">
        <v>0</v>
      </c>
      <c r="K10" s="63">
        <v>0</v>
      </c>
      <c r="L10" s="63">
        <v>0</v>
      </c>
      <c r="M10" s="63">
        <f t="shared" ref="M10:M11" si="2">SUM(B10:L10)</f>
        <v>0</v>
      </c>
      <c r="N10" s="19"/>
    </row>
    <row r="11" spans="1:14" ht="29" x14ac:dyDescent="0.35">
      <c r="A11" s="5" t="s">
        <v>7</v>
      </c>
      <c r="B11" s="63">
        <v>0</v>
      </c>
      <c r="C11" s="63">
        <v>0</v>
      </c>
      <c r="D11" s="63">
        <v>0</v>
      </c>
      <c r="E11" s="63">
        <v>0</v>
      </c>
      <c r="F11" s="63">
        <v>0</v>
      </c>
      <c r="G11" s="63">
        <v>0</v>
      </c>
      <c r="H11" s="63">
        <v>0</v>
      </c>
      <c r="I11" s="63">
        <v>0</v>
      </c>
      <c r="J11" s="63">
        <v>0</v>
      </c>
      <c r="K11" s="63">
        <v>0</v>
      </c>
      <c r="L11" s="63">
        <v>0</v>
      </c>
      <c r="M11" s="63">
        <f t="shared" si="2"/>
        <v>0</v>
      </c>
      <c r="N11" s="19"/>
    </row>
    <row r="12" spans="1:14" x14ac:dyDescent="0.35">
      <c r="A12" s="3" t="s">
        <v>11</v>
      </c>
      <c r="B12" s="63">
        <f>SUM(B13:B15)</f>
        <v>-3.7</v>
      </c>
      <c r="C12" s="63">
        <f t="shared" ref="C12:L12" si="3">SUM(C13:C15)</f>
        <v>-4</v>
      </c>
      <c r="D12" s="63">
        <f t="shared" si="3"/>
        <v>-0.53</v>
      </c>
      <c r="E12" s="63">
        <f t="shared" si="3"/>
        <v>-0.54</v>
      </c>
      <c r="F12" s="63">
        <f t="shared" si="3"/>
        <v>-0.55000000000000004</v>
      </c>
      <c r="G12" s="63">
        <f t="shared" si="3"/>
        <v>-0.56999999999999995</v>
      </c>
      <c r="H12" s="63">
        <f t="shared" si="3"/>
        <v>-0.57999999999999996</v>
      </c>
      <c r="I12" s="63">
        <f t="shared" si="3"/>
        <v>-0.59</v>
      </c>
      <c r="J12" s="63">
        <f t="shared" si="3"/>
        <v>-0.61</v>
      </c>
      <c r="K12" s="63">
        <f t="shared" si="3"/>
        <v>-0.62</v>
      </c>
      <c r="L12" s="63">
        <f t="shared" si="3"/>
        <v>-0.64</v>
      </c>
      <c r="M12" s="63">
        <f>SUM(B12:L12)</f>
        <v>-12.93</v>
      </c>
      <c r="N12" s="18"/>
    </row>
    <row r="13" spans="1:14" x14ac:dyDescent="0.35">
      <c r="A13" s="5" t="s">
        <v>5</v>
      </c>
      <c r="B13" s="113">
        <v>-3.7</v>
      </c>
      <c r="C13" s="113">
        <v>-4</v>
      </c>
      <c r="D13" s="63">
        <v>-0.53</v>
      </c>
      <c r="E13" s="63">
        <v>-0.54</v>
      </c>
      <c r="F13" s="63">
        <v>-0.55000000000000004</v>
      </c>
      <c r="G13" s="63">
        <v>-0.56999999999999995</v>
      </c>
      <c r="H13" s="63">
        <v>-0.57999999999999996</v>
      </c>
      <c r="I13" s="63">
        <v>-0.59</v>
      </c>
      <c r="J13" s="63">
        <v>-0.61</v>
      </c>
      <c r="K13" s="63">
        <v>-0.62</v>
      </c>
      <c r="L13" s="63">
        <v>-0.64</v>
      </c>
      <c r="M13" s="63">
        <f>SUM(B13:L13)</f>
        <v>-12.93</v>
      </c>
      <c r="N13" s="18"/>
    </row>
    <row r="14" spans="1:14" x14ac:dyDescent="0.35">
      <c r="A14" s="5" t="s">
        <v>6</v>
      </c>
      <c r="B14" s="63">
        <v>0</v>
      </c>
      <c r="C14" s="63">
        <v>0</v>
      </c>
      <c r="D14" s="63">
        <v>0</v>
      </c>
      <c r="E14" s="63">
        <v>0</v>
      </c>
      <c r="F14" s="63">
        <v>0</v>
      </c>
      <c r="G14" s="63">
        <v>0</v>
      </c>
      <c r="H14" s="63">
        <v>0</v>
      </c>
      <c r="I14" s="63">
        <v>0</v>
      </c>
      <c r="J14" s="63">
        <v>0</v>
      </c>
      <c r="K14" s="63">
        <v>0</v>
      </c>
      <c r="L14" s="63">
        <v>0</v>
      </c>
      <c r="M14" s="63">
        <f t="shared" ref="M14:M15" si="4">SUM(B14:L14)</f>
        <v>0</v>
      </c>
      <c r="N14" s="17"/>
    </row>
    <row r="15" spans="1:14" ht="29" x14ac:dyDescent="0.35">
      <c r="A15" s="5" t="s">
        <v>7</v>
      </c>
      <c r="B15" s="63">
        <v>0</v>
      </c>
      <c r="C15" s="63">
        <v>0</v>
      </c>
      <c r="D15" s="63">
        <v>0</v>
      </c>
      <c r="E15" s="63">
        <v>0</v>
      </c>
      <c r="F15" s="63">
        <v>0</v>
      </c>
      <c r="G15" s="63">
        <v>0</v>
      </c>
      <c r="H15" s="63">
        <v>0</v>
      </c>
      <c r="I15" s="63">
        <v>0</v>
      </c>
      <c r="J15" s="63">
        <v>0</v>
      </c>
      <c r="K15" s="63">
        <v>0</v>
      </c>
      <c r="L15" s="63">
        <v>0</v>
      </c>
      <c r="M15" s="63">
        <f t="shared" si="4"/>
        <v>0</v>
      </c>
    </row>
    <row r="16" spans="1:14" ht="43.5" x14ac:dyDescent="0.35">
      <c r="A16" s="3" t="s">
        <v>9</v>
      </c>
      <c r="B16" s="63">
        <v>0</v>
      </c>
      <c r="C16" s="63">
        <v>0</v>
      </c>
      <c r="D16" s="63">
        <v>0</v>
      </c>
      <c r="E16" s="63">
        <v>0</v>
      </c>
      <c r="F16" s="63">
        <v>0</v>
      </c>
      <c r="G16" s="63">
        <v>0</v>
      </c>
      <c r="H16" s="63">
        <v>0</v>
      </c>
      <c r="I16" s="63">
        <v>0</v>
      </c>
      <c r="J16" s="63">
        <v>0</v>
      </c>
      <c r="K16" s="63">
        <v>0</v>
      </c>
      <c r="L16" s="63">
        <v>0</v>
      </c>
      <c r="M16" s="63">
        <f>SUM(B16:L16)</f>
        <v>0</v>
      </c>
    </row>
    <row r="17" spans="1:13" ht="29" x14ac:dyDescent="0.35">
      <c r="A17" s="3" t="s">
        <v>10</v>
      </c>
      <c r="B17" s="63">
        <f>SUM(B18:B20)</f>
        <v>0</v>
      </c>
      <c r="C17" s="63">
        <f t="shared" ref="C17:L17" si="5">SUM(C18:C20)</f>
        <v>0</v>
      </c>
      <c r="D17" s="63">
        <f t="shared" si="5"/>
        <v>0</v>
      </c>
      <c r="E17" s="63">
        <f t="shared" si="5"/>
        <v>0</v>
      </c>
      <c r="F17" s="63">
        <f t="shared" si="5"/>
        <v>0</v>
      </c>
      <c r="G17" s="63">
        <f t="shared" si="5"/>
        <v>0</v>
      </c>
      <c r="H17" s="63">
        <f t="shared" si="5"/>
        <v>0</v>
      </c>
      <c r="I17" s="63">
        <f t="shared" si="5"/>
        <v>0</v>
      </c>
      <c r="J17" s="63">
        <f t="shared" si="5"/>
        <v>0</v>
      </c>
      <c r="K17" s="63">
        <f t="shared" si="5"/>
        <v>0</v>
      </c>
      <c r="L17" s="63">
        <f t="shared" si="5"/>
        <v>0</v>
      </c>
      <c r="M17" s="63">
        <f t="shared" ref="M17:M20" si="6">SUM(B17:L17)</f>
        <v>0</v>
      </c>
    </row>
    <row r="18" spans="1:13" x14ac:dyDescent="0.35">
      <c r="A18" s="5" t="s">
        <v>5</v>
      </c>
      <c r="B18" s="63">
        <v>0</v>
      </c>
      <c r="C18" s="63">
        <v>0</v>
      </c>
      <c r="D18" s="63">
        <v>0</v>
      </c>
      <c r="E18" s="63">
        <v>0</v>
      </c>
      <c r="F18" s="63">
        <v>0</v>
      </c>
      <c r="G18" s="63">
        <v>0</v>
      </c>
      <c r="H18" s="63">
        <v>0</v>
      </c>
      <c r="I18" s="63">
        <v>0</v>
      </c>
      <c r="J18" s="63">
        <v>0</v>
      </c>
      <c r="K18" s="63">
        <v>0</v>
      </c>
      <c r="L18" s="63">
        <v>0</v>
      </c>
      <c r="M18" s="63">
        <f t="shared" si="6"/>
        <v>0</v>
      </c>
    </row>
    <row r="19" spans="1:13" x14ac:dyDescent="0.35">
      <c r="A19" s="5" t="s">
        <v>6</v>
      </c>
      <c r="B19" s="63">
        <v>0</v>
      </c>
      <c r="C19" s="63">
        <v>0</v>
      </c>
      <c r="D19" s="63">
        <v>0</v>
      </c>
      <c r="E19" s="63">
        <v>0</v>
      </c>
      <c r="F19" s="63">
        <v>0</v>
      </c>
      <c r="G19" s="63">
        <v>0</v>
      </c>
      <c r="H19" s="63">
        <v>0</v>
      </c>
      <c r="I19" s="63">
        <v>0</v>
      </c>
      <c r="J19" s="63">
        <v>0</v>
      </c>
      <c r="K19" s="63">
        <v>0</v>
      </c>
      <c r="L19" s="63">
        <v>0</v>
      </c>
      <c r="M19" s="63">
        <f t="shared" si="6"/>
        <v>0</v>
      </c>
    </row>
    <row r="20" spans="1:13" ht="29" x14ac:dyDescent="0.35">
      <c r="A20" s="5" t="s">
        <v>7</v>
      </c>
      <c r="B20" s="63">
        <v>0</v>
      </c>
      <c r="C20" s="63">
        <v>0</v>
      </c>
      <c r="D20" s="63">
        <v>0</v>
      </c>
      <c r="E20" s="63">
        <v>0</v>
      </c>
      <c r="F20" s="63">
        <v>0</v>
      </c>
      <c r="G20" s="63">
        <v>0</v>
      </c>
      <c r="H20" s="63">
        <v>0</v>
      </c>
      <c r="I20" s="63">
        <v>0</v>
      </c>
      <c r="J20" s="63">
        <v>0</v>
      </c>
      <c r="K20" s="63">
        <v>0</v>
      </c>
      <c r="L20" s="63">
        <v>0</v>
      </c>
      <c r="M20" s="63">
        <f t="shared" si="6"/>
        <v>0</v>
      </c>
    </row>
    <row r="21" spans="1:13" x14ac:dyDescent="0.35">
      <c r="A21" s="5"/>
      <c r="B21" s="15"/>
      <c r="C21" s="15"/>
      <c r="D21" s="15"/>
      <c r="E21" s="15"/>
      <c r="F21" s="15"/>
      <c r="G21" s="15"/>
      <c r="H21" s="15"/>
      <c r="I21" s="15"/>
      <c r="J21" s="15"/>
      <c r="K21" s="15"/>
      <c r="L21" s="15"/>
      <c r="M21" s="15"/>
    </row>
    <row r="22" spans="1:13" ht="42" customHeight="1" x14ac:dyDescent="0.35">
      <c r="A22" s="5" t="s">
        <v>12</v>
      </c>
      <c r="B22" s="290" t="s">
        <v>82</v>
      </c>
      <c r="C22" s="290"/>
      <c r="D22" s="290"/>
      <c r="E22" s="290"/>
      <c r="F22" s="290"/>
      <c r="G22" s="290"/>
      <c r="H22" s="290"/>
      <c r="I22" s="290"/>
      <c r="J22" s="290"/>
      <c r="K22" s="290"/>
      <c r="L22" s="290"/>
      <c r="M22" s="290"/>
    </row>
    <row r="23" spans="1:13" ht="408.75" customHeight="1" x14ac:dyDescent="0.35">
      <c r="A23" s="5" t="s">
        <v>13</v>
      </c>
      <c r="B23" s="290" t="s">
        <v>349</v>
      </c>
      <c r="C23" s="290"/>
      <c r="D23" s="290"/>
      <c r="E23" s="290"/>
      <c r="F23" s="290"/>
      <c r="G23" s="290"/>
      <c r="H23" s="290"/>
      <c r="I23" s="290"/>
      <c r="J23" s="290"/>
      <c r="K23" s="290"/>
      <c r="L23" s="290"/>
      <c r="M23" s="290"/>
    </row>
    <row r="26" spans="1:13" x14ac:dyDescent="0.35">
      <c r="A26" s="289" t="s">
        <v>14</v>
      </c>
      <c r="B26" s="289"/>
      <c r="C26" s="289"/>
      <c r="D26" s="289"/>
      <c r="E26" s="289"/>
      <c r="F26" s="289"/>
      <c r="G26" s="289"/>
      <c r="H26" s="289"/>
      <c r="I26" s="289"/>
      <c r="J26" s="289"/>
    </row>
    <row r="27" spans="1:13" x14ac:dyDescent="0.35">
      <c r="A27" s="291" t="s">
        <v>15</v>
      </c>
      <c r="B27" s="291"/>
      <c r="C27" s="291"/>
      <c r="D27" s="291"/>
      <c r="E27" s="291"/>
      <c r="F27" s="291"/>
      <c r="G27" s="291"/>
      <c r="H27" s="291"/>
      <c r="I27" s="291"/>
      <c r="J27" s="291"/>
    </row>
    <row r="28" spans="1:13" x14ac:dyDescent="0.35">
      <c r="A28" s="290" t="s">
        <v>16</v>
      </c>
      <c r="B28" s="290"/>
      <c r="C28" s="6">
        <v>0</v>
      </c>
      <c r="D28" s="5">
        <v>1</v>
      </c>
      <c r="E28" s="5">
        <v>2</v>
      </c>
      <c r="F28" s="5">
        <v>3</v>
      </c>
      <c r="G28" s="5">
        <v>5</v>
      </c>
      <c r="H28" s="5">
        <v>10</v>
      </c>
      <c r="I28" s="292" t="s">
        <v>3</v>
      </c>
      <c r="J28" s="292"/>
    </row>
    <row r="29" spans="1:13" ht="29" x14ac:dyDescent="0.35">
      <c r="A29" s="15" t="s">
        <v>17</v>
      </c>
      <c r="B29" s="5" t="s">
        <v>20</v>
      </c>
      <c r="C29" s="15"/>
      <c r="D29" s="15"/>
      <c r="E29" s="15"/>
      <c r="F29" s="15"/>
      <c r="G29" s="15"/>
      <c r="H29" s="15"/>
      <c r="I29" s="290"/>
      <c r="J29" s="290"/>
    </row>
    <row r="30" spans="1:13" ht="43.5" x14ac:dyDescent="0.35">
      <c r="A30" s="15" t="s">
        <v>18</v>
      </c>
      <c r="B30" s="5" t="s">
        <v>21</v>
      </c>
      <c r="C30" s="15"/>
      <c r="D30" s="15"/>
      <c r="E30" s="15"/>
      <c r="F30" s="15"/>
      <c r="G30" s="15"/>
      <c r="H30" s="15"/>
      <c r="I30" s="294"/>
      <c r="J30" s="296"/>
    </row>
    <row r="31" spans="1:13" ht="58" x14ac:dyDescent="0.35">
      <c r="A31" s="15" t="s">
        <v>19</v>
      </c>
      <c r="B31" s="7" t="s">
        <v>22</v>
      </c>
      <c r="C31" s="15"/>
      <c r="D31" s="15"/>
      <c r="E31" s="15"/>
      <c r="F31" s="15"/>
      <c r="G31" s="15"/>
      <c r="H31" s="15"/>
      <c r="I31" s="290"/>
      <c r="J31" s="290"/>
    </row>
    <row r="32" spans="1:13" x14ac:dyDescent="0.35">
      <c r="A32" s="8"/>
      <c r="B32" s="5" t="s">
        <v>23</v>
      </c>
      <c r="C32" s="15"/>
      <c r="D32" s="15"/>
      <c r="E32" s="15"/>
      <c r="F32" s="15"/>
      <c r="G32" s="15"/>
      <c r="H32" s="15"/>
      <c r="I32" s="290"/>
      <c r="J32" s="290"/>
    </row>
    <row r="33" spans="1:10" ht="147" customHeight="1" x14ac:dyDescent="0.35">
      <c r="A33" s="290" t="s">
        <v>24</v>
      </c>
      <c r="B33" s="5" t="s">
        <v>20</v>
      </c>
      <c r="C33" s="290"/>
      <c r="D33" s="290"/>
      <c r="E33" s="290"/>
      <c r="F33" s="290"/>
      <c r="G33" s="290"/>
      <c r="H33" s="290"/>
      <c r="I33" s="290"/>
      <c r="J33" s="290"/>
    </row>
    <row r="34" spans="1:10" ht="132" customHeight="1" x14ac:dyDescent="0.35">
      <c r="A34" s="290"/>
      <c r="B34" s="5" t="s">
        <v>21</v>
      </c>
      <c r="C34" s="306" t="s">
        <v>80</v>
      </c>
      <c r="D34" s="306"/>
      <c r="E34" s="306"/>
      <c r="F34" s="306"/>
      <c r="G34" s="306"/>
      <c r="H34" s="306"/>
      <c r="I34" s="306"/>
      <c r="J34" s="306"/>
    </row>
    <row r="35" spans="1:10" ht="153" customHeight="1" x14ac:dyDescent="0.35">
      <c r="A35" s="290"/>
      <c r="B35" s="7" t="s">
        <v>25</v>
      </c>
      <c r="C35" s="306" t="s">
        <v>81</v>
      </c>
      <c r="D35" s="306"/>
      <c r="E35" s="306"/>
      <c r="F35" s="306"/>
      <c r="G35" s="306"/>
      <c r="H35" s="306"/>
      <c r="I35" s="306"/>
      <c r="J35" s="306"/>
    </row>
    <row r="36" spans="1:10" x14ac:dyDescent="0.35">
      <c r="A36" s="290"/>
      <c r="B36" s="5" t="s">
        <v>23</v>
      </c>
      <c r="C36" s="15"/>
      <c r="D36" s="15"/>
      <c r="E36" s="15"/>
      <c r="F36" s="15"/>
      <c r="G36" s="15"/>
      <c r="H36" s="15"/>
      <c r="I36" s="290"/>
      <c r="J36" s="290"/>
    </row>
    <row r="37" spans="1:10" ht="58" x14ac:dyDescent="0.35">
      <c r="A37" s="290" t="s">
        <v>26</v>
      </c>
      <c r="B37" s="5" t="s">
        <v>22</v>
      </c>
      <c r="C37" s="294"/>
      <c r="D37" s="295"/>
      <c r="E37" s="295"/>
      <c r="F37" s="295"/>
      <c r="G37" s="295"/>
      <c r="H37" s="295"/>
      <c r="I37" s="295"/>
      <c r="J37" s="296"/>
    </row>
    <row r="38" spans="1:10" x14ac:dyDescent="0.35">
      <c r="A38" s="290"/>
      <c r="B38" s="5" t="s">
        <v>23</v>
      </c>
      <c r="C38" s="15"/>
      <c r="D38" s="15"/>
      <c r="E38" s="15"/>
      <c r="F38" s="15"/>
      <c r="G38" s="15"/>
      <c r="H38" s="15"/>
      <c r="I38" s="290"/>
      <c r="J38" s="290"/>
    </row>
    <row r="39" spans="1:10" ht="43.5" x14ac:dyDescent="0.35">
      <c r="A39" s="15" t="s">
        <v>13</v>
      </c>
      <c r="B39" s="294"/>
      <c r="C39" s="295"/>
      <c r="D39" s="295"/>
      <c r="E39" s="295"/>
      <c r="F39" s="295"/>
      <c r="G39" s="295"/>
      <c r="H39" s="295"/>
      <c r="I39" s="295"/>
      <c r="J39" s="296"/>
    </row>
  </sheetData>
  <mergeCells count="22">
    <mergeCell ref="I31:J31"/>
    <mergeCell ref="A1:M1"/>
    <mergeCell ref="A2:A3"/>
    <mergeCell ref="B2:M2"/>
    <mergeCell ref="B22:M22"/>
    <mergeCell ref="B23:M23"/>
    <mergeCell ref="A26:J26"/>
    <mergeCell ref="A27:J27"/>
    <mergeCell ref="A28:B28"/>
    <mergeCell ref="I28:J28"/>
    <mergeCell ref="I29:J29"/>
    <mergeCell ref="I30:J30"/>
    <mergeCell ref="A37:A38"/>
    <mergeCell ref="C37:J37"/>
    <mergeCell ref="I38:J38"/>
    <mergeCell ref="B39:J39"/>
    <mergeCell ref="I32:J32"/>
    <mergeCell ref="A33:A36"/>
    <mergeCell ref="C33:J33"/>
    <mergeCell ref="C34:J34"/>
    <mergeCell ref="C35:J35"/>
    <mergeCell ref="I36:J36"/>
  </mergeCells>
  <pageMargins left="0.7" right="0.7" top="0.75" bottom="0.75" header="0.3" footer="0.3"/>
  <pageSetup paperSize="9" orientation="portrait" r:id="rId1"/>
</worksheet>
</file>

<file path=xl/worksheets/sheet1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7"/>
  <dimension ref="A1:N39"/>
  <sheetViews>
    <sheetView zoomScale="70" zoomScaleNormal="70" workbookViewId="0">
      <selection activeCell="B22" sqref="B22:M22"/>
    </sheetView>
  </sheetViews>
  <sheetFormatPr defaultRowHeight="14.5" x14ac:dyDescent="0.35"/>
  <cols>
    <col min="1" max="1" width="25.453125" customWidth="1"/>
    <col min="2" max="2" width="15.26953125" customWidth="1"/>
    <col min="3" max="3" width="13.7265625" customWidth="1"/>
    <col min="4" max="4" width="13.54296875" customWidth="1"/>
    <col min="5" max="5" width="14.26953125" customWidth="1"/>
    <col min="6" max="6" width="13.1796875" customWidth="1"/>
    <col min="7" max="7" width="14.453125" customWidth="1"/>
    <col min="8" max="8" width="14.81640625" customWidth="1"/>
    <col min="9" max="9" width="14.26953125" customWidth="1"/>
    <col min="10" max="10" width="14.453125" customWidth="1"/>
    <col min="11" max="11" width="15.453125" customWidth="1"/>
    <col min="12" max="12" width="14.26953125" customWidth="1"/>
    <col min="13" max="13" width="20.26953125" customWidth="1"/>
  </cols>
  <sheetData>
    <row r="1" spans="1:14" x14ac:dyDescent="0.35">
      <c r="A1" s="289" t="s">
        <v>0</v>
      </c>
      <c r="B1" s="289"/>
      <c r="C1" s="289"/>
      <c r="D1" s="289"/>
      <c r="E1" s="289"/>
      <c r="F1" s="289"/>
      <c r="G1" s="289"/>
      <c r="H1" s="289"/>
      <c r="I1" s="289"/>
      <c r="J1" s="289"/>
      <c r="K1" s="289"/>
      <c r="L1" s="289"/>
      <c r="M1" s="289"/>
    </row>
    <row r="2" spans="1:14" x14ac:dyDescent="0.35">
      <c r="A2" s="290" t="s">
        <v>56</v>
      </c>
      <c r="B2" s="291" t="s">
        <v>2</v>
      </c>
      <c r="C2" s="291"/>
      <c r="D2" s="291"/>
      <c r="E2" s="291"/>
      <c r="F2" s="291"/>
      <c r="G2" s="291"/>
      <c r="H2" s="291"/>
      <c r="I2" s="291"/>
      <c r="J2" s="291"/>
      <c r="K2" s="291"/>
      <c r="L2" s="291"/>
      <c r="M2" s="291"/>
    </row>
    <row r="3" spans="1:14" x14ac:dyDescent="0.35">
      <c r="A3" s="290"/>
      <c r="B3" s="1">
        <v>0</v>
      </c>
      <c r="C3" s="1">
        <v>1</v>
      </c>
      <c r="D3" s="1">
        <v>2</v>
      </c>
      <c r="E3" s="1">
        <v>3</v>
      </c>
      <c r="F3" s="1">
        <v>4</v>
      </c>
      <c r="G3" s="1">
        <v>5</v>
      </c>
      <c r="H3" s="1">
        <v>6</v>
      </c>
      <c r="I3" s="1">
        <v>7</v>
      </c>
      <c r="J3" s="1">
        <v>8</v>
      </c>
      <c r="K3" s="1">
        <v>9</v>
      </c>
      <c r="L3" s="1">
        <v>10</v>
      </c>
      <c r="M3" s="2" t="s">
        <v>3</v>
      </c>
    </row>
    <row r="4" spans="1:14" x14ac:dyDescent="0.35">
      <c r="A4" s="3" t="s">
        <v>4</v>
      </c>
      <c r="B4" s="13">
        <f>SUM(B5:B7)</f>
        <v>0</v>
      </c>
      <c r="C4" s="63">
        <f t="shared" ref="C4:L4" si="0">SUM(C5:C7)</f>
        <v>0</v>
      </c>
      <c r="D4" s="63">
        <f t="shared" si="0"/>
        <v>0</v>
      </c>
      <c r="E4" s="63">
        <f t="shared" si="0"/>
        <v>0</v>
      </c>
      <c r="F4" s="63">
        <f t="shared" si="0"/>
        <v>0</v>
      </c>
      <c r="G4" s="63">
        <f t="shared" si="0"/>
        <v>0</v>
      </c>
      <c r="H4" s="63">
        <f t="shared" si="0"/>
        <v>0</v>
      </c>
      <c r="I4" s="63">
        <f t="shared" si="0"/>
        <v>0</v>
      </c>
      <c r="J4" s="63">
        <f t="shared" si="0"/>
        <v>0</v>
      </c>
      <c r="K4" s="63">
        <f t="shared" si="0"/>
        <v>0</v>
      </c>
      <c r="L4" s="63">
        <f t="shared" si="0"/>
        <v>0</v>
      </c>
      <c r="M4" s="63">
        <f>SUM(B4:L4)</f>
        <v>0</v>
      </c>
    </row>
    <row r="5" spans="1:14" x14ac:dyDescent="0.35">
      <c r="A5" s="5" t="s">
        <v>5</v>
      </c>
      <c r="B5" s="13">
        <v>0</v>
      </c>
      <c r="C5" s="13">
        <v>0</v>
      </c>
      <c r="D5" s="13">
        <v>0</v>
      </c>
      <c r="E5" s="13">
        <v>0</v>
      </c>
      <c r="F5" s="13">
        <v>0</v>
      </c>
      <c r="G5" s="13">
        <v>0</v>
      </c>
      <c r="H5" s="13">
        <v>0</v>
      </c>
      <c r="I5" s="13">
        <v>0</v>
      </c>
      <c r="J5" s="13">
        <v>0</v>
      </c>
      <c r="K5" s="13">
        <v>0</v>
      </c>
      <c r="L5" s="13">
        <v>0</v>
      </c>
      <c r="M5" s="63">
        <f t="shared" ref="M5:M20" si="1">SUM(B5:L5)</f>
        <v>0</v>
      </c>
    </row>
    <row r="6" spans="1:14" x14ac:dyDescent="0.35">
      <c r="A6" s="5" t="s">
        <v>6</v>
      </c>
      <c r="B6" s="13">
        <v>0</v>
      </c>
      <c r="C6" s="13">
        <v>0</v>
      </c>
      <c r="D6" s="13">
        <v>0</v>
      </c>
      <c r="E6" s="13">
        <v>0</v>
      </c>
      <c r="F6" s="13">
        <v>0</v>
      </c>
      <c r="G6" s="13">
        <v>0</v>
      </c>
      <c r="H6" s="13">
        <v>0</v>
      </c>
      <c r="I6" s="13">
        <v>0</v>
      </c>
      <c r="J6" s="13">
        <v>0</v>
      </c>
      <c r="K6" s="13">
        <v>0</v>
      </c>
      <c r="L6" s="13">
        <v>0</v>
      </c>
      <c r="M6" s="63">
        <f t="shared" si="1"/>
        <v>0</v>
      </c>
    </row>
    <row r="7" spans="1:14" ht="29" x14ac:dyDescent="0.35">
      <c r="A7" s="5" t="s">
        <v>7</v>
      </c>
      <c r="B7" s="13">
        <v>0</v>
      </c>
      <c r="C7" s="13">
        <v>0</v>
      </c>
      <c r="D7" s="13">
        <v>0</v>
      </c>
      <c r="E7" s="13">
        <v>0</v>
      </c>
      <c r="F7" s="13">
        <v>0</v>
      </c>
      <c r="G7" s="13">
        <v>0</v>
      </c>
      <c r="H7" s="13">
        <v>0</v>
      </c>
      <c r="I7" s="13">
        <v>0</v>
      </c>
      <c r="J7" s="13">
        <v>0</v>
      </c>
      <c r="K7" s="13">
        <v>0</v>
      </c>
      <c r="L7" s="13">
        <v>0</v>
      </c>
      <c r="M7" s="63">
        <f t="shared" si="1"/>
        <v>0</v>
      </c>
    </row>
    <row r="8" spans="1:14" x14ac:dyDescent="0.35">
      <c r="A8" s="3" t="s">
        <v>8</v>
      </c>
      <c r="B8" s="13">
        <f>SUM(B9:B11)</f>
        <v>0.44</v>
      </c>
      <c r="C8" s="63">
        <f t="shared" ref="C8:L8" si="2">SUM(C9:C11)</f>
        <v>0.77</v>
      </c>
      <c r="D8" s="63">
        <f t="shared" si="2"/>
        <v>0.27</v>
      </c>
      <c r="E8" s="63">
        <f t="shared" si="2"/>
        <v>0</v>
      </c>
      <c r="F8" s="63">
        <f t="shared" si="2"/>
        <v>0</v>
      </c>
      <c r="G8" s="63">
        <f t="shared" si="2"/>
        <v>0</v>
      </c>
      <c r="H8" s="63">
        <f t="shared" si="2"/>
        <v>0</v>
      </c>
      <c r="I8" s="63">
        <f t="shared" si="2"/>
        <v>0</v>
      </c>
      <c r="J8" s="63">
        <f t="shared" si="2"/>
        <v>0</v>
      </c>
      <c r="K8" s="63">
        <f t="shared" si="2"/>
        <v>0</v>
      </c>
      <c r="L8" s="63">
        <f t="shared" si="2"/>
        <v>0</v>
      </c>
      <c r="M8" s="63">
        <f t="shared" si="1"/>
        <v>1.48</v>
      </c>
      <c r="N8" s="18"/>
    </row>
    <row r="9" spans="1:14" x14ac:dyDescent="0.35">
      <c r="A9" s="5" t="s">
        <v>5</v>
      </c>
      <c r="B9" s="13">
        <v>0.44</v>
      </c>
      <c r="C9" s="13">
        <v>0.77</v>
      </c>
      <c r="D9" s="13">
        <v>0.27</v>
      </c>
      <c r="E9" s="13">
        <v>0</v>
      </c>
      <c r="F9" s="13">
        <v>0</v>
      </c>
      <c r="G9" s="13">
        <v>0</v>
      </c>
      <c r="H9" s="13">
        <v>0</v>
      </c>
      <c r="I9" s="13">
        <v>0</v>
      </c>
      <c r="J9" s="13">
        <v>0</v>
      </c>
      <c r="K9" s="13">
        <v>0</v>
      </c>
      <c r="L9" s="13">
        <v>0</v>
      </c>
      <c r="M9" s="63">
        <f t="shared" si="1"/>
        <v>1.48</v>
      </c>
      <c r="N9" s="18"/>
    </row>
    <row r="10" spans="1:14" x14ac:dyDescent="0.35">
      <c r="A10" s="5" t="s">
        <v>6</v>
      </c>
      <c r="B10" s="13">
        <v>0</v>
      </c>
      <c r="C10" s="13">
        <v>0</v>
      </c>
      <c r="D10" s="13">
        <v>0</v>
      </c>
      <c r="E10" s="13">
        <v>0</v>
      </c>
      <c r="F10" s="13">
        <v>0</v>
      </c>
      <c r="G10" s="13">
        <v>0</v>
      </c>
      <c r="H10" s="13">
        <v>0</v>
      </c>
      <c r="I10" s="13">
        <v>0</v>
      </c>
      <c r="J10" s="13">
        <v>0</v>
      </c>
      <c r="K10" s="13">
        <v>0</v>
      </c>
      <c r="L10" s="13">
        <v>0</v>
      </c>
      <c r="M10" s="63">
        <f t="shared" si="1"/>
        <v>0</v>
      </c>
      <c r="N10" s="19"/>
    </row>
    <row r="11" spans="1:14" ht="29" x14ac:dyDescent="0.35">
      <c r="A11" s="5" t="s">
        <v>7</v>
      </c>
      <c r="B11" s="13">
        <v>0</v>
      </c>
      <c r="C11" s="13">
        <v>0</v>
      </c>
      <c r="D11" s="13">
        <v>0</v>
      </c>
      <c r="E11" s="13">
        <v>0</v>
      </c>
      <c r="F11" s="13">
        <v>0</v>
      </c>
      <c r="G11" s="13">
        <v>0</v>
      </c>
      <c r="H11" s="13">
        <v>0</v>
      </c>
      <c r="I11" s="13">
        <v>0</v>
      </c>
      <c r="J11" s="13">
        <v>0</v>
      </c>
      <c r="K11" s="13">
        <v>0</v>
      </c>
      <c r="L11" s="13">
        <v>0</v>
      </c>
      <c r="M11" s="63">
        <f t="shared" si="1"/>
        <v>0</v>
      </c>
      <c r="N11" s="19"/>
    </row>
    <row r="12" spans="1:14" x14ac:dyDescent="0.35">
      <c r="A12" s="3" t="s">
        <v>11</v>
      </c>
      <c r="B12" s="13">
        <f>SUM(B13:B15)</f>
        <v>-0.44</v>
      </c>
      <c r="C12" s="63">
        <f t="shared" ref="C12:L12" si="3">SUM(C13:C15)</f>
        <v>-0.77</v>
      </c>
      <c r="D12" s="63">
        <f t="shared" si="3"/>
        <v>-0.27</v>
      </c>
      <c r="E12" s="63">
        <f t="shared" si="3"/>
        <v>0</v>
      </c>
      <c r="F12" s="63">
        <f t="shared" si="3"/>
        <v>0</v>
      </c>
      <c r="G12" s="63">
        <f t="shared" si="3"/>
        <v>0</v>
      </c>
      <c r="H12" s="63">
        <f t="shared" si="3"/>
        <v>0</v>
      </c>
      <c r="I12" s="63">
        <f t="shared" si="3"/>
        <v>0</v>
      </c>
      <c r="J12" s="63">
        <f t="shared" si="3"/>
        <v>0</v>
      </c>
      <c r="K12" s="63">
        <f t="shared" si="3"/>
        <v>0</v>
      </c>
      <c r="L12" s="63">
        <f t="shared" si="3"/>
        <v>0</v>
      </c>
      <c r="M12" s="63">
        <f t="shared" si="1"/>
        <v>-1.48</v>
      </c>
      <c r="N12" s="18"/>
    </row>
    <row r="13" spans="1:14" x14ac:dyDescent="0.35">
      <c r="A13" s="5" t="s">
        <v>5</v>
      </c>
      <c r="B13" s="13">
        <v>-0.44</v>
      </c>
      <c r="C13" s="13">
        <v>-0.77</v>
      </c>
      <c r="D13" s="13">
        <v>-0.27</v>
      </c>
      <c r="E13" s="13">
        <v>0</v>
      </c>
      <c r="F13" s="13">
        <v>0</v>
      </c>
      <c r="G13" s="13">
        <v>0</v>
      </c>
      <c r="H13" s="13">
        <v>0</v>
      </c>
      <c r="I13" s="13">
        <v>0</v>
      </c>
      <c r="J13" s="13">
        <v>0</v>
      </c>
      <c r="K13" s="13">
        <v>0</v>
      </c>
      <c r="L13" s="13">
        <v>0</v>
      </c>
      <c r="M13" s="63">
        <f t="shared" si="1"/>
        <v>-1.48</v>
      </c>
      <c r="N13" s="18"/>
    </row>
    <row r="14" spans="1:14" x14ac:dyDescent="0.35">
      <c r="A14" s="5" t="s">
        <v>6</v>
      </c>
      <c r="B14" s="13">
        <v>0</v>
      </c>
      <c r="C14" s="13">
        <v>0</v>
      </c>
      <c r="D14" s="13">
        <v>0</v>
      </c>
      <c r="E14" s="13">
        <v>0</v>
      </c>
      <c r="F14" s="13">
        <v>0</v>
      </c>
      <c r="G14" s="13">
        <v>0</v>
      </c>
      <c r="H14" s="13">
        <v>0</v>
      </c>
      <c r="I14" s="13">
        <v>0</v>
      </c>
      <c r="J14" s="13">
        <v>0</v>
      </c>
      <c r="K14" s="13">
        <v>0</v>
      </c>
      <c r="L14" s="13">
        <v>0</v>
      </c>
      <c r="M14" s="63">
        <f t="shared" si="1"/>
        <v>0</v>
      </c>
      <c r="N14" s="17"/>
    </row>
    <row r="15" spans="1:14" ht="29" x14ac:dyDescent="0.35">
      <c r="A15" s="5" t="s">
        <v>7</v>
      </c>
      <c r="B15" s="13">
        <v>0</v>
      </c>
      <c r="C15" s="13">
        <v>0</v>
      </c>
      <c r="D15" s="13">
        <v>0</v>
      </c>
      <c r="E15" s="13">
        <v>0</v>
      </c>
      <c r="F15" s="13">
        <v>0</v>
      </c>
      <c r="G15" s="13">
        <v>0</v>
      </c>
      <c r="H15" s="13">
        <v>0</v>
      </c>
      <c r="I15" s="13">
        <v>0</v>
      </c>
      <c r="J15" s="13">
        <v>0</v>
      </c>
      <c r="K15" s="13">
        <v>0</v>
      </c>
      <c r="L15" s="13">
        <v>0</v>
      </c>
      <c r="M15" s="63">
        <f t="shared" si="1"/>
        <v>0</v>
      </c>
    </row>
    <row r="16" spans="1:14" ht="43.5" x14ac:dyDescent="0.35">
      <c r="A16" s="3" t="s">
        <v>9</v>
      </c>
      <c r="B16" s="13">
        <v>2.36</v>
      </c>
      <c r="C16" s="13">
        <v>4.1500000000000004</v>
      </c>
      <c r="D16" s="13">
        <v>1.5</v>
      </c>
      <c r="E16" s="13">
        <v>0</v>
      </c>
      <c r="F16" s="13">
        <v>0</v>
      </c>
      <c r="G16" s="13">
        <v>0</v>
      </c>
      <c r="H16" s="13">
        <v>0</v>
      </c>
      <c r="I16" s="13">
        <v>0</v>
      </c>
      <c r="J16" s="13">
        <v>0</v>
      </c>
      <c r="K16" s="13">
        <v>0</v>
      </c>
      <c r="L16" s="13">
        <v>0</v>
      </c>
      <c r="M16" s="63">
        <f t="shared" si="1"/>
        <v>8.01</v>
      </c>
    </row>
    <row r="17" spans="1:13" ht="29" x14ac:dyDescent="0.35">
      <c r="A17" s="3" t="s">
        <v>10</v>
      </c>
      <c r="B17" s="13">
        <f>SUM(B18:B20)</f>
        <v>0</v>
      </c>
      <c r="C17" s="63">
        <f t="shared" ref="C17:L17" si="4">SUM(C18:C20)</f>
        <v>0</v>
      </c>
      <c r="D17" s="63">
        <f t="shared" si="4"/>
        <v>0</v>
      </c>
      <c r="E17" s="63">
        <f t="shared" si="4"/>
        <v>0</v>
      </c>
      <c r="F17" s="63">
        <f t="shared" si="4"/>
        <v>0</v>
      </c>
      <c r="G17" s="63">
        <f t="shared" si="4"/>
        <v>0</v>
      </c>
      <c r="H17" s="63">
        <f t="shared" si="4"/>
        <v>0</v>
      </c>
      <c r="I17" s="63">
        <f t="shared" si="4"/>
        <v>0</v>
      </c>
      <c r="J17" s="63">
        <f t="shared" si="4"/>
        <v>0</v>
      </c>
      <c r="K17" s="63">
        <f t="shared" si="4"/>
        <v>0</v>
      </c>
      <c r="L17" s="63">
        <f t="shared" si="4"/>
        <v>0</v>
      </c>
      <c r="M17" s="63">
        <f t="shared" si="1"/>
        <v>0</v>
      </c>
    </row>
    <row r="18" spans="1:13" x14ac:dyDescent="0.35">
      <c r="A18" s="5" t="s">
        <v>5</v>
      </c>
      <c r="B18" s="13">
        <v>0</v>
      </c>
      <c r="C18" s="13">
        <v>0</v>
      </c>
      <c r="D18" s="13">
        <v>0</v>
      </c>
      <c r="E18" s="13">
        <v>0</v>
      </c>
      <c r="F18" s="13">
        <v>0</v>
      </c>
      <c r="G18" s="13">
        <v>0</v>
      </c>
      <c r="H18" s="13">
        <v>0</v>
      </c>
      <c r="I18" s="13">
        <v>0</v>
      </c>
      <c r="J18" s="13">
        <v>0</v>
      </c>
      <c r="K18" s="13">
        <v>0</v>
      </c>
      <c r="L18" s="13">
        <v>0</v>
      </c>
      <c r="M18" s="63">
        <f t="shared" si="1"/>
        <v>0</v>
      </c>
    </row>
    <row r="19" spans="1:13" x14ac:dyDescent="0.35">
      <c r="A19" s="5" t="s">
        <v>6</v>
      </c>
      <c r="B19" s="13">
        <v>0</v>
      </c>
      <c r="C19" s="13">
        <v>0</v>
      </c>
      <c r="D19" s="13">
        <v>0</v>
      </c>
      <c r="E19" s="13">
        <v>0</v>
      </c>
      <c r="F19" s="13">
        <v>0</v>
      </c>
      <c r="G19" s="13">
        <v>0</v>
      </c>
      <c r="H19" s="13">
        <v>0</v>
      </c>
      <c r="I19" s="13">
        <v>0</v>
      </c>
      <c r="J19" s="13">
        <v>0</v>
      </c>
      <c r="K19" s="13">
        <v>0</v>
      </c>
      <c r="L19" s="13">
        <v>0</v>
      </c>
      <c r="M19" s="63">
        <f t="shared" si="1"/>
        <v>0</v>
      </c>
    </row>
    <row r="20" spans="1:13" ht="29" x14ac:dyDescent="0.35">
      <c r="A20" s="5" t="s">
        <v>7</v>
      </c>
      <c r="B20" s="13">
        <v>0</v>
      </c>
      <c r="C20" s="13">
        <v>0</v>
      </c>
      <c r="D20" s="13">
        <v>0</v>
      </c>
      <c r="E20" s="13">
        <v>0</v>
      </c>
      <c r="F20" s="13">
        <v>0</v>
      </c>
      <c r="G20" s="13">
        <v>0</v>
      </c>
      <c r="H20" s="13">
        <v>0</v>
      </c>
      <c r="I20" s="13">
        <v>0</v>
      </c>
      <c r="J20" s="13">
        <v>0</v>
      </c>
      <c r="K20" s="13">
        <v>0</v>
      </c>
      <c r="L20" s="13">
        <v>0</v>
      </c>
      <c r="M20" s="63">
        <f t="shared" si="1"/>
        <v>0</v>
      </c>
    </row>
    <row r="21" spans="1:13" x14ac:dyDescent="0.35">
      <c r="A21" s="5"/>
      <c r="B21" s="15"/>
      <c r="C21" s="15"/>
      <c r="D21" s="15"/>
      <c r="E21" s="33"/>
      <c r="F21" s="33"/>
      <c r="G21" s="33"/>
      <c r="H21" s="33"/>
      <c r="I21" s="33"/>
      <c r="J21" s="33"/>
      <c r="K21" s="33"/>
      <c r="L21" s="33"/>
      <c r="M21" s="15"/>
    </row>
    <row r="22" spans="1:13" ht="61.5" customHeight="1" x14ac:dyDescent="0.35">
      <c r="A22" s="5" t="s">
        <v>12</v>
      </c>
      <c r="B22" s="290" t="s">
        <v>83</v>
      </c>
      <c r="C22" s="290"/>
      <c r="D22" s="290"/>
      <c r="E22" s="290"/>
      <c r="F22" s="290"/>
      <c r="G22" s="290"/>
      <c r="H22" s="290"/>
      <c r="I22" s="290"/>
      <c r="J22" s="290"/>
      <c r="K22" s="290"/>
      <c r="L22" s="290"/>
      <c r="M22" s="290"/>
    </row>
    <row r="23" spans="1:13" ht="408.75" customHeight="1" x14ac:dyDescent="0.35">
      <c r="A23" s="5" t="s">
        <v>13</v>
      </c>
      <c r="B23" s="290" t="s">
        <v>84</v>
      </c>
      <c r="C23" s="290"/>
      <c r="D23" s="290"/>
      <c r="E23" s="290"/>
      <c r="F23" s="290"/>
      <c r="G23" s="290"/>
      <c r="H23" s="290"/>
      <c r="I23" s="290"/>
      <c r="J23" s="290"/>
      <c r="K23" s="290"/>
      <c r="L23" s="290"/>
      <c r="M23" s="290"/>
    </row>
    <row r="26" spans="1:13" x14ac:dyDescent="0.35">
      <c r="A26" s="289" t="s">
        <v>14</v>
      </c>
      <c r="B26" s="289"/>
      <c r="C26" s="289"/>
      <c r="D26" s="289"/>
      <c r="E26" s="289"/>
      <c r="F26" s="289"/>
      <c r="G26" s="289"/>
      <c r="H26" s="289"/>
      <c r="I26" s="289"/>
      <c r="J26" s="289"/>
    </row>
    <row r="27" spans="1:13" x14ac:dyDescent="0.35">
      <c r="A27" s="291" t="s">
        <v>15</v>
      </c>
      <c r="B27" s="291"/>
      <c r="C27" s="291"/>
      <c r="D27" s="291"/>
      <c r="E27" s="291"/>
      <c r="F27" s="291"/>
      <c r="G27" s="291"/>
      <c r="H27" s="291"/>
      <c r="I27" s="291"/>
      <c r="J27" s="291"/>
    </row>
    <row r="28" spans="1:13" x14ac:dyDescent="0.35">
      <c r="A28" s="290" t="s">
        <v>16</v>
      </c>
      <c r="B28" s="290"/>
      <c r="C28" s="6">
        <v>0</v>
      </c>
      <c r="D28" s="5">
        <v>1</v>
      </c>
      <c r="E28" s="5">
        <v>2</v>
      </c>
      <c r="F28" s="5">
        <v>3</v>
      </c>
      <c r="G28" s="5">
        <v>5</v>
      </c>
      <c r="H28" s="5">
        <v>10</v>
      </c>
      <c r="I28" s="292" t="s">
        <v>3</v>
      </c>
      <c r="J28" s="292"/>
    </row>
    <row r="29" spans="1:13" ht="29" x14ac:dyDescent="0.35">
      <c r="A29" s="15" t="s">
        <v>17</v>
      </c>
      <c r="B29" s="5" t="s">
        <v>20</v>
      </c>
      <c r="C29" s="15"/>
      <c r="D29" s="15"/>
      <c r="E29" s="15"/>
      <c r="F29" s="15"/>
      <c r="G29" s="15"/>
      <c r="H29" s="15"/>
      <c r="I29" s="290"/>
      <c r="J29" s="290"/>
    </row>
    <row r="30" spans="1:13" ht="43.5" x14ac:dyDescent="0.35">
      <c r="A30" s="15" t="s">
        <v>18</v>
      </c>
      <c r="B30" s="5" t="s">
        <v>21</v>
      </c>
      <c r="C30" s="15"/>
      <c r="D30" s="15"/>
      <c r="E30" s="15"/>
      <c r="F30" s="15"/>
      <c r="G30" s="15"/>
      <c r="H30" s="15"/>
      <c r="I30" s="294"/>
      <c r="J30" s="296"/>
    </row>
    <row r="31" spans="1:13" ht="58" x14ac:dyDescent="0.35">
      <c r="A31" s="15" t="s">
        <v>19</v>
      </c>
      <c r="B31" s="7" t="s">
        <v>22</v>
      </c>
      <c r="C31" s="15"/>
      <c r="D31" s="15"/>
      <c r="E31" s="15"/>
      <c r="F31" s="15"/>
      <c r="G31" s="15"/>
      <c r="H31" s="15"/>
      <c r="I31" s="290"/>
      <c r="J31" s="290"/>
    </row>
    <row r="32" spans="1:13" x14ac:dyDescent="0.35">
      <c r="A32" s="8"/>
      <c r="B32" s="5" t="s">
        <v>23</v>
      </c>
      <c r="C32" s="15"/>
      <c r="D32" s="15"/>
      <c r="E32" s="15"/>
      <c r="F32" s="15"/>
      <c r="G32" s="15"/>
      <c r="H32" s="15"/>
      <c r="I32" s="290"/>
      <c r="J32" s="290"/>
    </row>
    <row r="33" spans="1:10" ht="147" customHeight="1" x14ac:dyDescent="0.35">
      <c r="A33" s="290" t="s">
        <v>24</v>
      </c>
      <c r="B33" s="5" t="s">
        <v>20</v>
      </c>
      <c r="C33" s="290"/>
      <c r="D33" s="290"/>
      <c r="E33" s="290"/>
      <c r="F33" s="290"/>
      <c r="G33" s="290"/>
      <c r="H33" s="290"/>
      <c r="I33" s="290"/>
      <c r="J33" s="290"/>
    </row>
    <row r="34" spans="1:10" ht="132" customHeight="1" x14ac:dyDescent="0.35">
      <c r="A34" s="290"/>
      <c r="B34" s="5" t="s">
        <v>21</v>
      </c>
      <c r="C34" s="306"/>
      <c r="D34" s="306"/>
      <c r="E34" s="306"/>
      <c r="F34" s="306"/>
      <c r="G34" s="306"/>
      <c r="H34" s="306"/>
      <c r="I34" s="306"/>
      <c r="J34" s="306"/>
    </row>
    <row r="35" spans="1:10" ht="153" customHeight="1" x14ac:dyDescent="0.35">
      <c r="A35" s="290"/>
      <c r="B35" s="7" t="s">
        <v>25</v>
      </c>
      <c r="C35" s="306" t="s">
        <v>85</v>
      </c>
      <c r="D35" s="306"/>
      <c r="E35" s="306"/>
      <c r="F35" s="306"/>
      <c r="G35" s="306"/>
      <c r="H35" s="306"/>
      <c r="I35" s="306"/>
      <c r="J35" s="306"/>
    </row>
    <row r="36" spans="1:10" x14ac:dyDescent="0.35">
      <c r="A36" s="290"/>
      <c r="B36" t="s">
        <v>86</v>
      </c>
      <c r="C36" s="307" t="s">
        <v>85</v>
      </c>
      <c r="D36" s="308"/>
      <c r="E36" s="308"/>
      <c r="F36" s="308"/>
      <c r="G36" s="308"/>
      <c r="H36" s="308"/>
      <c r="I36" s="308"/>
      <c r="J36" s="309"/>
    </row>
    <row r="37" spans="1:10" ht="58" x14ac:dyDescent="0.35">
      <c r="A37" s="290" t="s">
        <v>26</v>
      </c>
      <c r="B37" s="5" t="s">
        <v>22</v>
      </c>
      <c r="C37" s="294" t="s">
        <v>87</v>
      </c>
      <c r="D37" s="295"/>
      <c r="E37" s="295"/>
      <c r="F37" s="295"/>
      <c r="G37" s="295"/>
      <c r="H37" s="295"/>
      <c r="I37" s="295"/>
      <c r="J37" s="296"/>
    </row>
    <row r="38" spans="1:10" x14ac:dyDescent="0.35">
      <c r="A38" s="290"/>
      <c r="B38" s="5" t="s">
        <v>23</v>
      </c>
      <c r="C38" s="15"/>
      <c r="D38" s="15"/>
      <c r="E38" s="15"/>
      <c r="F38" s="15"/>
      <c r="G38" s="15"/>
      <c r="H38" s="15"/>
      <c r="I38" s="290"/>
      <c r="J38" s="290"/>
    </row>
    <row r="39" spans="1:10" ht="43.5" x14ac:dyDescent="0.35">
      <c r="A39" s="15" t="s">
        <v>13</v>
      </c>
      <c r="B39" s="294"/>
      <c r="C39" s="295"/>
      <c r="D39" s="295"/>
      <c r="E39" s="295"/>
      <c r="F39" s="295"/>
      <c r="G39" s="295"/>
      <c r="H39" s="295"/>
      <c r="I39" s="295"/>
      <c r="J39" s="296"/>
    </row>
  </sheetData>
  <mergeCells count="22">
    <mergeCell ref="I31:J31"/>
    <mergeCell ref="A1:M1"/>
    <mergeCell ref="A2:A3"/>
    <mergeCell ref="B2:M2"/>
    <mergeCell ref="B22:M22"/>
    <mergeCell ref="B23:M23"/>
    <mergeCell ref="A26:J26"/>
    <mergeCell ref="A27:J27"/>
    <mergeCell ref="A28:B28"/>
    <mergeCell ref="I28:J28"/>
    <mergeCell ref="I29:J29"/>
    <mergeCell ref="I30:J30"/>
    <mergeCell ref="I32:J32"/>
    <mergeCell ref="A33:A36"/>
    <mergeCell ref="C33:J33"/>
    <mergeCell ref="C34:J34"/>
    <mergeCell ref="C35:J35"/>
    <mergeCell ref="A37:A38"/>
    <mergeCell ref="C37:J37"/>
    <mergeCell ref="I38:J38"/>
    <mergeCell ref="B39:J39"/>
    <mergeCell ref="C36:J36"/>
  </mergeCells>
  <pageMargins left="0.7" right="0.7" top="0.75" bottom="0.75" header="0.3" footer="0.3"/>
  <pageSetup paperSize="9" orientation="portrait" r:id="rId1"/>
</worksheet>
</file>

<file path=xl/worksheets/sheet1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zoomScale="85" zoomScaleNormal="85" workbookViewId="0">
      <selection activeCell="B17" sqref="B17:L17"/>
    </sheetView>
  </sheetViews>
  <sheetFormatPr defaultRowHeight="14.5" x14ac:dyDescent="0.35"/>
  <cols>
    <col min="1" max="1" width="25.453125" customWidth="1"/>
    <col min="2" max="2" width="15.26953125" customWidth="1"/>
    <col min="3" max="3" width="13.7265625" customWidth="1"/>
    <col min="4" max="4" width="13.54296875" customWidth="1"/>
    <col min="5" max="5" width="14.26953125" customWidth="1"/>
    <col min="6" max="6" width="13.1796875" customWidth="1"/>
    <col min="7" max="7" width="14.453125" customWidth="1"/>
    <col min="8" max="8" width="14.81640625" customWidth="1"/>
    <col min="9" max="9" width="14.26953125" customWidth="1"/>
    <col min="10" max="10" width="14.453125" customWidth="1"/>
    <col min="11" max="11" width="15.453125" customWidth="1"/>
    <col min="12" max="12" width="14.26953125" customWidth="1"/>
    <col min="13" max="13" width="20.26953125" customWidth="1"/>
  </cols>
  <sheetData>
    <row r="1" spans="1:14" x14ac:dyDescent="0.35">
      <c r="A1" s="289" t="s">
        <v>0</v>
      </c>
      <c r="B1" s="289"/>
      <c r="C1" s="289"/>
      <c r="D1" s="289"/>
      <c r="E1" s="289"/>
      <c r="F1" s="289"/>
      <c r="G1" s="289"/>
      <c r="H1" s="289"/>
      <c r="I1" s="289"/>
      <c r="J1" s="289"/>
      <c r="K1" s="289"/>
      <c r="L1" s="289"/>
      <c r="M1" s="289"/>
    </row>
    <row r="2" spans="1:14" x14ac:dyDescent="0.35">
      <c r="A2" s="290" t="s">
        <v>56</v>
      </c>
      <c r="B2" s="291" t="s">
        <v>2</v>
      </c>
      <c r="C2" s="291"/>
      <c r="D2" s="291"/>
      <c r="E2" s="291"/>
      <c r="F2" s="291"/>
      <c r="G2" s="291"/>
      <c r="H2" s="291"/>
      <c r="I2" s="291"/>
      <c r="J2" s="291"/>
      <c r="K2" s="291"/>
      <c r="L2" s="291"/>
      <c r="M2" s="291"/>
    </row>
    <row r="3" spans="1:14" x14ac:dyDescent="0.35">
      <c r="A3" s="290"/>
      <c r="B3" s="1">
        <v>0</v>
      </c>
      <c r="C3" s="1">
        <v>1</v>
      </c>
      <c r="D3" s="1">
        <v>2</v>
      </c>
      <c r="E3" s="1">
        <v>3</v>
      </c>
      <c r="F3" s="1">
        <v>4</v>
      </c>
      <c r="G3" s="1">
        <v>5</v>
      </c>
      <c r="H3" s="1">
        <v>6</v>
      </c>
      <c r="I3" s="1">
        <v>7</v>
      </c>
      <c r="J3" s="1">
        <v>8</v>
      </c>
      <c r="K3" s="1">
        <v>9</v>
      </c>
      <c r="L3" s="1">
        <v>10</v>
      </c>
      <c r="M3" s="2" t="s">
        <v>3</v>
      </c>
    </row>
    <row r="4" spans="1:14" x14ac:dyDescent="0.35">
      <c r="A4" s="3" t="s">
        <v>4</v>
      </c>
      <c r="B4" s="63">
        <f>SUM(B5:B7)</f>
        <v>0</v>
      </c>
      <c r="C4" s="63">
        <f t="shared" ref="C4:L4" si="0">SUM(C5:C7)</f>
        <v>0</v>
      </c>
      <c r="D4" s="63">
        <f t="shared" si="0"/>
        <v>0</v>
      </c>
      <c r="E4" s="63">
        <f t="shared" si="0"/>
        <v>0</v>
      </c>
      <c r="F4" s="63">
        <f t="shared" si="0"/>
        <v>0</v>
      </c>
      <c r="G4" s="63">
        <f t="shared" si="0"/>
        <v>0</v>
      </c>
      <c r="H4" s="63">
        <f t="shared" si="0"/>
        <v>0</v>
      </c>
      <c r="I4" s="63">
        <f t="shared" si="0"/>
        <v>0</v>
      </c>
      <c r="J4" s="63">
        <f t="shared" si="0"/>
        <v>0</v>
      </c>
      <c r="K4" s="63">
        <f t="shared" si="0"/>
        <v>0</v>
      </c>
      <c r="L4" s="63">
        <f t="shared" si="0"/>
        <v>0</v>
      </c>
      <c r="M4" s="63">
        <f>SUM(B4:L4)</f>
        <v>0</v>
      </c>
    </row>
    <row r="5" spans="1:14" x14ac:dyDescent="0.35">
      <c r="A5" s="5" t="s">
        <v>5</v>
      </c>
      <c r="B5" s="63">
        <v>0</v>
      </c>
      <c r="C5" s="63">
        <v>0</v>
      </c>
      <c r="D5" s="63">
        <v>0</v>
      </c>
      <c r="E5" s="63">
        <v>0</v>
      </c>
      <c r="F5" s="63">
        <v>0</v>
      </c>
      <c r="G5" s="63">
        <v>0</v>
      </c>
      <c r="H5" s="63">
        <v>0</v>
      </c>
      <c r="I5" s="63">
        <v>0</v>
      </c>
      <c r="J5" s="63">
        <v>0</v>
      </c>
      <c r="K5" s="63">
        <v>0</v>
      </c>
      <c r="L5" s="63">
        <v>0</v>
      </c>
      <c r="M5" s="63">
        <f t="shared" ref="M5:M20" si="1">SUM(B5:L5)</f>
        <v>0</v>
      </c>
    </row>
    <row r="6" spans="1:14" x14ac:dyDescent="0.35">
      <c r="A6" s="5" t="s">
        <v>6</v>
      </c>
      <c r="B6" s="63">
        <v>0</v>
      </c>
      <c r="C6" s="63">
        <v>0</v>
      </c>
      <c r="D6" s="63">
        <v>0</v>
      </c>
      <c r="E6" s="63">
        <v>0</v>
      </c>
      <c r="F6" s="63">
        <v>0</v>
      </c>
      <c r="G6" s="63">
        <v>0</v>
      </c>
      <c r="H6" s="63">
        <v>0</v>
      </c>
      <c r="I6" s="63">
        <v>0</v>
      </c>
      <c r="J6" s="63">
        <v>0</v>
      </c>
      <c r="K6" s="63">
        <v>0</v>
      </c>
      <c r="L6" s="63">
        <v>0</v>
      </c>
      <c r="M6" s="63">
        <f t="shared" si="1"/>
        <v>0</v>
      </c>
    </row>
    <row r="7" spans="1:14" ht="29" x14ac:dyDescent="0.35">
      <c r="A7" s="5" t="s">
        <v>7</v>
      </c>
      <c r="B7" s="63">
        <v>0</v>
      </c>
      <c r="C7" s="63">
        <v>0</v>
      </c>
      <c r="D7" s="63">
        <v>0</v>
      </c>
      <c r="E7" s="63">
        <v>0</v>
      </c>
      <c r="F7" s="63">
        <v>0</v>
      </c>
      <c r="G7" s="63">
        <v>0</v>
      </c>
      <c r="H7" s="63">
        <v>0</v>
      </c>
      <c r="I7" s="63">
        <v>0</v>
      </c>
      <c r="J7" s="63">
        <v>0</v>
      </c>
      <c r="K7" s="63">
        <v>0</v>
      </c>
      <c r="L7" s="63">
        <v>0</v>
      </c>
      <c r="M7" s="63">
        <f t="shared" si="1"/>
        <v>0</v>
      </c>
    </row>
    <row r="8" spans="1:14" x14ac:dyDescent="0.35">
      <c r="A8" s="3" t="s">
        <v>8</v>
      </c>
      <c r="B8" s="63">
        <f>SUM(B9:B11)</f>
        <v>0.84</v>
      </c>
      <c r="C8" s="63">
        <f t="shared" ref="C8:L8" si="2">SUM(C9:C11)</f>
        <v>9.43</v>
      </c>
      <c r="D8" s="63">
        <f t="shared" si="2"/>
        <v>14.09</v>
      </c>
      <c r="E8" s="63">
        <f t="shared" si="2"/>
        <v>17.95</v>
      </c>
      <c r="F8" s="63">
        <f t="shared" si="2"/>
        <v>17.95</v>
      </c>
      <c r="G8" s="63">
        <f t="shared" si="2"/>
        <v>23.84</v>
      </c>
      <c r="H8" s="63">
        <f t="shared" si="2"/>
        <v>24.2</v>
      </c>
      <c r="I8" s="63">
        <f t="shared" si="2"/>
        <v>24.2</v>
      </c>
      <c r="J8" s="63">
        <f t="shared" si="2"/>
        <v>24.2</v>
      </c>
      <c r="K8" s="63">
        <f t="shared" si="2"/>
        <v>18.149999999999999</v>
      </c>
      <c r="L8" s="63">
        <f t="shared" si="2"/>
        <v>0</v>
      </c>
      <c r="M8" s="63">
        <f t="shared" si="1"/>
        <v>174.85</v>
      </c>
      <c r="N8" s="18"/>
    </row>
    <row r="9" spans="1:14" x14ac:dyDescent="0.35">
      <c r="A9" s="5" t="s">
        <v>5</v>
      </c>
      <c r="B9" s="63">
        <v>0.84</v>
      </c>
      <c r="C9" s="63">
        <v>9.43</v>
      </c>
      <c r="D9" s="63">
        <v>14.09</v>
      </c>
      <c r="E9" s="63">
        <v>17.95</v>
      </c>
      <c r="F9" s="63">
        <v>17.95</v>
      </c>
      <c r="G9" s="63">
        <v>23.84</v>
      </c>
      <c r="H9" s="63">
        <v>24.2</v>
      </c>
      <c r="I9" s="63">
        <v>24.2</v>
      </c>
      <c r="J9" s="63">
        <v>24.2</v>
      </c>
      <c r="K9" s="63">
        <v>18.149999999999999</v>
      </c>
      <c r="L9" s="63">
        <v>0</v>
      </c>
      <c r="M9" s="63">
        <f t="shared" si="1"/>
        <v>174.85</v>
      </c>
      <c r="N9" s="18"/>
    </row>
    <row r="10" spans="1:14" x14ac:dyDescent="0.35">
      <c r="A10" s="5" t="s">
        <v>6</v>
      </c>
      <c r="B10" s="63">
        <v>0</v>
      </c>
      <c r="C10" s="63">
        <v>0</v>
      </c>
      <c r="D10" s="63">
        <v>0</v>
      </c>
      <c r="E10" s="63">
        <v>0</v>
      </c>
      <c r="F10" s="63">
        <v>0</v>
      </c>
      <c r="G10" s="63">
        <v>0</v>
      </c>
      <c r="H10" s="63">
        <v>0</v>
      </c>
      <c r="I10" s="63">
        <v>0</v>
      </c>
      <c r="J10" s="63">
        <v>0</v>
      </c>
      <c r="K10" s="63">
        <v>0</v>
      </c>
      <c r="L10" s="63">
        <v>0</v>
      </c>
      <c r="M10" s="63">
        <f t="shared" si="1"/>
        <v>0</v>
      </c>
      <c r="N10" s="19"/>
    </row>
    <row r="11" spans="1:14" ht="29" x14ac:dyDescent="0.35">
      <c r="A11" s="5" t="s">
        <v>7</v>
      </c>
      <c r="B11" s="63">
        <v>0</v>
      </c>
      <c r="C11" s="63">
        <v>0</v>
      </c>
      <c r="D11" s="63">
        <v>0</v>
      </c>
      <c r="E11" s="63">
        <v>0</v>
      </c>
      <c r="F11" s="63">
        <v>0</v>
      </c>
      <c r="G11" s="63">
        <v>0</v>
      </c>
      <c r="H11" s="63">
        <v>0</v>
      </c>
      <c r="I11" s="63">
        <v>0</v>
      </c>
      <c r="J11" s="63">
        <v>0</v>
      </c>
      <c r="K11" s="63">
        <v>0</v>
      </c>
      <c r="L11" s="63">
        <v>0</v>
      </c>
      <c r="M11" s="63">
        <f t="shared" si="1"/>
        <v>0</v>
      </c>
      <c r="N11" s="19"/>
    </row>
    <row r="12" spans="1:14" x14ac:dyDescent="0.35">
      <c r="A12" s="3" t="s">
        <v>11</v>
      </c>
      <c r="B12" s="63">
        <f>SUM(B13:B15)</f>
        <v>-0.84</v>
      </c>
      <c r="C12" s="63">
        <f t="shared" ref="C12:L12" si="3">SUM(C13:C15)</f>
        <v>-9.43</v>
      </c>
      <c r="D12" s="63">
        <f t="shared" si="3"/>
        <v>-14.09</v>
      </c>
      <c r="E12" s="63">
        <f t="shared" si="3"/>
        <v>-17.95</v>
      </c>
      <c r="F12" s="63">
        <f t="shared" si="3"/>
        <v>-17.95</v>
      </c>
      <c r="G12" s="63">
        <f t="shared" si="3"/>
        <v>-23.84</v>
      </c>
      <c r="H12" s="63">
        <f t="shared" si="3"/>
        <v>-24.2</v>
      </c>
      <c r="I12" s="63">
        <f t="shared" si="3"/>
        <v>-24.2</v>
      </c>
      <c r="J12" s="63">
        <f t="shared" si="3"/>
        <v>-24.2</v>
      </c>
      <c r="K12" s="63">
        <f t="shared" si="3"/>
        <v>-18.149999999999999</v>
      </c>
      <c r="L12" s="63">
        <f t="shared" si="3"/>
        <v>0</v>
      </c>
      <c r="M12" s="63">
        <f t="shared" si="1"/>
        <v>-174.85</v>
      </c>
      <c r="N12" s="18"/>
    </row>
    <row r="13" spans="1:14" x14ac:dyDescent="0.35">
      <c r="A13" s="5" t="s">
        <v>5</v>
      </c>
      <c r="B13" s="63">
        <v>-0.84</v>
      </c>
      <c r="C13" s="63">
        <v>-9.43</v>
      </c>
      <c r="D13" s="63">
        <v>-14.09</v>
      </c>
      <c r="E13" s="63">
        <v>-17.95</v>
      </c>
      <c r="F13" s="63">
        <v>-17.95</v>
      </c>
      <c r="G13" s="63">
        <v>-23.84</v>
      </c>
      <c r="H13" s="63">
        <v>-24.2</v>
      </c>
      <c r="I13" s="63">
        <v>-24.2</v>
      </c>
      <c r="J13" s="63">
        <v>-24.2</v>
      </c>
      <c r="K13" s="63">
        <v>-18.149999999999999</v>
      </c>
      <c r="L13" s="63">
        <v>0</v>
      </c>
      <c r="M13" s="63">
        <f t="shared" si="1"/>
        <v>-174.85</v>
      </c>
      <c r="N13" s="18"/>
    </row>
    <row r="14" spans="1:14" x14ac:dyDescent="0.35">
      <c r="A14" s="5" t="s">
        <v>6</v>
      </c>
      <c r="B14" s="63">
        <v>0</v>
      </c>
      <c r="C14" s="63">
        <v>0</v>
      </c>
      <c r="D14" s="63">
        <v>0</v>
      </c>
      <c r="E14" s="63">
        <v>0</v>
      </c>
      <c r="F14" s="63">
        <v>0</v>
      </c>
      <c r="G14" s="63">
        <v>0</v>
      </c>
      <c r="H14" s="63">
        <v>0</v>
      </c>
      <c r="I14" s="63">
        <v>0</v>
      </c>
      <c r="J14" s="63">
        <v>0</v>
      </c>
      <c r="K14" s="63">
        <v>0</v>
      </c>
      <c r="L14" s="63">
        <v>0</v>
      </c>
      <c r="M14" s="63">
        <f t="shared" si="1"/>
        <v>0</v>
      </c>
      <c r="N14" s="17"/>
    </row>
    <row r="15" spans="1:14" ht="29" x14ac:dyDescent="0.35">
      <c r="A15" s="5" t="s">
        <v>7</v>
      </c>
      <c r="B15" s="63">
        <v>0</v>
      </c>
      <c r="C15" s="63">
        <v>0</v>
      </c>
      <c r="D15" s="63">
        <v>0</v>
      </c>
      <c r="E15" s="63">
        <v>0</v>
      </c>
      <c r="F15" s="63">
        <v>0</v>
      </c>
      <c r="G15" s="63">
        <v>0</v>
      </c>
      <c r="H15" s="63">
        <v>0</v>
      </c>
      <c r="I15" s="63">
        <v>0</v>
      </c>
      <c r="J15" s="63">
        <v>0</v>
      </c>
      <c r="K15" s="63">
        <v>0</v>
      </c>
      <c r="L15" s="63">
        <v>0</v>
      </c>
      <c r="M15" s="63">
        <f t="shared" si="1"/>
        <v>0</v>
      </c>
    </row>
    <row r="16" spans="1:14" ht="43.5" x14ac:dyDescent="0.35">
      <c r="A16" s="3" t="s">
        <v>9</v>
      </c>
      <c r="B16" s="63">
        <v>4.63</v>
      </c>
      <c r="C16" s="63">
        <v>46.31</v>
      </c>
      <c r="D16" s="63">
        <v>69.47</v>
      </c>
      <c r="E16" s="63">
        <v>0</v>
      </c>
      <c r="F16" s="63">
        <v>0</v>
      </c>
      <c r="G16" s="63">
        <v>0</v>
      </c>
      <c r="H16" s="63">
        <v>0</v>
      </c>
      <c r="I16" s="63">
        <v>0</v>
      </c>
      <c r="J16" s="63">
        <v>0</v>
      </c>
      <c r="K16" s="63">
        <v>0</v>
      </c>
      <c r="L16" s="63">
        <v>0</v>
      </c>
      <c r="M16" s="63">
        <f t="shared" si="1"/>
        <v>120.41</v>
      </c>
    </row>
    <row r="17" spans="1:13" ht="29" x14ac:dyDescent="0.35">
      <c r="A17" s="3" t="s">
        <v>10</v>
      </c>
      <c r="B17" s="63">
        <f>SUM(B18:B20)</f>
        <v>0</v>
      </c>
      <c r="C17" s="63">
        <f t="shared" ref="C17:L17" si="4">SUM(C18:C20)</f>
        <v>0</v>
      </c>
      <c r="D17" s="63">
        <f t="shared" si="4"/>
        <v>0</v>
      </c>
      <c r="E17" s="63">
        <f t="shared" si="4"/>
        <v>0</v>
      </c>
      <c r="F17" s="63">
        <f t="shared" si="4"/>
        <v>0</v>
      </c>
      <c r="G17" s="63">
        <f t="shared" si="4"/>
        <v>0</v>
      </c>
      <c r="H17" s="63">
        <f t="shared" si="4"/>
        <v>0</v>
      </c>
      <c r="I17" s="63">
        <f t="shared" si="4"/>
        <v>0</v>
      </c>
      <c r="J17" s="63">
        <f t="shared" si="4"/>
        <v>0</v>
      </c>
      <c r="K17" s="63">
        <f t="shared" si="4"/>
        <v>0</v>
      </c>
      <c r="L17" s="63">
        <f t="shared" si="4"/>
        <v>0</v>
      </c>
      <c r="M17" s="63">
        <f t="shared" si="1"/>
        <v>0</v>
      </c>
    </row>
    <row r="18" spans="1:13" x14ac:dyDescent="0.35">
      <c r="A18" s="5" t="s">
        <v>5</v>
      </c>
      <c r="B18" s="63">
        <v>0</v>
      </c>
      <c r="C18" s="63">
        <v>0</v>
      </c>
      <c r="D18" s="63">
        <v>0</v>
      </c>
      <c r="E18" s="63">
        <v>0</v>
      </c>
      <c r="F18" s="63">
        <v>0</v>
      </c>
      <c r="G18" s="63">
        <v>0</v>
      </c>
      <c r="H18" s="63">
        <v>0</v>
      </c>
      <c r="I18" s="63">
        <v>0</v>
      </c>
      <c r="J18" s="63">
        <v>0</v>
      </c>
      <c r="K18" s="63">
        <v>0</v>
      </c>
      <c r="L18" s="63">
        <v>0</v>
      </c>
      <c r="M18" s="63">
        <f t="shared" si="1"/>
        <v>0</v>
      </c>
    </row>
    <row r="19" spans="1:13" x14ac:dyDescent="0.35">
      <c r="A19" s="5" t="s">
        <v>6</v>
      </c>
      <c r="B19" s="63">
        <v>0</v>
      </c>
      <c r="C19" s="63">
        <v>0</v>
      </c>
      <c r="D19" s="63">
        <v>0</v>
      </c>
      <c r="E19" s="63">
        <v>0</v>
      </c>
      <c r="F19" s="63">
        <v>0</v>
      </c>
      <c r="G19" s="63">
        <v>0</v>
      </c>
      <c r="H19" s="63">
        <v>0</v>
      </c>
      <c r="I19" s="63">
        <v>0</v>
      </c>
      <c r="J19" s="63">
        <v>0</v>
      </c>
      <c r="K19" s="63">
        <v>0</v>
      </c>
      <c r="L19" s="63">
        <v>0</v>
      </c>
      <c r="M19" s="63">
        <f t="shared" si="1"/>
        <v>0</v>
      </c>
    </row>
    <row r="20" spans="1:13" ht="29" x14ac:dyDescent="0.35">
      <c r="A20" s="5" t="s">
        <v>7</v>
      </c>
      <c r="B20" s="63">
        <v>0</v>
      </c>
      <c r="C20" s="63">
        <v>0</v>
      </c>
      <c r="D20" s="63">
        <v>0</v>
      </c>
      <c r="E20" s="63">
        <v>0</v>
      </c>
      <c r="F20" s="63">
        <v>0</v>
      </c>
      <c r="G20" s="63">
        <v>0</v>
      </c>
      <c r="H20" s="63">
        <v>0</v>
      </c>
      <c r="I20" s="63">
        <v>0</v>
      </c>
      <c r="J20" s="63">
        <v>0</v>
      </c>
      <c r="K20" s="63">
        <v>0</v>
      </c>
      <c r="L20" s="63">
        <v>0</v>
      </c>
      <c r="M20" s="63">
        <f t="shared" si="1"/>
        <v>0</v>
      </c>
    </row>
    <row r="21" spans="1:13" x14ac:dyDescent="0.35">
      <c r="A21" s="5"/>
      <c r="B21" s="33"/>
      <c r="C21" s="33"/>
      <c r="D21" s="33"/>
      <c r="E21" s="33"/>
      <c r="F21" s="33"/>
      <c r="G21" s="33"/>
      <c r="H21" s="33"/>
      <c r="I21" s="33"/>
      <c r="J21" s="33"/>
      <c r="K21" s="33"/>
      <c r="L21" s="33"/>
      <c r="M21" s="33"/>
    </row>
    <row r="22" spans="1:13" ht="76.5" customHeight="1" x14ac:dyDescent="0.35">
      <c r="A22" s="5" t="s">
        <v>12</v>
      </c>
      <c r="B22" s="290" t="s">
        <v>134</v>
      </c>
      <c r="C22" s="290"/>
      <c r="D22" s="290"/>
      <c r="E22" s="290"/>
      <c r="F22" s="290"/>
      <c r="G22" s="290"/>
      <c r="H22" s="290"/>
      <c r="I22" s="290"/>
      <c r="J22" s="290"/>
      <c r="K22" s="290"/>
      <c r="L22" s="290"/>
      <c r="M22" s="290"/>
    </row>
    <row r="23" spans="1:13" ht="144" customHeight="1" x14ac:dyDescent="0.35">
      <c r="A23" s="5" t="s">
        <v>13</v>
      </c>
      <c r="B23" s="290" t="s">
        <v>133</v>
      </c>
      <c r="C23" s="290"/>
      <c r="D23" s="290"/>
      <c r="E23" s="290"/>
      <c r="F23" s="290"/>
      <c r="G23" s="290"/>
      <c r="H23" s="290"/>
      <c r="I23" s="290"/>
      <c r="J23" s="290"/>
      <c r="K23" s="290"/>
      <c r="L23" s="290"/>
      <c r="M23" s="290"/>
    </row>
    <row r="26" spans="1:13" x14ac:dyDescent="0.35">
      <c r="A26" s="289" t="s">
        <v>14</v>
      </c>
      <c r="B26" s="289"/>
      <c r="C26" s="289"/>
      <c r="D26" s="289"/>
      <c r="E26" s="289"/>
      <c r="F26" s="289"/>
      <c r="G26" s="289"/>
      <c r="H26" s="289"/>
      <c r="I26" s="289"/>
      <c r="J26" s="289"/>
    </row>
    <row r="27" spans="1:13" x14ac:dyDescent="0.35">
      <c r="A27" s="291" t="s">
        <v>15</v>
      </c>
      <c r="B27" s="291"/>
      <c r="C27" s="291"/>
      <c r="D27" s="291"/>
      <c r="E27" s="291"/>
      <c r="F27" s="291"/>
      <c r="G27" s="291"/>
      <c r="H27" s="291"/>
      <c r="I27" s="291"/>
      <c r="J27" s="291"/>
    </row>
    <row r="28" spans="1:13" x14ac:dyDescent="0.35">
      <c r="A28" s="290" t="s">
        <v>16</v>
      </c>
      <c r="B28" s="290"/>
      <c r="C28" s="6">
        <v>0</v>
      </c>
      <c r="D28" s="5">
        <v>1</v>
      </c>
      <c r="E28" s="5">
        <v>2</v>
      </c>
      <c r="F28" s="5">
        <v>3</v>
      </c>
      <c r="G28" s="5">
        <v>5</v>
      </c>
      <c r="H28" s="5">
        <v>10</v>
      </c>
      <c r="I28" s="292" t="s">
        <v>3</v>
      </c>
      <c r="J28" s="292"/>
    </row>
    <row r="29" spans="1:13" ht="29" x14ac:dyDescent="0.35">
      <c r="A29" s="33" t="s">
        <v>17</v>
      </c>
      <c r="B29" s="5" t="s">
        <v>20</v>
      </c>
      <c r="C29" s="33"/>
      <c r="D29" s="33"/>
      <c r="E29" s="33"/>
      <c r="F29" s="33"/>
      <c r="G29" s="33"/>
      <c r="H29" s="33"/>
      <c r="I29" s="290"/>
      <c r="J29" s="290"/>
    </row>
    <row r="30" spans="1:13" ht="43.5" x14ac:dyDescent="0.35">
      <c r="A30" s="33" t="s">
        <v>18</v>
      </c>
      <c r="B30" s="5" t="s">
        <v>21</v>
      </c>
      <c r="C30" s="33"/>
      <c r="D30" s="33"/>
      <c r="E30" s="33"/>
      <c r="F30" s="33"/>
      <c r="G30" s="33"/>
      <c r="H30" s="33"/>
      <c r="I30" s="294"/>
      <c r="J30" s="296"/>
    </row>
    <row r="31" spans="1:13" ht="58" x14ac:dyDescent="0.35">
      <c r="A31" s="33" t="s">
        <v>19</v>
      </c>
      <c r="B31" s="7" t="s">
        <v>22</v>
      </c>
      <c r="C31" s="33"/>
      <c r="D31" s="33"/>
      <c r="E31" s="33"/>
      <c r="F31" s="33"/>
      <c r="G31" s="33"/>
      <c r="H31" s="33"/>
      <c r="I31" s="290"/>
      <c r="J31" s="290"/>
    </row>
    <row r="32" spans="1:13" x14ac:dyDescent="0.35">
      <c r="A32" s="8"/>
      <c r="B32" s="5" t="s">
        <v>23</v>
      </c>
      <c r="C32" s="33"/>
      <c r="D32" s="33"/>
      <c r="E32" s="33"/>
      <c r="F32" s="33"/>
      <c r="G32" s="33"/>
      <c r="H32" s="33"/>
      <c r="I32" s="290"/>
      <c r="J32" s="290"/>
    </row>
    <row r="33" spans="1:10" ht="147" customHeight="1" x14ac:dyDescent="0.35">
      <c r="A33" s="290" t="s">
        <v>24</v>
      </c>
      <c r="B33" s="5" t="s">
        <v>20</v>
      </c>
      <c r="C33" s="300" t="s">
        <v>136</v>
      </c>
      <c r="D33" s="301"/>
      <c r="E33" s="301"/>
      <c r="F33" s="301"/>
      <c r="G33" s="301"/>
      <c r="H33" s="301"/>
      <c r="I33" s="301"/>
      <c r="J33" s="302"/>
    </row>
    <row r="34" spans="1:10" ht="132" customHeight="1" x14ac:dyDescent="0.35">
      <c r="A34" s="290"/>
      <c r="B34" s="5" t="s">
        <v>21</v>
      </c>
      <c r="C34" s="303"/>
      <c r="D34" s="304"/>
      <c r="E34" s="304"/>
      <c r="F34" s="304"/>
      <c r="G34" s="304"/>
      <c r="H34" s="304"/>
      <c r="I34" s="304"/>
      <c r="J34" s="305"/>
    </row>
    <row r="35" spans="1:10" ht="153" customHeight="1" x14ac:dyDescent="0.35">
      <c r="A35" s="290"/>
      <c r="B35" s="7" t="s">
        <v>25</v>
      </c>
      <c r="C35" s="306" t="s">
        <v>137</v>
      </c>
      <c r="D35" s="306"/>
      <c r="E35" s="306"/>
      <c r="F35" s="306"/>
      <c r="G35" s="306"/>
      <c r="H35" s="306"/>
      <c r="I35" s="306"/>
      <c r="J35" s="306"/>
    </row>
    <row r="36" spans="1:10" x14ac:dyDescent="0.35">
      <c r="A36" s="290"/>
      <c r="B36" t="s">
        <v>86</v>
      </c>
      <c r="C36" s="307"/>
      <c r="D36" s="308"/>
      <c r="E36" s="308"/>
      <c r="F36" s="308"/>
      <c r="G36" s="308"/>
      <c r="H36" s="308"/>
      <c r="I36" s="308"/>
      <c r="J36" s="309"/>
    </row>
    <row r="37" spans="1:10" ht="58" x14ac:dyDescent="0.35">
      <c r="A37" s="290" t="s">
        <v>26</v>
      </c>
      <c r="B37" s="5" t="s">
        <v>22</v>
      </c>
      <c r="C37" s="294"/>
      <c r="D37" s="295"/>
      <c r="E37" s="295"/>
      <c r="F37" s="295"/>
      <c r="G37" s="295"/>
      <c r="H37" s="295"/>
      <c r="I37" s="295"/>
      <c r="J37" s="296"/>
    </row>
    <row r="38" spans="1:10" x14ac:dyDescent="0.35">
      <c r="A38" s="290"/>
      <c r="B38" s="5" t="s">
        <v>23</v>
      </c>
      <c r="C38" s="33"/>
      <c r="D38" s="33"/>
      <c r="E38" s="33"/>
      <c r="F38" s="33"/>
      <c r="G38" s="33"/>
      <c r="H38" s="33"/>
      <c r="I38" s="290"/>
      <c r="J38" s="290"/>
    </row>
    <row r="39" spans="1:10" ht="43.5" x14ac:dyDescent="0.35">
      <c r="A39" s="33" t="s">
        <v>13</v>
      </c>
      <c r="B39" s="294"/>
      <c r="C39" s="295"/>
      <c r="D39" s="295"/>
      <c r="E39" s="295"/>
      <c r="F39" s="295"/>
      <c r="G39" s="295"/>
      <c r="H39" s="295"/>
      <c r="I39" s="295"/>
      <c r="J39" s="296"/>
    </row>
  </sheetData>
  <mergeCells count="21">
    <mergeCell ref="A26:J26"/>
    <mergeCell ref="A1:M1"/>
    <mergeCell ref="A2:A3"/>
    <mergeCell ref="B2:M2"/>
    <mergeCell ref="B22:M22"/>
    <mergeCell ref="B23:M23"/>
    <mergeCell ref="I32:J32"/>
    <mergeCell ref="A33:A36"/>
    <mergeCell ref="C35:J35"/>
    <mergeCell ref="C36:J36"/>
    <mergeCell ref="A27:J27"/>
    <mergeCell ref="A28:B28"/>
    <mergeCell ref="I28:J28"/>
    <mergeCell ref="I29:J29"/>
    <mergeCell ref="I30:J30"/>
    <mergeCell ref="I31:J31"/>
    <mergeCell ref="A37:A38"/>
    <mergeCell ref="C37:J37"/>
    <mergeCell ref="I38:J38"/>
    <mergeCell ref="B39:J39"/>
    <mergeCell ref="C33:J34"/>
  </mergeCells>
  <pageMargins left="0.7" right="0.7" top="0.75" bottom="0.75" header="0.3" footer="0.3"/>
  <pageSetup paperSize="9" orientation="portrait" r:id="rId1"/>
</worksheet>
</file>

<file path=xl/worksheets/sheet1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8"/>
  <dimension ref="A1:N39"/>
  <sheetViews>
    <sheetView zoomScale="70" zoomScaleNormal="70" workbookViewId="0">
      <selection activeCell="B23" sqref="B23:M23"/>
    </sheetView>
  </sheetViews>
  <sheetFormatPr defaultRowHeight="14.5" x14ac:dyDescent="0.35"/>
  <cols>
    <col min="1" max="1" width="25.453125" customWidth="1"/>
    <col min="2" max="2" width="15.26953125" customWidth="1"/>
    <col min="3" max="3" width="13.7265625" customWidth="1"/>
    <col min="4" max="4" width="13.54296875" customWidth="1"/>
    <col min="5" max="5" width="14.26953125" customWidth="1"/>
    <col min="6" max="6" width="13.1796875" customWidth="1"/>
    <col min="7" max="7" width="14.453125" customWidth="1"/>
    <col min="8" max="8" width="14.81640625" customWidth="1"/>
    <col min="9" max="9" width="14.26953125" customWidth="1"/>
    <col min="10" max="10" width="14.453125" customWidth="1"/>
    <col min="11" max="11" width="15.453125" customWidth="1"/>
    <col min="12" max="12" width="14.26953125" customWidth="1"/>
    <col min="13" max="13" width="20.26953125" customWidth="1"/>
  </cols>
  <sheetData>
    <row r="1" spans="1:14" x14ac:dyDescent="0.35">
      <c r="A1" s="289" t="s">
        <v>0</v>
      </c>
      <c r="B1" s="289"/>
      <c r="C1" s="289"/>
      <c r="D1" s="289"/>
      <c r="E1" s="289"/>
      <c r="F1" s="289"/>
      <c r="G1" s="289"/>
      <c r="H1" s="289"/>
      <c r="I1" s="289"/>
      <c r="J1" s="289"/>
      <c r="K1" s="289"/>
      <c r="L1" s="289"/>
      <c r="M1" s="289"/>
    </row>
    <row r="2" spans="1:14" x14ac:dyDescent="0.35">
      <c r="A2" s="290" t="s">
        <v>56</v>
      </c>
      <c r="B2" s="291" t="s">
        <v>2</v>
      </c>
      <c r="C2" s="291"/>
      <c r="D2" s="291"/>
      <c r="E2" s="291"/>
      <c r="F2" s="291"/>
      <c r="G2" s="291"/>
      <c r="H2" s="291"/>
      <c r="I2" s="291"/>
      <c r="J2" s="291"/>
      <c r="K2" s="291"/>
      <c r="L2" s="291"/>
      <c r="M2" s="291"/>
    </row>
    <row r="3" spans="1:14" x14ac:dyDescent="0.35">
      <c r="A3" s="290"/>
      <c r="B3" s="1">
        <v>0</v>
      </c>
      <c r="C3" s="1">
        <v>1</v>
      </c>
      <c r="D3" s="1">
        <v>2</v>
      </c>
      <c r="E3" s="1">
        <v>3</v>
      </c>
      <c r="F3" s="1">
        <v>4</v>
      </c>
      <c r="G3" s="1">
        <v>5</v>
      </c>
      <c r="H3" s="1">
        <v>6</v>
      </c>
      <c r="I3" s="1">
        <v>7</v>
      </c>
      <c r="J3" s="1">
        <v>8</v>
      </c>
      <c r="K3" s="1">
        <v>9</v>
      </c>
      <c r="L3" s="1">
        <v>10</v>
      </c>
      <c r="M3" s="2" t="s">
        <v>3</v>
      </c>
    </row>
    <row r="4" spans="1:14" x14ac:dyDescent="0.35">
      <c r="A4" s="3" t="s">
        <v>4</v>
      </c>
      <c r="B4" s="63">
        <f>SUM(B5:B7)</f>
        <v>0</v>
      </c>
      <c r="C4" s="63">
        <f t="shared" ref="C4:L4" si="0">SUM(C5:C7)</f>
        <v>0</v>
      </c>
      <c r="D4" s="63">
        <f t="shared" si="0"/>
        <v>0</v>
      </c>
      <c r="E4" s="63">
        <f t="shared" si="0"/>
        <v>0</v>
      </c>
      <c r="F4" s="63">
        <f t="shared" si="0"/>
        <v>0</v>
      </c>
      <c r="G4" s="63">
        <f t="shared" si="0"/>
        <v>0</v>
      </c>
      <c r="H4" s="63">
        <f t="shared" si="0"/>
        <v>0</v>
      </c>
      <c r="I4" s="63">
        <f t="shared" si="0"/>
        <v>0</v>
      </c>
      <c r="J4" s="63">
        <f t="shared" si="0"/>
        <v>0</v>
      </c>
      <c r="K4" s="63">
        <f t="shared" si="0"/>
        <v>0</v>
      </c>
      <c r="L4" s="63">
        <f t="shared" si="0"/>
        <v>0</v>
      </c>
      <c r="M4" s="63">
        <f>SUM(B4:L4)</f>
        <v>0</v>
      </c>
    </row>
    <row r="5" spans="1:14" x14ac:dyDescent="0.35">
      <c r="A5" s="5" t="s">
        <v>5</v>
      </c>
      <c r="B5" s="63">
        <v>0</v>
      </c>
      <c r="C5" s="63">
        <v>0</v>
      </c>
      <c r="D5" s="63">
        <v>0</v>
      </c>
      <c r="E5" s="63">
        <v>0</v>
      </c>
      <c r="F5" s="63">
        <v>0</v>
      </c>
      <c r="G5" s="63">
        <v>0</v>
      </c>
      <c r="H5" s="63">
        <v>0</v>
      </c>
      <c r="I5" s="63">
        <v>0</v>
      </c>
      <c r="J5" s="63">
        <v>0</v>
      </c>
      <c r="K5" s="63">
        <v>0</v>
      </c>
      <c r="L5" s="63">
        <v>0</v>
      </c>
      <c r="M5" s="63">
        <f t="shared" ref="M5:M20" si="1">SUM(B5:L5)</f>
        <v>0</v>
      </c>
    </row>
    <row r="6" spans="1:14" x14ac:dyDescent="0.35">
      <c r="A6" s="5" t="s">
        <v>6</v>
      </c>
      <c r="B6" s="63">
        <v>0</v>
      </c>
      <c r="C6" s="63">
        <v>0</v>
      </c>
      <c r="D6" s="63">
        <v>0</v>
      </c>
      <c r="E6" s="63">
        <v>0</v>
      </c>
      <c r="F6" s="63">
        <v>0</v>
      </c>
      <c r="G6" s="63">
        <v>0</v>
      </c>
      <c r="H6" s="63">
        <v>0</v>
      </c>
      <c r="I6" s="63">
        <v>0</v>
      </c>
      <c r="J6" s="63">
        <v>0</v>
      </c>
      <c r="K6" s="63">
        <v>0</v>
      </c>
      <c r="L6" s="63">
        <v>0</v>
      </c>
      <c r="M6" s="63">
        <f t="shared" si="1"/>
        <v>0</v>
      </c>
    </row>
    <row r="7" spans="1:14" ht="29" x14ac:dyDescent="0.35">
      <c r="A7" s="5" t="s">
        <v>7</v>
      </c>
      <c r="B7" s="63">
        <v>0</v>
      </c>
      <c r="C7" s="63">
        <v>0</v>
      </c>
      <c r="D7" s="63">
        <v>0</v>
      </c>
      <c r="E7" s="63">
        <v>0</v>
      </c>
      <c r="F7" s="63">
        <v>0</v>
      </c>
      <c r="G7" s="63">
        <v>0</v>
      </c>
      <c r="H7" s="63">
        <v>0</v>
      </c>
      <c r="I7" s="63">
        <v>0</v>
      </c>
      <c r="J7" s="63">
        <v>0</v>
      </c>
      <c r="K7" s="63">
        <v>0</v>
      </c>
      <c r="L7" s="63">
        <v>0</v>
      </c>
      <c r="M7" s="63">
        <f t="shared" si="1"/>
        <v>0</v>
      </c>
    </row>
    <row r="8" spans="1:14" x14ac:dyDescent="0.35">
      <c r="A8" s="3" t="s">
        <v>8</v>
      </c>
      <c r="B8" s="63">
        <f>SUM(B9:B11)</f>
        <v>48.62</v>
      </c>
      <c r="C8" s="63">
        <f t="shared" ref="C8:L8" si="2">SUM(C9:C11)</f>
        <v>47.75</v>
      </c>
      <c r="D8" s="63">
        <f t="shared" si="2"/>
        <v>33.950000000000003</v>
      </c>
      <c r="E8" s="63">
        <f t="shared" si="2"/>
        <v>35.69</v>
      </c>
      <c r="F8" s="63">
        <f t="shared" si="2"/>
        <v>36.72</v>
      </c>
      <c r="G8" s="63">
        <f t="shared" si="2"/>
        <v>37.64</v>
      </c>
      <c r="H8" s="63">
        <f t="shared" si="2"/>
        <v>38.58</v>
      </c>
      <c r="I8" s="63">
        <f t="shared" si="2"/>
        <v>39.54</v>
      </c>
      <c r="J8" s="63">
        <f t="shared" si="2"/>
        <v>40.53</v>
      </c>
      <c r="K8" s="63">
        <f t="shared" si="2"/>
        <v>41.55</v>
      </c>
      <c r="L8" s="63">
        <f t="shared" si="2"/>
        <v>42.58</v>
      </c>
      <c r="M8" s="63">
        <f t="shared" si="1"/>
        <v>443.15</v>
      </c>
      <c r="N8" s="18"/>
    </row>
    <row r="9" spans="1:14" x14ac:dyDescent="0.35">
      <c r="A9" s="5" t="s">
        <v>5</v>
      </c>
      <c r="B9" s="63">
        <v>48.62</v>
      </c>
      <c r="C9" s="63">
        <v>47.75</v>
      </c>
      <c r="D9" s="63">
        <v>33.950000000000003</v>
      </c>
      <c r="E9" s="63">
        <v>35.69</v>
      </c>
      <c r="F9" s="63">
        <v>36.72</v>
      </c>
      <c r="G9" s="63">
        <v>37.64</v>
      </c>
      <c r="H9" s="63">
        <v>38.58</v>
      </c>
      <c r="I9" s="63">
        <v>39.54</v>
      </c>
      <c r="J9" s="63">
        <v>40.53</v>
      </c>
      <c r="K9" s="63">
        <v>41.55</v>
      </c>
      <c r="L9" s="63">
        <v>42.58</v>
      </c>
      <c r="M9" s="63">
        <f t="shared" si="1"/>
        <v>443.15</v>
      </c>
      <c r="N9" s="18"/>
    </row>
    <row r="10" spans="1:14" x14ac:dyDescent="0.35">
      <c r="A10" s="5" t="s">
        <v>6</v>
      </c>
      <c r="B10" s="63">
        <v>0</v>
      </c>
      <c r="C10" s="63">
        <v>0</v>
      </c>
      <c r="D10" s="63">
        <v>0</v>
      </c>
      <c r="E10" s="63">
        <v>0</v>
      </c>
      <c r="F10" s="63">
        <v>0</v>
      </c>
      <c r="G10" s="63">
        <v>0</v>
      </c>
      <c r="H10" s="63">
        <v>0</v>
      </c>
      <c r="I10" s="63">
        <v>0</v>
      </c>
      <c r="J10" s="63">
        <v>0</v>
      </c>
      <c r="K10" s="63">
        <v>0</v>
      </c>
      <c r="L10" s="63">
        <v>0</v>
      </c>
      <c r="M10" s="63">
        <f t="shared" si="1"/>
        <v>0</v>
      </c>
      <c r="N10" s="19"/>
    </row>
    <row r="11" spans="1:14" ht="29" x14ac:dyDescent="0.35">
      <c r="A11" s="5" t="s">
        <v>7</v>
      </c>
      <c r="B11" s="63">
        <v>0</v>
      </c>
      <c r="C11" s="63">
        <v>0</v>
      </c>
      <c r="D11" s="63">
        <v>0</v>
      </c>
      <c r="E11" s="63">
        <v>0</v>
      </c>
      <c r="F11" s="63">
        <v>0</v>
      </c>
      <c r="G11" s="63">
        <v>0</v>
      </c>
      <c r="H11" s="63">
        <v>0</v>
      </c>
      <c r="I11" s="63">
        <v>0</v>
      </c>
      <c r="J11" s="63">
        <v>0</v>
      </c>
      <c r="K11" s="63">
        <v>0</v>
      </c>
      <c r="L11" s="63">
        <v>0</v>
      </c>
      <c r="M11" s="63">
        <f t="shared" si="1"/>
        <v>0</v>
      </c>
      <c r="N11" s="19"/>
    </row>
    <row r="12" spans="1:14" x14ac:dyDescent="0.35">
      <c r="A12" s="3" t="s">
        <v>11</v>
      </c>
      <c r="B12" s="63">
        <f>SUM(B13:B15)</f>
        <v>-48.62</v>
      </c>
      <c r="C12" s="63">
        <f t="shared" ref="C12:L12" si="3">SUM(C13:C15)</f>
        <v>-47.75</v>
      </c>
      <c r="D12" s="63">
        <f t="shared" si="3"/>
        <v>-33.950000000000003</v>
      </c>
      <c r="E12" s="63">
        <f t="shared" si="3"/>
        <v>-35.69</v>
      </c>
      <c r="F12" s="63">
        <f t="shared" si="3"/>
        <v>-36.72</v>
      </c>
      <c r="G12" s="63">
        <f t="shared" si="3"/>
        <v>-37.64</v>
      </c>
      <c r="H12" s="63">
        <f t="shared" si="3"/>
        <v>-38.58</v>
      </c>
      <c r="I12" s="63">
        <f t="shared" si="3"/>
        <v>-39.54</v>
      </c>
      <c r="J12" s="63">
        <f t="shared" si="3"/>
        <v>-40.53</v>
      </c>
      <c r="K12" s="63">
        <f t="shared" si="3"/>
        <v>-41.55</v>
      </c>
      <c r="L12" s="63">
        <f t="shared" si="3"/>
        <v>-42.58</v>
      </c>
      <c r="M12" s="63">
        <f t="shared" si="1"/>
        <v>-443.15</v>
      </c>
      <c r="N12" s="18"/>
    </row>
    <row r="13" spans="1:14" x14ac:dyDescent="0.35">
      <c r="A13" s="5" t="s">
        <v>5</v>
      </c>
      <c r="B13" s="63">
        <v>-48.62</v>
      </c>
      <c r="C13" s="63">
        <v>-47.75</v>
      </c>
      <c r="D13" s="63">
        <v>-33.950000000000003</v>
      </c>
      <c r="E13" s="63">
        <v>-35.69</v>
      </c>
      <c r="F13" s="63">
        <v>-36.72</v>
      </c>
      <c r="G13" s="63">
        <v>-37.64</v>
      </c>
      <c r="H13" s="63">
        <v>-38.58</v>
      </c>
      <c r="I13" s="63">
        <v>-39.54</v>
      </c>
      <c r="J13" s="63">
        <v>-40.53</v>
      </c>
      <c r="K13" s="63">
        <v>-41.55</v>
      </c>
      <c r="L13" s="63">
        <v>-42.58</v>
      </c>
      <c r="M13" s="63">
        <f t="shared" si="1"/>
        <v>-443.15</v>
      </c>
      <c r="N13" s="18"/>
    </row>
    <row r="14" spans="1:14" x14ac:dyDescent="0.35">
      <c r="A14" s="5" t="s">
        <v>6</v>
      </c>
      <c r="B14" s="63">
        <v>0</v>
      </c>
      <c r="C14" s="63">
        <v>0</v>
      </c>
      <c r="D14" s="63">
        <v>0</v>
      </c>
      <c r="E14" s="63">
        <v>0</v>
      </c>
      <c r="F14" s="63">
        <v>0</v>
      </c>
      <c r="G14" s="63">
        <v>0</v>
      </c>
      <c r="H14" s="63">
        <v>0</v>
      </c>
      <c r="I14" s="63">
        <v>0</v>
      </c>
      <c r="J14" s="63">
        <v>0</v>
      </c>
      <c r="K14" s="63">
        <v>0</v>
      </c>
      <c r="L14" s="63">
        <v>0</v>
      </c>
      <c r="M14" s="63">
        <f t="shared" si="1"/>
        <v>0</v>
      </c>
      <c r="N14" s="17"/>
    </row>
    <row r="15" spans="1:14" ht="29" x14ac:dyDescent="0.35">
      <c r="A15" s="5" t="s">
        <v>7</v>
      </c>
      <c r="B15" s="63">
        <v>0</v>
      </c>
      <c r="C15" s="63">
        <v>0</v>
      </c>
      <c r="D15" s="63">
        <v>0</v>
      </c>
      <c r="E15" s="63">
        <v>0</v>
      </c>
      <c r="F15" s="63">
        <v>0</v>
      </c>
      <c r="G15" s="63">
        <v>0</v>
      </c>
      <c r="H15" s="63">
        <v>0</v>
      </c>
      <c r="I15" s="63">
        <v>0</v>
      </c>
      <c r="J15" s="63">
        <v>0</v>
      </c>
      <c r="K15" s="63">
        <v>0</v>
      </c>
      <c r="L15" s="63">
        <v>0</v>
      </c>
      <c r="M15" s="63">
        <f t="shared" si="1"/>
        <v>0</v>
      </c>
    </row>
    <row r="16" spans="1:14" ht="43.5" x14ac:dyDescent="0.35">
      <c r="A16" s="3" t="s">
        <v>9</v>
      </c>
      <c r="B16" s="63">
        <v>0</v>
      </c>
      <c r="C16" s="63">
        <v>0</v>
      </c>
      <c r="D16" s="63">
        <v>0</v>
      </c>
      <c r="E16" s="63">
        <v>0</v>
      </c>
      <c r="F16" s="63">
        <v>0</v>
      </c>
      <c r="G16" s="63">
        <v>0</v>
      </c>
      <c r="H16" s="63">
        <v>0</v>
      </c>
      <c r="I16" s="63">
        <v>0</v>
      </c>
      <c r="J16" s="63">
        <v>0</v>
      </c>
      <c r="K16" s="63">
        <v>0</v>
      </c>
      <c r="L16" s="63">
        <v>0</v>
      </c>
      <c r="M16" s="63">
        <f t="shared" si="1"/>
        <v>0</v>
      </c>
    </row>
    <row r="17" spans="1:13" ht="29" x14ac:dyDescent="0.35">
      <c r="A17" s="3" t="s">
        <v>10</v>
      </c>
      <c r="B17" s="63">
        <f>SUM(B18:B20)</f>
        <v>0</v>
      </c>
      <c r="C17" s="63">
        <f t="shared" ref="C17:L17" si="4">SUM(C18:C20)</f>
        <v>0</v>
      </c>
      <c r="D17" s="63">
        <f t="shared" si="4"/>
        <v>0</v>
      </c>
      <c r="E17" s="63">
        <f t="shared" si="4"/>
        <v>0</v>
      </c>
      <c r="F17" s="63">
        <f t="shared" si="4"/>
        <v>0</v>
      </c>
      <c r="G17" s="63">
        <f t="shared" si="4"/>
        <v>0</v>
      </c>
      <c r="H17" s="63">
        <f t="shared" si="4"/>
        <v>0</v>
      </c>
      <c r="I17" s="63">
        <f t="shared" si="4"/>
        <v>0</v>
      </c>
      <c r="J17" s="63">
        <f t="shared" si="4"/>
        <v>0</v>
      </c>
      <c r="K17" s="63">
        <f t="shared" si="4"/>
        <v>0</v>
      </c>
      <c r="L17" s="63">
        <f t="shared" si="4"/>
        <v>0</v>
      </c>
      <c r="M17" s="63">
        <f t="shared" si="1"/>
        <v>0</v>
      </c>
    </row>
    <row r="18" spans="1:13" x14ac:dyDescent="0.35">
      <c r="A18" s="5" t="s">
        <v>5</v>
      </c>
      <c r="B18" s="63">
        <v>0</v>
      </c>
      <c r="C18" s="63">
        <v>0</v>
      </c>
      <c r="D18" s="63">
        <v>0</v>
      </c>
      <c r="E18" s="63">
        <v>0</v>
      </c>
      <c r="F18" s="63">
        <v>0</v>
      </c>
      <c r="G18" s="63">
        <v>0</v>
      </c>
      <c r="H18" s="63">
        <v>0</v>
      </c>
      <c r="I18" s="63">
        <v>0</v>
      </c>
      <c r="J18" s="63">
        <v>0</v>
      </c>
      <c r="K18" s="63">
        <v>0</v>
      </c>
      <c r="L18" s="63">
        <v>0</v>
      </c>
      <c r="M18" s="63">
        <f t="shared" si="1"/>
        <v>0</v>
      </c>
    </row>
    <row r="19" spans="1:13" x14ac:dyDescent="0.35">
      <c r="A19" s="5" t="s">
        <v>6</v>
      </c>
      <c r="B19" s="63">
        <v>0</v>
      </c>
      <c r="C19" s="63">
        <v>0</v>
      </c>
      <c r="D19" s="63">
        <v>0</v>
      </c>
      <c r="E19" s="63">
        <v>0</v>
      </c>
      <c r="F19" s="63">
        <v>0</v>
      </c>
      <c r="G19" s="63">
        <v>0</v>
      </c>
      <c r="H19" s="63">
        <v>0</v>
      </c>
      <c r="I19" s="63">
        <v>0</v>
      </c>
      <c r="J19" s="63">
        <v>0</v>
      </c>
      <c r="K19" s="63">
        <v>0</v>
      </c>
      <c r="L19" s="63">
        <v>0</v>
      </c>
      <c r="M19" s="63">
        <f t="shared" si="1"/>
        <v>0</v>
      </c>
    </row>
    <row r="20" spans="1:13" ht="29" x14ac:dyDescent="0.35">
      <c r="A20" s="5" t="s">
        <v>7</v>
      </c>
      <c r="B20" s="63">
        <v>0</v>
      </c>
      <c r="C20" s="63">
        <v>0</v>
      </c>
      <c r="D20" s="63">
        <v>0</v>
      </c>
      <c r="E20" s="63">
        <v>0</v>
      </c>
      <c r="F20" s="63">
        <v>0</v>
      </c>
      <c r="G20" s="63">
        <v>0</v>
      </c>
      <c r="H20" s="63">
        <v>0</v>
      </c>
      <c r="I20" s="63">
        <v>0</v>
      </c>
      <c r="J20" s="63">
        <v>0</v>
      </c>
      <c r="K20" s="63">
        <v>0</v>
      </c>
      <c r="L20" s="63">
        <v>0</v>
      </c>
      <c r="M20" s="63">
        <f t="shared" si="1"/>
        <v>0</v>
      </c>
    </row>
    <row r="21" spans="1:13" x14ac:dyDescent="0.35">
      <c r="A21" s="5"/>
      <c r="B21" s="15"/>
      <c r="C21" s="15"/>
      <c r="D21" s="15"/>
      <c r="E21" s="15"/>
      <c r="F21" s="15"/>
      <c r="G21" s="15"/>
      <c r="H21" s="15"/>
      <c r="I21" s="15"/>
      <c r="J21" s="15"/>
      <c r="K21" s="15"/>
      <c r="L21" s="15"/>
      <c r="M21" s="15"/>
    </row>
    <row r="22" spans="1:13" ht="99.75" customHeight="1" x14ac:dyDescent="0.35">
      <c r="A22" s="5" t="s">
        <v>12</v>
      </c>
      <c r="B22" s="290" t="s">
        <v>88</v>
      </c>
      <c r="C22" s="290"/>
      <c r="D22" s="290"/>
      <c r="E22" s="290"/>
      <c r="F22" s="290"/>
      <c r="G22" s="290"/>
      <c r="H22" s="290"/>
      <c r="I22" s="290"/>
      <c r="J22" s="290"/>
      <c r="K22" s="290"/>
      <c r="L22" s="290"/>
      <c r="M22" s="290"/>
    </row>
    <row r="23" spans="1:13" ht="408.75" customHeight="1" x14ac:dyDescent="0.35">
      <c r="A23" s="5" t="s">
        <v>13</v>
      </c>
      <c r="B23" s="290" t="s">
        <v>89</v>
      </c>
      <c r="C23" s="290"/>
      <c r="D23" s="290"/>
      <c r="E23" s="290"/>
      <c r="F23" s="290"/>
      <c r="G23" s="290"/>
      <c r="H23" s="290"/>
      <c r="I23" s="290"/>
      <c r="J23" s="290"/>
      <c r="K23" s="290"/>
      <c r="L23" s="290"/>
      <c r="M23" s="290"/>
    </row>
    <row r="26" spans="1:13" x14ac:dyDescent="0.35">
      <c r="A26" s="289" t="s">
        <v>14</v>
      </c>
      <c r="B26" s="289"/>
      <c r="C26" s="289"/>
      <c r="D26" s="289"/>
      <c r="E26" s="289"/>
      <c r="F26" s="289"/>
      <c r="G26" s="289"/>
      <c r="H26" s="289"/>
      <c r="I26" s="289"/>
      <c r="J26" s="289"/>
    </row>
    <row r="27" spans="1:13" x14ac:dyDescent="0.35">
      <c r="A27" s="291" t="s">
        <v>15</v>
      </c>
      <c r="B27" s="291"/>
      <c r="C27" s="291"/>
      <c r="D27" s="291"/>
      <c r="E27" s="291"/>
      <c r="F27" s="291"/>
      <c r="G27" s="291"/>
      <c r="H27" s="291"/>
      <c r="I27" s="291"/>
      <c r="J27" s="291"/>
    </row>
    <row r="28" spans="1:13" x14ac:dyDescent="0.35">
      <c r="A28" s="290" t="s">
        <v>16</v>
      </c>
      <c r="B28" s="290"/>
      <c r="C28" s="6">
        <v>0</v>
      </c>
      <c r="D28" s="5">
        <v>1</v>
      </c>
      <c r="E28" s="5">
        <v>2</v>
      </c>
      <c r="F28" s="5">
        <v>3</v>
      </c>
      <c r="G28" s="5">
        <v>5</v>
      </c>
      <c r="H28" s="5">
        <v>10</v>
      </c>
      <c r="I28" s="292" t="s">
        <v>3</v>
      </c>
      <c r="J28" s="292"/>
    </row>
    <row r="29" spans="1:13" ht="29" x14ac:dyDescent="0.35">
      <c r="A29" s="15" t="s">
        <v>17</v>
      </c>
      <c r="B29" s="5" t="s">
        <v>20</v>
      </c>
      <c r="C29" s="15"/>
      <c r="D29" s="15"/>
      <c r="E29" s="15"/>
      <c r="F29" s="15"/>
      <c r="G29" s="15"/>
      <c r="H29" s="15"/>
      <c r="I29" s="290"/>
      <c r="J29" s="290"/>
    </row>
    <row r="30" spans="1:13" ht="43.5" x14ac:dyDescent="0.35">
      <c r="A30" s="15" t="s">
        <v>18</v>
      </c>
      <c r="B30" s="5" t="s">
        <v>21</v>
      </c>
      <c r="C30" s="15"/>
      <c r="D30" s="15"/>
      <c r="E30" s="15"/>
      <c r="F30" s="15"/>
      <c r="G30" s="15"/>
      <c r="H30" s="15"/>
      <c r="I30" s="294"/>
      <c r="J30" s="296"/>
    </row>
    <row r="31" spans="1:13" ht="58" x14ac:dyDescent="0.35">
      <c r="A31" s="15" t="s">
        <v>19</v>
      </c>
      <c r="B31" s="7" t="s">
        <v>22</v>
      </c>
      <c r="C31" s="15"/>
      <c r="D31" s="15"/>
      <c r="E31" s="15"/>
      <c r="F31" s="15"/>
      <c r="G31" s="15"/>
      <c r="H31" s="15"/>
      <c r="I31" s="290"/>
      <c r="J31" s="290"/>
    </row>
    <row r="32" spans="1:13" x14ac:dyDescent="0.35">
      <c r="A32" s="8"/>
      <c r="B32" s="5" t="s">
        <v>23</v>
      </c>
      <c r="C32" s="15"/>
      <c r="D32" s="15"/>
      <c r="E32" s="15"/>
      <c r="F32" s="15"/>
      <c r="G32" s="15"/>
      <c r="H32" s="15"/>
      <c r="I32" s="290"/>
      <c r="J32" s="290"/>
    </row>
    <row r="33" spans="1:10" ht="147" customHeight="1" x14ac:dyDescent="0.35">
      <c r="A33" s="290" t="s">
        <v>24</v>
      </c>
      <c r="B33" s="5" t="s">
        <v>20</v>
      </c>
      <c r="C33" s="290" t="s">
        <v>90</v>
      </c>
      <c r="D33" s="290"/>
      <c r="E33" s="290"/>
      <c r="F33" s="290"/>
      <c r="G33" s="290"/>
      <c r="H33" s="290"/>
      <c r="I33" s="290"/>
      <c r="J33" s="290"/>
    </row>
    <row r="34" spans="1:10" ht="132" customHeight="1" x14ac:dyDescent="0.35">
      <c r="A34" s="290"/>
      <c r="B34" s="5" t="s">
        <v>21</v>
      </c>
      <c r="C34" s="290" t="s">
        <v>90</v>
      </c>
      <c r="D34" s="290"/>
      <c r="E34" s="290"/>
      <c r="F34" s="290"/>
      <c r="G34" s="290"/>
      <c r="H34" s="290"/>
      <c r="I34" s="290"/>
      <c r="J34" s="290"/>
    </row>
    <row r="35" spans="1:10" ht="153" customHeight="1" x14ac:dyDescent="0.35">
      <c r="A35" s="290"/>
      <c r="B35" s="7" t="s">
        <v>25</v>
      </c>
      <c r="C35" s="290" t="s">
        <v>90</v>
      </c>
      <c r="D35" s="290"/>
      <c r="E35" s="290"/>
      <c r="F35" s="290"/>
      <c r="G35" s="290"/>
      <c r="H35" s="290"/>
      <c r="I35" s="290"/>
      <c r="J35" s="290"/>
    </row>
    <row r="36" spans="1:10" x14ac:dyDescent="0.35">
      <c r="A36" s="290"/>
      <c r="B36" s="5" t="s">
        <v>23</v>
      </c>
      <c r="C36" s="15"/>
      <c r="D36" s="15"/>
      <c r="E36" s="15"/>
      <c r="F36" s="15"/>
      <c r="G36" s="15"/>
      <c r="H36" s="15"/>
      <c r="I36" s="290"/>
      <c r="J36" s="290"/>
    </row>
    <row r="37" spans="1:10" ht="58" x14ac:dyDescent="0.35">
      <c r="A37" s="290" t="s">
        <v>26</v>
      </c>
      <c r="B37" s="5" t="s">
        <v>22</v>
      </c>
      <c r="C37" s="294"/>
      <c r="D37" s="295"/>
      <c r="E37" s="295"/>
      <c r="F37" s="295"/>
      <c r="G37" s="295"/>
      <c r="H37" s="295"/>
      <c r="I37" s="295"/>
      <c r="J37" s="296"/>
    </row>
    <row r="38" spans="1:10" x14ac:dyDescent="0.35">
      <c r="A38" s="290"/>
      <c r="B38" s="5" t="s">
        <v>23</v>
      </c>
      <c r="C38" s="15"/>
      <c r="D38" s="15"/>
      <c r="E38" s="15"/>
      <c r="F38" s="15"/>
      <c r="G38" s="15"/>
      <c r="H38" s="15"/>
      <c r="I38" s="290"/>
      <c r="J38" s="290"/>
    </row>
    <row r="39" spans="1:10" ht="43.5" x14ac:dyDescent="0.35">
      <c r="A39" s="15" t="s">
        <v>13</v>
      </c>
      <c r="B39" s="294"/>
      <c r="C39" s="295"/>
      <c r="D39" s="295"/>
      <c r="E39" s="295"/>
      <c r="F39" s="295"/>
      <c r="G39" s="295"/>
      <c r="H39" s="295"/>
      <c r="I39" s="295"/>
      <c r="J39" s="296"/>
    </row>
  </sheetData>
  <mergeCells count="22">
    <mergeCell ref="I31:J31"/>
    <mergeCell ref="A1:M1"/>
    <mergeCell ref="A2:A3"/>
    <mergeCell ref="B2:M2"/>
    <mergeCell ref="B22:M22"/>
    <mergeCell ref="B23:M23"/>
    <mergeCell ref="A26:J26"/>
    <mergeCell ref="A27:J27"/>
    <mergeCell ref="A28:B28"/>
    <mergeCell ref="I28:J28"/>
    <mergeCell ref="I29:J29"/>
    <mergeCell ref="I30:J30"/>
    <mergeCell ref="A37:A38"/>
    <mergeCell ref="C37:J37"/>
    <mergeCell ref="I38:J38"/>
    <mergeCell ref="B39:J39"/>
    <mergeCell ref="I32:J32"/>
    <mergeCell ref="A33:A36"/>
    <mergeCell ref="C33:J33"/>
    <mergeCell ref="C34:J34"/>
    <mergeCell ref="C35:J35"/>
    <mergeCell ref="I36:J36"/>
  </mergeCells>
  <pageMargins left="0.7" right="0.7" top="0.75" bottom="0.75" header="0.3" footer="0.3"/>
  <pageSetup paperSize="9" orientation="portrait" r:id="rId1"/>
</worksheet>
</file>

<file path=xl/worksheets/sheet1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workbookViewId="0">
      <selection activeCell="C33" sqref="C33:J33"/>
    </sheetView>
  </sheetViews>
  <sheetFormatPr defaultRowHeight="14.5" x14ac:dyDescent="0.35"/>
  <cols>
    <col min="1" max="1" width="25.453125" customWidth="1"/>
    <col min="2" max="2" width="15.26953125" customWidth="1"/>
    <col min="3" max="3" width="13.7265625" customWidth="1"/>
    <col min="4" max="4" width="13.54296875" customWidth="1"/>
    <col min="5" max="5" width="14.26953125" customWidth="1"/>
    <col min="6" max="6" width="13.1796875" customWidth="1"/>
    <col min="7" max="7" width="14.453125" customWidth="1"/>
    <col min="8" max="8" width="14.81640625" customWidth="1"/>
    <col min="9" max="9" width="14.26953125" customWidth="1"/>
    <col min="10" max="10" width="14.453125" customWidth="1"/>
    <col min="11" max="11" width="15.453125" customWidth="1"/>
    <col min="12" max="12" width="14.26953125" customWidth="1"/>
    <col min="13" max="13" width="20.26953125" customWidth="1"/>
  </cols>
  <sheetData>
    <row r="1" spans="1:14" x14ac:dyDescent="0.35">
      <c r="A1" s="289" t="s">
        <v>0</v>
      </c>
      <c r="B1" s="289"/>
      <c r="C1" s="289"/>
      <c r="D1" s="289"/>
      <c r="E1" s="289"/>
      <c r="F1" s="289"/>
      <c r="G1" s="289"/>
      <c r="H1" s="289"/>
      <c r="I1" s="289"/>
      <c r="J1" s="289"/>
      <c r="K1" s="289"/>
      <c r="L1" s="289"/>
      <c r="M1" s="289"/>
    </row>
    <row r="2" spans="1:14" x14ac:dyDescent="0.35">
      <c r="A2" s="290" t="s">
        <v>56</v>
      </c>
      <c r="B2" s="291" t="s">
        <v>2</v>
      </c>
      <c r="C2" s="291"/>
      <c r="D2" s="291"/>
      <c r="E2" s="291"/>
      <c r="F2" s="291"/>
      <c r="G2" s="291"/>
      <c r="H2" s="291"/>
      <c r="I2" s="291"/>
      <c r="J2" s="291"/>
      <c r="K2" s="291"/>
      <c r="L2" s="291"/>
      <c r="M2" s="291"/>
    </row>
    <row r="3" spans="1:14" x14ac:dyDescent="0.35">
      <c r="A3" s="290"/>
      <c r="B3" s="1">
        <v>0</v>
      </c>
      <c r="C3" s="1">
        <v>1</v>
      </c>
      <c r="D3" s="1">
        <v>2</v>
      </c>
      <c r="E3" s="1">
        <v>3</v>
      </c>
      <c r="F3" s="1">
        <v>4</v>
      </c>
      <c r="G3" s="1">
        <v>5</v>
      </c>
      <c r="H3" s="1">
        <v>6</v>
      </c>
      <c r="I3" s="1">
        <v>7</v>
      </c>
      <c r="J3" s="1">
        <v>8</v>
      </c>
      <c r="K3" s="1">
        <v>9</v>
      </c>
      <c r="L3" s="1">
        <v>10</v>
      </c>
      <c r="M3" s="2" t="s">
        <v>3</v>
      </c>
    </row>
    <row r="4" spans="1:14" x14ac:dyDescent="0.35">
      <c r="A4" s="3" t="s">
        <v>4</v>
      </c>
      <c r="B4" s="13">
        <f>SUM(B5:B7)</f>
        <v>0</v>
      </c>
      <c r="C4" s="63">
        <f t="shared" ref="C4:L4" si="0">SUM(C5:C7)</f>
        <v>0</v>
      </c>
      <c r="D4" s="63">
        <f t="shared" si="0"/>
        <v>0</v>
      </c>
      <c r="E4" s="63">
        <f t="shared" si="0"/>
        <v>0</v>
      </c>
      <c r="F4" s="63">
        <f t="shared" si="0"/>
        <v>0</v>
      </c>
      <c r="G4" s="63">
        <f t="shared" si="0"/>
        <v>0</v>
      </c>
      <c r="H4" s="63">
        <f t="shared" si="0"/>
        <v>0</v>
      </c>
      <c r="I4" s="63">
        <f t="shared" si="0"/>
        <v>0</v>
      </c>
      <c r="J4" s="63">
        <f t="shared" si="0"/>
        <v>0</v>
      </c>
      <c r="K4" s="63">
        <f t="shared" si="0"/>
        <v>0</v>
      </c>
      <c r="L4" s="63">
        <f t="shared" si="0"/>
        <v>0</v>
      </c>
      <c r="M4" s="13">
        <f>SUM(B4:L4)</f>
        <v>0</v>
      </c>
    </row>
    <row r="5" spans="1:14" x14ac:dyDescent="0.35">
      <c r="A5" s="5" t="s">
        <v>5</v>
      </c>
      <c r="B5" s="13">
        <v>0</v>
      </c>
      <c r="C5" s="13">
        <v>0</v>
      </c>
      <c r="D5" s="13">
        <v>0</v>
      </c>
      <c r="E5" s="13">
        <v>0</v>
      </c>
      <c r="F5" s="13">
        <v>0</v>
      </c>
      <c r="G5" s="13">
        <v>0</v>
      </c>
      <c r="H5" s="13">
        <v>0</v>
      </c>
      <c r="I5" s="13">
        <v>0</v>
      </c>
      <c r="J5" s="13">
        <v>0</v>
      </c>
      <c r="K5" s="13">
        <v>0</v>
      </c>
      <c r="L5" s="13">
        <v>0</v>
      </c>
      <c r="M5" s="63">
        <f t="shared" ref="M5:M20" si="1">SUM(B5:L5)</f>
        <v>0</v>
      </c>
    </row>
    <row r="6" spans="1:14" x14ac:dyDescent="0.35">
      <c r="A6" s="5" t="s">
        <v>6</v>
      </c>
      <c r="B6" s="13">
        <v>0</v>
      </c>
      <c r="C6" s="13">
        <v>0</v>
      </c>
      <c r="D6" s="13">
        <v>0</v>
      </c>
      <c r="E6" s="13">
        <v>0</v>
      </c>
      <c r="F6" s="13">
        <v>0</v>
      </c>
      <c r="G6" s="13">
        <v>0</v>
      </c>
      <c r="H6" s="13">
        <v>0</v>
      </c>
      <c r="I6" s="13">
        <v>0</v>
      </c>
      <c r="J6" s="13">
        <v>0</v>
      </c>
      <c r="K6" s="13">
        <v>0</v>
      </c>
      <c r="L6" s="13">
        <v>0</v>
      </c>
      <c r="M6" s="63">
        <f t="shared" si="1"/>
        <v>0</v>
      </c>
    </row>
    <row r="7" spans="1:14" ht="29" x14ac:dyDescent="0.35">
      <c r="A7" s="5" t="s">
        <v>7</v>
      </c>
      <c r="B7" s="13">
        <v>0</v>
      </c>
      <c r="C7" s="13">
        <v>0</v>
      </c>
      <c r="D7" s="13">
        <v>0</v>
      </c>
      <c r="E7" s="13">
        <v>0</v>
      </c>
      <c r="F7" s="13">
        <v>0</v>
      </c>
      <c r="G7" s="13">
        <v>0</v>
      </c>
      <c r="H7" s="13">
        <v>0</v>
      </c>
      <c r="I7" s="13">
        <v>0</v>
      </c>
      <c r="J7" s="13">
        <v>0</v>
      </c>
      <c r="K7" s="13">
        <v>0</v>
      </c>
      <c r="L7" s="13">
        <v>0</v>
      </c>
      <c r="M7" s="63">
        <f t="shared" si="1"/>
        <v>0</v>
      </c>
    </row>
    <row r="8" spans="1:14" x14ac:dyDescent="0.35">
      <c r="A8" s="3" t="s">
        <v>8</v>
      </c>
      <c r="B8" s="13">
        <f>SUM(B9:B11)</f>
        <v>0.3</v>
      </c>
      <c r="C8" s="13">
        <f t="shared" ref="C8:L8" si="2">SUM(C9:C11)</f>
        <v>0.3</v>
      </c>
      <c r="D8" s="13">
        <f t="shared" si="2"/>
        <v>0.22500000000000001</v>
      </c>
      <c r="E8" s="13">
        <f t="shared" si="2"/>
        <v>0.22500000000000001</v>
      </c>
      <c r="F8" s="13">
        <f t="shared" si="2"/>
        <v>0.22500000000000001</v>
      </c>
      <c r="G8" s="13">
        <f t="shared" si="2"/>
        <v>0.22500000000000001</v>
      </c>
      <c r="H8" s="13">
        <f t="shared" si="2"/>
        <v>0.6</v>
      </c>
      <c r="I8" s="13">
        <f t="shared" si="2"/>
        <v>0.22500000000000001</v>
      </c>
      <c r="J8" s="13">
        <f t="shared" si="2"/>
        <v>0.22500000000000001</v>
      </c>
      <c r="K8" s="13">
        <f t="shared" si="2"/>
        <v>0.22500000000000001</v>
      </c>
      <c r="L8" s="13">
        <f t="shared" si="2"/>
        <v>0.22500000000000001</v>
      </c>
      <c r="M8" s="63">
        <f t="shared" si="1"/>
        <v>3.0000000000000004</v>
      </c>
      <c r="N8" s="18"/>
    </row>
    <row r="9" spans="1:14" x14ac:dyDescent="0.35">
      <c r="A9" s="5" t="s">
        <v>5</v>
      </c>
      <c r="B9" s="13">
        <v>0.3</v>
      </c>
      <c r="C9" s="13">
        <v>0.3</v>
      </c>
      <c r="D9" s="13">
        <v>0.22500000000000001</v>
      </c>
      <c r="E9" s="13">
        <v>0.22500000000000001</v>
      </c>
      <c r="F9" s="13">
        <v>0.22500000000000001</v>
      </c>
      <c r="G9" s="13">
        <v>0.22500000000000001</v>
      </c>
      <c r="H9" s="13">
        <v>0.6</v>
      </c>
      <c r="I9" s="13">
        <v>0.22500000000000001</v>
      </c>
      <c r="J9" s="13">
        <v>0.22500000000000001</v>
      </c>
      <c r="K9" s="13">
        <v>0.22500000000000001</v>
      </c>
      <c r="L9" s="13">
        <v>0.22500000000000001</v>
      </c>
      <c r="M9" s="63">
        <f t="shared" si="1"/>
        <v>3.0000000000000004</v>
      </c>
      <c r="N9" s="18"/>
    </row>
    <row r="10" spans="1:14" x14ac:dyDescent="0.35">
      <c r="A10" s="5" t="s">
        <v>6</v>
      </c>
      <c r="B10" s="13">
        <v>0</v>
      </c>
      <c r="C10" s="13">
        <v>0</v>
      </c>
      <c r="D10" s="13">
        <v>0</v>
      </c>
      <c r="E10" s="13">
        <v>0</v>
      </c>
      <c r="F10" s="13">
        <v>0</v>
      </c>
      <c r="G10" s="13">
        <v>0</v>
      </c>
      <c r="H10" s="13">
        <v>0</v>
      </c>
      <c r="I10" s="13">
        <v>0</v>
      </c>
      <c r="J10" s="13">
        <v>0</v>
      </c>
      <c r="K10" s="13">
        <v>0</v>
      </c>
      <c r="L10" s="13">
        <v>0</v>
      </c>
      <c r="M10" s="63">
        <f t="shared" si="1"/>
        <v>0</v>
      </c>
      <c r="N10" s="19"/>
    </row>
    <row r="11" spans="1:14" ht="29" x14ac:dyDescent="0.35">
      <c r="A11" s="5" t="s">
        <v>7</v>
      </c>
      <c r="B11" s="13">
        <v>0</v>
      </c>
      <c r="C11" s="13">
        <v>0</v>
      </c>
      <c r="D11" s="13">
        <v>0</v>
      </c>
      <c r="E11" s="13">
        <v>0</v>
      </c>
      <c r="F11" s="13">
        <v>0</v>
      </c>
      <c r="G11" s="13">
        <v>0</v>
      </c>
      <c r="H11" s="13">
        <v>0</v>
      </c>
      <c r="I11" s="13">
        <v>0</v>
      </c>
      <c r="J11" s="13">
        <v>0</v>
      </c>
      <c r="K11" s="13">
        <v>0</v>
      </c>
      <c r="L11" s="13">
        <v>0</v>
      </c>
      <c r="M11" s="63">
        <f t="shared" si="1"/>
        <v>0</v>
      </c>
      <c r="N11" s="19"/>
    </row>
    <row r="12" spans="1:14" x14ac:dyDescent="0.35">
      <c r="A12" s="3" t="s">
        <v>11</v>
      </c>
      <c r="B12" s="13">
        <f>SUM(B13:B15)</f>
        <v>-0.3</v>
      </c>
      <c r="C12" s="13">
        <f t="shared" ref="C12:L12" si="3">SUM(C13:C15)</f>
        <v>-0.3</v>
      </c>
      <c r="D12" s="13">
        <f t="shared" si="3"/>
        <v>-0.22500000000000001</v>
      </c>
      <c r="E12" s="13">
        <f t="shared" si="3"/>
        <v>-0.22500000000000001</v>
      </c>
      <c r="F12" s="13">
        <f t="shared" si="3"/>
        <v>-0.22500000000000001</v>
      </c>
      <c r="G12" s="13">
        <f t="shared" si="3"/>
        <v>-0.22500000000000001</v>
      </c>
      <c r="H12" s="13">
        <f t="shared" si="3"/>
        <v>-0.6</v>
      </c>
      <c r="I12" s="13">
        <f t="shared" si="3"/>
        <v>-0.22500000000000001</v>
      </c>
      <c r="J12" s="13">
        <f t="shared" si="3"/>
        <v>-0.22500000000000001</v>
      </c>
      <c r="K12" s="13">
        <f t="shared" si="3"/>
        <v>-0.22500000000000001</v>
      </c>
      <c r="L12" s="13">
        <f t="shared" si="3"/>
        <v>-0.22500000000000001</v>
      </c>
      <c r="M12" s="63">
        <f t="shared" si="1"/>
        <v>-3.0000000000000004</v>
      </c>
      <c r="N12" s="18"/>
    </row>
    <row r="13" spans="1:14" x14ac:dyDescent="0.35">
      <c r="A13" s="5" t="s">
        <v>5</v>
      </c>
      <c r="B13" s="13">
        <v>-0.3</v>
      </c>
      <c r="C13" s="13">
        <v>-0.3</v>
      </c>
      <c r="D13" s="13">
        <v>-0.22500000000000001</v>
      </c>
      <c r="E13" s="13">
        <v>-0.22500000000000001</v>
      </c>
      <c r="F13" s="13">
        <v>-0.22500000000000001</v>
      </c>
      <c r="G13" s="13">
        <v>-0.22500000000000001</v>
      </c>
      <c r="H13" s="13">
        <v>-0.6</v>
      </c>
      <c r="I13" s="13">
        <v>-0.22500000000000001</v>
      </c>
      <c r="J13" s="13">
        <v>-0.22500000000000001</v>
      </c>
      <c r="K13" s="13">
        <v>-0.22500000000000001</v>
      </c>
      <c r="L13" s="13">
        <v>-0.22500000000000001</v>
      </c>
      <c r="M13" s="63">
        <f t="shared" si="1"/>
        <v>-3.0000000000000004</v>
      </c>
      <c r="N13" s="18"/>
    </row>
    <row r="14" spans="1:14" x14ac:dyDescent="0.35">
      <c r="A14" s="5" t="s">
        <v>6</v>
      </c>
      <c r="B14" s="13">
        <v>0</v>
      </c>
      <c r="C14" s="13">
        <v>0</v>
      </c>
      <c r="D14" s="13">
        <v>0</v>
      </c>
      <c r="E14" s="13">
        <v>0</v>
      </c>
      <c r="F14" s="13">
        <v>0</v>
      </c>
      <c r="G14" s="13">
        <v>0</v>
      </c>
      <c r="H14" s="13">
        <v>0</v>
      </c>
      <c r="I14" s="13">
        <v>0</v>
      </c>
      <c r="J14" s="13">
        <v>0</v>
      </c>
      <c r="K14" s="13">
        <v>0</v>
      </c>
      <c r="L14" s="13">
        <v>0</v>
      </c>
      <c r="M14" s="63">
        <f t="shared" si="1"/>
        <v>0</v>
      </c>
      <c r="N14" s="17"/>
    </row>
    <row r="15" spans="1:14" ht="29" x14ac:dyDescent="0.35">
      <c r="A15" s="5" t="s">
        <v>7</v>
      </c>
      <c r="B15" s="13">
        <v>0</v>
      </c>
      <c r="C15" s="13">
        <v>0</v>
      </c>
      <c r="D15" s="13">
        <v>0</v>
      </c>
      <c r="E15" s="13">
        <v>0</v>
      </c>
      <c r="F15" s="13">
        <v>0</v>
      </c>
      <c r="G15" s="13">
        <v>0</v>
      </c>
      <c r="H15" s="13">
        <v>0</v>
      </c>
      <c r="I15" s="13">
        <v>0</v>
      </c>
      <c r="J15" s="13">
        <v>0</v>
      </c>
      <c r="K15" s="13">
        <v>0</v>
      </c>
      <c r="L15" s="13">
        <v>0</v>
      </c>
      <c r="M15" s="63">
        <f t="shared" si="1"/>
        <v>0</v>
      </c>
    </row>
    <row r="16" spans="1:14" ht="43.5" x14ac:dyDescent="0.35">
      <c r="A16" s="3" t="s">
        <v>9</v>
      </c>
      <c r="B16" s="13">
        <v>1.7</v>
      </c>
      <c r="C16" s="13">
        <v>1.1000000000000001</v>
      </c>
      <c r="D16" s="13">
        <v>0</v>
      </c>
      <c r="E16" s="13">
        <v>0</v>
      </c>
      <c r="F16" s="13">
        <v>0</v>
      </c>
      <c r="G16" s="13">
        <v>0</v>
      </c>
      <c r="H16" s="13">
        <v>0</v>
      </c>
      <c r="I16" s="13">
        <v>0</v>
      </c>
      <c r="J16" s="13">
        <v>0</v>
      </c>
      <c r="K16" s="13">
        <v>0</v>
      </c>
      <c r="L16" s="13">
        <v>0</v>
      </c>
      <c r="M16" s="63">
        <f t="shared" si="1"/>
        <v>2.8</v>
      </c>
    </row>
    <row r="17" spans="1:13" ht="29" x14ac:dyDescent="0.35">
      <c r="A17" s="3" t="s">
        <v>10</v>
      </c>
      <c r="B17" s="13">
        <f>SUM(B18:B20)</f>
        <v>0</v>
      </c>
      <c r="C17" s="63">
        <f t="shared" ref="C17:L17" si="4">SUM(C18:C20)</f>
        <v>0</v>
      </c>
      <c r="D17" s="63">
        <f t="shared" si="4"/>
        <v>0</v>
      </c>
      <c r="E17" s="63">
        <f t="shared" si="4"/>
        <v>0</v>
      </c>
      <c r="F17" s="63">
        <f t="shared" si="4"/>
        <v>0</v>
      </c>
      <c r="G17" s="63">
        <f t="shared" si="4"/>
        <v>0</v>
      </c>
      <c r="H17" s="63">
        <f t="shared" si="4"/>
        <v>0</v>
      </c>
      <c r="I17" s="63">
        <f t="shared" si="4"/>
        <v>0</v>
      </c>
      <c r="J17" s="63">
        <f t="shared" si="4"/>
        <v>0</v>
      </c>
      <c r="K17" s="63">
        <f t="shared" si="4"/>
        <v>0</v>
      </c>
      <c r="L17" s="63">
        <f t="shared" si="4"/>
        <v>0</v>
      </c>
      <c r="M17" s="63">
        <f t="shared" si="1"/>
        <v>0</v>
      </c>
    </row>
    <row r="18" spans="1:13" x14ac:dyDescent="0.35">
      <c r="A18" s="5" t="s">
        <v>5</v>
      </c>
      <c r="B18" s="13">
        <v>0</v>
      </c>
      <c r="C18" s="13">
        <v>0</v>
      </c>
      <c r="D18" s="13">
        <v>0</v>
      </c>
      <c r="E18" s="13">
        <v>0</v>
      </c>
      <c r="F18" s="13">
        <v>0</v>
      </c>
      <c r="G18" s="13">
        <v>0</v>
      </c>
      <c r="H18" s="13">
        <v>0</v>
      </c>
      <c r="I18" s="13">
        <v>0</v>
      </c>
      <c r="J18" s="13">
        <v>0</v>
      </c>
      <c r="K18" s="13">
        <v>0</v>
      </c>
      <c r="L18" s="13">
        <v>0</v>
      </c>
      <c r="M18" s="63">
        <f t="shared" si="1"/>
        <v>0</v>
      </c>
    </row>
    <row r="19" spans="1:13" x14ac:dyDescent="0.35">
      <c r="A19" s="5" t="s">
        <v>6</v>
      </c>
      <c r="B19" s="13">
        <v>0</v>
      </c>
      <c r="C19" s="13">
        <v>0</v>
      </c>
      <c r="D19" s="13">
        <v>0</v>
      </c>
      <c r="E19" s="13">
        <v>0</v>
      </c>
      <c r="F19" s="13">
        <v>0</v>
      </c>
      <c r="G19" s="13">
        <v>0</v>
      </c>
      <c r="H19" s="13">
        <v>0</v>
      </c>
      <c r="I19" s="13">
        <v>0</v>
      </c>
      <c r="J19" s="13">
        <v>0</v>
      </c>
      <c r="K19" s="13">
        <v>0</v>
      </c>
      <c r="L19" s="13">
        <v>0</v>
      </c>
      <c r="M19" s="63">
        <f t="shared" si="1"/>
        <v>0</v>
      </c>
    </row>
    <row r="20" spans="1:13" ht="29" x14ac:dyDescent="0.35">
      <c r="A20" s="5" t="s">
        <v>7</v>
      </c>
      <c r="B20" s="13">
        <v>0</v>
      </c>
      <c r="C20" s="13">
        <v>0</v>
      </c>
      <c r="D20" s="13">
        <v>0</v>
      </c>
      <c r="E20" s="13">
        <v>0</v>
      </c>
      <c r="F20" s="13">
        <v>0</v>
      </c>
      <c r="G20" s="13">
        <v>0</v>
      </c>
      <c r="H20" s="13">
        <v>0</v>
      </c>
      <c r="I20" s="13">
        <v>0</v>
      </c>
      <c r="J20" s="13">
        <v>0</v>
      </c>
      <c r="K20" s="13">
        <v>0</v>
      </c>
      <c r="L20" s="13">
        <v>0</v>
      </c>
      <c r="M20" s="63">
        <f t="shared" si="1"/>
        <v>0</v>
      </c>
    </row>
    <row r="21" spans="1:13" x14ac:dyDescent="0.35">
      <c r="A21" s="5"/>
      <c r="B21" s="13"/>
      <c r="C21" s="13"/>
      <c r="D21" s="13"/>
      <c r="E21" s="13"/>
      <c r="F21" s="13"/>
      <c r="G21" s="13"/>
      <c r="H21" s="13"/>
      <c r="I21" s="13"/>
      <c r="J21" s="13"/>
      <c r="K21" s="13"/>
      <c r="L21" s="13"/>
      <c r="M21" s="13"/>
    </row>
    <row r="22" spans="1:13" ht="76.5" customHeight="1" x14ac:dyDescent="0.35">
      <c r="A22" s="5" t="s">
        <v>12</v>
      </c>
      <c r="B22" s="380" t="s">
        <v>252</v>
      </c>
      <c r="C22" s="381"/>
      <c r="D22" s="381"/>
      <c r="E22" s="381"/>
      <c r="F22" s="381"/>
      <c r="G22" s="381"/>
      <c r="H22" s="381"/>
      <c r="I22" s="381"/>
      <c r="J22" s="381"/>
      <c r="K22" s="381"/>
      <c r="L22" s="381"/>
      <c r="M22" s="382"/>
    </row>
    <row r="23" spans="1:13" ht="170.25" customHeight="1" x14ac:dyDescent="0.35">
      <c r="A23" s="5" t="s">
        <v>13</v>
      </c>
      <c r="B23" s="290" t="s">
        <v>135</v>
      </c>
      <c r="C23" s="290"/>
      <c r="D23" s="290"/>
      <c r="E23" s="290"/>
      <c r="F23" s="290"/>
      <c r="G23" s="290"/>
      <c r="H23" s="290"/>
      <c r="I23" s="290"/>
      <c r="J23" s="290"/>
      <c r="K23" s="290"/>
      <c r="L23" s="290"/>
      <c r="M23" s="290"/>
    </row>
    <row r="26" spans="1:13" x14ac:dyDescent="0.35">
      <c r="A26" s="289" t="s">
        <v>14</v>
      </c>
      <c r="B26" s="289"/>
      <c r="C26" s="289"/>
      <c r="D26" s="289"/>
      <c r="E26" s="289"/>
      <c r="F26" s="289"/>
      <c r="G26" s="289"/>
      <c r="H26" s="289"/>
      <c r="I26" s="289"/>
      <c r="J26" s="289"/>
    </row>
    <row r="27" spans="1:13" x14ac:dyDescent="0.35">
      <c r="A27" s="291" t="s">
        <v>15</v>
      </c>
      <c r="B27" s="291"/>
      <c r="C27" s="291"/>
      <c r="D27" s="291"/>
      <c r="E27" s="291"/>
      <c r="F27" s="291"/>
      <c r="G27" s="291"/>
      <c r="H27" s="291"/>
      <c r="I27" s="291"/>
      <c r="J27" s="291"/>
    </row>
    <row r="28" spans="1:13" x14ac:dyDescent="0.35">
      <c r="A28" s="290" t="s">
        <v>16</v>
      </c>
      <c r="B28" s="290"/>
      <c r="C28" s="6">
        <v>0</v>
      </c>
      <c r="D28" s="5">
        <v>1</v>
      </c>
      <c r="E28" s="5">
        <v>2</v>
      </c>
      <c r="F28" s="5">
        <v>3</v>
      </c>
      <c r="G28" s="5">
        <v>5</v>
      </c>
      <c r="H28" s="5">
        <v>10</v>
      </c>
      <c r="I28" s="292" t="s">
        <v>3</v>
      </c>
      <c r="J28" s="292"/>
    </row>
    <row r="29" spans="1:13" ht="29" x14ac:dyDescent="0.35">
      <c r="A29" s="33" t="s">
        <v>17</v>
      </c>
      <c r="B29" s="5" t="s">
        <v>20</v>
      </c>
      <c r="C29" s="33"/>
      <c r="D29" s="33"/>
      <c r="E29" s="33"/>
      <c r="F29" s="33"/>
      <c r="G29" s="33"/>
      <c r="H29" s="33"/>
      <c r="I29" s="290"/>
      <c r="J29" s="290"/>
    </row>
    <row r="30" spans="1:13" ht="43.5" x14ac:dyDescent="0.35">
      <c r="A30" s="33" t="s">
        <v>18</v>
      </c>
      <c r="B30" s="5" t="s">
        <v>21</v>
      </c>
      <c r="C30" s="33"/>
      <c r="D30" s="33"/>
      <c r="E30" s="33"/>
      <c r="F30" s="33"/>
      <c r="G30" s="33"/>
      <c r="H30" s="33"/>
      <c r="I30" s="294"/>
      <c r="J30" s="296"/>
    </row>
    <row r="31" spans="1:13" ht="58" x14ac:dyDescent="0.35">
      <c r="A31" s="33" t="s">
        <v>19</v>
      </c>
      <c r="B31" s="7" t="s">
        <v>22</v>
      </c>
      <c r="C31" s="33"/>
      <c r="D31" s="33"/>
      <c r="E31" s="33"/>
      <c r="F31" s="33"/>
      <c r="G31" s="33"/>
      <c r="H31" s="33"/>
      <c r="I31" s="290"/>
      <c r="J31" s="290"/>
    </row>
    <row r="32" spans="1:13" x14ac:dyDescent="0.35">
      <c r="A32" s="8"/>
      <c r="B32" s="5" t="s">
        <v>23</v>
      </c>
      <c r="C32" s="33"/>
      <c r="D32" s="33"/>
      <c r="E32" s="33"/>
      <c r="F32" s="33"/>
      <c r="G32" s="33"/>
      <c r="H32" s="33"/>
      <c r="I32" s="290"/>
      <c r="J32" s="290"/>
    </row>
    <row r="33" spans="1:10" ht="147" customHeight="1" x14ac:dyDescent="0.35">
      <c r="A33" s="290" t="s">
        <v>24</v>
      </c>
      <c r="B33" s="5" t="s">
        <v>20</v>
      </c>
      <c r="C33" s="290" t="s">
        <v>138</v>
      </c>
      <c r="D33" s="290"/>
      <c r="E33" s="290"/>
      <c r="F33" s="290"/>
      <c r="G33" s="290"/>
      <c r="H33" s="290"/>
      <c r="I33" s="290"/>
      <c r="J33" s="290"/>
    </row>
    <row r="34" spans="1:10" ht="132" customHeight="1" x14ac:dyDescent="0.35">
      <c r="A34" s="290"/>
      <c r="B34" s="5" t="s">
        <v>21</v>
      </c>
      <c r="C34" s="306" t="s">
        <v>139</v>
      </c>
      <c r="D34" s="306"/>
      <c r="E34" s="306"/>
      <c r="F34" s="306"/>
      <c r="G34" s="306"/>
      <c r="H34" s="306"/>
      <c r="I34" s="306"/>
      <c r="J34" s="306"/>
    </row>
    <row r="35" spans="1:10" ht="153" customHeight="1" x14ac:dyDescent="0.35">
      <c r="A35" s="290"/>
      <c r="B35" s="7" t="s">
        <v>25</v>
      </c>
      <c r="C35" s="306" t="s">
        <v>140</v>
      </c>
      <c r="D35" s="306"/>
      <c r="E35" s="306"/>
      <c r="F35" s="306"/>
      <c r="G35" s="306"/>
      <c r="H35" s="306"/>
      <c r="I35" s="306"/>
      <c r="J35" s="306"/>
    </row>
    <row r="36" spans="1:10" ht="96" customHeight="1" x14ac:dyDescent="0.35">
      <c r="A36" s="290"/>
      <c r="B36" t="s">
        <v>141</v>
      </c>
      <c r="C36" s="307" t="s">
        <v>142</v>
      </c>
      <c r="D36" s="308"/>
      <c r="E36" s="308"/>
      <c r="F36" s="308"/>
      <c r="G36" s="308"/>
      <c r="H36" s="308"/>
      <c r="I36" s="308"/>
      <c r="J36" s="309"/>
    </row>
    <row r="37" spans="1:10" ht="249.75" customHeight="1" x14ac:dyDescent="0.35">
      <c r="A37" s="290" t="s">
        <v>26</v>
      </c>
      <c r="B37" s="5" t="s">
        <v>141</v>
      </c>
      <c r="C37" s="294" t="s">
        <v>143</v>
      </c>
      <c r="D37" s="295"/>
      <c r="E37" s="295"/>
      <c r="F37" s="295"/>
      <c r="G37" s="295"/>
      <c r="H37" s="295"/>
      <c r="I37" s="295"/>
      <c r="J37" s="296"/>
    </row>
    <row r="38" spans="1:10" ht="249.75" customHeight="1" x14ac:dyDescent="0.35">
      <c r="A38" s="290"/>
      <c r="B38" s="5" t="s">
        <v>145</v>
      </c>
      <c r="C38" s="294" t="s">
        <v>144</v>
      </c>
      <c r="D38" s="295"/>
      <c r="E38" s="295"/>
      <c r="F38" s="295"/>
      <c r="G38" s="295"/>
      <c r="H38" s="295"/>
      <c r="I38" s="295"/>
      <c r="J38" s="296"/>
    </row>
    <row r="39" spans="1:10" x14ac:dyDescent="0.35">
      <c r="A39" s="290"/>
      <c r="B39" s="5" t="s">
        <v>146</v>
      </c>
      <c r="C39" s="294" t="s">
        <v>147</v>
      </c>
      <c r="D39" s="295"/>
      <c r="E39" s="295"/>
      <c r="F39" s="295"/>
      <c r="G39" s="295"/>
      <c r="H39" s="295"/>
      <c r="I39" s="295"/>
      <c r="J39" s="296"/>
    </row>
    <row r="40" spans="1:10" ht="43.5" x14ac:dyDescent="0.35">
      <c r="A40" s="33" t="s">
        <v>13</v>
      </c>
      <c r="B40" s="294"/>
      <c r="C40" s="295"/>
      <c r="D40" s="295"/>
      <c r="E40" s="295"/>
      <c r="F40" s="295"/>
      <c r="G40" s="295"/>
      <c r="H40" s="295"/>
      <c r="I40" s="295"/>
      <c r="J40" s="296"/>
    </row>
  </sheetData>
  <mergeCells count="23">
    <mergeCell ref="I31:J31"/>
    <mergeCell ref="A1:M1"/>
    <mergeCell ref="A2:A3"/>
    <mergeCell ref="B2:M2"/>
    <mergeCell ref="B22:M22"/>
    <mergeCell ref="B23:M23"/>
    <mergeCell ref="A26:J26"/>
    <mergeCell ref="A27:J27"/>
    <mergeCell ref="A28:B28"/>
    <mergeCell ref="I28:J28"/>
    <mergeCell ref="I29:J29"/>
    <mergeCell ref="I30:J30"/>
    <mergeCell ref="I32:J32"/>
    <mergeCell ref="A33:A36"/>
    <mergeCell ref="C33:J33"/>
    <mergeCell ref="C34:J34"/>
    <mergeCell ref="C35:J35"/>
    <mergeCell ref="C36:J36"/>
    <mergeCell ref="A37:A39"/>
    <mergeCell ref="C37:J37"/>
    <mergeCell ref="B40:J40"/>
    <mergeCell ref="C38:J38"/>
    <mergeCell ref="C39:J39"/>
  </mergeCells>
  <pageMargins left="0.7" right="0.7" top="0.75" bottom="0.75" header="0.3" footer="0.3"/>
  <pageSetup paperSize="9" orientation="portrait" r:id="rId1"/>
</worksheet>
</file>

<file path=xl/worksheets/sheet1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workbookViewId="0">
      <selection activeCell="B8" sqref="B8:L8"/>
    </sheetView>
  </sheetViews>
  <sheetFormatPr defaultRowHeight="14.5" x14ac:dyDescent="0.35"/>
  <cols>
    <col min="1" max="1" width="25.453125" customWidth="1"/>
    <col min="2" max="2" width="15.26953125" customWidth="1"/>
    <col min="3" max="3" width="13.7265625" customWidth="1"/>
    <col min="4" max="4" width="13.54296875" customWidth="1"/>
    <col min="5" max="5" width="14.26953125" customWidth="1"/>
    <col min="6" max="6" width="13.1796875" customWidth="1"/>
    <col min="7" max="7" width="14.453125" customWidth="1"/>
    <col min="8" max="8" width="14.81640625" customWidth="1"/>
    <col min="9" max="9" width="14.26953125" customWidth="1"/>
    <col min="10" max="10" width="14.453125" customWidth="1"/>
    <col min="11" max="11" width="15.453125" customWidth="1"/>
    <col min="12" max="12" width="14.26953125" customWidth="1"/>
    <col min="13" max="13" width="20.26953125" customWidth="1"/>
  </cols>
  <sheetData>
    <row r="1" spans="1:14" x14ac:dyDescent="0.35">
      <c r="A1" s="289" t="s">
        <v>0</v>
      </c>
      <c r="B1" s="289"/>
      <c r="C1" s="289"/>
      <c r="D1" s="289"/>
      <c r="E1" s="289"/>
      <c r="F1" s="289"/>
      <c r="G1" s="289"/>
      <c r="H1" s="289"/>
      <c r="I1" s="289"/>
      <c r="J1" s="289"/>
      <c r="K1" s="289"/>
      <c r="L1" s="289"/>
      <c r="M1" s="289"/>
    </row>
    <row r="2" spans="1:14" x14ac:dyDescent="0.35">
      <c r="A2" s="290" t="s">
        <v>56</v>
      </c>
      <c r="B2" s="291" t="s">
        <v>2</v>
      </c>
      <c r="C2" s="291"/>
      <c r="D2" s="291"/>
      <c r="E2" s="291"/>
      <c r="F2" s="291"/>
      <c r="G2" s="291"/>
      <c r="H2" s="291"/>
      <c r="I2" s="291"/>
      <c r="J2" s="291"/>
      <c r="K2" s="291"/>
      <c r="L2" s="291"/>
      <c r="M2" s="291"/>
    </row>
    <row r="3" spans="1:14" x14ac:dyDescent="0.35">
      <c r="A3" s="290"/>
      <c r="B3" s="1">
        <v>0</v>
      </c>
      <c r="C3" s="1">
        <v>1</v>
      </c>
      <c r="D3" s="1">
        <v>2</v>
      </c>
      <c r="E3" s="1">
        <v>3</v>
      </c>
      <c r="F3" s="1">
        <v>4</v>
      </c>
      <c r="G3" s="1">
        <v>5</v>
      </c>
      <c r="H3" s="1">
        <v>6</v>
      </c>
      <c r="I3" s="1">
        <v>7</v>
      </c>
      <c r="J3" s="1">
        <v>8</v>
      </c>
      <c r="K3" s="1">
        <v>9</v>
      </c>
      <c r="L3" s="1">
        <v>10</v>
      </c>
      <c r="M3" s="2" t="s">
        <v>3</v>
      </c>
    </row>
    <row r="4" spans="1:14" x14ac:dyDescent="0.35">
      <c r="A4" s="3" t="s">
        <v>4</v>
      </c>
      <c r="B4" s="63">
        <f>SUM(B5:B7)</f>
        <v>0</v>
      </c>
      <c r="C4" s="63">
        <f t="shared" ref="C4:L4" si="0">SUM(C5:C7)</f>
        <v>0</v>
      </c>
      <c r="D4" s="63">
        <f t="shared" si="0"/>
        <v>0</v>
      </c>
      <c r="E4" s="63">
        <f t="shared" si="0"/>
        <v>0</v>
      </c>
      <c r="F4" s="63">
        <f t="shared" si="0"/>
        <v>0</v>
      </c>
      <c r="G4" s="63">
        <f t="shared" si="0"/>
        <v>0</v>
      </c>
      <c r="H4" s="63">
        <f t="shared" si="0"/>
        <v>0</v>
      </c>
      <c r="I4" s="63">
        <f t="shared" si="0"/>
        <v>0</v>
      </c>
      <c r="J4" s="63">
        <f t="shared" si="0"/>
        <v>0</v>
      </c>
      <c r="K4" s="63">
        <f t="shared" si="0"/>
        <v>0</v>
      </c>
      <c r="L4" s="63">
        <f t="shared" si="0"/>
        <v>0</v>
      </c>
      <c r="M4" s="63">
        <f>SUM(B4:L4)</f>
        <v>0</v>
      </c>
    </row>
    <row r="5" spans="1:14" x14ac:dyDescent="0.35">
      <c r="A5" s="5" t="s">
        <v>5</v>
      </c>
      <c r="B5" s="63">
        <v>0</v>
      </c>
      <c r="C5" s="63">
        <v>0</v>
      </c>
      <c r="D5" s="63">
        <v>0</v>
      </c>
      <c r="E5" s="63">
        <v>0</v>
      </c>
      <c r="F5" s="63">
        <v>0</v>
      </c>
      <c r="G5" s="63">
        <v>0</v>
      </c>
      <c r="H5" s="63">
        <v>0</v>
      </c>
      <c r="I5" s="63">
        <v>0</v>
      </c>
      <c r="J5" s="63">
        <v>0</v>
      </c>
      <c r="K5" s="63">
        <v>0</v>
      </c>
      <c r="L5" s="63">
        <v>0</v>
      </c>
      <c r="M5" s="63">
        <f t="shared" ref="M5:M20" si="1">SUM(B5:L5)</f>
        <v>0</v>
      </c>
    </row>
    <row r="6" spans="1:14" x14ac:dyDescent="0.35">
      <c r="A6" s="5" t="s">
        <v>6</v>
      </c>
      <c r="B6" s="63">
        <v>0</v>
      </c>
      <c r="C6" s="63">
        <v>0</v>
      </c>
      <c r="D6" s="63">
        <v>0</v>
      </c>
      <c r="E6" s="63">
        <v>0</v>
      </c>
      <c r="F6" s="63">
        <v>0</v>
      </c>
      <c r="G6" s="63">
        <v>0</v>
      </c>
      <c r="H6" s="63">
        <v>0</v>
      </c>
      <c r="I6" s="63">
        <v>0</v>
      </c>
      <c r="J6" s="63">
        <v>0</v>
      </c>
      <c r="K6" s="63">
        <v>0</v>
      </c>
      <c r="L6" s="63">
        <v>0</v>
      </c>
      <c r="M6" s="63">
        <f t="shared" si="1"/>
        <v>0</v>
      </c>
    </row>
    <row r="7" spans="1:14" ht="29" x14ac:dyDescent="0.35">
      <c r="A7" s="5" t="s">
        <v>7</v>
      </c>
      <c r="B7" s="63">
        <v>0</v>
      </c>
      <c r="C7" s="63">
        <v>0</v>
      </c>
      <c r="D7" s="63">
        <v>0</v>
      </c>
      <c r="E7" s="63">
        <v>0</v>
      </c>
      <c r="F7" s="63">
        <v>0</v>
      </c>
      <c r="G7" s="63">
        <v>0</v>
      </c>
      <c r="H7" s="63">
        <v>0</v>
      </c>
      <c r="I7" s="63">
        <v>0</v>
      </c>
      <c r="J7" s="63">
        <v>0</v>
      </c>
      <c r="K7" s="63">
        <v>0</v>
      </c>
      <c r="L7" s="63">
        <v>0</v>
      </c>
      <c r="M7" s="63">
        <f t="shared" si="1"/>
        <v>0</v>
      </c>
    </row>
    <row r="8" spans="1:14" x14ac:dyDescent="0.35">
      <c r="A8" s="3" t="s">
        <v>8</v>
      </c>
      <c r="B8" s="63">
        <f>SUM(B9:B11)</f>
        <v>10.9</v>
      </c>
      <c r="C8" s="94">
        <f t="shared" ref="C8:L8" si="2">SUM(C9:C11)</f>
        <v>25.2</v>
      </c>
      <c r="D8" s="94">
        <f t="shared" si="2"/>
        <v>0.8</v>
      </c>
      <c r="E8" s="94">
        <f t="shared" si="2"/>
        <v>0.8</v>
      </c>
      <c r="F8" s="94">
        <f t="shared" si="2"/>
        <v>0.8</v>
      </c>
      <c r="G8" s="94">
        <f t="shared" si="2"/>
        <v>0.8</v>
      </c>
      <c r="H8" s="94">
        <f t="shared" si="2"/>
        <v>0.8</v>
      </c>
      <c r="I8" s="94">
        <f t="shared" si="2"/>
        <v>0.8</v>
      </c>
      <c r="J8" s="94">
        <f t="shared" si="2"/>
        <v>0.8</v>
      </c>
      <c r="K8" s="94">
        <f t="shared" si="2"/>
        <v>0.8</v>
      </c>
      <c r="L8" s="94">
        <f t="shared" si="2"/>
        <v>0.8</v>
      </c>
      <c r="M8" s="63">
        <f t="shared" si="1"/>
        <v>43.299999999999976</v>
      </c>
      <c r="N8" s="18"/>
    </row>
    <row r="9" spans="1:14" x14ac:dyDescent="0.35">
      <c r="A9" s="5" t="s">
        <v>5</v>
      </c>
      <c r="B9" s="94">
        <v>10.9</v>
      </c>
      <c r="C9" s="94">
        <v>25.2</v>
      </c>
      <c r="D9" s="94">
        <v>0.8</v>
      </c>
      <c r="E9" s="94">
        <v>0.8</v>
      </c>
      <c r="F9" s="94">
        <v>0.8</v>
      </c>
      <c r="G9" s="94">
        <v>0.8</v>
      </c>
      <c r="H9" s="94">
        <v>0.8</v>
      </c>
      <c r="I9" s="94">
        <v>0.8</v>
      </c>
      <c r="J9" s="94">
        <v>0.8</v>
      </c>
      <c r="K9" s="94">
        <v>0.8</v>
      </c>
      <c r="L9" s="94">
        <v>0.8</v>
      </c>
      <c r="M9" s="63">
        <f t="shared" si="1"/>
        <v>43.299999999999976</v>
      </c>
      <c r="N9" s="18"/>
    </row>
    <row r="10" spans="1:14" x14ac:dyDescent="0.35">
      <c r="A10" s="5" t="s">
        <v>6</v>
      </c>
      <c r="B10" s="63">
        <v>0</v>
      </c>
      <c r="C10" s="63">
        <v>0</v>
      </c>
      <c r="D10" s="63">
        <v>0</v>
      </c>
      <c r="E10" s="63">
        <v>0</v>
      </c>
      <c r="F10" s="63">
        <v>0</v>
      </c>
      <c r="G10" s="63">
        <v>0</v>
      </c>
      <c r="H10" s="63">
        <v>0</v>
      </c>
      <c r="I10" s="63">
        <v>0</v>
      </c>
      <c r="J10" s="63">
        <v>0</v>
      </c>
      <c r="K10" s="63">
        <v>0</v>
      </c>
      <c r="L10" s="63">
        <v>0</v>
      </c>
      <c r="M10" s="63">
        <f t="shared" si="1"/>
        <v>0</v>
      </c>
      <c r="N10" s="19"/>
    </row>
    <row r="11" spans="1:14" ht="29" x14ac:dyDescent="0.35">
      <c r="A11" s="5" t="s">
        <v>7</v>
      </c>
      <c r="B11" s="84"/>
      <c r="C11" s="84"/>
      <c r="D11" s="84"/>
      <c r="E11" s="84"/>
      <c r="F11" s="84"/>
      <c r="G11" s="84"/>
      <c r="H11" s="84"/>
      <c r="I11" s="84"/>
      <c r="J11" s="84"/>
      <c r="K11" s="84"/>
      <c r="L11" s="84"/>
      <c r="M11" s="63">
        <f t="shared" si="1"/>
        <v>0</v>
      </c>
      <c r="N11" s="19"/>
    </row>
    <row r="12" spans="1:14" x14ac:dyDescent="0.35">
      <c r="A12" s="3" t="s">
        <v>11</v>
      </c>
      <c r="B12" s="63">
        <f>SUM(B13:B15)</f>
        <v>-10.9</v>
      </c>
      <c r="C12" s="94">
        <f t="shared" ref="C12:L12" si="3">SUM(C13:C15)</f>
        <v>-25.2</v>
      </c>
      <c r="D12" s="94">
        <f t="shared" si="3"/>
        <v>-0.8</v>
      </c>
      <c r="E12" s="94">
        <f t="shared" si="3"/>
        <v>-0.8</v>
      </c>
      <c r="F12" s="94">
        <f t="shared" si="3"/>
        <v>-0.8</v>
      </c>
      <c r="G12" s="94">
        <f t="shared" si="3"/>
        <v>-0.8</v>
      </c>
      <c r="H12" s="94">
        <f t="shared" si="3"/>
        <v>-0.8</v>
      </c>
      <c r="I12" s="94">
        <f t="shared" si="3"/>
        <v>-0.8</v>
      </c>
      <c r="J12" s="94">
        <f t="shared" si="3"/>
        <v>-0.8</v>
      </c>
      <c r="K12" s="94">
        <f t="shared" si="3"/>
        <v>-0.8</v>
      </c>
      <c r="L12" s="94">
        <f t="shared" si="3"/>
        <v>-0.8</v>
      </c>
      <c r="M12" s="63">
        <f t="shared" si="1"/>
        <v>-43.299999999999976</v>
      </c>
      <c r="N12" s="18"/>
    </row>
    <row r="13" spans="1:14" x14ac:dyDescent="0.35">
      <c r="A13" s="5" t="s">
        <v>5</v>
      </c>
      <c r="B13" s="94">
        <v>-10.9</v>
      </c>
      <c r="C13" s="94">
        <v>-25.2</v>
      </c>
      <c r="D13" s="94">
        <v>-0.8</v>
      </c>
      <c r="E13" s="94">
        <v>-0.8</v>
      </c>
      <c r="F13" s="94">
        <v>-0.8</v>
      </c>
      <c r="G13" s="94">
        <v>-0.8</v>
      </c>
      <c r="H13" s="94">
        <v>-0.8</v>
      </c>
      <c r="I13" s="94">
        <v>-0.8</v>
      </c>
      <c r="J13" s="94">
        <v>-0.8</v>
      </c>
      <c r="K13" s="94">
        <v>-0.8</v>
      </c>
      <c r="L13" s="94">
        <v>-0.8</v>
      </c>
      <c r="M13" s="63">
        <f t="shared" si="1"/>
        <v>-43.299999999999976</v>
      </c>
      <c r="N13" s="18"/>
    </row>
    <row r="14" spans="1:14" x14ac:dyDescent="0.35">
      <c r="A14" s="5" t="s">
        <v>6</v>
      </c>
      <c r="B14" s="63">
        <v>0</v>
      </c>
      <c r="C14" s="63">
        <v>0</v>
      </c>
      <c r="D14" s="63">
        <v>0</v>
      </c>
      <c r="E14" s="63">
        <v>0</v>
      </c>
      <c r="F14" s="63">
        <v>0</v>
      </c>
      <c r="G14" s="63">
        <v>0</v>
      </c>
      <c r="H14" s="63">
        <v>0</v>
      </c>
      <c r="I14" s="63">
        <v>0</v>
      </c>
      <c r="J14" s="63">
        <v>0</v>
      </c>
      <c r="K14" s="63">
        <v>0</v>
      </c>
      <c r="L14" s="63">
        <v>0</v>
      </c>
      <c r="M14" s="63">
        <f t="shared" si="1"/>
        <v>0</v>
      </c>
      <c r="N14" s="17"/>
    </row>
    <row r="15" spans="1:14" ht="29" x14ac:dyDescent="0.35">
      <c r="A15" s="5" t="s">
        <v>7</v>
      </c>
      <c r="B15" s="63">
        <v>0</v>
      </c>
      <c r="C15" s="63">
        <v>0</v>
      </c>
      <c r="D15" s="63">
        <v>0</v>
      </c>
      <c r="E15" s="63">
        <v>0</v>
      </c>
      <c r="F15" s="63">
        <v>0</v>
      </c>
      <c r="G15" s="63">
        <v>0</v>
      </c>
      <c r="H15" s="63"/>
      <c r="I15" s="63"/>
      <c r="J15" s="63"/>
      <c r="K15" s="63"/>
      <c r="L15" s="63"/>
      <c r="M15" s="63">
        <f t="shared" si="1"/>
        <v>0</v>
      </c>
    </row>
    <row r="16" spans="1:14" ht="43.5" x14ac:dyDescent="0.35">
      <c r="A16" s="3" t="s">
        <v>9</v>
      </c>
      <c r="B16" s="79">
        <v>10.9</v>
      </c>
      <c r="C16" s="79">
        <v>25.2</v>
      </c>
      <c r="D16" s="63">
        <v>0</v>
      </c>
      <c r="E16" s="63">
        <v>0</v>
      </c>
      <c r="F16" s="63">
        <v>0</v>
      </c>
      <c r="G16" s="63">
        <v>0</v>
      </c>
      <c r="H16" s="63">
        <v>0</v>
      </c>
      <c r="I16" s="63">
        <v>0</v>
      </c>
      <c r="J16" s="63">
        <v>0</v>
      </c>
      <c r="K16" s="63">
        <v>0</v>
      </c>
      <c r="L16" s="63">
        <v>0</v>
      </c>
      <c r="M16" s="63">
        <f t="shared" si="1"/>
        <v>36.1</v>
      </c>
    </row>
    <row r="17" spans="1:13" ht="29" x14ac:dyDescent="0.35">
      <c r="A17" s="3" t="s">
        <v>10</v>
      </c>
      <c r="B17" s="63">
        <f>SUM(B18:B20)</f>
        <v>0</v>
      </c>
      <c r="C17" s="63">
        <f t="shared" ref="C17:L17" si="4">SUM(C18:C20)</f>
        <v>0</v>
      </c>
      <c r="D17" s="63">
        <f t="shared" si="4"/>
        <v>0</v>
      </c>
      <c r="E17" s="63">
        <f t="shared" si="4"/>
        <v>0</v>
      </c>
      <c r="F17" s="63">
        <f t="shared" si="4"/>
        <v>0</v>
      </c>
      <c r="G17" s="63">
        <f t="shared" si="4"/>
        <v>0</v>
      </c>
      <c r="H17" s="63">
        <f t="shared" si="4"/>
        <v>0</v>
      </c>
      <c r="I17" s="63">
        <f t="shared" si="4"/>
        <v>0</v>
      </c>
      <c r="J17" s="63">
        <f t="shared" si="4"/>
        <v>0</v>
      </c>
      <c r="K17" s="63">
        <f t="shared" si="4"/>
        <v>0</v>
      </c>
      <c r="L17" s="63">
        <f t="shared" si="4"/>
        <v>0</v>
      </c>
      <c r="M17" s="63">
        <f t="shared" si="1"/>
        <v>0</v>
      </c>
    </row>
    <row r="18" spans="1:13" x14ac:dyDescent="0.35">
      <c r="A18" s="5" t="s">
        <v>5</v>
      </c>
      <c r="B18" s="63">
        <v>0</v>
      </c>
      <c r="C18" s="63">
        <v>0</v>
      </c>
      <c r="D18" s="63">
        <v>0</v>
      </c>
      <c r="E18" s="63">
        <v>0</v>
      </c>
      <c r="F18" s="63">
        <v>0</v>
      </c>
      <c r="G18" s="63">
        <v>0</v>
      </c>
      <c r="H18" s="63">
        <v>0</v>
      </c>
      <c r="I18" s="63">
        <v>0</v>
      </c>
      <c r="J18" s="63">
        <v>0</v>
      </c>
      <c r="K18" s="63">
        <v>0</v>
      </c>
      <c r="L18" s="63">
        <v>0</v>
      </c>
      <c r="M18" s="63">
        <f t="shared" si="1"/>
        <v>0</v>
      </c>
    </row>
    <row r="19" spans="1:13" x14ac:dyDescent="0.35">
      <c r="A19" s="5" t="s">
        <v>6</v>
      </c>
      <c r="B19" s="63">
        <v>0</v>
      </c>
      <c r="C19" s="63">
        <v>0</v>
      </c>
      <c r="D19" s="63">
        <v>0</v>
      </c>
      <c r="E19" s="63">
        <v>0</v>
      </c>
      <c r="F19" s="63">
        <v>0</v>
      </c>
      <c r="G19" s="63">
        <v>0</v>
      </c>
      <c r="H19" s="63">
        <v>0</v>
      </c>
      <c r="I19" s="63">
        <v>0</v>
      </c>
      <c r="J19" s="63">
        <v>0</v>
      </c>
      <c r="K19" s="63">
        <v>0</v>
      </c>
      <c r="L19" s="63">
        <v>0</v>
      </c>
      <c r="M19" s="63">
        <f t="shared" si="1"/>
        <v>0</v>
      </c>
    </row>
    <row r="20" spans="1:13" ht="29" x14ac:dyDescent="0.35">
      <c r="A20" s="5" t="s">
        <v>7</v>
      </c>
      <c r="B20" s="63">
        <v>0</v>
      </c>
      <c r="C20" s="63">
        <v>0</v>
      </c>
      <c r="D20" s="63">
        <v>0</v>
      </c>
      <c r="E20" s="63">
        <v>0</v>
      </c>
      <c r="F20" s="63">
        <v>0</v>
      </c>
      <c r="G20" s="63">
        <v>0</v>
      </c>
      <c r="H20" s="63">
        <v>0</v>
      </c>
      <c r="I20" s="63">
        <v>0</v>
      </c>
      <c r="J20" s="63">
        <v>0</v>
      </c>
      <c r="K20" s="63">
        <v>0</v>
      </c>
      <c r="L20" s="63">
        <v>0</v>
      </c>
      <c r="M20" s="63">
        <f t="shared" si="1"/>
        <v>0</v>
      </c>
    </row>
    <row r="21" spans="1:13" x14ac:dyDescent="0.35">
      <c r="A21" s="5"/>
      <c r="B21" s="33"/>
      <c r="C21" s="33"/>
      <c r="D21" s="33"/>
      <c r="E21" s="33"/>
      <c r="F21" s="33"/>
      <c r="G21" s="33"/>
      <c r="H21" s="33"/>
      <c r="I21" s="33"/>
      <c r="J21" s="33"/>
      <c r="K21" s="33"/>
      <c r="L21" s="33"/>
      <c r="M21" s="33"/>
    </row>
    <row r="22" spans="1:13" ht="76.5" customHeight="1" x14ac:dyDescent="0.35">
      <c r="A22" s="5" t="s">
        <v>12</v>
      </c>
      <c r="B22" s="290" t="s">
        <v>275</v>
      </c>
      <c r="C22" s="290"/>
      <c r="D22" s="290"/>
      <c r="E22" s="290"/>
      <c r="F22" s="290"/>
      <c r="G22" s="290"/>
      <c r="H22" s="290"/>
      <c r="I22" s="290"/>
      <c r="J22" s="290"/>
      <c r="K22" s="290"/>
      <c r="L22" s="290"/>
      <c r="M22" s="290"/>
    </row>
    <row r="23" spans="1:13" ht="144" customHeight="1" x14ac:dyDescent="0.35">
      <c r="A23" s="5" t="s">
        <v>13</v>
      </c>
      <c r="B23" s="290" t="s">
        <v>276</v>
      </c>
      <c r="C23" s="290"/>
      <c r="D23" s="290"/>
      <c r="E23" s="290"/>
      <c r="F23" s="290"/>
      <c r="G23" s="290"/>
      <c r="H23" s="290"/>
      <c r="I23" s="290"/>
      <c r="J23" s="290"/>
      <c r="K23" s="290"/>
      <c r="L23" s="290"/>
      <c r="M23" s="290"/>
    </row>
    <row r="26" spans="1:13" x14ac:dyDescent="0.35">
      <c r="A26" s="289" t="s">
        <v>14</v>
      </c>
      <c r="B26" s="289"/>
      <c r="C26" s="289"/>
      <c r="D26" s="289"/>
      <c r="E26" s="289"/>
      <c r="F26" s="289"/>
      <c r="G26" s="289"/>
      <c r="H26" s="289"/>
      <c r="I26" s="289"/>
      <c r="J26" s="289"/>
    </row>
    <row r="27" spans="1:13" x14ac:dyDescent="0.35">
      <c r="A27" s="291" t="s">
        <v>15</v>
      </c>
      <c r="B27" s="291"/>
      <c r="C27" s="291"/>
      <c r="D27" s="291"/>
      <c r="E27" s="291"/>
      <c r="F27" s="291"/>
      <c r="G27" s="291"/>
      <c r="H27" s="291"/>
      <c r="I27" s="291"/>
      <c r="J27" s="291"/>
    </row>
    <row r="28" spans="1:13" x14ac:dyDescent="0.35">
      <c r="A28" s="290" t="s">
        <v>16</v>
      </c>
      <c r="B28" s="290"/>
      <c r="C28" s="6">
        <v>0</v>
      </c>
      <c r="D28" s="5">
        <v>1</v>
      </c>
      <c r="E28" s="5">
        <v>2</v>
      </c>
      <c r="F28" s="5">
        <v>3</v>
      </c>
      <c r="G28" s="5">
        <v>5</v>
      </c>
      <c r="H28" s="5">
        <v>10</v>
      </c>
      <c r="I28" s="292" t="s">
        <v>3</v>
      </c>
      <c r="J28" s="292"/>
    </row>
    <row r="29" spans="1:13" ht="29" x14ac:dyDescent="0.35">
      <c r="A29" s="33" t="s">
        <v>17</v>
      </c>
      <c r="B29" s="5" t="s">
        <v>20</v>
      </c>
      <c r="C29" s="33"/>
      <c r="D29" s="33"/>
      <c r="E29" s="33">
        <v>2</v>
      </c>
      <c r="F29" s="33">
        <v>2.5</v>
      </c>
      <c r="G29" s="33">
        <v>3</v>
      </c>
      <c r="H29" s="33">
        <v>3.5</v>
      </c>
      <c r="I29" s="290">
        <f>SUM(E29:H29)</f>
        <v>11</v>
      </c>
      <c r="J29" s="290"/>
    </row>
    <row r="30" spans="1:13" ht="43.5" x14ac:dyDescent="0.35">
      <c r="A30" s="33" t="s">
        <v>18</v>
      </c>
      <c r="B30" s="5" t="s">
        <v>21</v>
      </c>
      <c r="C30" s="33"/>
      <c r="D30" s="33"/>
      <c r="E30" s="33">
        <v>1.5</v>
      </c>
      <c r="F30" s="33">
        <v>2</v>
      </c>
      <c r="G30" s="33">
        <v>2.5</v>
      </c>
      <c r="H30" s="33">
        <v>3</v>
      </c>
      <c r="I30" s="290">
        <f t="shared" ref="I30:I31" si="5">SUM(E30:H30)</f>
        <v>9</v>
      </c>
      <c r="J30" s="290"/>
    </row>
    <row r="31" spans="1:13" ht="58" x14ac:dyDescent="0.35">
      <c r="A31" s="33" t="s">
        <v>19</v>
      </c>
      <c r="B31" s="7" t="s">
        <v>22</v>
      </c>
      <c r="C31" s="33"/>
      <c r="D31" s="33"/>
      <c r="E31" s="33">
        <v>0.5</v>
      </c>
      <c r="F31" s="33">
        <v>0.7</v>
      </c>
      <c r="G31" s="33">
        <v>0.9</v>
      </c>
      <c r="H31" s="33">
        <v>1.1000000000000001</v>
      </c>
      <c r="I31" s="290">
        <f t="shared" si="5"/>
        <v>3.2</v>
      </c>
      <c r="J31" s="290"/>
    </row>
    <row r="32" spans="1:13" x14ac:dyDescent="0.35">
      <c r="A32" s="8"/>
      <c r="B32" s="5" t="s">
        <v>23</v>
      </c>
      <c r="C32" s="33"/>
      <c r="D32" s="33"/>
      <c r="E32" s="33"/>
      <c r="F32" s="33"/>
      <c r="G32" s="33"/>
      <c r="H32" s="33"/>
      <c r="I32" s="290"/>
      <c r="J32" s="290"/>
    </row>
    <row r="33" spans="1:10" ht="147" customHeight="1" x14ac:dyDescent="0.35">
      <c r="A33" s="290" t="s">
        <v>24</v>
      </c>
      <c r="B33" s="5" t="s">
        <v>20</v>
      </c>
      <c r="C33" s="290" t="s">
        <v>148</v>
      </c>
      <c r="D33" s="290"/>
      <c r="E33" s="290"/>
      <c r="F33" s="290"/>
      <c r="G33" s="290"/>
      <c r="H33" s="290"/>
      <c r="I33" s="290"/>
      <c r="J33" s="290"/>
    </row>
    <row r="34" spans="1:10" ht="132" customHeight="1" x14ac:dyDescent="0.35">
      <c r="A34" s="290"/>
      <c r="B34" s="5" t="s">
        <v>21</v>
      </c>
      <c r="C34" s="306" t="s">
        <v>148</v>
      </c>
      <c r="D34" s="306"/>
      <c r="E34" s="306"/>
      <c r="F34" s="306"/>
      <c r="G34" s="306"/>
      <c r="H34" s="306"/>
      <c r="I34" s="306"/>
      <c r="J34" s="306"/>
    </row>
    <row r="35" spans="1:10" ht="153" customHeight="1" x14ac:dyDescent="0.35">
      <c r="A35" s="290"/>
      <c r="B35" s="7" t="s">
        <v>25</v>
      </c>
      <c r="C35" s="306" t="s">
        <v>149</v>
      </c>
      <c r="D35" s="306"/>
      <c r="E35" s="306"/>
      <c r="F35" s="306"/>
      <c r="G35" s="306"/>
      <c r="H35" s="306"/>
      <c r="I35" s="306"/>
      <c r="J35" s="306"/>
    </row>
    <row r="36" spans="1:10" x14ac:dyDescent="0.35">
      <c r="A36" s="290"/>
      <c r="C36" s="307"/>
      <c r="D36" s="308"/>
      <c r="E36" s="308"/>
      <c r="F36" s="308"/>
      <c r="G36" s="308"/>
      <c r="H36" s="308"/>
      <c r="I36" s="308"/>
      <c r="J36" s="309"/>
    </row>
    <row r="37" spans="1:10" ht="58" x14ac:dyDescent="0.35">
      <c r="A37" s="290" t="s">
        <v>26</v>
      </c>
      <c r="B37" s="5" t="s">
        <v>22</v>
      </c>
      <c r="C37" s="294"/>
      <c r="D37" s="295"/>
      <c r="E37" s="295"/>
      <c r="F37" s="295"/>
      <c r="G37" s="295"/>
      <c r="H37" s="295"/>
      <c r="I37" s="295"/>
      <c r="J37" s="296"/>
    </row>
    <row r="38" spans="1:10" x14ac:dyDescent="0.35">
      <c r="A38" s="290"/>
      <c r="B38" s="5" t="s">
        <v>23</v>
      </c>
      <c r="C38" s="33"/>
      <c r="D38" s="33"/>
      <c r="E38" s="33"/>
      <c r="F38" s="33"/>
      <c r="G38" s="33"/>
      <c r="H38" s="33"/>
      <c r="I38" s="290"/>
      <c r="J38" s="290"/>
    </row>
    <row r="39" spans="1:10" ht="43.5" x14ac:dyDescent="0.35">
      <c r="A39" s="33" t="s">
        <v>13</v>
      </c>
      <c r="B39" s="294"/>
      <c r="C39" s="295"/>
      <c r="D39" s="295"/>
      <c r="E39" s="295"/>
      <c r="F39" s="295"/>
      <c r="G39" s="295"/>
      <c r="H39" s="295"/>
      <c r="I39" s="295"/>
      <c r="J39" s="296"/>
    </row>
  </sheetData>
  <mergeCells count="22">
    <mergeCell ref="I31:J31"/>
    <mergeCell ref="A1:M1"/>
    <mergeCell ref="A2:A3"/>
    <mergeCell ref="B2:M2"/>
    <mergeCell ref="B22:M22"/>
    <mergeCell ref="B23:M23"/>
    <mergeCell ref="A26:J26"/>
    <mergeCell ref="A27:J27"/>
    <mergeCell ref="A28:B28"/>
    <mergeCell ref="I28:J28"/>
    <mergeCell ref="I29:J29"/>
    <mergeCell ref="I30:J30"/>
    <mergeCell ref="A37:A38"/>
    <mergeCell ref="C37:J37"/>
    <mergeCell ref="I38:J38"/>
    <mergeCell ref="B39:J39"/>
    <mergeCell ref="I32:J32"/>
    <mergeCell ref="A33:A36"/>
    <mergeCell ref="C33:J33"/>
    <mergeCell ref="C34:J34"/>
    <mergeCell ref="C35:J35"/>
    <mergeCell ref="C36:J36"/>
  </mergeCells>
  <pageMargins left="0.7" right="0.7" top="0.75" bottom="0.75" header="0.3" footer="0.3"/>
  <pageSetup paperSize="9" orientation="portrait" r:id="rId1"/>
</worksheet>
</file>

<file path=xl/worksheets/sheet1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workbookViewId="0">
      <selection activeCell="P14" sqref="P14"/>
    </sheetView>
  </sheetViews>
  <sheetFormatPr defaultRowHeight="14.5" x14ac:dyDescent="0.35"/>
  <cols>
    <col min="1" max="1" width="25.453125" customWidth="1"/>
    <col min="2" max="2" width="15.26953125" customWidth="1"/>
    <col min="3" max="3" width="13.7265625" customWidth="1"/>
    <col min="4" max="4" width="13.54296875" customWidth="1"/>
    <col min="5" max="5" width="14.26953125" customWidth="1"/>
    <col min="6" max="6" width="13.1796875" customWidth="1"/>
    <col min="7" max="7" width="14.453125" customWidth="1"/>
    <col min="8" max="8" width="14.81640625" customWidth="1"/>
    <col min="9" max="9" width="14.26953125" customWidth="1"/>
    <col min="10" max="10" width="14.453125" customWidth="1"/>
    <col min="11" max="11" width="15.453125" customWidth="1"/>
    <col min="12" max="12" width="14.26953125" customWidth="1"/>
    <col min="13" max="13" width="20.26953125" customWidth="1"/>
  </cols>
  <sheetData>
    <row r="1" spans="1:14" x14ac:dyDescent="0.35">
      <c r="A1" s="289" t="s">
        <v>0</v>
      </c>
      <c r="B1" s="289"/>
      <c r="C1" s="289"/>
      <c r="D1" s="289"/>
      <c r="E1" s="289"/>
      <c r="F1" s="289"/>
      <c r="G1" s="289"/>
      <c r="H1" s="289"/>
      <c r="I1" s="289"/>
      <c r="J1" s="289"/>
      <c r="K1" s="289"/>
      <c r="L1" s="289"/>
      <c r="M1" s="289"/>
    </row>
    <row r="2" spans="1:14" x14ac:dyDescent="0.35">
      <c r="A2" s="290" t="s">
        <v>56</v>
      </c>
      <c r="B2" s="291" t="s">
        <v>2</v>
      </c>
      <c r="C2" s="291"/>
      <c r="D2" s="291"/>
      <c r="E2" s="291"/>
      <c r="F2" s="291"/>
      <c r="G2" s="291"/>
      <c r="H2" s="291"/>
      <c r="I2" s="291"/>
      <c r="J2" s="291"/>
      <c r="K2" s="291"/>
      <c r="L2" s="291"/>
      <c r="M2" s="291"/>
    </row>
    <row r="3" spans="1:14" x14ac:dyDescent="0.35">
      <c r="A3" s="290"/>
      <c r="B3" s="1">
        <v>0</v>
      </c>
      <c r="C3" s="1">
        <v>1</v>
      </c>
      <c r="D3" s="1">
        <v>2</v>
      </c>
      <c r="E3" s="1">
        <v>3</v>
      </c>
      <c r="F3" s="1">
        <v>4</v>
      </c>
      <c r="G3" s="1">
        <v>5</v>
      </c>
      <c r="H3" s="1">
        <v>6</v>
      </c>
      <c r="I3" s="1">
        <v>7</v>
      </c>
      <c r="J3" s="1">
        <v>8</v>
      </c>
      <c r="K3" s="1">
        <v>9</v>
      </c>
      <c r="L3" s="1">
        <v>10</v>
      </c>
      <c r="M3" s="2" t="s">
        <v>3</v>
      </c>
    </row>
    <row r="4" spans="1:14" x14ac:dyDescent="0.35">
      <c r="A4" s="3" t="s">
        <v>4</v>
      </c>
      <c r="B4" s="63">
        <f>SUM(B5:B7)</f>
        <v>0</v>
      </c>
      <c r="C4" s="63">
        <f t="shared" ref="C4:L4" si="0">SUM(C5:C7)</f>
        <v>0</v>
      </c>
      <c r="D4" s="63">
        <f t="shared" si="0"/>
        <v>0</v>
      </c>
      <c r="E4" s="63">
        <f t="shared" si="0"/>
        <v>0</v>
      </c>
      <c r="F4" s="63">
        <f t="shared" si="0"/>
        <v>0</v>
      </c>
      <c r="G4" s="63">
        <f t="shared" si="0"/>
        <v>0</v>
      </c>
      <c r="H4" s="63">
        <f t="shared" si="0"/>
        <v>0</v>
      </c>
      <c r="I4" s="63">
        <f t="shared" si="0"/>
        <v>0</v>
      </c>
      <c r="J4" s="63">
        <f t="shared" si="0"/>
        <v>0</v>
      </c>
      <c r="K4" s="63">
        <f t="shared" si="0"/>
        <v>0</v>
      </c>
      <c r="L4" s="63">
        <f t="shared" si="0"/>
        <v>0</v>
      </c>
      <c r="M4" s="63">
        <f>SUM(B4:L4)</f>
        <v>0</v>
      </c>
    </row>
    <row r="5" spans="1:14" x14ac:dyDescent="0.35">
      <c r="A5" s="5" t="s">
        <v>5</v>
      </c>
      <c r="B5" s="63">
        <v>0</v>
      </c>
      <c r="C5" s="63">
        <v>0</v>
      </c>
      <c r="D5" s="63">
        <v>0</v>
      </c>
      <c r="E5" s="63">
        <v>0</v>
      </c>
      <c r="F5" s="63">
        <v>0</v>
      </c>
      <c r="G5" s="63">
        <v>0</v>
      </c>
      <c r="H5" s="63">
        <v>0</v>
      </c>
      <c r="I5" s="63">
        <v>0</v>
      </c>
      <c r="J5" s="63">
        <v>0</v>
      </c>
      <c r="K5" s="63">
        <v>0</v>
      </c>
      <c r="L5" s="63">
        <v>0</v>
      </c>
      <c r="M5" s="63">
        <f t="shared" ref="M5:M20" si="1">SUM(B5:L5)</f>
        <v>0</v>
      </c>
    </row>
    <row r="6" spans="1:14" x14ac:dyDescent="0.35">
      <c r="A6" s="5" t="s">
        <v>6</v>
      </c>
      <c r="B6" s="63">
        <v>0</v>
      </c>
      <c r="C6" s="63">
        <v>0</v>
      </c>
      <c r="D6" s="63">
        <v>0</v>
      </c>
      <c r="E6" s="63">
        <v>0</v>
      </c>
      <c r="F6" s="63">
        <v>0</v>
      </c>
      <c r="G6" s="63">
        <v>0</v>
      </c>
      <c r="H6" s="63">
        <v>0</v>
      </c>
      <c r="I6" s="63">
        <v>0</v>
      </c>
      <c r="J6" s="63">
        <v>0</v>
      </c>
      <c r="K6" s="63">
        <v>0</v>
      </c>
      <c r="L6" s="63">
        <v>0</v>
      </c>
      <c r="M6" s="63">
        <f t="shared" si="1"/>
        <v>0</v>
      </c>
    </row>
    <row r="7" spans="1:14" ht="29" x14ac:dyDescent="0.35">
      <c r="A7" s="5" t="s">
        <v>7</v>
      </c>
      <c r="B7" s="63">
        <v>0</v>
      </c>
      <c r="C7" s="63">
        <v>0</v>
      </c>
      <c r="D7" s="63">
        <v>0</v>
      </c>
      <c r="E7" s="63">
        <v>0</v>
      </c>
      <c r="F7" s="63">
        <v>0</v>
      </c>
      <c r="G7" s="63">
        <v>0</v>
      </c>
      <c r="H7" s="63">
        <v>0</v>
      </c>
      <c r="I7" s="63">
        <v>0</v>
      </c>
      <c r="J7" s="63">
        <v>0</v>
      </c>
      <c r="K7" s="63">
        <v>0</v>
      </c>
      <c r="L7" s="63">
        <v>0</v>
      </c>
      <c r="M7" s="63">
        <f t="shared" si="1"/>
        <v>0</v>
      </c>
    </row>
    <row r="8" spans="1:14" x14ac:dyDescent="0.35">
      <c r="A8" s="3" t="s">
        <v>8</v>
      </c>
      <c r="B8" s="63">
        <f>SUM(B9:B11)</f>
        <v>1.8088249999999999</v>
      </c>
      <c r="C8" s="63">
        <f t="shared" ref="C8:L8" si="2">SUM(C9:C11)</f>
        <v>1.590222</v>
      </c>
      <c r="D8" s="63">
        <f t="shared" si="2"/>
        <v>0.3805</v>
      </c>
      <c r="E8" s="63">
        <f t="shared" si="2"/>
        <v>0.3805</v>
      </c>
      <c r="F8" s="63">
        <f t="shared" si="2"/>
        <v>0.385351</v>
      </c>
      <c r="G8" s="63">
        <f t="shared" si="2"/>
        <v>0.385351</v>
      </c>
      <c r="H8" s="63">
        <f t="shared" si="2"/>
        <v>1.0596749999999999</v>
      </c>
      <c r="I8" s="63">
        <f t="shared" si="2"/>
        <v>0.44841700000000001</v>
      </c>
      <c r="J8" s="63">
        <f t="shared" si="2"/>
        <v>0.404756</v>
      </c>
      <c r="K8" s="63">
        <f t="shared" si="2"/>
        <v>0</v>
      </c>
      <c r="L8" s="63">
        <f t="shared" si="2"/>
        <v>0</v>
      </c>
      <c r="M8" s="63">
        <f t="shared" si="1"/>
        <v>6.843596999999999</v>
      </c>
      <c r="N8" s="18"/>
    </row>
    <row r="9" spans="1:14" x14ac:dyDescent="0.35">
      <c r="A9" s="5" t="s">
        <v>5</v>
      </c>
      <c r="B9" s="84">
        <v>1.8088249999999999</v>
      </c>
      <c r="C9" s="84">
        <v>1.590222</v>
      </c>
      <c r="D9" s="84">
        <v>0.3805</v>
      </c>
      <c r="E9" s="84">
        <v>0.3805</v>
      </c>
      <c r="F9" s="84">
        <v>0.385351</v>
      </c>
      <c r="G9" s="84">
        <v>0.385351</v>
      </c>
      <c r="H9" s="84">
        <v>1.0596749999999999</v>
      </c>
      <c r="I9" s="84">
        <v>0.44841700000000001</v>
      </c>
      <c r="J9" s="84">
        <v>0.404756</v>
      </c>
      <c r="K9" s="63">
        <v>0</v>
      </c>
      <c r="L9" s="63">
        <v>0</v>
      </c>
      <c r="M9" s="63">
        <f t="shared" si="1"/>
        <v>6.843596999999999</v>
      </c>
      <c r="N9" s="18"/>
    </row>
    <row r="10" spans="1:14" x14ac:dyDescent="0.35">
      <c r="A10" s="5" t="s">
        <v>6</v>
      </c>
      <c r="B10" s="63">
        <v>0</v>
      </c>
      <c r="C10" s="63">
        <v>0</v>
      </c>
      <c r="D10" s="63">
        <v>0</v>
      </c>
      <c r="E10" s="63">
        <v>0</v>
      </c>
      <c r="F10" s="63">
        <v>0</v>
      </c>
      <c r="G10" s="63">
        <v>0</v>
      </c>
      <c r="H10" s="63">
        <v>0</v>
      </c>
      <c r="I10" s="63">
        <v>0</v>
      </c>
      <c r="J10" s="63">
        <v>0</v>
      </c>
      <c r="K10" s="63">
        <v>0</v>
      </c>
      <c r="L10" s="63">
        <v>0</v>
      </c>
      <c r="M10" s="63">
        <f t="shared" si="1"/>
        <v>0</v>
      </c>
      <c r="N10" s="19"/>
    </row>
    <row r="11" spans="1:14" ht="29" x14ac:dyDescent="0.35">
      <c r="A11" s="5" t="s">
        <v>7</v>
      </c>
      <c r="B11" s="63">
        <v>0</v>
      </c>
      <c r="C11" s="63">
        <v>0</v>
      </c>
      <c r="D11" s="63">
        <v>0</v>
      </c>
      <c r="E11" s="63">
        <v>0</v>
      </c>
      <c r="F11" s="63">
        <v>0</v>
      </c>
      <c r="G11" s="63">
        <v>0</v>
      </c>
      <c r="H11" s="63">
        <v>0</v>
      </c>
      <c r="I11" s="63">
        <v>0</v>
      </c>
      <c r="J11" s="63">
        <v>0</v>
      </c>
      <c r="K11" s="63">
        <v>0</v>
      </c>
      <c r="L11" s="63">
        <v>0</v>
      </c>
      <c r="M11" s="63">
        <f t="shared" si="1"/>
        <v>0</v>
      </c>
      <c r="N11" s="19"/>
    </row>
    <row r="12" spans="1:14" x14ac:dyDescent="0.35">
      <c r="A12" s="3" t="s">
        <v>11</v>
      </c>
      <c r="B12" s="84">
        <f>SUM(B13:B15)</f>
        <v>-1.8088249999999999</v>
      </c>
      <c r="C12" s="94">
        <f t="shared" ref="C12:L12" si="3">SUM(C13:C15)</f>
        <v>-1.590222</v>
      </c>
      <c r="D12" s="94">
        <f t="shared" si="3"/>
        <v>-0.3805</v>
      </c>
      <c r="E12" s="94">
        <f t="shared" si="3"/>
        <v>-0.3805</v>
      </c>
      <c r="F12" s="94">
        <f t="shared" si="3"/>
        <v>-0.385351</v>
      </c>
      <c r="G12" s="94">
        <f t="shared" si="3"/>
        <v>-0.385351</v>
      </c>
      <c r="H12" s="94">
        <f t="shared" si="3"/>
        <v>-1.0596749999999999</v>
      </c>
      <c r="I12" s="94">
        <f t="shared" si="3"/>
        <v>-0.44841700000000001</v>
      </c>
      <c r="J12" s="94">
        <f t="shared" si="3"/>
        <v>-0.404756</v>
      </c>
      <c r="K12" s="94">
        <f t="shared" si="3"/>
        <v>0</v>
      </c>
      <c r="L12" s="94">
        <f t="shared" si="3"/>
        <v>0</v>
      </c>
      <c r="M12" s="63">
        <f t="shared" si="1"/>
        <v>-6.843596999999999</v>
      </c>
      <c r="N12" s="18"/>
    </row>
    <row r="13" spans="1:14" x14ac:dyDescent="0.35">
      <c r="A13" s="5" t="s">
        <v>5</v>
      </c>
      <c r="B13" s="94">
        <v>-1.8088249999999999</v>
      </c>
      <c r="C13" s="94">
        <v>-1.590222</v>
      </c>
      <c r="D13" s="94">
        <v>-0.3805</v>
      </c>
      <c r="E13" s="94">
        <v>-0.3805</v>
      </c>
      <c r="F13" s="94">
        <v>-0.385351</v>
      </c>
      <c r="G13" s="94">
        <v>-0.385351</v>
      </c>
      <c r="H13" s="94">
        <v>-1.0596749999999999</v>
      </c>
      <c r="I13" s="94">
        <v>-0.44841700000000001</v>
      </c>
      <c r="J13" s="94">
        <v>-0.404756</v>
      </c>
      <c r="K13" s="94">
        <f t="shared" ref="K13:L13" si="4">SUM(K14:K16)</f>
        <v>0</v>
      </c>
      <c r="L13" s="94">
        <f t="shared" si="4"/>
        <v>0</v>
      </c>
      <c r="M13" s="63">
        <f t="shared" si="1"/>
        <v>-6.843596999999999</v>
      </c>
      <c r="N13" s="18"/>
    </row>
    <row r="14" spans="1:14" x14ac:dyDescent="0.35">
      <c r="A14" s="5" t="s">
        <v>6</v>
      </c>
      <c r="B14" s="63">
        <v>0</v>
      </c>
      <c r="C14" s="63">
        <v>0</v>
      </c>
      <c r="D14" s="63">
        <v>0</v>
      </c>
      <c r="E14" s="63">
        <v>0</v>
      </c>
      <c r="F14" s="63">
        <v>0</v>
      </c>
      <c r="G14" s="63">
        <v>0</v>
      </c>
      <c r="H14" s="63">
        <v>0</v>
      </c>
      <c r="I14" s="63">
        <v>0</v>
      </c>
      <c r="J14" s="63">
        <v>0</v>
      </c>
      <c r="K14" s="63">
        <v>0</v>
      </c>
      <c r="L14" s="63">
        <v>0</v>
      </c>
      <c r="M14" s="63">
        <f t="shared" si="1"/>
        <v>0</v>
      </c>
      <c r="N14" s="17"/>
    </row>
    <row r="15" spans="1:14" ht="29" x14ac:dyDescent="0.35">
      <c r="A15" s="5" t="s">
        <v>7</v>
      </c>
      <c r="B15" s="63">
        <v>0</v>
      </c>
      <c r="C15" s="63">
        <v>0</v>
      </c>
      <c r="D15" s="63">
        <v>0</v>
      </c>
      <c r="E15" s="63">
        <v>0</v>
      </c>
      <c r="F15" s="63">
        <v>0</v>
      </c>
      <c r="G15" s="63">
        <v>0</v>
      </c>
      <c r="H15" s="63"/>
      <c r="I15" s="63"/>
      <c r="J15" s="63"/>
      <c r="K15" s="63"/>
      <c r="L15" s="63"/>
      <c r="M15" s="63">
        <f t="shared" si="1"/>
        <v>0</v>
      </c>
    </row>
    <row r="16" spans="1:14" ht="43.5" x14ac:dyDescent="0.35">
      <c r="A16" s="3" t="s">
        <v>9</v>
      </c>
      <c r="B16" s="84">
        <v>9.9597200000000008</v>
      </c>
      <c r="C16" s="84">
        <v>8.7560479999999998</v>
      </c>
      <c r="D16" s="63">
        <v>0</v>
      </c>
      <c r="E16" s="63">
        <v>0</v>
      </c>
      <c r="F16" s="63">
        <v>0</v>
      </c>
      <c r="G16" s="63">
        <v>0</v>
      </c>
      <c r="H16" s="63">
        <v>0</v>
      </c>
      <c r="I16" s="63">
        <v>0</v>
      </c>
      <c r="J16" s="63">
        <v>0</v>
      </c>
      <c r="K16" s="63">
        <v>0</v>
      </c>
      <c r="L16" s="63">
        <v>0</v>
      </c>
      <c r="M16" s="63">
        <f t="shared" si="1"/>
        <v>18.715768000000001</v>
      </c>
    </row>
    <row r="17" spans="1:13" ht="29" x14ac:dyDescent="0.35">
      <c r="A17" s="3" t="s">
        <v>10</v>
      </c>
      <c r="B17" s="63">
        <f>SUM(B18:B20)</f>
        <v>0</v>
      </c>
      <c r="C17" s="63">
        <f t="shared" ref="C17:L17" si="5">SUM(C18:C20)</f>
        <v>0</v>
      </c>
      <c r="D17" s="63">
        <f t="shared" si="5"/>
        <v>0</v>
      </c>
      <c r="E17" s="63">
        <f t="shared" si="5"/>
        <v>0</v>
      </c>
      <c r="F17" s="63">
        <f t="shared" si="5"/>
        <v>0</v>
      </c>
      <c r="G17" s="63">
        <f t="shared" si="5"/>
        <v>0</v>
      </c>
      <c r="H17" s="63">
        <f t="shared" si="5"/>
        <v>0</v>
      </c>
      <c r="I17" s="63">
        <f t="shared" si="5"/>
        <v>0</v>
      </c>
      <c r="J17" s="63">
        <f t="shared" si="5"/>
        <v>0</v>
      </c>
      <c r="K17" s="63">
        <f t="shared" si="5"/>
        <v>0</v>
      </c>
      <c r="L17" s="63">
        <f t="shared" si="5"/>
        <v>0</v>
      </c>
      <c r="M17" s="63">
        <f t="shared" si="1"/>
        <v>0</v>
      </c>
    </row>
    <row r="18" spans="1:13" x14ac:dyDescent="0.35">
      <c r="A18" s="5" t="s">
        <v>5</v>
      </c>
      <c r="B18" s="63">
        <v>0</v>
      </c>
      <c r="C18" s="63">
        <v>0</v>
      </c>
      <c r="D18" s="63">
        <v>0</v>
      </c>
      <c r="E18" s="63">
        <v>0</v>
      </c>
      <c r="F18" s="63">
        <v>0</v>
      </c>
      <c r="G18" s="63">
        <v>0</v>
      </c>
      <c r="H18" s="63">
        <v>0</v>
      </c>
      <c r="I18" s="63">
        <v>0</v>
      </c>
      <c r="J18" s="63">
        <v>0</v>
      </c>
      <c r="K18" s="63">
        <v>0</v>
      </c>
      <c r="L18" s="63">
        <v>0</v>
      </c>
      <c r="M18" s="63">
        <f t="shared" si="1"/>
        <v>0</v>
      </c>
    </row>
    <row r="19" spans="1:13" x14ac:dyDescent="0.35">
      <c r="A19" s="5" t="s">
        <v>6</v>
      </c>
      <c r="B19" s="63">
        <v>0</v>
      </c>
      <c r="C19" s="63">
        <v>0</v>
      </c>
      <c r="D19" s="63">
        <v>0</v>
      </c>
      <c r="E19" s="63">
        <v>0</v>
      </c>
      <c r="F19" s="63">
        <v>0</v>
      </c>
      <c r="G19" s="63">
        <v>0</v>
      </c>
      <c r="H19" s="63">
        <v>0</v>
      </c>
      <c r="I19" s="63">
        <v>0</v>
      </c>
      <c r="J19" s="63">
        <v>0</v>
      </c>
      <c r="K19" s="63">
        <v>0</v>
      </c>
      <c r="L19" s="63">
        <v>0</v>
      </c>
      <c r="M19" s="63">
        <f t="shared" si="1"/>
        <v>0</v>
      </c>
    </row>
    <row r="20" spans="1:13" ht="29" x14ac:dyDescent="0.35">
      <c r="A20" s="5" t="s">
        <v>7</v>
      </c>
      <c r="B20" s="63">
        <v>0</v>
      </c>
      <c r="C20" s="63">
        <v>0</v>
      </c>
      <c r="D20" s="63">
        <v>0</v>
      </c>
      <c r="E20" s="63">
        <v>0</v>
      </c>
      <c r="F20" s="63">
        <v>0</v>
      </c>
      <c r="G20" s="63">
        <v>0</v>
      </c>
      <c r="H20" s="63">
        <v>0</v>
      </c>
      <c r="I20" s="63">
        <v>0</v>
      </c>
      <c r="J20" s="63">
        <v>0</v>
      </c>
      <c r="K20" s="63">
        <v>0</v>
      </c>
      <c r="L20" s="63">
        <v>0</v>
      </c>
      <c r="M20" s="63">
        <f t="shared" si="1"/>
        <v>0</v>
      </c>
    </row>
    <row r="21" spans="1:13" x14ac:dyDescent="0.35">
      <c r="A21" s="5"/>
      <c r="B21" s="33"/>
      <c r="C21" s="33"/>
      <c r="D21" s="33"/>
      <c r="E21" s="33"/>
      <c r="F21" s="33"/>
      <c r="G21" s="33"/>
      <c r="H21" s="33"/>
      <c r="I21" s="33"/>
      <c r="J21" s="33"/>
      <c r="K21" s="33"/>
      <c r="L21" s="33"/>
      <c r="M21" s="33"/>
    </row>
    <row r="22" spans="1:13" ht="76.5" customHeight="1" x14ac:dyDescent="0.35">
      <c r="A22" s="5" t="s">
        <v>12</v>
      </c>
      <c r="B22" s="290" t="s">
        <v>287</v>
      </c>
      <c r="C22" s="290"/>
      <c r="D22" s="290"/>
      <c r="E22" s="290"/>
      <c r="F22" s="290"/>
      <c r="G22" s="290"/>
      <c r="H22" s="290"/>
      <c r="I22" s="290"/>
      <c r="J22" s="290"/>
      <c r="K22" s="290"/>
      <c r="L22" s="290"/>
      <c r="M22" s="290"/>
    </row>
    <row r="23" spans="1:13" ht="144" customHeight="1" x14ac:dyDescent="0.35">
      <c r="A23" s="5" t="s">
        <v>13</v>
      </c>
      <c r="B23" s="290" t="s">
        <v>282</v>
      </c>
      <c r="C23" s="290"/>
      <c r="D23" s="290"/>
      <c r="E23" s="290"/>
      <c r="F23" s="290"/>
      <c r="G23" s="290"/>
      <c r="H23" s="290"/>
      <c r="I23" s="290"/>
      <c r="J23" s="290"/>
      <c r="K23" s="290"/>
      <c r="L23" s="290"/>
      <c r="M23" s="290"/>
    </row>
    <row r="26" spans="1:13" x14ac:dyDescent="0.35">
      <c r="A26" s="289" t="s">
        <v>14</v>
      </c>
      <c r="B26" s="289"/>
      <c r="C26" s="289"/>
      <c r="D26" s="289"/>
      <c r="E26" s="289"/>
      <c r="F26" s="289"/>
      <c r="G26" s="289"/>
      <c r="H26" s="289"/>
      <c r="I26" s="289"/>
      <c r="J26" s="289"/>
    </row>
    <row r="27" spans="1:13" x14ac:dyDescent="0.35">
      <c r="A27" s="291" t="s">
        <v>15</v>
      </c>
      <c r="B27" s="291"/>
      <c r="C27" s="291"/>
      <c r="D27" s="291"/>
      <c r="E27" s="291"/>
      <c r="F27" s="291"/>
      <c r="G27" s="291"/>
      <c r="H27" s="291"/>
      <c r="I27" s="291"/>
      <c r="J27" s="291"/>
    </row>
    <row r="28" spans="1:13" x14ac:dyDescent="0.35">
      <c r="A28" s="290" t="s">
        <v>16</v>
      </c>
      <c r="B28" s="290"/>
      <c r="C28" s="6">
        <v>0</v>
      </c>
      <c r="D28" s="5">
        <v>1</v>
      </c>
      <c r="E28" s="5">
        <v>2</v>
      </c>
      <c r="F28" s="5">
        <v>3</v>
      </c>
      <c r="G28" s="5">
        <v>5</v>
      </c>
      <c r="H28" s="5">
        <v>10</v>
      </c>
      <c r="I28" s="292" t="s">
        <v>3</v>
      </c>
      <c r="J28" s="292"/>
    </row>
    <row r="29" spans="1:13" ht="29" x14ac:dyDescent="0.35">
      <c r="A29" s="33" t="s">
        <v>17</v>
      </c>
      <c r="B29" s="5" t="s">
        <v>20</v>
      </c>
      <c r="C29" s="33"/>
      <c r="D29" s="33"/>
      <c r="E29" s="33"/>
      <c r="F29" s="33"/>
      <c r="G29" s="33"/>
      <c r="H29" s="33"/>
      <c r="I29" s="290"/>
      <c r="J29" s="290"/>
    </row>
    <row r="30" spans="1:13" ht="43.5" x14ac:dyDescent="0.35">
      <c r="A30" s="33" t="s">
        <v>18</v>
      </c>
      <c r="B30" s="5" t="s">
        <v>21</v>
      </c>
      <c r="C30" s="33"/>
      <c r="D30" s="33"/>
      <c r="E30" s="33"/>
      <c r="F30" s="33"/>
      <c r="G30" s="33"/>
      <c r="H30" s="33"/>
      <c r="I30" s="294"/>
      <c r="J30" s="296"/>
    </row>
    <row r="31" spans="1:13" ht="58" x14ac:dyDescent="0.35">
      <c r="A31" s="33" t="s">
        <v>19</v>
      </c>
      <c r="B31" s="7" t="s">
        <v>22</v>
      </c>
      <c r="C31" s="33"/>
      <c r="D31" s="33"/>
      <c r="E31" s="33"/>
      <c r="F31" s="33"/>
      <c r="G31" s="33"/>
      <c r="H31" s="33"/>
      <c r="I31" s="290"/>
      <c r="J31" s="290"/>
    </row>
    <row r="32" spans="1:13" x14ac:dyDescent="0.35">
      <c r="A32" s="8"/>
      <c r="B32" s="5" t="s">
        <v>23</v>
      </c>
      <c r="C32" s="33"/>
      <c r="D32" s="33"/>
      <c r="E32" s="33"/>
      <c r="F32" s="33"/>
      <c r="G32" s="33"/>
      <c r="H32" s="33"/>
      <c r="I32" s="290"/>
      <c r="J32" s="290"/>
    </row>
    <row r="33" spans="1:10" ht="147" customHeight="1" x14ac:dyDescent="0.35">
      <c r="A33" s="290" t="s">
        <v>24</v>
      </c>
      <c r="B33" s="5" t="s">
        <v>20</v>
      </c>
      <c r="C33" s="300" t="s">
        <v>219</v>
      </c>
      <c r="D33" s="301"/>
      <c r="E33" s="301"/>
      <c r="F33" s="301"/>
      <c r="G33" s="301"/>
      <c r="H33" s="301"/>
      <c r="I33" s="301"/>
      <c r="J33" s="302"/>
    </row>
    <row r="34" spans="1:10" ht="132" customHeight="1" x14ac:dyDescent="0.35">
      <c r="A34" s="290"/>
      <c r="B34" s="5" t="s">
        <v>21</v>
      </c>
      <c r="C34" s="303"/>
      <c r="D34" s="304"/>
      <c r="E34" s="304"/>
      <c r="F34" s="304"/>
      <c r="G34" s="304"/>
      <c r="H34" s="304"/>
      <c r="I34" s="304"/>
      <c r="J34" s="305"/>
    </row>
    <row r="35" spans="1:10" ht="153" customHeight="1" x14ac:dyDescent="0.35">
      <c r="A35" s="290"/>
      <c r="B35" s="7" t="s">
        <v>25</v>
      </c>
      <c r="C35" s="306" t="s">
        <v>220</v>
      </c>
      <c r="D35" s="306"/>
      <c r="E35" s="306"/>
      <c r="F35" s="306"/>
      <c r="G35" s="306"/>
      <c r="H35" s="306"/>
      <c r="I35" s="306"/>
      <c r="J35" s="306"/>
    </row>
    <row r="36" spans="1:10" x14ac:dyDescent="0.35">
      <c r="A36" s="290"/>
      <c r="B36" t="s">
        <v>221</v>
      </c>
      <c r="C36" s="307"/>
      <c r="D36" s="308"/>
      <c r="E36" s="308"/>
      <c r="F36" s="308"/>
      <c r="G36" s="308"/>
      <c r="H36" s="308"/>
      <c r="I36" s="308"/>
      <c r="J36" s="309"/>
    </row>
    <row r="37" spans="1:10" ht="58" x14ac:dyDescent="0.35">
      <c r="A37" s="290" t="s">
        <v>26</v>
      </c>
      <c r="B37" s="5" t="s">
        <v>22</v>
      </c>
      <c r="C37" s="294" t="s">
        <v>222</v>
      </c>
      <c r="D37" s="295"/>
      <c r="E37" s="295"/>
      <c r="F37" s="295"/>
      <c r="G37" s="295"/>
      <c r="H37" s="295"/>
      <c r="I37" s="295"/>
      <c r="J37" s="296"/>
    </row>
    <row r="38" spans="1:10" x14ac:dyDescent="0.35">
      <c r="A38" s="290"/>
      <c r="B38" s="5" t="s">
        <v>23</v>
      </c>
      <c r="C38" s="33"/>
      <c r="D38" s="33"/>
      <c r="E38" s="33"/>
      <c r="F38" s="33"/>
      <c r="G38" s="33"/>
      <c r="H38" s="33"/>
      <c r="I38" s="290"/>
      <c r="J38" s="290"/>
    </row>
    <row r="39" spans="1:10" ht="43.5" x14ac:dyDescent="0.35">
      <c r="A39" s="33" t="s">
        <v>13</v>
      </c>
      <c r="B39" s="294"/>
      <c r="C39" s="295"/>
      <c r="D39" s="295"/>
      <c r="E39" s="295"/>
      <c r="F39" s="295"/>
      <c r="G39" s="295"/>
      <c r="H39" s="295"/>
      <c r="I39" s="295"/>
      <c r="J39" s="296"/>
    </row>
  </sheetData>
  <mergeCells count="21">
    <mergeCell ref="I31:J31"/>
    <mergeCell ref="A1:M1"/>
    <mergeCell ref="A2:A3"/>
    <mergeCell ref="B2:M2"/>
    <mergeCell ref="B22:M22"/>
    <mergeCell ref="B23:M23"/>
    <mergeCell ref="A26:J26"/>
    <mergeCell ref="A27:J27"/>
    <mergeCell ref="A28:B28"/>
    <mergeCell ref="I28:J28"/>
    <mergeCell ref="I29:J29"/>
    <mergeCell ref="I30:J30"/>
    <mergeCell ref="A37:A38"/>
    <mergeCell ref="C37:J37"/>
    <mergeCell ref="I38:J38"/>
    <mergeCell ref="B39:J39"/>
    <mergeCell ref="I32:J32"/>
    <mergeCell ref="A33:A36"/>
    <mergeCell ref="C35:J35"/>
    <mergeCell ref="C36:J36"/>
    <mergeCell ref="C33:J34"/>
  </mergeCells>
  <pageMargins left="0.7" right="0.7" top="0.75" bottom="0.75" header="0.3" footer="0.3"/>
  <pageSetup paperSize="9" orientation="portrait" r:id="rId1"/>
</worksheet>
</file>

<file path=xl/worksheets/sheet1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workbookViewId="0">
      <selection activeCell="M20" sqref="M20"/>
    </sheetView>
  </sheetViews>
  <sheetFormatPr defaultRowHeight="14.5" x14ac:dyDescent="0.35"/>
  <cols>
    <col min="1" max="1" width="33.7265625" customWidth="1"/>
  </cols>
  <sheetData>
    <row r="1" spans="1:16" x14ac:dyDescent="0.35">
      <c r="A1" s="289"/>
      <c r="B1" s="289"/>
      <c r="C1" s="289"/>
      <c r="D1" s="289"/>
      <c r="E1" s="289"/>
      <c r="F1" s="289"/>
      <c r="G1" s="289"/>
      <c r="H1" s="289"/>
      <c r="I1" s="289"/>
      <c r="J1" s="289"/>
      <c r="K1" s="289"/>
      <c r="L1" s="289"/>
      <c r="M1" s="289"/>
    </row>
    <row r="2" spans="1:16" x14ac:dyDescent="0.35">
      <c r="A2" s="290" t="s">
        <v>1</v>
      </c>
      <c r="B2" s="291" t="s">
        <v>2</v>
      </c>
      <c r="C2" s="291"/>
      <c r="D2" s="291"/>
      <c r="E2" s="291"/>
      <c r="F2" s="291"/>
      <c r="G2" s="291"/>
      <c r="H2" s="291"/>
      <c r="I2" s="291"/>
      <c r="J2" s="291"/>
      <c r="K2" s="291"/>
      <c r="L2" s="291"/>
      <c r="M2" s="291"/>
    </row>
    <row r="3" spans="1:16" ht="29" x14ac:dyDescent="0.35">
      <c r="A3" s="290"/>
      <c r="B3" s="1">
        <v>0</v>
      </c>
      <c r="C3" s="1">
        <v>1</v>
      </c>
      <c r="D3" s="1">
        <v>2</v>
      </c>
      <c r="E3" s="1">
        <v>3</v>
      </c>
      <c r="F3" s="1">
        <v>4</v>
      </c>
      <c r="G3" s="1">
        <v>5</v>
      </c>
      <c r="H3" s="1">
        <v>6</v>
      </c>
      <c r="I3" s="1">
        <v>7</v>
      </c>
      <c r="J3" s="1">
        <v>8</v>
      </c>
      <c r="K3" s="1">
        <v>9</v>
      </c>
      <c r="L3" s="1">
        <v>10</v>
      </c>
      <c r="M3" s="2" t="s">
        <v>3</v>
      </c>
    </row>
    <row r="4" spans="1:16" x14ac:dyDescent="0.35">
      <c r="A4" s="3" t="s">
        <v>4</v>
      </c>
      <c r="B4" s="147">
        <f>SUM(B5:B7)</f>
        <v>0</v>
      </c>
      <c r="C4" s="147">
        <f t="shared" ref="C4:L4" si="0">SUM(C5:C7)</f>
        <v>0</v>
      </c>
      <c r="D4" s="147">
        <f t="shared" si="0"/>
        <v>0</v>
      </c>
      <c r="E4" s="147">
        <f t="shared" si="0"/>
        <v>0</v>
      </c>
      <c r="F4" s="147">
        <f t="shared" si="0"/>
        <v>0</v>
      </c>
      <c r="G4" s="147">
        <f t="shared" si="0"/>
        <v>0</v>
      </c>
      <c r="H4" s="147">
        <f t="shared" si="0"/>
        <v>0</v>
      </c>
      <c r="I4" s="147">
        <f t="shared" si="0"/>
        <v>0</v>
      </c>
      <c r="J4" s="147">
        <f t="shared" si="0"/>
        <v>0</v>
      </c>
      <c r="K4" s="147">
        <f t="shared" si="0"/>
        <v>0</v>
      </c>
      <c r="L4" s="147">
        <f t="shared" si="0"/>
        <v>0</v>
      </c>
      <c r="M4" s="147">
        <f>SUM(B4:L4)</f>
        <v>0</v>
      </c>
    </row>
    <row r="5" spans="1:16" x14ac:dyDescent="0.35">
      <c r="A5" s="5" t="s">
        <v>5</v>
      </c>
      <c r="B5" s="147">
        <v>0</v>
      </c>
      <c r="C5" s="147">
        <v>0</v>
      </c>
      <c r="D5" s="147">
        <v>0</v>
      </c>
      <c r="E5" s="147">
        <v>0</v>
      </c>
      <c r="F5" s="147">
        <v>0</v>
      </c>
      <c r="G5" s="147">
        <v>0</v>
      </c>
      <c r="H5" s="147">
        <v>0</v>
      </c>
      <c r="I5" s="147">
        <v>0</v>
      </c>
      <c r="J5" s="147">
        <v>0</v>
      </c>
      <c r="K5" s="147">
        <v>0</v>
      </c>
      <c r="L5" s="147">
        <v>0</v>
      </c>
      <c r="M5" s="147">
        <f t="shared" ref="M5:M20" si="1">SUM(B5:L5)</f>
        <v>0</v>
      </c>
    </row>
    <row r="6" spans="1:16" x14ac:dyDescent="0.35">
      <c r="A6" s="5" t="s">
        <v>6</v>
      </c>
      <c r="B6" s="147">
        <v>0</v>
      </c>
      <c r="C6" s="147">
        <v>0</v>
      </c>
      <c r="D6" s="147">
        <v>0</v>
      </c>
      <c r="E6" s="147">
        <v>0</v>
      </c>
      <c r="F6" s="147">
        <v>0</v>
      </c>
      <c r="G6" s="147">
        <v>0</v>
      </c>
      <c r="H6" s="147">
        <v>0</v>
      </c>
      <c r="I6" s="147">
        <v>0</v>
      </c>
      <c r="J6" s="147">
        <v>0</v>
      </c>
      <c r="K6" s="147">
        <v>0</v>
      </c>
      <c r="L6" s="147">
        <v>0</v>
      </c>
      <c r="M6" s="147">
        <f t="shared" si="1"/>
        <v>0</v>
      </c>
    </row>
    <row r="7" spans="1:16" x14ac:dyDescent="0.35">
      <c r="A7" s="5" t="s">
        <v>7</v>
      </c>
      <c r="B7" s="147">
        <v>0</v>
      </c>
      <c r="C7" s="147">
        <v>0</v>
      </c>
      <c r="D7" s="147">
        <v>0</v>
      </c>
      <c r="E7" s="147">
        <v>0</v>
      </c>
      <c r="F7" s="147">
        <v>0</v>
      </c>
      <c r="G7" s="147">
        <v>0</v>
      </c>
      <c r="H7" s="147">
        <v>0</v>
      </c>
      <c r="I7" s="147">
        <v>0</v>
      </c>
      <c r="J7" s="147">
        <v>0</v>
      </c>
      <c r="K7" s="147">
        <v>0</v>
      </c>
      <c r="L7" s="147">
        <v>0</v>
      </c>
      <c r="M7" s="147">
        <f t="shared" si="1"/>
        <v>0</v>
      </c>
    </row>
    <row r="8" spans="1:16" x14ac:dyDescent="0.35">
      <c r="A8" s="3" t="s">
        <v>8</v>
      </c>
      <c r="B8" s="147">
        <v>0</v>
      </c>
      <c r="C8" s="147">
        <v>0</v>
      </c>
      <c r="D8" s="147">
        <v>0</v>
      </c>
      <c r="E8" s="147">
        <v>0</v>
      </c>
      <c r="F8" s="147">
        <v>3.3000000000000002E-2</v>
      </c>
      <c r="G8" s="147">
        <v>3.3000000000000002E-2</v>
      </c>
      <c r="H8" s="147">
        <v>3.3000000000000002E-2</v>
      </c>
      <c r="I8" s="147">
        <v>3.3000000000000002E-2</v>
      </c>
      <c r="J8" s="147">
        <v>3.3000000000000002E-2</v>
      </c>
      <c r="K8" s="147">
        <v>0</v>
      </c>
      <c r="L8" s="147">
        <v>0</v>
      </c>
      <c r="M8" s="147">
        <f>SUM(F8:L8)</f>
        <v>0.16500000000000001</v>
      </c>
    </row>
    <row r="9" spans="1:16" x14ac:dyDescent="0.35">
      <c r="A9" s="5" t="s">
        <v>5</v>
      </c>
      <c r="B9" s="147">
        <v>0</v>
      </c>
      <c r="C9" s="147">
        <v>0</v>
      </c>
      <c r="D9" s="147">
        <v>0</v>
      </c>
      <c r="E9" s="147">
        <v>0</v>
      </c>
      <c r="F9" s="147">
        <v>3.3000000000000002E-2</v>
      </c>
      <c r="G9" s="147">
        <v>3.3000000000000002E-2</v>
      </c>
      <c r="H9" s="147">
        <v>3.3000000000000002E-2</v>
      </c>
      <c r="I9" s="147">
        <v>3.3000000000000002E-2</v>
      </c>
      <c r="J9" s="147">
        <v>3.3000000000000002E-2</v>
      </c>
      <c r="K9" s="147">
        <v>0</v>
      </c>
      <c r="L9" s="147">
        <v>0</v>
      </c>
      <c r="M9" s="147">
        <f>SUM(F9:L9)</f>
        <v>0.16500000000000001</v>
      </c>
    </row>
    <row r="10" spans="1:16" x14ac:dyDescent="0.35">
      <c r="A10" s="5" t="s">
        <v>6</v>
      </c>
      <c r="B10" s="147">
        <v>0</v>
      </c>
      <c r="C10" s="147">
        <v>0</v>
      </c>
      <c r="D10" s="147">
        <v>0</v>
      </c>
      <c r="E10" s="147">
        <v>0</v>
      </c>
      <c r="F10" s="147">
        <v>0</v>
      </c>
      <c r="G10" s="147">
        <v>0</v>
      </c>
      <c r="H10" s="147">
        <v>0</v>
      </c>
      <c r="I10" s="147">
        <v>0</v>
      </c>
      <c r="J10" s="147">
        <v>0</v>
      </c>
      <c r="K10" s="147">
        <v>0</v>
      </c>
      <c r="L10" s="147">
        <v>0</v>
      </c>
      <c r="M10" s="147">
        <f t="shared" si="1"/>
        <v>0</v>
      </c>
    </row>
    <row r="11" spans="1:16" x14ac:dyDescent="0.35">
      <c r="A11" s="5" t="s">
        <v>7</v>
      </c>
      <c r="B11" s="147">
        <v>0</v>
      </c>
      <c r="C11" s="147">
        <v>0</v>
      </c>
      <c r="D11" s="147">
        <v>0</v>
      </c>
      <c r="E11" s="147">
        <v>0</v>
      </c>
      <c r="F11" s="147">
        <v>0</v>
      </c>
      <c r="G11" s="147">
        <v>0</v>
      </c>
      <c r="H11" s="147">
        <v>0</v>
      </c>
      <c r="I11" s="147">
        <v>0</v>
      </c>
      <c r="J11" s="147">
        <v>0</v>
      </c>
      <c r="K11" s="147">
        <v>0</v>
      </c>
      <c r="L11" s="147">
        <v>0</v>
      </c>
      <c r="M11" s="147">
        <f t="shared" si="1"/>
        <v>0</v>
      </c>
    </row>
    <row r="12" spans="1:16" x14ac:dyDescent="0.35">
      <c r="A12" s="3" t="s">
        <v>11</v>
      </c>
      <c r="B12" s="147">
        <f>SUM(B13:B15)</f>
        <v>0</v>
      </c>
      <c r="C12" s="147">
        <f t="shared" ref="C12:E12" si="2">SUM(C13:C15)</f>
        <v>0</v>
      </c>
      <c r="D12" s="147">
        <f t="shared" si="2"/>
        <v>0</v>
      </c>
      <c r="E12" s="147">
        <f t="shared" si="2"/>
        <v>0</v>
      </c>
      <c r="F12" s="147">
        <v>-3.3000000000000002E-2</v>
      </c>
      <c r="G12" s="147">
        <v>-3.3000000000000002E-2</v>
      </c>
      <c r="H12" s="147">
        <v>-3.3000000000000002E-2</v>
      </c>
      <c r="I12" s="147">
        <v>-3.3000000000000002E-2</v>
      </c>
      <c r="J12" s="147">
        <v>-3.3000000000000002E-2</v>
      </c>
      <c r="K12" s="147">
        <v>0</v>
      </c>
      <c r="L12" s="147">
        <v>0</v>
      </c>
      <c r="M12" s="147">
        <f t="shared" si="1"/>
        <v>-0.16500000000000001</v>
      </c>
    </row>
    <row r="13" spans="1:16" ht="15" thickBot="1" x14ac:dyDescent="0.4">
      <c r="A13" s="5" t="s">
        <v>5</v>
      </c>
      <c r="B13" s="147">
        <v>0</v>
      </c>
      <c r="C13" s="147">
        <v>0</v>
      </c>
      <c r="D13" s="147">
        <v>0</v>
      </c>
      <c r="E13" s="147">
        <v>0</v>
      </c>
      <c r="F13" s="147">
        <v>-3.3000000000000002E-2</v>
      </c>
      <c r="G13" s="147">
        <v>-3.3000000000000002E-2</v>
      </c>
      <c r="H13" s="147">
        <v>-3.3000000000000002E-2</v>
      </c>
      <c r="I13" s="147">
        <v>-3.3000000000000002E-2</v>
      </c>
      <c r="J13" s="147">
        <v>-3.3000000000000002E-2</v>
      </c>
      <c r="K13" s="147">
        <v>0</v>
      </c>
      <c r="L13" s="147">
        <v>0</v>
      </c>
      <c r="M13" s="147">
        <f t="shared" si="1"/>
        <v>-0.16500000000000001</v>
      </c>
    </row>
    <row r="14" spans="1:16" ht="15" thickBot="1" x14ac:dyDescent="0.4">
      <c r="A14" s="5" t="s">
        <v>6</v>
      </c>
      <c r="B14" s="147">
        <v>0</v>
      </c>
      <c r="C14" s="147">
        <v>0</v>
      </c>
      <c r="D14" s="147">
        <v>0</v>
      </c>
      <c r="E14" s="147">
        <v>0</v>
      </c>
      <c r="F14" s="147">
        <v>0</v>
      </c>
      <c r="G14" s="147">
        <v>0</v>
      </c>
      <c r="H14" s="147">
        <v>0</v>
      </c>
      <c r="I14" s="147">
        <v>0</v>
      </c>
      <c r="J14" s="147">
        <v>0</v>
      </c>
      <c r="K14" s="147">
        <v>0</v>
      </c>
      <c r="L14" s="147">
        <v>0</v>
      </c>
      <c r="M14" s="147">
        <f t="shared" si="1"/>
        <v>0</v>
      </c>
      <c r="O14" s="67"/>
      <c r="P14" s="74"/>
    </row>
    <row r="15" spans="1:16" ht="15" thickBot="1" x14ac:dyDescent="0.4">
      <c r="A15" s="5" t="s">
        <v>7</v>
      </c>
      <c r="B15" s="147">
        <v>0</v>
      </c>
      <c r="C15" s="147">
        <v>0</v>
      </c>
      <c r="D15" s="147">
        <v>0</v>
      </c>
      <c r="E15" s="147">
        <v>0</v>
      </c>
      <c r="F15" s="147">
        <v>0</v>
      </c>
      <c r="G15" s="147">
        <v>0</v>
      </c>
      <c r="H15" s="147">
        <v>0</v>
      </c>
      <c r="I15" s="147">
        <v>0</v>
      </c>
      <c r="J15" s="147">
        <v>0</v>
      </c>
      <c r="K15" s="147">
        <v>0</v>
      </c>
      <c r="L15" s="147">
        <v>0</v>
      </c>
      <c r="M15" s="147">
        <f t="shared" si="1"/>
        <v>0</v>
      </c>
      <c r="O15" s="67"/>
      <c r="P15" s="74"/>
    </row>
    <row r="16" spans="1:16" ht="29" x14ac:dyDescent="0.35">
      <c r="A16" s="3" t="s">
        <v>9</v>
      </c>
      <c r="B16" s="147">
        <v>0.39900000000000002</v>
      </c>
      <c r="C16" s="147">
        <v>4.6479999999999997</v>
      </c>
      <c r="D16" s="147">
        <v>1.42</v>
      </c>
      <c r="E16" s="147">
        <v>0.90900000000000003</v>
      </c>
      <c r="F16" s="147">
        <v>0</v>
      </c>
      <c r="G16" s="147">
        <v>0</v>
      </c>
      <c r="H16" s="147">
        <v>0</v>
      </c>
      <c r="I16" s="147">
        <v>0</v>
      </c>
      <c r="J16" s="147">
        <v>0</v>
      </c>
      <c r="K16" s="147">
        <v>0</v>
      </c>
      <c r="L16" s="147">
        <v>0</v>
      </c>
      <c r="M16" s="147">
        <f t="shared" si="1"/>
        <v>7.3759999999999994</v>
      </c>
    </row>
    <row r="17" spans="1:13" x14ac:dyDescent="0.35">
      <c r="A17" s="3" t="s">
        <v>10</v>
      </c>
      <c r="B17" s="147">
        <f>SUM(B18:B20)</f>
        <v>0</v>
      </c>
      <c r="C17" s="147">
        <v>0</v>
      </c>
      <c r="D17" s="147">
        <v>0</v>
      </c>
      <c r="E17" s="147">
        <v>0</v>
      </c>
      <c r="F17" s="147">
        <v>0</v>
      </c>
      <c r="G17" s="147">
        <v>0</v>
      </c>
      <c r="H17" s="147">
        <v>0</v>
      </c>
      <c r="I17" s="147">
        <v>0</v>
      </c>
      <c r="J17" s="147">
        <v>0</v>
      </c>
      <c r="K17" s="147">
        <v>0</v>
      </c>
      <c r="L17" s="147">
        <v>0</v>
      </c>
      <c r="M17" s="147">
        <f t="shared" si="1"/>
        <v>0</v>
      </c>
    </row>
    <row r="18" spans="1:13" x14ac:dyDescent="0.35">
      <c r="A18" s="5" t="s">
        <v>5</v>
      </c>
      <c r="B18" s="147">
        <v>0</v>
      </c>
      <c r="C18" s="147">
        <v>0</v>
      </c>
      <c r="D18" s="147">
        <v>0</v>
      </c>
      <c r="E18" s="147">
        <v>0</v>
      </c>
      <c r="F18" s="147">
        <v>0</v>
      </c>
      <c r="G18" s="147">
        <v>0</v>
      </c>
      <c r="H18" s="147">
        <v>0</v>
      </c>
      <c r="I18" s="147">
        <v>0</v>
      </c>
      <c r="J18" s="147">
        <v>0</v>
      </c>
      <c r="K18" s="147">
        <v>0</v>
      </c>
      <c r="L18" s="147">
        <v>0</v>
      </c>
      <c r="M18" s="147">
        <f t="shared" si="1"/>
        <v>0</v>
      </c>
    </row>
    <row r="19" spans="1:13" x14ac:dyDescent="0.35">
      <c r="A19" s="5" t="s">
        <v>6</v>
      </c>
      <c r="B19" s="147">
        <v>0</v>
      </c>
      <c r="C19" s="147">
        <v>0</v>
      </c>
      <c r="D19" s="147">
        <v>0</v>
      </c>
      <c r="E19" s="147">
        <v>0</v>
      </c>
      <c r="F19" s="147">
        <v>0</v>
      </c>
      <c r="G19" s="147">
        <v>0</v>
      </c>
      <c r="H19" s="147">
        <v>0</v>
      </c>
      <c r="I19" s="147">
        <v>0</v>
      </c>
      <c r="J19" s="147">
        <v>0</v>
      </c>
      <c r="K19" s="147">
        <v>0</v>
      </c>
      <c r="L19" s="147">
        <v>0</v>
      </c>
      <c r="M19" s="147">
        <f t="shared" si="1"/>
        <v>0</v>
      </c>
    </row>
    <row r="20" spans="1:13" x14ac:dyDescent="0.35">
      <c r="A20" s="5" t="s">
        <v>7</v>
      </c>
      <c r="B20" s="147">
        <v>0</v>
      </c>
      <c r="C20" s="147">
        <v>0</v>
      </c>
      <c r="D20" s="147">
        <v>0</v>
      </c>
      <c r="E20" s="147">
        <v>0</v>
      </c>
      <c r="F20" s="147">
        <v>0</v>
      </c>
      <c r="G20" s="147">
        <v>0</v>
      </c>
      <c r="H20" s="147">
        <v>0</v>
      </c>
      <c r="I20" s="147">
        <v>0</v>
      </c>
      <c r="J20" s="147">
        <v>0</v>
      </c>
      <c r="K20" s="147">
        <v>0</v>
      </c>
      <c r="L20" s="147">
        <v>0</v>
      </c>
      <c r="M20" s="147">
        <f t="shared" si="1"/>
        <v>0</v>
      </c>
    </row>
    <row r="21" spans="1:13" ht="77.25" customHeight="1" x14ac:dyDescent="0.35">
      <c r="A21" s="5" t="s">
        <v>12</v>
      </c>
      <c r="B21" s="290" t="s">
        <v>532</v>
      </c>
      <c r="C21" s="290"/>
      <c r="D21" s="290"/>
      <c r="E21" s="290"/>
      <c r="F21" s="290"/>
      <c r="G21" s="290"/>
      <c r="H21" s="290"/>
      <c r="I21" s="290"/>
      <c r="J21" s="290"/>
      <c r="K21" s="290"/>
      <c r="L21" s="290"/>
      <c r="M21" s="290"/>
    </row>
    <row r="22" spans="1:13" ht="66" customHeight="1" x14ac:dyDescent="0.35">
      <c r="A22" s="5" t="s">
        <v>13</v>
      </c>
      <c r="B22" s="290" t="s">
        <v>533</v>
      </c>
      <c r="C22" s="290"/>
      <c r="D22" s="290"/>
      <c r="E22" s="290"/>
      <c r="F22" s="290"/>
      <c r="G22" s="290"/>
      <c r="H22" s="290"/>
      <c r="I22" s="290"/>
      <c r="J22" s="290"/>
      <c r="K22" s="290"/>
      <c r="L22" s="290"/>
      <c r="M22" s="290"/>
    </row>
    <row r="25" spans="1:13" x14ac:dyDescent="0.35">
      <c r="A25" s="289" t="s">
        <v>14</v>
      </c>
      <c r="B25" s="289"/>
      <c r="C25" s="289"/>
      <c r="D25" s="289"/>
      <c r="E25" s="289"/>
      <c r="F25" s="289"/>
      <c r="G25" s="289"/>
      <c r="H25" s="289"/>
      <c r="I25" s="289"/>
      <c r="J25" s="289"/>
    </row>
    <row r="26" spans="1:13" x14ac:dyDescent="0.35">
      <c r="A26" s="291" t="s">
        <v>15</v>
      </c>
      <c r="B26" s="291"/>
      <c r="C26" s="291"/>
      <c r="D26" s="291"/>
      <c r="E26" s="291"/>
      <c r="F26" s="291"/>
      <c r="G26" s="291"/>
      <c r="H26" s="291"/>
      <c r="I26" s="291"/>
      <c r="J26" s="291"/>
    </row>
    <row r="27" spans="1:13" x14ac:dyDescent="0.35">
      <c r="A27" s="290" t="s">
        <v>16</v>
      </c>
      <c r="B27" s="290"/>
      <c r="C27" s="6">
        <v>0</v>
      </c>
      <c r="D27" s="5">
        <v>1</v>
      </c>
      <c r="E27" s="5">
        <v>2</v>
      </c>
      <c r="F27" s="5">
        <v>3</v>
      </c>
      <c r="G27" s="5">
        <v>5</v>
      </c>
      <c r="H27" s="5">
        <v>10</v>
      </c>
      <c r="I27" s="292" t="s">
        <v>3</v>
      </c>
      <c r="J27" s="292"/>
    </row>
    <row r="28" spans="1:13" ht="43.5" x14ac:dyDescent="0.35">
      <c r="A28" s="146" t="s">
        <v>17</v>
      </c>
      <c r="B28" s="5" t="s">
        <v>20</v>
      </c>
      <c r="C28" s="146"/>
      <c r="D28" s="146"/>
      <c r="E28" s="146"/>
      <c r="F28" s="146"/>
      <c r="G28" s="146"/>
      <c r="H28" s="146"/>
      <c r="I28" s="290"/>
      <c r="J28" s="290"/>
    </row>
    <row r="29" spans="1:13" ht="87" x14ac:dyDescent="0.35">
      <c r="A29" s="146" t="s">
        <v>18</v>
      </c>
      <c r="B29" s="5" t="s">
        <v>21</v>
      </c>
      <c r="C29" s="146"/>
      <c r="D29" s="146"/>
      <c r="E29" s="146"/>
      <c r="F29" s="146"/>
      <c r="G29" s="146"/>
      <c r="H29" s="146"/>
      <c r="I29" s="294"/>
      <c r="J29" s="296"/>
    </row>
    <row r="30" spans="1:13" ht="87" x14ac:dyDescent="0.35">
      <c r="A30" s="146" t="s">
        <v>19</v>
      </c>
      <c r="B30" s="7" t="s">
        <v>22</v>
      </c>
      <c r="C30" s="146"/>
      <c r="D30" s="146"/>
      <c r="E30" s="146"/>
      <c r="F30" s="146"/>
      <c r="G30" s="146"/>
      <c r="H30" s="146"/>
      <c r="I30" s="290"/>
      <c r="J30" s="290"/>
    </row>
    <row r="31" spans="1:13" ht="29" x14ac:dyDescent="0.35">
      <c r="A31" s="8"/>
      <c r="B31" s="5" t="s">
        <v>23</v>
      </c>
      <c r="C31" s="146"/>
      <c r="D31" s="146"/>
      <c r="E31" s="146"/>
      <c r="F31" s="146"/>
      <c r="G31" s="146"/>
      <c r="H31" s="146"/>
      <c r="I31" s="290"/>
      <c r="J31" s="290"/>
    </row>
    <row r="32" spans="1:13" ht="43.5" x14ac:dyDescent="0.35">
      <c r="A32" s="290" t="s">
        <v>24</v>
      </c>
      <c r="B32" s="5" t="s">
        <v>20</v>
      </c>
      <c r="C32" s="290"/>
      <c r="D32" s="290"/>
      <c r="E32" s="290"/>
      <c r="F32" s="290"/>
      <c r="G32" s="290"/>
      <c r="H32" s="290"/>
      <c r="I32" s="290"/>
      <c r="J32" s="290"/>
    </row>
    <row r="33" spans="1:10" ht="87" x14ac:dyDescent="0.35">
      <c r="A33" s="290"/>
      <c r="B33" s="5" t="s">
        <v>21</v>
      </c>
      <c r="C33" s="290"/>
      <c r="D33" s="290"/>
      <c r="E33" s="290"/>
      <c r="F33" s="290"/>
      <c r="G33" s="290"/>
      <c r="H33" s="290"/>
      <c r="I33" s="290"/>
      <c r="J33" s="290"/>
    </row>
    <row r="34" spans="1:10" ht="87" x14ac:dyDescent="0.35">
      <c r="A34" s="290"/>
      <c r="B34" s="7" t="s">
        <v>25</v>
      </c>
      <c r="C34" s="290"/>
      <c r="D34" s="290"/>
      <c r="E34" s="290"/>
      <c r="F34" s="290"/>
      <c r="G34" s="290"/>
      <c r="H34" s="290"/>
      <c r="I34" s="290"/>
      <c r="J34" s="290"/>
    </row>
    <row r="35" spans="1:10" ht="29" x14ac:dyDescent="0.35">
      <c r="A35" s="290"/>
      <c r="B35" s="5" t="s">
        <v>23</v>
      </c>
      <c r="C35" s="146"/>
      <c r="D35" s="146"/>
      <c r="E35" s="146"/>
      <c r="F35" s="146"/>
      <c r="G35" s="146"/>
      <c r="H35" s="146"/>
      <c r="I35" s="290"/>
      <c r="J35" s="290"/>
    </row>
    <row r="36" spans="1:10" ht="87" x14ac:dyDescent="0.35">
      <c r="A36" s="290" t="s">
        <v>26</v>
      </c>
      <c r="B36" s="5" t="s">
        <v>22</v>
      </c>
      <c r="C36" s="294"/>
      <c r="D36" s="295"/>
      <c r="E36" s="295"/>
      <c r="F36" s="295"/>
      <c r="G36" s="295"/>
      <c r="H36" s="295"/>
      <c r="I36" s="295"/>
      <c r="J36" s="296"/>
    </row>
    <row r="37" spans="1:10" ht="29" x14ac:dyDescent="0.35">
      <c r="A37" s="290"/>
      <c r="B37" s="5" t="s">
        <v>23</v>
      </c>
      <c r="C37" s="146"/>
      <c r="D37" s="146"/>
      <c r="E37" s="146"/>
      <c r="F37" s="146"/>
      <c r="G37" s="146"/>
      <c r="H37" s="146"/>
      <c r="I37" s="290"/>
      <c r="J37" s="290"/>
    </row>
    <row r="38" spans="1:10" ht="43.5" x14ac:dyDescent="0.35">
      <c r="A38" s="146" t="s">
        <v>13</v>
      </c>
      <c r="B38" s="294"/>
      <c r="C38" s="295"/>
      <c r="D38" s="295"/>
      <c r="E38" s="295"/>
      <c r="F38" s="295"/>
      <c r="G38" s="295"/>
      <c r="H38" s="295"/>
      <c r="I38" s="295"/>
      <c r="J38" s="296"/>
    </row>
  </sheetData>
  <mergeCells count="22">
    <mergeCell ref="I30:J30"/>
    <mergeCell ref="A1:M1"/>
    <mergeCell ref="A2:A3"/>
    <mergeCell ref="B2:M2"/>
    <mergeCell ref="B21:M21"/>
    <mergeCell ref="B22:M22"/>
    <mergeCell ref="A25:J25"/>
    <mergeCell ref="A26:J26"/>
    <mergeCell ref="A27:B27"/>
    <mergeCell ref="I27:J27"/>
    <mergeCell ref="I28:J28"/>
    <mergeCell ref="I29:J29"/>
    <mergeCell ref="A36:A37"/>
    <mergeCell ref="C36:J36"/>
    <mergeCell ref="I37:J37"/>
    <mergeCell ref="B38:J38"/>
    <mergeCell ref="I31:J31"/>
    <mergeCell ref="A32:A35"/>
    <mergeCell ref="C32:J32"/>
    <mergeCell ref="C33:J33"/>
    <mergeCell ref="C34:J34"/>
    <mergeCell ref="I35:J35"/>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dimension ref="A1:N38"/>
  <sheetViews>
    <sheetView zoomScale="90" zoomScaleNormal="90" workbookViewId="0">
      <selection activeCell="P20" sqref="P20"/>
    </sheetView>
  </sheetViews>
  <sheetFormatPr defaultRowHeight="14.5" x14ac:dyDescent="0.35"/>
  <cols>
    <col min="1" max="1" width="24.7265625" customWidth="1"/>
    <col min="2" max="2" width="16" customWidth="1"/>
    <col min="3" max="3" width="11.7265625" customWidth="1"/>
    <col min="4" max="4" width="12.453125" customWidth="1"/>
    <col min="5" max="5" width="11.7265625" customWidth="1"/>
    <col min="6" max="6" width="13.54296875" customWidth="1"/>
    <col min="7" max="8" width="13.1796875" customWidth="1"/>
    <col min="9" max="9" width="12.453125" customWidth="1"/>
    <col min="10" max="10" width="13.1796875" customWidth="1"/>
    <col min="11" max="11" width="12.54296875" customWidth="1"/>
    <col min="12" max="12" width="13.26953125" customWidth="1"/>
    <col min="13" max="13" width="18.7265625" customWidth="1"/>
  </cols>
  <sheetData>
    <row r="1" spans="1:14" x14ac:dyDescent="0.35">
      <c r="A1" s="289" t="s">
        <v>0</v>
      </c>
      <c r="B1" s="289"/>
      <c r="C1" s="289"/>
      <c r="D1" s="289"/>
      <c r="E1" s="289"/>
      <c r="F1" s="289"/>
      <c r="G1" s="289"/>
      <c r="H1" s="289"/>
      <c r="I1" s="289"/>
      <c r="J1" s="289"/>
      <c r="K1" s="289"/>
      <c r="L1" s="289"/>
      <c r="M1" s="289"/>
    </row>
    <row r="2" spans="1:14" x14ac:dyDescent="0.35">
      <c r="A2" s="290" t="s">
        <v>1</v>
      </c>
      <c r="B2" s="291" t="s">
        <v>2</v>
      </c>
      <c r="C2" s="291"/>
      <c r="D2" s="291"/>
      <c r="E2" s="291"/>
      <c r="F2" s="291"/>
      <c r="G2" s="291"/>
      <c r="H2" s="291"/>
      <c r="I2" s="291"/>
      <c r="J2" s="291"/>
      <c r="K2" s="291"/>
      <c r="L2" s="291"/>
      <c r="M2" s="291"/>
    </row>
    <row r="3" spans="1:14" x14ac:dyDescent="0.35">
      <c r="A3" s="290"/>
      <c r="B3" s="1">
        <v>0</v>
      </c>
      <c r="C3" s="1">
        <v>1</v>
      </c>
      <c r="D3" s="1">
        <v>2</v>
      </c>
      <c r="E3" s="1">
        <v>3</v>
      </c>
      <c r="F3" s="1">
        <v>4</v>
      </c>
      <c r="G3" s="1">
        <v>5</v>
      </c>
      <c r="H3" s="1">
        <v>6</v>
      </c>
      <c r="I3" s="1">
        <v>7</v>
      </c>
      <c r="J3" s="1">
        <v>8</v>
      </c>
      <c r="K3" s="1">
        <v>9</v>
      </c>
      <c r="L3" s="1">
        <v>10</v>
      </c>
      <c r="M3" s="2" t="s">
        <v>3</v>
      </c>
    </row>
    <row r="4" spans="1:14" ht="32.25" customHeight="1" x14ac:dyDescent="0.35">
      <c r="A4" s="3" t="s">
        <v>4</v>
      </c>
      <c r="B4" s="63">
        <f>SUM(B5:B7)</f>
        <v>0</v>
      </c>
      <c r="C4" s="63">
        <f t="shared" ref="C4:L4" si="0">SUM(C5:C7)</f>
        <v>0</v>
      </c>
      <c r="D4" s="63">
        <f t="shared" si="0"/>
        <v>0</v>
      </c>
      <c r="E4" s="63">
        <f t="shared" si="0"/>
        <v>0</v>
      </c>
      <c r="F4" s="63">
        <f t="shared" si="0"/>
        <v>0</v>
      </c>
      <c r="G4" s="63">
        <f t="shared" si="0"/>
        <v>0</v>
      </c>
      <c r="H4" s="63">
        <f t="shared" si="0"/>
        <v>0</v>
      </c>
      <c r="I4" s="63">
        <f t="shared" si="0"/>
        <v>0</v>
      </c>
      <c r="J4" s="63">
        <f t="shared" si="0"/>
        <v>0</v>
      </c>
      <c r="K4" s="63">
        <f t="shared" si="0"/>
        <v>0</v>
      </c>
      <c r="L4" s="63">
        <f t="shared" si="0"/>
        <v>0</v>
      </c>
      <c r="M4" s="63">
        <f>SUM(B4:L4)</f>
        <v>0</v>
      </c>
    </row>
    <row r="5" spans="1:14" x14ac:dyDescent="0.35">
      <c r="A5" s="5" t="s">
        <v>5</v>
      </c>
      <c r="B5" s="63">
        <v>0</v>
      </c>
      <c r="C5" s="63">
        <v>0</v>
      </c>
      <c r="D5" s="63">
        <v>0</v>
      </c>
      <c r="E5" s="63">
        <v>0</v>
      </c>
      <c r="F5" s="63">
        <v>0</v>
      </c>
      <c r="G5" s="63">
        <v>0</v>
      </c>
      <c r="H5" s="63">
        <v>0</v>
      </c>
      <c r="I5" s="63">
        <v>0</v>
      </c>
      <c r="J5" s="63">
        <v>0</v>
      </c>
      <c r="K5" s="63">
        <v>0</v>
      </c>
      <c r="L5" s="63">
        <v>0</v>
      </c>
      <c r="M5" s="63">
        <f t="shared" ref="M5:M20" si="1">SUM(B5:L5)</f>
        <v>0</v>
      </c>
    </row>
    <row r="6" spans="1:14" x14ac:dyDescent="0.35">
      <c r="A6" s="5" t="s">
        <v>6</v>
      </c>
      <c r="B6" s="63">
        <v>0</v>
      </c>
      <c r="C6" s="63">
        <v>0</v>
      </c>
      <c r="D6" s="63">
        <v>0</v>
      </c>
      <c r="E6" s="63">
        <v>0</v>
      </c>
      <c r="F6" s="63">
        <v>0</v>
      </c>
      <c r="G6" s="63">
        <v>0</v>
      </c>
      <c r="H6" s="63">
        <v>0</v>
      </c>
      <c r="I6" s="63">
        <v>0</v>
      </c>
      <c r="J6" s="63">
        <v>0</v>
      </c>
      <c r="K6" s="63">
        <v>0</v>
      </c>
      <c r="L6" s="63">
        <v>0</v>
      </c>
      <c r="M6" s="63">
        <f t="shared" si="1"/>
        <v>0</v>
      </c>
    </row>
    <row r="7" spans="1:14" ht="42.75" customHeight="1" x14ac:dyDescent="0.35">
      <c r="A7" s="5" t="s">
        <v>7</v>
      </c>
      <c r="B7" s="63">
        <v>0</v>
      </c>
      <c r="C7" s="63">
        <v>0</v>
      </c>
      <c r="D7" s="63">
        <v>0</v>
      </c>
      <c r="E7" s="63">
        <v>0</v>
      </c>
      <c r="F7" s="63">
        <v>0</v>
      </c>
      <c r="G7" s="63">
        <v>0</v>
      </c>
      <c r="H7" s="63">
        <v>0</v>
      </c>
      <c r="I7" s="63">
        <v>0</v>
      </c>
      <c r="J7" s="63">
        <v>0</v>
      </c>
      <c r="K7" s="63">
        <v>0</v>
      </c>
      <c r="L7" s="63">
        <v>0</v>
      </c>
      <c r="M7" s="63">
        <f t="shared" si="1"/>
        <v>0</v>
      </c>
    </row>
    <row r="8" spans="1:14" ht="31.5" customHeight="1" x14ac:dyDescent="0.35">
      <c r="A8" s="3" t="s">
        <v>8</v>
      </c>
      <c r="B8" s="63">
        <f>SUM(B9:B11)</f>
        <v>12</v>
      </c>
      <c r="C8" s="63">
        <f t="shared" ref="C8:L8" si="2">SUM(C9:C11)</f>
        <v>10</v>
      </c>
      <c r="D8" s="63">
        <f t="shared" si="2"/>
        <v>10</v>
      </c>
      <c r="E8" s="63">
        <f t="shared" si="2"/>
        <v>10</v>
      </c>
      <c r="F8" s="63">
        <f t="shared" si="2"/>
        <v>0</v>
      </c>
      <c r="G8" s="63">
        <f t="shared" si="2"/>
        <v>0</v>
      </c>
      <c r="H8" s="63">
        <f t="shared" si="2"/>
        <v>0</v>
      </c>
      <c r="I8" s="63">
        <f t="shared" si="2"/>
        <v>0</v>
      </c>
      <c r="J8" s="63">
        <f t="shared" si="2"/>
        <v>0</v>
      </c>
      <c r="K8" s="63">
        <f t="shared" si="2"/>
        <v>0</v>
      </c>
      <c r="L8" s="63">
        <f t="shared" si="2"/>
        <v>0</v>
      </c>
      <c r="M8" s="63">
        <f t="shared" si="1"/>
        <v>42</v>
      </c>
      <c r="N8">
        <f>SUM(B8:L8)</f>
        <v>42</v>
      </c>
    </row>
    <row r="9" spans="1:14" x14ac:dyDescent="0.35">
      <c r="A9" s="5" t="s">
        <v>5</v>
      </c>
      <c r="B9" s="63">
        <v>12</v>
      </c>
      <c r="C9" s="63">
        <v>10</v>
      </c>
      <c r="D9" s="63">
        <v>10</v>
      </c>
      <c r="E9" s="63">
        <v>10</v>
      </c>
      <c r="F9" s="63">
        <v>0</v>
      </c>
      <c r="G9" s="63">
        <v>0</v>
      </c>
      <c r="H9" s="63">
        <v>0</v>
      </c>
      <c r="I9" s="63">
        <v>0</v>
      </c>
      <c r="J9" s="63">
        <v>0</v>
      </c>
      <c r="K9" s="63">
        <v>0</v>
      </c>
      <c r="L9" s="63">
        <v>0</v>
      </c>
      <c r="M9" s="63">
        <f t="shared" si="1"/>
        <v>42</v>
      </c>
    </row>
    <row r="10" spans="1:14" x14ac:dyDescent="0.35">
      <c r="A10" s="5" t="s">
        <v>6</v>
      </c>
      <c r="B10" s="63">
        <v>0</v>
      </c>
      <c r="C10" s="63">
        <v>0</v>
      </c>
      <c r="D10" s="63">
        <v>0</v>
      </c>
      <c r="E10" s="63">
        <v>0</v>
      </c>
      <c r="F10" s="63">
        <v>0</v>
      </c>
      <c r="G10" s="63">
        <v>0</v>
      </c>
      <c r="H10" s="63">
        <v>0</v>
      </c>
      <c r="I10" s="63">
        <v>0</v>
      </c>
      <c r="J10" s="63">
        <v>0</v>
      </c>
      <c r="K10" s="63">
        <v>0</v>
      </c>
      <c r="L10" s="63">
        <v>0</v>
      </c>
      <c r="M10" s="63">
        <f t="shared" si="1"/>
        <v>0</v>
      </c>
    </row>
    <row r="11" spans="1:14" ht="44.25" customHeight="1" x14ac:dyDescent="0.35">
      <c r="A11" s="5" t="s">
        <v>7</v>
      </c>
      <c r="B11" s="63">
        <v>0</v>
      </c>
      <c r="C11" s="63">
        <v>0</v>
      </c>
      <c r="D11" s="63">
        <v>0</v>
      </c>
      <c r="E11" s="63">
        <v>0</v>
      </c>
      <c r="F11" s="63">
        <v>0</v>
      </c>
      <c r="G11" s="63">
        <v>0</v>
      </c>
      <c r="H11" s="63">
        <v>0</v>
      </c>
      <c r="I11" s="63">
        <v>0</v>
      </c>
      <c r="J11" s="63">
        <v>0</v>
      </c>
      <c r="K11" s="63">
        <v>0</v>
      </c>
      <c r="L11" s="63">
        <v>0</v>
      </c>
      <c r="M11" s="63">
        <f t="shared" si="1"/>
        <v>0</v>
      </c>
    </row>
    <row r="12" spans="1:14" x14ac:dyDescent="0.35">
      <c r="A12" s="3" t="s">
        <v>11</v>
      </c>
      <c r="B12" s="63">
        <f>SUM(B13:B15)</f>
        <v>-12</v>
      </c>
      <c r="C12" s="63">
        <f t="shared" ref="C12:L12" si="3">SUM(C13:C15)</f>
        <v>-10</v>
      </c>
      <c r="D12" s="63">
        <f t="shared" si="3"/>
        <v>-10</v>
      </c>
      <c r="E12" s="63">
        <f t="shared" si="3"/>
        <v>-10</v>
      </c>
      <c r="F12" s="63">
        <f t="shared" si="3"/>
        <v>0</v>
      </c>
      <c r="G12" s="63">
        <f t="shared" si="3"/>
        <v>0</v>
      </c>
      <c r="H12" s="63">
        <f t="shared" si="3"/>
        <v>0</v>
      </c>
      <c r="I12" s="63">
        <f t="shared" si="3"/>
        <v>0</v>
      </c>
      <c r="J12" s="63">
        <f t="shared" si="3"/>
        <v>0</v>
      </c>
      <c r="K12" s="63">
        <f t="shared" si="3"/>
        <v>0</v>
      </c>
      <c r="L12" s="63">
        <f t="shared" si="3"/>
        <v>0</v>
      </c>
      <c r="M12" s="63">
        <f t="shared" si="1"/>
        <v>-42</v>
      </c>
    </row>
    <row r="13" spans="1:14" x14ac:dyDescent="0.35">
      <c r="A13" s="5" t="s">
        <v>5</v>
      </c>
      <c r="B13" s="63">
        <v>-12</v>
      </c>
      <c r="C13" s="63">
        <v>-10</v>
      </c>
      <c r="D13" s="63">
        <v>-10</v>
      </c>
      <c r="E13" s="63">
        <v>-10</v>
      </c>
      <c r="F13" s="63">
        <v>0</v>
      </c>
      <c r="G13" s="63">
        <v>0</v>
      </c>
      <c r="H13" s="63">
        <v>0</v>
      </c>
      <c r="I13" s="63">
        <v>0</v>
      </c>
      <c r="J13" s="63">
        <v>0</v>
      </c>
      <c r="K13" s="63">
        <v>0</v>
      </c>
      <c r="L13" s="63">
        <v>0</v>
      </c>
      <c r="M13" s="63">
        <f t="shared" si="1"/>
        <v>-42</v>
      </c>
    </row>
    <row r="14" spans="1:14" x14ac:dyDescent="0.35">
      <c r="A14" s="5" t="s">
        <v>6</v>
      </c>
      <c r="B14" s="63">
        <v>0</v>
      </c>
      <c r="C14" s="63">
        <v>0</v>
      </c>
      <c r="D14" s="63">
        <v>0</v>
      </c>
      <c r="E14" s="63">
        <v>0</v>
      </c>
      <c r="F14" s="63">
        <v>0</v>
      </c>
      <c r="G14" s="63">
        <v>0</v>
      </c>
      <c r="H14" s="63">
        <v>0</v>
      </c>
      <c r="I14" s="63">
        <v>0</v>
      </c>
      <c r="J14" s="63">
        <v>0</v>
      </c>
      <c r="K14" s="63">
        <v>0</v>
      </c>
      <c r="L14" s="63">
        <v>0</v>
      </c>
      <c r="M14" s="63">
        <f t="shared" si="1"/>
        <v>0</v>
      </c>
    </row>
    <row r="15" spans="1:14" ht="43.5" customHeight="1" x14ac:dyDescent="0.35">
      <c r="A15" s="5" t="s">
        <v>7</v>
      </c>
      <c r="B15" s="63">
        <v>0</v>
      </c>
      <c r="C15" s="63">
        <v>0</v>
      </c>
      <c r="D15" s="63">
        <v>0</v>
      </c>
      <c r="E15" s="63">
        <v>0</v>
      </c>
      <c r="F15" s="63">
        <v>0</v>
      </c>
      <c r="G15" s="63">
        <v>0</v>
      </c>
      <c r="H15" s="63">
        <v>0</v>
      </c>
      <c r="I15" s="63">
        <v>0</v>
      </c>
      <c r="J15" s="63">
        <v>0</v>
      </c>
      <c r="K15" s="63">
        <v>0</v>
      </c>
      <c r="L15" s="63">
        <v>0</v>
      </c>
      <c r="M15" s="63">
        <f t="shared" si="1"/>
        <v>0</v>
      </c>
    </row>
    <row r="16" spans="1:14" ht="43.5" customHeight="1" x14ac:dyDescent="0.35">
      <c r="A16" s="3" t="s">
        <v>9</v>
      </c>
      <c r="B16" s="63">
        <v>0</v>
      </c>
      <c r="C16" s="63">
        <v>0</v>
      </c>
      <c r="D16" s="63">
        <v>0</v>
      </c>
      <c r="E16" s="63">
        <v>0</v>
      </c>
      <c r="F16" s="63">
        <v>0</v>
      </c>
      <c r="G16" s="63">
        <v>0</v>
      </c>
      <c r="H16" s="63">
        <v>0</v>
      </c>
      <c r="I16" s="63">
        <v>0</v>
      </c>
      <c r="J16" s="63">
        <v>0</v>
      </c>
      <c r="K16" s="63">
        <v>0</v>
      </c>
      <c r="L16" s="63">
        <v>0</v>
      </c>
      <c r="M16" s="63">
        <f t="shared" si="1"/>
        <v>0</v>
      </c>
    </row>
    <row r="17" spans="1:13" ht="43.5" customHeight="1" x14ac:dyDescent="0.35">
      <c r="A17" s="3" t="s">
        <v>10</v>
      </c>
      <c r="B17" s="63">
        <f>SUM(B18:B20)</f>
        <v>0</v>
      </c>
      <c r="C17" s="63">
        <f t="shared" ref="C17:L17" si="4">SUM(C18:C20)</f>
        <v>0</v>
      </c>
      <c r="D17" s="63">
        <f t="shared" si="4"/>
        <v>0</v>
      </c>
      <c r="E17" s="63">
        <f t="shared" si="4"/>
        <v>0</v>
      </c>
      <c r="F17" s="63">
        <f t="shared" si="4"/>
        <v>0</v>
      </c>
      <c r="G17" s="63">
        <f t="shared" si="4"/>
        <v>0</v>
      </c>
      <c r="H17" s="63">
        <f t="shared" si="4"/>
        <v>0</v>
      </c>
      <c r="I17" s="63">
        <f t="shared" si="4"/>
        <v>0</v>
      </c>
      <c r="J17" s="63">
        <f t="shared" si="4"/>
        <v>0</v>
      </c>
      <c r="K17" s="63">
        <f t="shared" si="4"/>
        <v>0</v>
      </c>
      <c r="L17" s="63">
        <f t="shared" si="4"/>
        <v>0</v>
      </c>
      <c r="M17" s="63">
        <f t="shared" si="1"/>
        <v>0</v>
      </c>
    </row>
    <row r="18" spans="1:13" ht="43.5" customHeight="1" x14ac:dyDescent="0.35">
      <c r="A18" s="5" t="s">
        <v>5</v>
      </c>
      <c r="B18" s="63">
        <v>0</v>
      </c>
      <c r="C18" s="63">
        <v>0</v>
      </c>
      <c r="D18" s="63">
        <v>0</v>
      </c>
      <c r="E18" s="63">
        <v>0</v>
      </c>
      <c r="F18" s="63">
        <v>0</v>
      </c>
      <c r="G18" s="63">
        <v>0</v>
      </c>
      <c r="H18" s="63">
        <v>0</v>
      </c>
      <c r="I18" s="63">
        <v>0</v>
      </c>
      <c r="J18" s="63">
        <v>0</v>
      </c>
      <c r="K18" s="63">
        <v>0</v>
      </c>
      <c r="L18" s="63">
        <v>0</v>
      </c>
      <c r="M18" s="63">
        <f t="shared" si="1"/>
        <v>0</v>
      </c>
    </row>
    <row r="19" spans="1:13" ht="43.5" customHeight="1" x14ac:dyDescent="0.35">
      <c r="A19" s="5" t="s">
        <v>6</v>
      </c>
      <c r="B19" s="63">
        <v>0</v>
      </c>
      <c r="C19" s="63">
        <v>0</v>
      </c>
      <c r="D19" s="63">
        <v>0</v>
      </c>
      <c r="E19" s="63">
        <v>0</v>
      </c>
      <c r="F19" s="63">
        <v>0</v>
      </c>
      <c r="G19" s="63">
        <v>0</v>
      </c>
      <c r="H19" s="63">
        <v>0</v>
      </c>
      <c r="I19" s="63">
        <v>0</v>
      </c>
      <c r="J19" s="63">
        <v>0</v>
      </c>
      <c r="K19" s="63">
        <v>0</v>
      </c>
      <c r="L19" s="63">
        <v>0</v>
      </c>
      <c r="M19" s="63">
        <f t="shared" si="1"/>
        <v>0</v>
      </c>
    </row>
    <row r="20" spans="1:13" ht="43.5" customHeight="1" x14ac:dyDescent="0.35">
      <c r="A20" s="5" t="s">
        <v>7</v>
      </c>
      <c r="B20" s="63">
        <v>0</v>
      </c>
      <c r="C20" s="63">
        <v>0</v>
      </c>
      <c r="D20" s="63">
        <v>0</v>
      </c>
      <c r="E20" s="63">
        <v>0</v>
      </c>
      <c r="F20" s="63">
        <v>0</v>
      </c>
      <c r="G20" s="63">
        <v>0</v>
      </c>
      <c r="H20" s="63">
        <v>0</v>
      </c>
      <c r="I20" s="63">
        <v>0</v>
      </c>
      <c r="J20" s="63">
        <v>0</v>
      </c>
      <c r="K20" s="63">
        <v>0</v>
      </c>
      <c r="L20" s="63">
        <v>0</v>
      </c>
      <c r="M20" s="63">
        <f t="shared" si="1"/>
        <v>0</v>
      </c>
    </row>
    <row r="21" spans="1:13" ht="34.5" customHeight="1" x14ac:dyDescent="0.35">
      <c r="A21" s="5" t="s">
        <v>64</v>
      </c>
      <c r="B21" s="290" t="s">
        <v>49</v>
      </c>
      <c r="C21" s="290"/>
      <c r="D21" s="290"/>
      <c r="E21" s="290"/>
      <c r="F21" s="290"/>
      <c r="G21" s="290"/>
      <c r="H21" s="290"/>
      <c r="I21" s="290"/>
      <c r="J21" s="290"/>
      <c r="K21" s="290"/>
      <c r="L21" s="290"/>
      <c r="M21" s="290"/>
    </row>
    <row r="22" spans="1:13" ht="58" x14ac:dyDescent="0.35">
      <c r="A22" s="5" t="s">
        <v>13</v>
      </c>
      <c r="B22" s="290" t="s">
        <v>50</v>
      </c>
      <c r="C22" s="290"/>
      <c r="D22" s="290"/>
      <c r="E22" s="290"/>
      <c r="F22" s="290"/>
      <c r="G22" s="290"/>
      <c r="H22" s="290"/>
      <c r="I22" s="290"/>
      <c r="J22" s="290"/>
      <c r="K22" s="290"/>
      <c r="L22" s="290"/>
      <c r="M22" s="290"/>
    </row>
    <row r="25" spans="1:13" ht="30" customHeight="1" x14ac:dyDescent="0.35">
      <c r="A25" s="289" t="s">
        <v>14</v>
      </c>
      <c r="B25" s="289"/>
      <c r="C25" s="289"/>
      <c r="D25" s="289"/>
      <c r="E25" s="289"/>
      <c r="F25" s="289"/>
      <c r="G25" s="289"/>
      <c r="H25" s="289"/>
      <c r="I25" s="289"/>
      <c r="J25" s="289"/>
    </row>
    <row r="26" spans="1:13" x14ac:dyDescent="0.35">
      <c r="A26" s="291" t="s">
        <v>15</v>
      </c>
      <c r="B26" s="291"/>
      <c r="C26" s="291"/>
      <c r="D26" s="291"/>
      <c r="E26" s="291"/>
      <c r="F26" s="291"/>
      <c r="G26" s="291"/>
      <c r="H26" s="291"/>
      <c r="I26" s="291"/>
      <c r="J26" s="291"/>
    </row>
    <row r="27" spans="1:13" ht="45" customHeight="1" x14ac:dyDescent="0.35">
      <c r="A27" s="290" t="s">
        <v>16</v>
      </c>
      <c r="B27" s="290"/>
      <c r="C27" s="6">
        <v>0</v>
      </c>
      <c r="D27" s="5">
        <v>1</v>
      </c>
      <c r="E27" s="5">
        <v>2</v>
      </c>
      <c r="F27" s="5">
        <v>3</v>
      </c>
      <c r="G27" s="5">
        <v>5</v>
      </c>
      <c r="H27" s="5">
        <v>10</v>
      </c>
      <c r="I27" s="292" t="s">
        <v>3</v>
      </c>
      <c r="J27" s="292"/>
    </row>
    <row r="28" spans="1:13" ht="29" x14ac:dyDescent="0.35">
      <c r="A28" s="4" t="s">
        <v>17</v>
      </c>
      <c r="B28" s="5" t="s">
        <v>20</v>
      </c>
      <c r="C28" s="4"/>
      <c r="D28" s="4"/>
      <c r="E28" s="4"/>
      <c r="F28" s="4"/>
      <c r="G28" s="4"/>
      <c r="H28" s="4"/>
      <c r="I28" s="290"/>
      <c r="J28" s="290"/>
    </row>
    <row r="29" spans="1:13" ht="43.5" x14ac:dyDescent="0.35">
      <c r="A29" s="4" t="s">
        <v>18</v>
      </c>
      <c r="B29" s="5" t="s">
        <v>21</v>
      </c>
      <c r="C29" s="4"/>
      <c r="D29" s="4"/>
      <c r="E29" s="4"/>
      <c r="F29" s="4"/>
      <c r="G29" s="4"/>
      <c r="H29" s="4"/>
      <c r="I29" s="294"/>
      <c r="J29" s="296"/>
    </row>
    <row r="30" spans="1:13" ht="58" x14ac:dyDescent="0.35">
      <c r="A30" s="4" t="s">
        <v>19</v>
      </c>
      <c r="B30" s="7" t="s">
        <v>22</v>
      </c>
      <c r="C30" s="4"/>
      <c r="D30" s="4"/>
      <c r="E30" s="4"/>
      <c r="F30" s="4"/>
      <c r="G30" s="4"/>
      <c r="H30" s="4"/>
      <c r="I30" s="290"/>
      <c r="J30" s="290"/>
    </row>
    <row r="31" spans="1:13" x14ac:dyDescent="0.35">
      <c r="A31" s="8"/>
      <c r="B31" s="5" t="s">
        <v>23</v>
      </c>
      <c r="C31" s="4"/>
      <c r="D31" s="4"/>
      <c r="E31" s="4"/>
      <c r="F31" s="4"/>
      <c r="G31" s="4"/>
      <c r="H31" s="4"/>
      <c r="I31" s="290"/>
      <c r="J31" s="290"/>
    </row>
    <row r="32" spans="1:13" ht="29" x14ac:dyDescent="0.35">
      <c r="A32" s="290" t="s">
        <v>24</v>
      </c>
      <c r="B32" s="5" t="s">
        <v>20</v>
      </c>
      <c r="C32" s="290"/>
      <c r="D32" s="290"/>
      <c r="E32" s="290"/>
      <c r="F32" s="290"/>
      <c r="G32" s="290"/>
      <c r="H32" s="290"/>
      <c r="I32" s="290"/>
      <c r="J32" s="290"/>
    </row>
    <row r="33" spans="1:10" ht="43.5" x14ac:dyDescent="0.35">
      <c r="A33" s="290"/>
      <c r="B33" s="5" t="s">
        <v>21</v>
      </c>
      <c r="C33" s="290"/>
      <c r="D33" s="290"/>
      <c r="E33" s="290"/>
      <c r="F33" s="290"/>
      <c r="G33" s="290"/>
      <c r="H33" s="290"/>
      <c r="I33" s="290"/>
      <c r="J33" s="290"/>
    </row>
    <row r="34" spans="1:10" ht="58" x14ac:dyDescent="0.35">
      <c r="A34" s="290"/>
      <c r="B34" s="7" t="s">
        <v>25</v>
      </c>
      <c r="C34" s="290" t="s">
        <v>51</v>
      </c>
      <c r="D34" s="290"/>
      <c r="E34" s="290"/>
      <c r="F34" s="290"/>
      <c r="G34" s="290"/>
      <c r="H34" s="290"/>
      <c r="I34" s="290"/>
      <c r="J34" s="290"/>
    </row>
    <row r="35" spans="1:10" x14ac:dyDescent="0.35">
      <c r="A35" s="290"/>
      <c r="B35" s="5" t="s">
        <v>23</v>
      </c>
      <c r="C35" s="4"/>
      <c r="D35" s="4"/>
      <c r="E35" s="4"/>
      <c r="F35" s="4"/>
      <c r="G35" s="4"/>
      <c r="H35" s="4"/>
      <c r="I35" s="290"/>
      <c r="J35" s="290"/>
    </row>
    <row r="36" spans="1:10" ht="46.5" customHeight="1" x14ac:dyDescent="0.35">
      <c r="A36" s="290" t="s">
        <v>26</v>
      </c>
      <c r="B36" s="5" t="s">
        <v>45</v>
      </c>
      <c r="C36" s="294" t="s">
        <v>52</v>
      </c>
      <c r="D36" s="295"/>
      <c r="E36" s="295"/>
      <c r="F36" s="295"/>
      <c r="G36" s="295"/>
      <c r="H36" s="295"/>
      <c r="I36" s="295"/>
      <c r="J36" s="296"/>
    </row>
    <row r="37" spans="1:10" x14ac:dyDescent="0.35">
      <c r="A37" s="290"/>
      <c r="B37" s="5" t="s">
        <v>23</v>
      </c>
      <c r="C37" s="4"/>
      <c r="D37" s="4"/>
      <c r="E37" s="4"/>
      <c r="F37" s="4"/>
      <c r="G37" s="4"/>
      <c r="H37" s="4"/>
      <c r="I37" s="290"/>
      <c r="J37" s="290"/>
    </row>
    <row r="38" spans="1:10" ht="58" x14ac:dyDescent="0.35">
      <c r="A38" s="4" t="s">
        <v>13</v>
      </c>
      <c r="B38" s="4"/>
      <c r="C38" s="4"/>
      <c r="D38" s="4"/>
      <c r="E38" s="4"/>
      <c r="F38" s="4"/>
      <c r="G38" s="4"/>
      <c r="H38" s="4"/>
      <c r="I38" s="290"/>
      <c r="J38" s="290"/>
    </row>
  </sheetData>
  <mergeCells count="22">
    <mergeCell ref="A25:J25"/>
    <mergeCell ref="A1:M1"/>
    <mergeCell ref="A2:A3"/>
    <mergeCell ref="B2:M2"/>
    <mergeCell ref="B21:M21"/>
    <mergeCell ref="B22:M22"/>
    <mergeCell ref="A26:J26"/>
    <mergeCell ref="A27:B27"/>
    <mergeCell ref="I27:J27"/>
    <mergeCell ref="I28:J28"/>
    <mergeCell ref="I30:J30"/>
    <mergeCell ref="I38:J38"/>
    <mergeCell ref="I29:J29"/>
    <mergeCell ref="C36:J36"/>
    <mergeCell ref="A32:A35"/>
    <mergeCell ref="C32:J32"/>
    <mergeCell ref="C33:J33"/>
    <mergeCell ref="C34:J34"/>
    <mergeCell ref="I35:J35"/>
    <mergeCell ref="A36:A37"/>
    <mergeCell ref="I37:J37"/>
    <mergeCell ref="I31:J31"/>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dimension ref="A1:M38"/>
  <sheetViews>
    <sheetView zoomScale="90" zoomScaleNormal="90" workbookViewId="0">
      <selection activeCell="P20" sqref="P20"/>
    </sheetView>
  </sheetViews>
  <sheetFormatPr defaultRowHeight="14.5" x14ac:dyDescent="0.35"/>
  <cols>
    <col min="1" max="1" width="26.1796875" customWidth="1"/>
    <col min="2" max="2" width="18.453125" customWidth="1"/>
    <col min="3" max="3" width="13.453125" customWidth="1"/>
    <col min="4" max="4" width="12.54296875" customWidth="1"/>
    <col min="5" max="5" width="13.7265625" customWidth="1"/>
    <col min="6" max="6" width="12.453125" customWidth="1"/>
    <col min="7" max="7" width="12.26953125" customWidth="1"/>
    <col min="8" max="8" width="12.1796875" customWidth="1"/>
    <col min="9" max="9" width="12.453125" customWidth="1"/>
    <col min="10" max="10" width="13.81640625" customWidth="1"/>
    <col min="11" max="11" width="12.26953125" customWidth="1"/>
    <col min="12" max="12" width="13.1796875" customWidth="1"/>
    <col min="13" max="13" width="18.81640625" customWidth="1"/>
  </cols>
  <sheetData>
    <row r="1" spans="1:13" x14ac:dyDescent="0.35">
      <c r="A1" s="289" t="s">
        <v>0</v>
      </c>
      <c r="B1" s="289"/>
      <c r="C1" s="289"/>
      <c r="D1" s="289"/>
      <c r="E1" s="289"/>
      <c r="F1" s="289"/>
      <c r="G1" s="289"/>
      <c r="H1" s="289"/>
      <c r="I1" s="289"/>
      <c r="J1" s="289"/>
      <c r="K1" s="289"/>
      <c r="L1" s="289"/>
      <c r="M1" s="289"/>
    </row>
    <row r="2" spans="1:13" x14ac:dyDescent="0.35">
      <c r="A2" s="290" t="s">
        <v>1</v>
      </c>
      <c r="B2" s="291" t="s">
        <v>2</v>
      </c>
      <c r="C2" s="291"/>
      <c r="D2" s="291"/>
      <c r="E2" s="291"/>
      <c r="F2" s="291"/>
      <c r="G2" s="291"/>
      <c r="H2" s="291"/>
      <c r="I2" s="291"/>
      <c r="J2" s="291"/>
      <c r="K2" s="291"/>
      <c r="L2" s="291"/>
      <c r="M2" s="291"/>
    </row>
    <row r="3" spans="1:13" x14ac:dyDescent="0.35">
      <c r="A3" s="290"/>
      <c r="B3" s="1">
        <v>0</v>
      </c>
      <c r="C3" s="1">
        <v>1</v>
      </c>
      <c r="D3" s="1">
        <v>2</v>
      </c>
      <c r="E3" s="1">
        <v>3</v>
      </c>
      <c r="F3" s="1">
        <v>4</v>
      </c>
      <c r="G3" s="1">
        <v>5</v>
      </c>
      <c r="H3" s="1">
        <v>6</v>
      </c>
      <c r="I3" s="1">
        <v>7</v>
      </c>
      <c r="J3" s="1">
        <v>8</v>
      </c>
      <c r="K3" s="1">
        <v>9</v>
      </c>
      <c r="L3" s="1">
        <v>10</v>
      </c>
      <c r="M3" s="2" t="s">
        <v>3</v>
      </c>
    </row>
    <row r="4" spans="1:13" ht="24.75" customHeight="1" x14ac:dyDescent="0.35">
      <c r="A4" s="3" t="s">
        <v>4</v>
      </c>
      <c r="B4" s="63">
        <f>SUM(B5:B7)</f>
        <v>0</v>
      </c>
      <c r="C4" s="63">
        <f t="shared" ref="C4:L4" si="0">SUM(C5:C7)</f>
        <v>0</v>
      </c>
      <c r="D4" s="63">
        <f t="shared" si="0"/>
        <v>0</v>
      </c>
      <c r="E4" s="63">
        <f t="shared" si="0"/>
        <v>0</v>
      </c>
      <c r="F4" s="63">
        <f t="shared" si="0"/>
        <v>0</v>
      </c>
      <c r="G4" s="63">
        <f t="shared" si="0"/>
        <v>0</v>
      </c>
      <c r="H4" s="63">
        <f t="shared" si="0"/>
        <v>0</v>
      </c>
      <c r="I4" s="63">
        <f t="shared" si="0"/>
        <v>0</v>
      </c>
      <c r="J4" s="63">
        <f t="shared" si="0"/>
        <v>0</v>
      </c>
      <c r="K4" s="63">
        <f t="shared" si="0"/>
        <v>0</v>
      </c>
      <c r="L4" s="63">
        <f t="shared" si="0"/>
        <v>0</v>
      </c>
      <c r="M4" s="63">
        <f>SUM(B4:L4)</f>
        <v>0</v>
      </c>
    </row>
    <row r="5" spans="1:13" ht="20.25" customHeight="1" x14ac:dyDescent="0.35">
      <c r="A5" s="5" t="s">
        <v>5</v>
      </c>
      <c r="B5" s="63">
        <v>0</v>
      </c>
      <c r="C5" s="63">
        <v>0</v>
      </c>
      <c r="D5" s="63">
        <v>0</v>
      </c>
      <c r="E5" s="63">
        <v>0</v>
      </c>
      <c r="F5" s="63">
        <v>0</v>
      </c>
      <c r="G5" s="63">
        <v>0</v>
      </c>
      <c r="H5" s="63">
        <v>0</v>
      </c>
      <c r="I5" s="63">
        <v>0</v>
      </c>
      <c r="J5" s="63">
        <v>0</v>
      </c>
      <c r="K5" s="63">
        <v>0</v>
      </c>
      <c r="L5" s="63">
        <v>0</v>
      </c>
      <c r="M5" s="63">
        <f t="shared" ref="M5:M20" si="1">SUM(B5:L5)</f>
        <v>0</v>
      </c>
    </row>
    <row r="6" spans="1:13" x14ac:dyDescent="0.35">
      <c r="A6" s="5" t="s">
        <v>6</v>
      </c>
      <c r="B6" s="63">
        <v>0</v>
      </c>
      <c r="C6" s="63">
        <v>0</v>
      </c>
      <c r="D6" s="63">
        <v>0</v>
      </c>
      <c r="E6" s="63">
        <v>0</v>
      </c>
      <c r="F6" s="63">
        <v>0</v>
      </c>
      <c r="G6" s="63">
        <v>0</v>
      </c>
      <c r="H6" s="63">
        <v>0</v>
      </c>
      <c r="I6" s="63">
        <v>0</v>
      </c>
      <c r="J6" s="63">
        <v>0</v>
      </c>
      <c r="K6" s="63">
        <v>0</v>
      </c>
      <c r="L6" s="63">
        <v>0</v>
      </c>
      <c r="M6" s="63">
        <f t="shared" si="1"/>
        <v>0</v>
      </c>
    </row>
    <row r="7" spans="1:13" ht="29" x14ac:dyDescent="0.35">
      <c r="A7" s="5" t="s">
        <v>7</v>
      </c>
      <c r="B7" s="63">
        <v>0</v>
      </c>
      <c r="C7" s="63">
        <v>0</v>
      </c>
      <c r="D7" s="63">
        <v>0</v>
      </c>
      <c r="E7" s="63">
        <v>0</v>
      </c>
      <c r="F7" s="63">
        <v>0</v>
      </c>
      <c r="G7" s="63">
        <v>0</v>
      </c>
      <c r="H7" s="63">
        <v>0</v>
      </c>
      <c r="I7" s="63">
        <v>0</v>
      </c>
      <c r="J7" s="63">
        <v>0</v>
      </c>
      <c r="K7" s="63">
        <v>0</v>
      </c>
      <c r="L7" s="63">
        <v>0</v>
      </c>
      <c r="M7" s="63">
        <f t="shared" si="1"/>
        <v>0</v>
      </c>
    </row>
    <row r="8" spans="1:13" ht="27.75" customHeight="1" x14ac:dyDescent="0.35">
      <c r="A8" s="3" t="s">
        <v>8</v>
      </c>
      <c r="B8" s="63">
        <f>SUM(B9:B11)</f>
        <v>1.29</v>
      </c>
      <c r="C8" s="63">
        <f t="shared" ref="C8:L8" si="2">SUM(C9:C11)</f>
        <v>3.95</v>
      </c>
      <c r="D8" s="63">
        <f t="shared" si="2"/>
        <v>1.69</v>
      </c>
      <c r="E8" s="63">
        <f t="shared" si="2"/>
        <v>8.6</v>
      </c>
      <c r="F8" s="63">
        <f t="shared" si="2"/>
        <v>8.67</v>
      </c>
      <c r="G8" s="63">
        <f t="shared" si="2"/>
        <v>9.3800000000000008</v>
      </c>
      <c r="H8" s="63">
        <f t="shared" si="2"/>
        <v>13.89</v>
      </c>
      <c r="I8" s="63">
        <f t="shared" si="2"/>
        <v>8.8699999999999992</v>
      </c>
      <c r="J8" s="63">
        <f t="shared" si="2"/>
        <v>8.86</v>
      </c>
      <c r="K8" s="63">
        <f t="shared" si="2"/>
        <v>0</v>
      </c>
      <c r="L8" s="63">
        <f t="shared" si="2"/>
        <v>0</v>
      </c>
      <c r="M8" s="63">
        <f t="shared" si="1"/>
        <v>65.199999999999989</v>
      </c>
    </row>
    <row r="9" spans="1:13" ht="30" customHeight="1" x14ac:dyDescent="0.35">
      <c r="A9" s="5" t="s">
        <v>5</v>
      </c>
      <c r="B9" s="63">
        <v>1.29</v>
      </c>
      <c r="C9" s="63">
        <v>3.95</v>
      </c>
      <c r="D9" s="63">
        <v>1.69</v>
      </c>
      <c r="E9" s="63">
        <v>8.6</v>
      </c>
      <c r="F9" s="63">
        <v>8.67</v>
      </c>
      <c r="G9" s="63">
        <v>9.3800000000000008</v>
      </c>
      <c r="H9" s="63">
        <v>13.89</v>
      </c>
      <c r="I9" s="63">
        <v>8.8699999999999992</v>
      </c>
      <c r="J9" s="63">
        <v>8.86</v>
      </c>
      <c r="K9" s="63">
        <v>0</v>
      </c>
      <c r="L9" s="63">
        <v>0</v>
      </c>
      <c r="M9" s="63">
        <f t="shared" si="1"/>
        <v>65.199999999999989</v>
      </c>
    </row>
    <row r="10" spans="1:13" x14ac:dyDescent="0.35">
      <c r="A10" s="5" t="s">
        <v>6</v>
      </c>
      <c r="B10" s="63">
        <v>0</v>
      </c>
      <c r="C10" s="63">
        <v>0</v>
      </c>
      <c r="D10" s="63">
        <v>0</v>
      </c>
      <c r="E10" s="63">
        <v>0</v>
      </c>
      <c r="F10" s="63">
        <v>0</v>
      </c>
      <c r="G10" s="63">
        <v>0</v>
      </c>
      <c r="H10" s="63">
        <v>0</v>
      </c>
      <c r="I10" s="63">
        <v>0</v>
      </c>
      <c r="J10" s="63">
        <v>0</v>
      </c>
      <c r="K10" s="63">
        <v>0</v>
      </c>
      <c r="L10" s="63">
        <v>0</v>
      </c>
      <c r="M10" s="63">
        <f t="shared" si="1"/>
        <v>0</v>
      </c>
    </row>
    <row r="11" spans="1:13" ht="42" customHeight="1" x14ac:dyDescent="0.35">
      <c r="A11" s="5" t="s">
        <v>7</v>
      </c>
      <c r="B11" s="63">
        <v>0</v>
      </c>
      <c r="C11" s="63">
        <v>0</v>
      </c>
      <c r="D11" s="63">
        <v>0</v>
      </c>
      <c r="E11" s="63">
        <v>0</v>
      </c>
      <c r="F11" s="63">
        <v>0</v>
      </c>
      <c r="G11" s="63">
        <v>0</v>
      </c>
      <c r="H11" s="63">
        <v>0</v>
      </c>
      <c r="I11" s="63">
        <v>0</v>
      </c>
      <c r="J11" s="63">
        <v>0</v>
      </c>
      <c r="K11" s="63">
        <v>0</v>
      </c>
      <c r="L11" s="63">
        <v>0</v>
      </c>
      <c r="M11" s="63">
        <f t="shared" si="1"/>
        <v>0</v>
      </c>
    </row>
    <row r="12" spans="1:13" ht="30" customHeight="1" x14ac:dyDescent="0.35">
      <c r="A12" s="3" t="s">
        <v>11</v>
      </c>
      <c r="B12" s="63">
        <f>SUM(B13:B15)</f>
        <v>-1.29</v>
      </c>
      <c r="C12" s="63">
        <f t="shared" ref="C12:L12" si="3">SUM(C13:C15)</f>
        <v>-3.95</v>
      </c>
      <c r="D12" s="63">
        <f t="shared" si="3"/>
        <v>-1.69</v>
      </c>
      <c r="E12" s="63">
        <f t="shared" si="3"/>
        <v>-8.6</v>
      </c>
      <c r="F12" s="63">
        <f t="shared" si="3"/>
        <v>-8.67</v>
      </c>
      <c r="G12" s="63">
        <f t="shared" si="3"/>
        <v>-9.3800000000000008</v>
      </c>
      <c r="H12" s="63">
        <f t="shared" si="3"/>
        <v>-13.89</v>
      </c>
      <c r="I12" s="63">
        <f t="shared" si="3"/>
        <v>-8.8699999999999992</v>
      </c>
      <c r="J12" s="63">
        <f t="shared" si="3"/>
        <v>-8.86</v>
      </c>
      <c r="K12" s="63">
        <f t="shared" si="3"/>
        <v>0</v>
      </c>
      <c r="L12" s="63">
        <f t="shared" si="3"/>
        <v>0</v>
      </c>
      <c r="M12" s="63">
        <f t="shared" si="1"/>
        <v>-65.199999999999989</v>
      </c>
    </row>
    <row r="13" spans="1:13" ht="30" customHeight="1" x14ac:dyDescent="0.35">
      <c r="A13" s="5" t="s">
        <v>5</v>
      </c>
      <c r="B13" s="63">
        <v>-1.29</v>
      </c>
      <c r="C13" s="63">
        <v>-3.95</v>
      </c>
      <c r="D13" s="63">
        <v>-1.69</v>
      </c>
      <c r="E13" s="63">
        <v>-8.6</v>
      </c>
      <c r="F13" s="63">
        <v>-8.67</v>
      </c>
      <c r="G13" s="63">
        <v>-9.3800000000000008</v>
      </c>
      <c r="H13" s="63">
        <v>-13.89</v>
      </c>
      <c r="I13" s="63">
        <v>-8.8699999999999992</v>
      </c>
      <c r="J13" s="63">
        <v>-8.86</v>
      </c>
      <c r="K13" s="63">
        <v>0</v>
      </c>
      <c r="L13" s="63">
        <v>0</v>
      </c>
      <c r="M13" s="63">
        <f t="shared" si="1"/>
        <v>-65.199999999999989</v>
      </c>
    </row>
    <row r="14" spans="1:13" x14ac:dyDescent="0.35">
      <c r="A14" s="5" t="s">
        <v>6</v>
      </c>
      <c r="B14" s="63">
        <v>0</v>
      </c>
      <c r="C14" s="63">
        <v>0</v>
      </c>
      <c r="D14" s="63">
        <v>0</v>
      </c>
      <c r="E14" s="63">
        <v>0</v>
      </c>
      <c r="F14" s="63">
        <v>0</v>
      </c>
      <c r="G14" s="63">
        <v>0</v>
      </c>
      <c r="H14" s="63">
        <v>0</v>
      </c>
      <c r="I14" s="63">
        <v>0</v>
      </c>
      <c r="J14" s="63">
        <v>0</v>
      </c>
      <c r="K14" s="63">
        <v>0</v>
      </c>
      <c r="L14" s="63">
        <v>0</v>
      </c>
      <c r="M14" s="63">
        <f t="shared" si="1"/>
        <v>0</v>
      </c>
    </row>
    <row r="15" spans="1:13" ht="39.75" customHeight="1" x14ac:dyDescent="0.35">
      <c r="A15" s="5" t="s">
        <v>7</v>
      </c>
      <c r="B15" s="63">
        <v>0</v>
      </c>
      <c r="C15" s="63">
        <v>0</v>
      </c>
      <c r="D15" s="63">
        <v>0</v>
      </c>
      <c r="E15" s="63">
        <v>0</v>
      </c>
      <c r="F15" s="63">
        <v>0</v>
      </c>
      <c r="G15" s="63">
        <v>0</v>
      </c>
      <c r="H15" s="63">
        <v>0</v>
      </c>
      <c r="I15" s="63">
        <v>0</v>
      </c>
      <c r="J15" s="63">
        <v>0</v>
      </c>
      <c r="K15" s="63">
        <v>0</v>
      </c>
      <c r="L15" s="63">
        <v>0</v>
      </c>
      <c r="M15" s="63">
        <f t="shared" si="1"/>
        <v>0</v>
      </c>
    </row>
    <row r="16" spans="1:13" ht="39.75" customHeight="1" x14ac:dyDescent="0.35">
      <c r="A16" s="3" t="s">
        <v>9</v>
      </c>
      <c r="B16" s="63">
        <v>7.08</v>
      </c>
      <c r="C16" s="63">
        <v>21.76</v>
      </c>
      <c r="D16" s="63">
        <v>9.34</v>
      </c>
      <c r="E16" s="63">
        <v>0</v>
      </c>
      <c r="F16" s="63">
        <v>0</v>
      </c>
      <c r="G16" s="63">
        <v>0</v>
      </c>
      <c r="H16" s="63">
        <v>0</v>
      </c>
      <c r="I16" s="63">
        <v>0</v>
      </c>
      <c r="J16" s="63">
        <v>0</v>
      </c>
      <c r="K16" s="63">
        <v>0</v>
      </c>
      <c r="L16" s="63">
        <v>0</v>
      </c>
      <c r="M16" s="63">
        <f t="shared" si="1"/>
        <v>38.180000000000007</v>
      </c>
    </row>
    <row r="17" spans="1:13" ht="39.75" customHeight="1" x14ac:dyDescent="0.35">
      <c r="A17" s="3" t="s">
        <v>10</v>
      </c>
      <c r="B17" s="65">
        <f>SUM(B18:B20)</f>
        <v>0</v>
      </c>
      <c r="C17" s="65">
        <f t="shared" ref="C17:L17" si="4">SUM(C18:C20)</f>
        <v>0</v>
      </c>
      <c r="D17" s="65">
        <f t="shared" si="4"/>
        <v>0.77</v>
      </c>
      <c r="E17" s="65">
        <f t="shared" si="4"/>
        <v>66.58</v>
      </c>
      <c r="F17" s="65">
        <f t="shared" si="4"/>
        <v>102.41</v>
      </c>
      <c r="G17" s="65">
        <f t="shared" si="4"/>
        <v>135.12</v>
      </c>
      <c r="H17" s="65">
        <f t="shared" si="4"/>
        <v>167.83</v>
      </c>
      <c r="I17" s="65">
        <f t="shared" si="4"/>
        <v>134.34</v>
      </c>
      <c r="J17" s="65">
        <f t="shared" si="4"/>
        <v>134.34</v>
      </c>
      <c r="K17" s="65">
        <f t="shared" si="4"/>
        <v>134.34</v>
      </c>
      <c r="L17" s="65">
        <f t="shared" si="4"/>
        <v>134.34</v>
      </c>
      <c r="M17" s="63">
        <f t="shared" si="1"/>
        <v>1010.0700000000002</v>
      </c>
    </row>
    <row r="18" spans="1:13" ht="39.75" customHeight="1" x14ac:dyDescent="0.35">
      <c r="A18" s="5" t="s">
        <v>5</v>
      </c>
      <c r="B18" s="65">
        <v>0</v>
      </c>
      <c r="C18" s="65">
        <v>0</v>
      </c>
      <c r="D18" s="65">
        <v>0.77</v>
      </c>
      <c r="E18" s="65">
        <v>66.58</v>
      </c>
      <c r="F18" s="65">
        <v>102.41</v>
      </c>
      <c r="G18" s="65">
        <v>135.12</v>
      </c>
      <c r="H18" s="65">
        <v>167.83</v>
      </c>
      <c r="I18" s="65">
        <v>134.34</v>
      </c>
      <c r="J18" s="65">
        <v>134.34</v>
      </c>
      <c r="K18" s="65">
        <v>134.34</v>
      </c>
      <c r="L18" s="65">
        <v>134.34</v>
      </c>
      <c r="M18" s="63">
        <f t="shared" si="1"/>
        <v>1010.0700000000002</v>
      </c>
    </row>
    <row r="19" spans="1:13" ht="39.75" customHeight="1" x14ac:dyDescent="0.35">
      <c r="A19" s="5" t="s">
        <v>6</v>
      </c>
      <c r="B19" s="63">
        <v>0</v>
      </c>
      <c r="C19" s="63">
        <v>0</v>
      </c>
      <c r="D19" s="63">
        <v>0</v>
      </c>
      <c r="E19" s="63">
        <v>0</v>
      </c>
      <c r="F19" s="63">
        <v>0</v>
      </c>
      <c r="G19" s="63">
        <v>0</v>
      </c>
      <c r="H19" s="63">
        <v>0</v>
      </c>
      <c r="I19" s="63">
        <v>0</v>
      </c>
      <c r="J19" s="63">
        <v>0</v>
      </c>
      <c r="K19" s="63">
        <v>0</v>
      </c>
      <c r="L19" s="63">
        <v>0</v>
      </c>
      <c r="M19" s="63">
        <f t="shared" si="1"/>
        <v>0</v>
      </c>
    </row>
    <row r="20" spans="1:13" ht="39.75" customHeight="1" x14ac:dyDescent="0.35">
      <c r="A20" s="5" t="s">
        <v>7</v>
      </c>
      <c r="B20" s="63">
        <v>0</v>
      </c>
      <c r="C20" s="63">
        <v>0</v>
      </c>
      <c r="D20" s="63">
        <v>0</v>
      </c>
      <c r="E20" s="63">
        <v>0</v>
      </c>
      <c r="F20" s="63">
        <v>0</v>
      </c>
      <c r="G20" s="63">
        <v>0</v>
      </c>
      <c r="H20" s="63">
        <v>0</v>
      </c>
      <c r="I20" s="63">
        <v>0</v>
      </c>
      <c r="J20" s="63">
        <v>0</v>
      </c>
      <c r="K20" s="63">
        <v>0</v>
      </c>
      <c r="L20" s="63">
        <v>0</v>
      </c>
      <c r="M20" s="63">
        <f t="shared" si="1"/>
        <v>0</v>
      </c>
    </row>
    <row r="21" spans="1:13" ht="43.5" x14ac:dyDescent="0.35">
      <c r="A21" s="5" t="s">
        <v>64</v>
      </c>
      <c r="B21" s="290" t="s">
        <v>69</v>
      </c>
      <c r="C21" s="290"/>
      <c r="D21" s="290"/>
      <c r="E21" s="290"/>
      <c r="F21" s="290"/>
      <c r="G21" s="290"/>
      <c r="H21" s="290"/>
      <c r="I21" s="290"/>
      <c r="J21" s="290"/>
      <c r="K21" s="290"/>
      <c r="L21" s="290"/>
      <c r="M21" s="290"/>
    </row>
    <row r="22" spans="1:13" ht="290.25" customHeight="1" x14ac:dyDescent="0.35">
      <c r="A22" s="5" t="s">
        <v>13</v>
      </c>
      <c r="B22" s="290" t="s">
        <v>72</v>
      </c>
      <c r="C22" s="290"/>
      <c r="D22" s="290"/>
      <c r="E22" s="290"/>
      <c r="F22" s="290"/>
      <c r="G22" s="290"/>
      <c r="H22" s="290"/>
      <c r="I22" s="290"/>
      <c r="J22" s="290"/>
      <c r="K22" s="290"/>
      <c r="L22" s="290"/>
      <c r="M22" s="290"/>
    </row>
    <row r="25" spans="1:13" ht="30" customHeight="1" x14ac:dyDescent="0.35">
      <c r="A25" s="289" t="s">
        <v>14</v>
      </c>
      <c r="B25" s="289"/>
      <c r="C25" s="289"/>
      <c r="D25" s="289"/>
      <c r="E25" s="289"/>
      <c r="F25" s="289"/>
      <c r="G25" s="289"/>
      <c r="H25" s="289"/>
      <c r="I25" s="289"/>
      <c r="J25" s="289"/>
    </row>
    <row r="26" spans="1:13" x14ac:dyDescent="0.35">
      <c r="A26" s="291" t="s">
        <v>15</v>
      </c>
      <c r="B26" s="291"/>
      <c r="C26" s="291"/>
      <c r="D26" s="291"/>
      <c r="E26" s="291"/>
      <c r="F26" s="291"/>
      <c r="G26" s="291"/>
      <c r="H26" s="291"/>
      <c r="I26" s="291"/>
      <c r="J26" s="291"/>
    </row>
    <row r="27" spans="1:13" ht="45" customHeight="1" x14ac:dyDescent="0.35">
      <c r="A27" s="290" t="s">
        <v>16</v>
      </c>
      <c r="B27" s="290"/>
      <c r="C27" s="6">
        <v>0</v>
      </c>
      <c r="D27" s="5">
        <v>1</v>
      </c>
      <c r="E27" s="5">
        <v>2</v>
      </c>
      <c r="F27" s="5">
        <v>3</v>
      </c>
      <c r="G27" s="5">
        <v>5</v>
      </c>
      <c r="H27" s="5">
        <v>10</v>
      </c>
      <c r="I27" s="292" t="s">
        <v>3</v>
      </c>
      <c r="J27" s="292"/>
    </row>
    <row r="28" spans="1:13" ht="29" x14ac:dyDescent="0.35">
      <c r="A28" s="4" t="s">
        <v>17</v>
      </c>
      <c r="B28" s="5" t="s">
        <v>20</v>
      </c>
      <c r="C28" s="4"/>
      <c r="D28" s="4"/>
      <c r="E28" s="4"/>
      <c r="F28" s="4"/>
      <c r="G28" s="4"/>
      <c r="H28" s="4"/>
      <c r="I28" s="290"/>
      <c r="J28" s="290"/>
    </row>
    <row r="29" spans="1:13" ht="43.5" x14ac:dyDescent="0.35">
      <c r="A29" s="4" t="s">
        <v>18</v>
      </c>
      <c r="B29" s="5" t="s">
        <v>21</v>
      </c>
      <c r="C29" s="4"/>
      <c r="D29" s="4"/>
      <c r="E29" s="4"/>
      <c r="F29" s="4"/>
      <c r="G29" s="4"/>
      <c r="H29" s="4"/>
      <c r="I29" s="378"/>
      <c r="J29" s="379"/>
    </row>
    <row r="30" spans="1:13" ht="43.5" x14ac:dyDescent="0.35">
      <c r="A30" s="4" t="s">
        <v>19</v>
      </c>
      <c r="B30" s="7" t="s">
        <v>22</v>
      </c>
      <c r="C30" s="4"/>
      <c r="D30" s="4"/>
      <c r="E30" s="4"/>
      <c r="F30" s="4"/>
      <c r="G30" s="4"/>
      <c r="H30" s="4"/>
      <c r="I30" s="290"/>
      <c r="J30" s="290"/>
    </row>
    <row r="31" spans="1:13" x14ac:dyDescent="0.35">
      <c r="A31" s="8"/>
      <c r="B31" s="5" t="s">
        <v>23</v>
      </c>
      <c r="C31" s="4"/>
      <c r="D31" s="4"/>
      <c r="E31" s="4"/>
      <c r="F31" s="4"/>
      <c r="G31" s="4"/>
      <c r="H31" s="4"/>
      <c r="I31" s="290"/>
      <c r="J31" s="290"/>
    </row>
    <row r="32" spans="1:13" ht="29" x14ac:dyDescent="0.35">
      <c r="A32" s="290" t="s">
        <v>24</v>
      </c>
      <c r="B32" s="5" t="s">
        <v>20</v>
      </c>
      <c r="C32" s="290"/>
      <c r="D32" s="290"/>
      <c r="E32" s="290"/>
      <c r="F32" s="290"/>
      <c r="G32" s="290"/>
      <c r="H32" s="290"/>
      <c r="I32" s="290"/>
      <c r="J32" s="290"/>
    </row>
    <row r="33" spans="1:10" ht="43.5" x14ac:dyDescent="0.35">
      <c r="A33" s="290"/>
      <c r="B33" s="5" t="s">
        <v>21</v>
      </c>
      <c r="C33" s="290"/>
      <c r="D33" s="290"/>
      <c r="E33" s="290"/>
      <c r="F33" s="290"/>
      <c r="G33" s="290"/>
      <c r="H33" s="290"/>
      <c r="I33" s="290"/>
      <c r="J33" s="290"/>
    </row>
    <row r="34" spans="1:10" ht="43.5" x14ac:dyDescent="0.35">
      <c r="A34" s="290"/>
      <c r="B34" s="7" t="s">
        <v>25</v>
      </c>
      <c r="C34" s="290"/>
      <c r="D34" s="290"/>
      <c r="E34" s="290"/>
      <c r="F34" s="290"/>
      <c r="G34" s="290"/>
      <c r="H34" s="290"/>
      <c r="I34" s="290"/>
      <c r="J34" s="290"/>
    </row>
    <row r="35" spans="1:10" x14ac:dyDescent="0.35">
      <c r="A35" s="290"/>
      <c r="B35" s="5" t="s">
        <v>23</v>
      </c>
      <c r="C35" s="4"/>
      <c r="D35" s="4"/>
      <c r="E35" s="4"/>
      <c r="F35" s="4"/>
      <c r="G35" s="4"/>
      <c r="H35" s="4"/>
      <c r="I35" s="290"/>
      <c r="J35" s="290"/>
    </row>
    <row r="36" spans="1:10" ht="152.25" customHeight="1" x14ac:dyDescent="0.35">
      <c r="A36" s="290" t="s">
        <v>26</v>
      </c>
      <c r="B36" s="5" t="s">
        <v>53</v>
      </c>
      <c r="C36" s="294" t="s">
        <v>54</v>
      </c>
      <c r="D36" s="295"/>
      <c r="E36" s="295"/>
      <c r="F36" s="295"/>
      <c r="G36" s="295"/>
      <c r="H36" s="295"/>
      <c r="I36" s="295"/>
      <c r="J36" s="296"/>
    </row>
    <row r="37" spans="1:10" x14ac:dyDescent="0.35">
      <c r="A37" s="290"/>
      <c r="B37" s="5" t="s">
        <v>23</v>
      </c>
      <c r="C37" s="4"/>
      <c r="D37" s="4"/>
      <c r="E37" s="4"/>
      <c r="F37" s="4"/>
      <c r="G37" s="4"/>
      <c r="H37" s="4"/>
      <c r="I37" s="290"/>
      <c r="J37" s="290"/>
    </row>
    <row r="38" spans="1:10" ht="43.5" x14ac:dyDescent="0.35">
      <c r="A38" s="4" t="s">
        <v>13</v>
      </c>
      <c r="B38" s="4"/>
      <c r="C38" s="4"/>
      <c r="D38" s="4"/>
      <c r="E38" s="4"/>
      <c r="F38" s="4"/>
      <c r="G38" s="4"/>
      <c r="H38" s="4"/>
      <c r="I38" s="290"/>
      <c r="J38" s="290"/>
    </row>
  </sheetData>
  <mergeCells count="22">
    <mergeCell ref="I31:J31"/>
    <mergeCell ref="A1:M1"/>
    <mergeCell ref="A2:A3"/>
    <mergeCell ref="B2:M2"/>
    <mergeCell ref="B21:M21"/>
    <mergeCell ref="B22:M22"/>
    <mergeCell ref="A25:J25"/>
    <mergeCell ref="A26:J26"/>
    <mergeCell ref="A27:B27"/>
    <mergeCell ref="I27:J27"/>
    <mergeCell ref="I28:J28"/>
    <mergeCell ref="I30:J30"/>
    <mergeCell ref="I29:J29"/>
    <mergeCell ref="I38:J38"/>
    <mergeCell ref="C36:J36"/>
    <mergeCell ref="A32:A35"/>
    <mergeCell ref="C32:J32"/>
    <mergeCell ref="C33:J33"/>
    <mergeCell ref="C34:J34"/>
    <mergeCell ref="I35:J35"/>
    <mergeCell ref="A36:A37"/>
    <mergeCell ref="I37:J37"/>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0"/>
  <dimension ref="A1:M38"/>
  <sheetViews>
    <sheetView workbookViewId="0">
      <selection activeCell="P20" sqref="P20"/>
    </sheetView>
  </sheetViews>
  <sheetFormatPr defaultRowHeight="14.5" x14ac:dyDescent="0.35"/>
  <cols>
    <col min="1" max="1" width="19.453125" customWidth="1"/>
    <col min="2" max="2" width="16" customWidth="1"/>
    <col min="3" max="3" width="13.7265625" customWidth="1"/>
    <col min="4" max="4" width="13.54296875" customWidth="1"/>
    <col min="5" max="5" width="14.26953125" customWidth="1"/>
    <col min="6" max="6" width="13.81640625" customWidth="1"/>
    <col min="7" max="7" width="14.7265625" customWidth="1"/>
    <col min="8" max="8" width="14" customWidth="1"/>
    <col min="9" max="9" width="11.54296875" customWidth="1"/>
    <col min="10" max="10" width="15.1796875" customWidth="1"/>
    <col min="11" max="11" width="13.81640625" customWidth="1"/>
    <col min="12" max="13" width="14.1796875" customWidth="1"/>
  </cols>
  <sheetData>
    <row r="1" spans="1:13" x14ac:dyDescent="0.35">
      <c r="A1" s="289" t="s">
        <v>0</v>
      </c>
      <c r="B1" s="289"/>
      <c r="C1" s="289"/>
      <c r="D1" s="289"/>
      <c r="E1" s="289"/>
      <c r="F1" s="289"/>
      <c r="G1" s="289"/>
      <c r="H1" s="289"/>
      <c r="I1" s="289"/>
      <c r="J1" s="289"/>
      <c r="K1" s="289"/>
      <c r="L1" s="289"/>
      <c r="M1" s="289"/>
    </row>
    <row r="2" spans="1:13" x14ac:dyDescent="0.35">
      <c r="A2" s="290" t="s">
        <v>1</v>
      </c>
      <c r="B2" s="291" t="s">
        <v>2</v>
      </c>
      <c r="C2" s="291"/>
      <c r="D2" s="291"/>
      <c r="E2" s="291"/>
      <c r="F2" s="291"/>
      <c r="G2" s="291"/>
      <c r="H2" s="291"/>
      <c r="I2" s="291"/>
      <c r="J2" s="291"/>
      <c r="K2" s="291"/>
      <c r="L2" s="291"/>
      <c r="M2" s="291"/>
    </row>
    <row r="3" spans="1:13" x14ac:dyDescent="0.35">
      <c r="A3" s="290"/>
      <c r="B3" s="1">
        <v>0</v>
      </c>
      <c r="C3" s="1">
        <v>1</v>
      </c>
      <c r="D3" s="1">
        <v>2</v>
      </c>
      <c r="E3" s="1">
        <v>3</v>
      </c>
      <c r="F3" s="1">
        <v>4</v>
      </c>
      <c r="G3" s="1">
        <v>5</v>
      </c>
      <c r="H3" s="1">
        <v>6</v>
      </c>
      <c r="I3" s="1">
        <v>7</v>
      </c>
      <c r="J3" s="1">
        <v>8</v>
      </c>
      <c r="K3" s="1">
        <v>9</v>
      </c>
      <c r="L3" s="1">
        <v>10</v>
      </c>
      <c r="M3" s="2" t="s">
        <v>3</v>
      </c>
    </row>
    <row r="4" spans="1:13" x14ac:dyDescent="0.35">
      <c r="A4" s="3" t="s">
        <v>4</v>
      </c>
      <c r="B4" s="63">
        <f>SUM(B5:B7)</f>
        <v>0</v>
      </c>
      <c r="C4" s="63">
        <f t="shared" ref="C4:L4" si="0">SUM(C5:C7)</f>
        <v>0</v>
      </c>
      <c r="D4" s="63">
        <f t="shared" si="0"/>
        <v>0</v>
      </c>
      <c r="E4" s="63">
        <f t="shared" si="0"/>
        <v>0</v>
      </c>
      <c r="F4" s="63">
        <f t="shared" si="0"/>
        <v>0</v>
      </c>
      <c r="G4" s="63">
        <f t="shared" si="0"/>
        <v>0</v>
      </c>
      <c r="H4" s="63">
        <f t="shared" si="0"/>
        <v>0</v>
      </c>
      <c r="I4" s="63">
        <f t="shared" si="0"/>
        <v>0</v>
      </c>
      <c r="J4" s="63">
        <f t="shared" si="0"/>
        <v>0</v>
      </c>
      <c r="K4" s="63">
        <f t="shared" si="0"/>
        <v>0</v>
      </c>
      <c r="L4" s="63">
        <f t="shared" si="0"/>
        <v>0</v>
      </c>
      <c r="M4" s="63">
        <f>SUM(B4:L4)</f>
        <v>0</v>
      </c>
    </row>
    <row r="5" spans="1:13" x14ac:dyDescent="0.35">
      <c r="A5" s="5" t="s">
        <v>5</v>
      </c>
      <c r="B5" s="63">
        <v>0</v>
      </c>
      <c r="C5" s="63">
        <v>0</v>
      </c>
      <c r="D5" s="63">
        <v>0</v>
      </c>
      <c r="E5" s="63">
        <v>0</v>
      </c>
      <c r="F5" s="63">
        <v>0</v>
      </c>
      <c r="G5" s="63">
        <v>0</v>
      </c>
      <c r="H5" s="63">
        <v>0</v>
      </c>
      <c r="I5" s="63">
        <v>0</v>
      </c>
      <c r="J5" s="63">
        <v>0</v>
      </c>
      <c r="K5" s="63">
        <v>0</v>
      </c>
      <c r="L5" s="63">
        <v>0</v>
      </c>
      <c r="M5" s="63">
        <f t="shared" ref="M5:M20" si="1">SUM(B5:L5)</f>
        <v>0</v>
      </c>
    </row>
    <row r="6" spans="1:13" x14ac:dyDescent="0.35">
      <c r="A6" s="5" t="s">
        <v>6</v>
      </c>
      <c r="B6" s="63">
        <v>0</v>
      </c>
      <c r="C6" s="63">
        <v>0</v>
      </c>
      <c r="D6" s="63">
        <v>0</v>
      </c>
      <c r="E6" s="63">
        <v>0</v>
      </c>
      <c r="F6" s="63">
        <v>0</v>
      </c>
      <c r="G6" s="63">
        <v>0</v>
      </c>
      <c r="H6" s="63">
        <v>0</v>
      </c>
      <c r="I6" s="63">
        <v>0</v>
      </c>
      <c r="J6" s="63">
        <v>0</v>
      </c>
      <c r="K6" s="63">
        <v>0</v>
      </c>
      <c r="L6" s="63">
        <v>0</v>
      </c>
      <c r="M6" s="63">
        <f t="shared" si="1"/>
        <v>0</v>
      </c>
    </row>
    <row r="7" spans="1:13" ht="29" x14ac:dyDescent="0.35">
      <c r="A7" s="5" t="s">
        <v>7</v>
      </c>
      <c r="B7" s="63">
        <v>0</v>
      </c>
      <c r="C7" s="63">
        <v>0</v>
      </c>
      <c r="D7" s="63">
        <v>0</v>
      </c>
      <c r="E7" s="63">
        <v>0</v>
      </c>
      <c r="F7" s="63">
        <v>0</v>
      </c>
      <c r="G7" s="63">
        <v>0</v>
      </c>
      <c r="H7" s="63">
        <v>0</v>
      </c>
      <c r="I7" s="63">
        <v>0</v>
      </c>
      <c r="J7" s="63">
        <v>0</v>
      </c>
      <c r="K7" s="63">
        <v>0</v>
      </c>
      <c r="L7" s="63">
        <v>0</v>
      </c>
      <c r="M7" s="63">
        <f t="shared" si="1"/>
        <v>0</v>
      </c>
    </row>
    <row r="8" spans="1:13" x14ac:dyDescent="0.35">
      <c r="A8" s="3" t="s">
        <v>8</v>
      </c>
      <c r="B8" s="63">
        <f>SUM(B9:B11)</f>
        <v>0.43</v>
      </c>
      <c r="C8" s="63">
        <f t="shared" ref="C8:L8" si="2">SUM(C9:C11)</f>
        <v>0</v>
      </c>
      <c r="D8" s="63">
        <f t="shared" si="2"/>
        <v>0</v>
      </c>
      <c r="E8" s="63">
        <f t="shared" si="2"/>
        <v>0</v>
      </c>
      <c r="F8" s="63">
        <f t="shared" si="2"/>
        <v>0</v>
      </c>
      <c r="G8" s="63">
        <f t="shared" si="2"/>
        <v>0</v>
      </c>
      <c r="H8" s="63">
        <f t="shared" si="2"/>
        <v>0</v>
      </c>
      <c r="I8" s="63">
        <f t="shared" si="2"/>
        <v>0</v>
      </c>
      <c r="J8" s="63">
        <f t="shared" si="2"/>
        <v>0</v>
      </c>
      <c r="K8" s="63">
        <f t="shared" si="2"/>
        <v>0</v>
      </c>
      <c r="L8" s="63">
        <f t="shared" si="2"/>
        <v>0</v>
      </c>
      <c r="M8" s="63">
        <f t="shared" si="1"/>
        <v>0.43</v>
      </c>
    </row>
    <row r="9" spans="1:13" x14ac:dyDescent="0.35">
      <c r="A9" s="5" t="s">
        <v>5</v>
      </c>
      <c r="B9" s="63">
        <v>0.43</v>
      </c>
      <c r="C9" s="63">
        <v>0</v>
      </c>
      <c r="D9" s="63">
        <v>0</v>
      </c>
      <c r="E9" s="63">
        <v>0</v>
      </c>
      <c r="F9" s="63">
        <v>0</v>
      </c>
      <c r="G9" s="63">
        <v>0</v>
      </c>
      <c r="H9" s="63">
        <v>0</v>
      </c>
      <c r="I9" s="63">
        <v>0</v>
      </c>
      <c r="J9" s="63">
        <v>0</v>
      </c>
      <c r="K9" s="63">
        <v>0</v>
      </c>
      <c r="L9" s="63">
        <v>0</v>
      </c>
      <c r="M9" s="63">
        <f t="shared" si="1"/>
        <v>0.43</v>
      </c>
    </row>
    <row r="10" spans="1:13" x14ac:dyDescent="0.35">
      <c r="A10" s="5" t="s">
        <v>6</v>
      </c>
      <c r="B10" s="63">
        <v>0</v>
      </c>
      <c r="C10" s="63">
        <v>0</v>
      </c>
      <c r="D10" s="63">
        <v>0</v>
      </c>
      <c r="E10" s="63">
        <v>0</v>
      </c>
      <c r="F10" s="63">
        <v>0</v>
      </c>
      <c r="G10" s="63">
        <v>0</v>
      </c>
      <c r="H10" s="63">
        <v>0</v>
      </c>
      <c r="I10" s="63">
        <v>0</v>
      </c>
      <c r="J10" s="63">
        <v>0</v>
      </c>
      <c r="K10" s="63">
        <v>0</v>
      </c>
      <c r="L10" s="63">
        <v>0</v>
      </c>
      <c r="M10" s="63">
        <f t="shared" si="1"/>
        <v>0</v>
      </c>
    </row>
    <row r="11" spans="1:13" ht="29" x14ac:dyDescent="0.35">
      <c r="A11" s="5" t="s">
        <v>7</v>
      </c>
      <c r="B11" s="63">
        <v>0</v>
      </c>
      <c r="C11" s="63">
        <v>0</v>
      </c>
      <c r="D11" s="63">
        <v>0</v>
      </c>
      <c r="E11" s="63">
        <v>0</v>
      </c>
      <c r="F11" s="63">
        <v>0</v>
      </c>
      <c r="G11" s="63">
        <v>0</v>
      </c>
      <c r="H11" s="63">
        <v>0</v>
      </c>
      <c r="I11" s="63">
        <v>0</v>
      </c>
      <c r="J11" s="63">
        <v>0</v>
      </c>
      <c r="K11" s="63">
        <v>0</v>
      </c>
      <c r="L11" s="63">
        <v>0</v>
      </c>
      <c r="M11" s="63">
        <f t="shared" si="1"/>
        <v>0</v>
      </c>
    </row>
    <row r="12" spans="1:13" x14ac:dyDescent="0.35">
      <c r="A12" s="3" t="s">
        <v>11</v>
      </c>
      <c r="B12" s="63">
        <f>SUM(B13:B15)</f>
        <v>-0.43</v>
      </c>
      <c r="C12" s="63">
        <f t="shared" ref="C12:L12" si="3">SUM(C13:C15)</f>
        <v>0</v>
      </c>
      <c r="D12" s="63">
        <f t="shared" si="3"/>
        <v>0</v>
      </c>
      <c r="E12" s="63">
        <f t="shared" si="3"/>
        <v>0</v>
      </c>
      <c r="F12" s="63">
        <f t="shared" si="3"/>
        <v>0</v>
      </c>
      <c r="G12" s="63">
        <f t="shared" si="3"/>
        <v>0</v>
      </c>
      <c r="H12" s="63">
        <f t="shared" si="3"/>
        <v>0</v>
      </c>
      <c r="I12" s="63">
        <f t="shared" si="3"/>
        <v>0</v>
      </c>
      <c r="J12" s="63">
        <f t="shared" si="3"/>
        <v>0</v>
      </c>
      <c r="K12" s="63">
        <f t="shared" si="3"/>
        <v>0</v>
      </c>
      <c r="L12" s="63">
        <f t="shared" si="3"/>
        <v>0</v>
      </c>
      <c r="M12" s="63">
        <f t="shared" si="1"/>
        <v>-0.43</v>
      </c>
    </row>
    <row r="13" spans="1:13" x14ac:dyDescent="0.35">
      <c r="A13" s="5" t="s">
        <v>5</v>
      </c>
      <c r="B13" s="63">
        <v>-0.43</v>
      </c>
      <c r="C13" s="63">
        <v>0</v>
      </c>
      <c r="D13" s="63">
        <v>0</v>
      </c>
      <c r="E13" s="63">
        <v>0</v>
      </c>
      <c r="F13" s="63">
        <v>0</v>
      </c>
      <c r="G13" s="63">
        <v>0</v>
      </c>
      <c r="H13" s="63">
        <v>0</v>
      </c>
      <c r="I13" s="63">
        <v>0</v>
      </c>
      <c r="J13" s="63">
        <v>0</v>
      </c>
      <c r="K13" s="63">
        <v>0</v>
      </c>
      <c r="L13" s="63">
        <v>0</v>
      </c>
      <c r="M13" s="63">
        <f t="shared" si="1"/>
        <v>-0.43</v>
      </c>
    </row>
    <row r="14" spans="1:13" x14ac:dyDescent="0.35">
      <c r="A14" s="5" t="s">
        <v>6</v>
      </c>
      <c r="B14" s="63">
        <v>0</v>
      </c>
      <c r="C14" s="63">
        <v>0</v>
      </c>
      <c r="D14" s="63">
        <v>0</v>
      </c>
      <c r="E14" s="63">
        <v>0</v>
      </c>
      <c r="F14" s="63">
        <v>0</v>
      </c>
      <c r="G14" s="63">
        <v>0</v>
      </c>
      <c r="H14" s="63">
        <v>0</v>
      </c>
      <c r="I14" s="63">
        <v>0</v>
      </c>
      <c r="J14" s="63">
        <v>0</v>
      </c>
      <c r="K14" s="63">
        <v>0</v>
      </c>
      <c r="L14" s="63">
        <v>0</v>
      </c>
      <c r="M14" s="63">
        <f t="shared" si="1"/>
        <v>0</v>
      </c>
    </row>
    <row r="15" spans="1:13" ht="29" x14ac:dyDescent="0.35">
      <c r="A15" s="5" t="s">
        <v>7</v>
      </c>
      <c r="B15" s="63">
        <v>0</v>
      </c>
      <c r="C15" s="63">
        <v>0</v>
      </c>
      <c r="D15" s="63">
        <v>0</v>
      </c>
      <c r="E15" s="63">
        <v>0</v>
      </c>
      <c r="F15" s="63">
        <v>0</v>
      </c>
      <c r="G15" s="63">
        <v>0</v>
      </c>
      <c r="H15" s="63">
        <v>0</v>
      </c>
      <c r="I15" s="63">
        <v>0</v>
      </c>
      <c r="J15" s="63">
        <v>0</v>
      </c>
      <c r="K15" s="63">
        <v>0</v>
      </c>
      <c r="L15" s="63">
        <v>0</v>
      </c>
      <c r="M15" s="63">
        <f t="shared" si="1"/>
        <v>0</v>
      </c>
    </row>
    <row r="16" spans="1:13" ht="43.5" x14ac:dyDescent="0.35">
      <c r="A16" s="3" t="s">
        <v>9</v>
      </c>
      <c r="B16" s="63">
        <v>0</v>
      </c>
      <c r="C16" s="63">
        <v>0</v>
      </c>
      <c r="D16" s="63">
        <v>0</v>
      </c>
      <c r="E16" s="63">
        <v>0</v>
      </c>
      <c r="F16" s="63">
        <v>0</v>
      </c>
      <c r="G16" s="63">
        <v>0</v>
      </c>
      <c r="H16" s="63">
        <v>0</v>
      </c>
      <c r="I16" s="63">
        <v>0</v>
      </c>
      <c r="J16" s="63">
        <v>0</v>
      </c>
      <c r="K16" s="63">
        <v>0</v>
      </c>
      <c r="L16" s="63">
        <v>0</v>
      </c>
      <c r="M16" s="63">
        <f t="shared" si="1"/>
        <v>0</v>
      </c>
    </row>
    <row r="17" spans="1:13" ht="29" x14ac:dyDescent="0.35">
      <c r="A17" s="3" t="s">
        <v>10</v>
      </c>
      <c r="B17" s="63">
        <f>SUM(B18:B20)</f>
        <v>0</v>
      </c>
      <c r="C17" s="63">
        <f t="shared" ref="C17:L17" si="4">SUM(C18:C20)</f>
        <v>0</v>
      </c>
      <c r="D17" s="63">
        <f t="shared" si="4"/>
        <v>0</v>
      </c>
      <c r="E17" s="63">
        <f t="shared" si="4"/>
        <v>0</v>
      </c>
      <c r="F17" s="63">
        <f t="shared" si="4"/>
        <v>0</v>
      </c>
      <c r="G17" s="63">
        <f t="shared" si="4"/>
        <v>0</v>
      </c>
      <c r="H17" s="63">
        <f t="shared" si="4"/>
        <v>0</v>
      </c>
      <c r="I17" s="63">
        <f t="shared" si="4"/>
        <v>0</v>
      </c>
      <c r="J17" s="63">
        <f t="shared" si="4"/>
        <v>0</v>
      </c>
      <c r="K17" s="63">
        <f t="shared" si="4"/>
        <v>0</v>
      </c>
      <c r="L17" s="63">
        <f t="shared" si="4"/>
        <v>0</v>
      </c>
      <c r="M17" s="63">
        <f t="shared" si="1"/>
        <v>0</v>
      </c>
    </row>
    <row r="18" spans="1:13" x14ac:dyDescent="0.35">
      <c r="A18" s="5" t="s">
        <v>5</v>
      </c>
      <c r="B18" s="63">
        <v>0</v>
      </c>
      <c r="C18" s="63">
        <v>0</v>
      </c>
      <c r="D18" s="63">
        <v>0</v>
      </c>
      <c r="E18" s="63">
        <v>0</v>
      </c>
      <c r="F18" s="63">
        <v>0</v>
      </c>
      <c r="G18" s="63">
        <v>0</v>
      </c>
      <c r="H18" s="63">
        <v>0</v>
      </c>
      <c r="I18" s="63">
        <v>0</v>
      </c>
      <c r="J18" s="63">
        <v>0</v>
      </c>
      <c r="K18" s="63">
        <v>0</v>
      </c>
      <c r="L18" s="63">
        <v>0</v>
      </c>
      <c r="M18" s="63">
        <f t="shared" si="1"/>
        <v>0</v>
      </c>
    </row>
    <row r="19" spans="1:13" x14ac:dyDescent="0.35">
      <c r="A19" s="5" t="s">
        <v>6</v>
      </c>
      <c r="B19" s="63">
        <v>0</v>
      </c>
      <c r="C19" s="63">
        <v>0</v>
      </c>
      <c r="D19" s="63">
        <v>0</v>
      </c>
      <c r="E19" s="63">
        <v>0</v>
      </c>
      <c r="F19" s="63">
        <v>0</v>
      </c>
      <c r="G19" s="63">
        <v>0</v>
      </c>
      <c r="H19" s="63">
        <v>0</v>
      </c>
      <c r="I19" s="63">
        <v>0</v>
      </c>
      <c r="J19" s="63">
        <v>0</v>
      </c>
      <c r="K19" s="63">
        <v>0</v>
      </c>
      <c r="L19" s="63">
        <v>0</v>
      </c>
      <c r="M19" s="63">
        <f t="shared" si="1"/>
        <v>0</v>
      </c>
    </row>
    <row r="20" spans="1:13" ht="29" x14ac:dyDescent="0.35">
      <c r="A20" s="5" t="s">
        <v>7</v>
      </c>
      <c r="B20" s="63">
        <v>0</v>
      </c>
      <c r="C20" s="63">
        <v>0</v>
      </c>
      <c r="D20" s="63">
        <v>0</v>
      </c>
      <c r="E20" s="63">
        <v>0</v>
      </c>
      <c r="F20" s="63">
        <v>0</v>
      </c>
      <c r="G20" s="63">
        <v>0</v>
      </c>
      <c r="H20" s="63">
        <v>0</v>
      </c>
      <c r="I20" s="63">
        <v>0</v>
      </c>
      <c r="J20" s="63">
        <v>0</v>
      </c>
      <c r="K20" s="63">
        <v>0</v>
      </c>
      <c r="L20" s="63">
        <v>0</v>
      </c>
      <c r="M20" s="63">
        <f t="shared" si="1"/>
        <v>0</v>
      </c>
    </row>
    <row r="21" spans="1:13" ht="58" x14ac:dyDescent="0.35">
      <c r="A21" s="5" t="s">
        <v>64</v>
      </c>
      <c r="B21" s="290" t="s">
        <v>66</v>
      </c>
      <c r="C21" s="290"/>
      <c r="D21" s="290"/>
      <c r="E21" s="290"/>
      <c r="F21" s="290"/>
      <c r="G21" s="290"/>
      <c r="H21" s="290"/>
      <c r="I21" s="290"/>
      <c r="J21" s="290"/>
      <c r="K21" s="290"/>
      <c r="L21" s="290"/>
      <c r="M21" s="290"/>
    </row>
    <row r="22" spans="1:13" ht="72.5" x14ac:dyDescent="0.35">
      <c r="A22" s="5" t="s">
        <v>13</v>
      </c>
      <c r="B22" s="290"/>
      <c r="C22" s="290"/>
      <c r="D22" s="290"/>
      <c r="E22" s="290"/>
      <c r="F22" s="290"/>
      <c r="G22" s="290"/>
      <c r="H22" s="290"/>
      <c r="I22" s="290"/>
      <c r="J22" s="290"/>
      <c r="K22" s="290"/>
      <c r="L22" s="290"/>
      <c r="M22" s="290"/>
    </row>
    <row r="25" spans="1:13" ht="30" customHeight="1" x14ac:dyDescent="0.35">
      <c r="A25" s="289" t="s">
        <v>14</v>
      </c>
      <c r="B25" s="289"/>
      <c r="C25" s="289"/>
      <c r="D25" s="289"/>
      <c r="E25" s="289"/>
      <c r="F25" s="289"/>
      <c r="G25" s="289"/>
      <c r="H25" s="289"/>
      <c r="I25" s="289"/>
      <c r="J25" s="289"/>
    </row>
    <row r="26" spans="1:13" x14ac:dyDescent="0.35">
      <c r="A26" s="291" t="s">
        <v>15</v>
      </c>
      <c r="B26" s="291"/>
      <c r="C26" s="291"/>
      <c r="D26" s="291"/>
      <c r="E26" s="291"/>
      <c r="F26" s="291"/>
      <c r="G26" s="291"/>
      <c r="H26" s="291"/>
      <c r="I26" s="291"/>
      <c r="J26" s="291"/>
    </row>
    <row r="27" spans="1:13" ht="45" customHeight="1" x14ac:dyDescent="0.35">
      <c r="A27" s="290" t="s">
        <v>16</v>
      </c>
      <c r="B27" s="290"/>
      <c r="C27" s="6">
        <v>0</v>
      </c>
      <c r="D27" s="5">
        <v>1</v>
      </c>
      <c r="E27" s="5">
        <v>2</v>
      </c>
      <c r="F27" s="5">
        <v>3</v>
      </c>
      <c r="G27" s="5">
        <v>5</v>
      </c>
      <c r="H27" s="5">
        <v>10</v>
      </c>
      <c r="I27" s="292" t="s">
        <v>3</v>
      </c>
      <c r="J27" s="292"/>
    </row>
    <row r="28" spans="1:13" ht="29" x14ac:dyDescent="0.35">
      <c r="A28" s="4" t="s">
        <v>17</v>
      </c>
      <c r="B28" s="5" t="s">
        <v>20</v>
      </c>
      <c r="C28" s="4"/>
      <c r="D28" s="4"/>
      <c r="E28" s="4"/>
      <c r="F28" s="4"/>
      <c r="G28" s="4"/>
      <c r="H28" s="4"/>
      <c r="I28" s="290"/>
      <c r="J28" s="290"/>
    </row>
    <row r="29" spans="1:13" ht="43.5" x14ac:dyDescent="0.35">
      <c r="A29" s="4" t="s">
        <v>18</v>
      </c>
      <c r="B29" s="5" t="s">
        <v>21</v>
      </c>
      <c r="C29" s="4"/>
      <c r="D29" s="4"/>
      <c r="E29" s="4"/>
      <c r="F29" s="4"/>
      <c r="G29" s="4"/>
      <c r="H29" s="4"/>
      <c r="I29" s="378"/>
      <c r="J29" s="379"/>
    </row>
    <row r="30" spans="1:13" ht="58" x14ac:dyDescent="0.35">
      <c r="A30" s="4" t="s">
        <v>19</v>
      </c>
      <c r="B30" s="7" t="s">
        <v>22</v>
      </c>
      <c r="C30" s="4"/>
      <c r="D30" s="4"/>
      <c r="E30" s="4"/>
      <c r="F30" s="4"/>
      <c r="G30" s="4"/>
      <c r="H30" s="4"/>
      <c r="I30" s="290"/>
      <c r="J30" s="290"/>
    </row>
    <row r="31" spans="1:13" x14ac:dyDescent="0.35">
      <c r="A31" s="8"/>
      <c r="B31" s="5" t="s">
        <v>23</v>
      </c>
      <c r="C31" s="4"/>
      <c r="D31" s="4"/>
      <c r="E31" s="4"/>
      <c r="F31" s="4"/>
      <c r="G31" s="4"/>
      <c r="H31" s="4"/>
      <c r="I31" s="290"/>
      <c r="J31" s="290"/>
    </row>
    <row r="32" spans="1:13" ht="29" x14ac:dyDescent="0.35">
      <c r="A32" s="290" t="s">
        <v>24</v>
      </c>
      <c r="B32" s="5" t="s">
        <v>20</v>
      </c>
      <c r="C32" s="290"/>
      <c r="D32" s="290"/>
      <c r="E32" s="290"/>
      <c r="F32" s="290"/>
      <c r="G32" s="290"/>
      <c r="H32" s="290"/>
      <c r="I32" s="290"/>
      <c r="J32" s="290"/>
    </row>
    <row r="33" spans="1:10" ht="43.5" x14ac:dyDescent="0.35">
      <c r="A33" s="290"/>
      <c r="B33" s="5" t="s">
        <v>21</v>
      </c>
      <c r="C33" s="290"/>
      <c r="D33" s="290"/>
      <c r="E33" s="290"/>
      <c r="F33" s="290"/>
      <c r="G33" s="290"/>
      <c r="H33" s="290"/>
      <c r="I33" s="290"/>
      <c r="J33" s="290"/>
    </row>
    <row r="34" spans="1:10" ht="58" x14ac:dyDescent="0.35">
      <c r="A34" s="290"/>
      <c r="B34" s="7" t="s">
        <v>25</v>
      </c>
      <c r="C34" s="290"/>
      <c r="D34" s="290"/>
      <c r="E34" s="290"/>
      <c r="F34" s="290"/>
      <c r="G34" s="290"/>
      <c r="H34" s="290"/>
      <c r="I34" s="290"/>
      <c r="J34" s="290"/>
    </row>
    <row r="35" spans="1:10" x14ac:dyDescent="0.35">
      <c r="A35" s="290"/>
      <c r="B35" s="5" t="s">
        <v>23</v>
      </c>
      <c r="C35" s="4"/>
      <c r="D35" s="4"/>
      <c r="E35" s="4"/>
      <c r="F35" s="4"/>
      <c r="G35" s="4"/>
      <c r="H35" s="4"/>
      <c r="I35" s="290"/>
      <c r="J35" s="290"/>
    </row>
    <row r="36" spans="1:10" x14ac:dyDescent="0.35">
      <c r="A36" s="290" t="s">
        <v>26</v>
      </c>
      <c r="B36" s="5" t="s">
        <v>23</v>
      </c>
      <c r="C36" s="4"/>
      <c r="D36" s="4"/>
      <c r="E36" s="4"/>
      <c r="F36" s="4"/>
      <c r="G36" s="4"/>
      <c r="H36" s="4"/>
      <c r="I36" s="290"/>
      <c r="J36" s="290"/>
    </row>
    <row r="37" spans="1:10" x14ac:dyDescent="0.35">
      <c r="A37" s="290"/>
      <c r="B37" s="5" t="s">
        <v>23</v>
      </c>
      <c r="C37" s="4"/>
      <c r="D37" s="4"/>
      <c r="E37" s="4"/>
      <c r="F37" s="4"/>
      <c r="G37" s="4"/>
      <c r="H37" s="4"/>
      <c r="I37" s="290"/>
      <c r="J37" s="290"/>
    </row>
    <row r="38" spans="1:10" ht="72.5" x14ac:dyDescent="0.35">
      <c r="A38" s="4" t="s">
        <v>13</v>
      </c>
      <c r="B38" s="4"/>
      <c r="C38" s="4"/>
      <c r="D38" s="4"/>
      <c r="E38" s="4"/>
      <c r="F38" s="4"/>
      <c r="G38" s="4"/>
      <c r="H38" s="4"/>
      <c r="I38" s="290"/>
      <c r="J38" s="290"/>
    </row>
  </sheetData>
  <mergeCells count="22">
    <mergeCell ref="I30:J30"/>
    <mergeCell ref="A1:M1"/>
    <mergeCell ref="A2:A3"/>
    <mergeCell ref="B2:M2"/>
    <mergeCell ref="B21:M21"/>
    <mergeCell ref="B22:M22"/>
    <mergeCell ref="A25:J25"/>
    <mergeCell ref="A26:J26"/>
    <mergeCell ref="A27:B27"/>
    <mergeCell ref="I27:J27"/>
    <mergeCell ref="I28:J28"/>
    <mergeCell ref="I29:J29"/>
    <mergeCell ref="A36:A37"/>
    <mergeCell ref="I36:J36"/>
    <mergeCell ref="I37:J37"/>
    <mergeCell ref="I38:J38"/>
    <mergeCell ref="I31:J31"/>
    <mergeCell ref="A32:A35"/>
    <mergeCell ref="C32:J32"/>
    <mergeCell ref="C33:J33"/>
    <mergeCell ref="C34:J34"/>
    <mergeCell ref="I35:J35"/>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1"/>
  <dimension ref="A1:M38"/>
  <sheetViews>
    <sheetView workbookViewId="0">
      <selection activeCell="P20" sqref="P20"/>
    </sheetView>
  </sheetViews>
  <sheetFormatPr defaultRowHeight="14.5" x14ac:dyDescent="0.35"/>
  <cols>
    <col min="1" max="1" width="20.54296875" customWidth="1"/>
    <col min="2" max="2" width="17.1796875" customWidth="1"/>
    <col min="3" max="3" width="11.54296875" customWidth="1"/>
    <col min="4" max="4" width="12" customWidth="1"/>
    <col min="5" max="5" width="12.1796875" customWidth="1"/>
    <col min="6" max="6" width="12.453125" customWidth="1"/>
    <col min="7" max="7" width="13.81640625" customWidth="1"/>
    <col min="8" max="8" width="11.54296875" customWidth="1"/>
    <col min="9" max="9" width="13.54296875" customWidth="1"/>
    <col min="10" max="10" width="12" customWidth="1"/>
    <col min="11" max="11" width="13.26953125" customWidth="1"/>
    <col min="12" max="12" width="13.453125" customWidth="1"/>
    <col min="13" max="13" width="18.81640625" customWidth="1"/>
  </cols>
  <sheetData>
    <row r="1" spans="1:13" x14ac:dyDescent="0.35">
      <c r="A1" s="289" t="s">
        <v>0</v>
      </c>
      <c r="B1" s="289"/>
      <c r="C1" s="289"/>
      <c r="D1" s="289"/>
      <c r="E1" s="289"/>
      <c r="F1" s="289"/>
      <c r="G1" s="289"/>
      <c r="H1" s="289"/>
      <c r="I1" s="289"/>
      <c r="J1" s="289"/>
      <c r="K1" s="289"/>
      <c r="L1" s="289"/>
      <c r="M1" s="289"/>
    </row>
    <row r="2" spans="1:13" x14ac:dyDescent="0.35">
      <c r="A2" s="290" t="s">
        <v>56</v>
      </c>
      <c r="B2" s="291" t="s">
        <v>2</v>
      </c>
      <c r="C2" s="291"/>
      <c r="D2" s="291"/>
      <c r="E2" s="291"/>
      <c r="F2" s="291"/>
      <c r="G2" s="291"/>
      <c r="H2" s="291"/>
      <c r="I2" s="291"/>
      <c r="J2" s="291"/>
      <c r="K2" s="291"/>
      <c r="L2" s="291"/>
      <c r="M2" s="291"/>
    </row>
    <row r="3" spans="1:13" x14ac:dyDescent="0.35">
      <c r="A3" s="290"/>
      <c r="B3" s="1">
        <v>0</v>
      </c>
      <c r="C3" s="1">
        <v>1</v>
      </c>
      <c r="D3" s="1">
        <v>2</v>
      </c>
      <c r="E3" s="1">
        <v>3</v>
      </c>
      <c r="F3" s="1">
        <v>4</v>
      </c>
      <c r="G3" s="1">
        <v>5</v>
      </c>
      <c r="H3" s="1">
        <v>6</v>
      </c>
      <c r="I3" s="1">
        <v>7</v>
      </c>
      <c r="J3" s="1">
        <v>8</v>
      </c>
      <c r="K3" s="1">
        <v>9</v>
      </c>
      <c r="L3" s="1">
        <v>10</v>
      </c>
      <c r="M3" s="2" t="s">
        <v>3</v>
      </c>
    </row>
    <row r="4" spans="1:13" x14ac:dyDescent="0.35">
      <c r="A4" s="3" t="s">
        <v>4</v>
      </c>
      <c r="B4" s="63">
        <f>SUM(B5:B7)</f>
        <v>0</v>
      </c>
      <c r="C4" s="63">
        <f t="shared" ref="C4:L4" si="0">SUM(C5:C7)</f>
        <v>0</v>
      </c>
      <c r="D4" s="63">
        <f t="shared" si="0"/>
        <v>0</v>
      </c>
      <c r="E4" s="63">
        <f t="shared" si="0"/>
        <v>0</v>
      </c>
      <c r="F4" s="63">
        <f t="shared" si="0"/>
        <v>0</v>
      </c>
      <c r="G4" s="63">
        <f t="shared" si="0"/>
        <v>0</v>
      </c>
      <c r="H4" s="63">
        <f t="shared" si="0"/>
        <v>0</v>
      </c>
      <c r="I4" s="63">
        <f t="shared" si="0"/>
        <v>0</v>
      </c>
      <c r="J4" s="63">
        <f t="shared" si="0"/>
        <v>0</v>
      </c>
      <c r="K4" s="63">
        <f t="shared" si="0"/>
        <v>0</v>
      </c>
      <c r="L4" s="63">
        <f t="shared" si="0"/>
        <v>0</v>
      </c>
      <c r="M4" s="63">
        <f>SUM(B4:L4)</f>
        <v>0</v>
      </c>
    </row>
    <row r="5" spans="1:13" x14ac:dyDescent="0.35">
      <c r="A5" s="5" t="s">
        <v>5</v>
      </c>
      <c r="B5" s="63">
        <v>0</v>
      </c>
      <c r="C5" s="63">
        <v>0</v>
      </c>
      <c r="D5" s="63">
        <v>0</v>
      </c>
      <c r="E5" s="63">
        <v>0</v>
      </c>
      <c r="F5" s="63">
        <v>0</v>
      </c>
      <c r="G5" s="63">
        <v>0</v>
      </c>
      <c r="H5" s="63">
        <v>0</v>
      </c>
      <c r="I5" s="63">
        <v>0</v>
      </c>
      <c r="J5" s="63">
        <v>0</v>
      </c>
      <c r="K5" s="63">
        <v>0</v>
      </c>
      <c r="L5" s="63">
        <v>0</v>
      </c>
      <c r="M5" s="63">
        <f t="shared" ref="M5:M20" si="1">SUM(B5:L5)</f>
        <v>0</v>
      </c>
    </row>
    <row r="6" spans="1:13" x14ac:dyDescent="0.35">
      <c r="A6" s="5" t="s">
        <v>6</v>
      </c>
      <c r="B6" s="63">
        <v>0</v>
      </c>
      <c r="C6" s="63">
        <v>0</v>
      </c>
      <c r="D6" s="63">
        <v>0</v>
      </c>
      <c r="E6" s="63">
        <v>0</v>
      </c>
      <c r="F6" s="63">
        <v>0</v>
      </c>
      <c r="G6" s="63">
        <v>0</v>
      </c>
      <c r="H6" s="63">
        <v>0</v>
      </c>
      <c r="I6" s="63">
        <v>0</v>
      </c>
      <c r="J6" s="63">
        <v>0</v>
      </c>
      <c r="K6" s="63">
        <v>0</v>
      </c>
      <c r="L6" s="63">
        <v>0</v>
      </c>
      <c r="M6" s="63">
        <f t="shared" si="1"/>
        <v>0</v>
      </c>
    </row>
    <row r="7" spans="1:13" ht="29" x14ac:dyDescent="0.35">
      <c r="A7" s="5" t="s">
        <v>7</v>
      </c>
      <c r="B7" s="63">
        <v>0</v>
      </c>
      <c r="C7" s="63">
        <v>0</v>
      </c>
      <c r="D7" s="63">
        <v>0</v>
      </c>
      <c r="E7" s="63">
        <v>0</v>
      </c>
      <c r="F7" s="63">
        <v>0</v>
      </c>
      <c r="G7" s="63">
        <v>0</v>
      </c>
      <c r="H7" s="63">
        <v>0</v>
      </c>
      <c r="I7" s="63">
        <v>0</v>
      </c>
      <c r="J7" s="63">
        <v>0</v>
      </c>
      <c r="K7" s="63">
        <v>0</v>
      </c>
      <c r="L7" s="63">
        <v>0</v>
      </c>
      <c r="M7" s="63">
        <f t="shared" si="1"/>
        <v>0</v>
      </c>
    </row>
    <row r="8" spans="1:13" x14ac:dyDescent="0.35">
      <c r="A8" s="3" t="s">
        <v>8</v>
      </c>
      <c r="B8" s="63">
        <f>SUM(B9:B11)</f>
        <v>6.19</v>
      </c>
      <c r="C8" s="63">
        <f t="shared" ref="C8:L8" si="2">SUM(C9:C11)</f>
        <v>11.98</v>
      </c>
      <c r="D8" s="63">
        <f t="shared" si="2"/>
        <v>0</v>
      </c>
      <c r="E8" s="63">
        <f t="shared" si="2"/>
        <v>0</v>
      </c>
      <c r="F8" s="63">
        <f t="shared" si="2"/>
        <v>0</v>
      </c>
      <c r="G8" s="63">
        <f t="shared" si="2"/>
        <v>0</v>
      </c>
      <c r="H8" s="63">
        <f t="shared" si="2"/>
        <v>0</v>
      </c>
      <c r="I8" s="63">
        <f t="shared" si="2"/>
        <v>0</v>
      </c>
      <c r="J8" s="63">
        <f t="shared" si="2"/>
        <v>0</v>
      </c>
      <c r="K8" s="63">
        <f t="shared" si="2"/>
        <v>0</v>
      </c>
      <c r="L8" s="63">
        <f t="shared" si="2"/>
        <v>0</v>
      </c>
      <c r="M8" s="63">
        <f t="shared" si="1"/>
        <v>18.170000000000002</v>
      </c>
    </row>
    <row r="9" spans="1:13" x14ac:dyDescent="0.35">
      <c r="A9" s="5" t="s">
        <v>5</v>
      </c>
      <c r="B9" s="63">
        <v>6.19</v>
      </c>
      <c r="C9" s="63">
        <v>11.98</v>
      </c>
      <c r="D9" s="63">
        <v>0</v>
      </c>
      <c r="E9" s="63">
        <v>0</v>
      </c>
      <c r="F9" s="63">
        <v>0</v>
      </c>
      <c r="G9" s="63">
        <v>0</v>
      </c>
      <c r="H9" s="63">
        <v>0</v>
      </c>
      <c r="I9" s="63">
        <v>0</v>
      </c>
      <c r="J9" s="63">
        <v>0</v>
      </c>
      <c r="K9" s="63">
        <v>0</v>
      </c>
      <c r="L9" s="63">
        <v>0</v>
      </c>
      <c r="M9" s="63">
        <f t="shared" si="1"/>
        <v>18.170000000000002</v>
      </c>
    </row>
    <row r="10" spans="1:13" x14ac:dyDescent="0.35">
      <c r="A10" s="5" t="s">
        <v>6</v>
      </c>
      <c r="B10" s="63">
        <v>0</v>
      </c>
      <c r="C10" s="63">
        <v>0</v>
      </c>
      <c r="D10" s="63">
        <v>0</v>
      </c>
      <c r="E10" s="63">
        <v>0</v>
      </c>
      <c r="F10" s="63">
        <v>0</v>
      </c>
      <c r="G10" s="63">
        <v>0</v>
      </c>
      <c r="H10" s="63">
        <v>0</v>
      </c>
      <c r="I10" s="63">
        <v>0</v>
      </c>
      <c r="J10" s="63">
        <v>0</v>
      </c>
      <c r="K10" s="63">
        <v>0</v>
      </c>
      <c r="L10" s="63">
        <v>0</v>
      </c>
      <c r="M10" s="63">
        <f t="shared" si="1"/>
        <v>0</v>
      </c>
    </row>
    <row r="11" spans="1:13" ht="29" x14ac:dyDescent="0.35">
      <c r="A11" s="5" t="s">
        <v>7</v>
      </c>
      <c r="B11" s="63">
        <v>0</v>
      </c>
      <c r="C11" s="63">
        <v>0</v>
      </c>
      <c r="D11" s="63">
        <v>0</v>
      </c>
      <c r="E11" s="63">
        <v>0</v>
      </c>
      <c r="F11" s="63">
        <v>0</v>
      </c>
      <c r="G11" s="63">
        <v>0</v>
      </c>
      <c r="H11" s="63">
        <v>0</v>
      </c>
      <c r="I11" s="63">
        <v>0</v>
      </c>
      <c r="J11" s="63">
        <v>0</v>
      </c>
      <c r="K11" s="63">
        <v>0</v>
      </c>
      <c r="L11" s="63">
        <v>0</v>
      </c>
      <c r="M11" s="63">
        <f t="shared" si="1"/>
        <v>0</v>
      </c>
    </row>
    <row r="12" spans="1:13" x14ac:dyDescent="0.35">
      <c r="A12" s="3" t="s">
        <v>11</v>
      </c>
      <c r="B12" s="63">
        <f>SUM(B13:B15)</f>
        <v>-6.19</v>
      </c>
      <c r="C12" s="63">
        <f t="shared" ref="C12:L12" si="3">SUM(C13:C15)</f>
        <v>-11.98</v>
      </c>
      <c r="D12" s="63">
        <f t="shared" si="3"/>
        <v>0</v>
      </c>
      <c r="E12" s="63">
        <f t="shared" si="3"/>
        <v>0</v>
      </c>
      <c r="F12" s="63">
        <f t="shared" si="3"/>
        <v>0</v>
      </c>
      <c r="G12" s="63">
        <f t="shared" si="3"/>
        <v>0</v>
      </c>
      <c r="H12" s="63">
        <f t="shared" si="3"/>
        <v>0</v>
      </c>
      <c r="I12" s="63">
        <f t="shared" si="3"/>
        <v>0</v>
      </c>
      <c r="J12" s="63">
        <f t="shared" si="3"/>
        <v>0</v>
      </c>
      <c r="K12" s="63">
        <f t="shared" si="3"/>
        <v>0</v>
      </c>
      <c r="L12" s="63">
        <f t="shared" si="3"/>
        <v>0</v>
      </c>
      <c r="M12" s="63">
        <f t="shared" si="1"/>
        <v>-18.170000000000002</v>
      </c>
    </row>
    <row r="13" spans="1:13" x14ac:dyDescent="0.35">
      <c r="A13" s="5" t="s">
        <v>5</v>
      </c>
      <c r="B13" s="63">
        <v>-6.19</v>
      </c>
      <c r="C13" s="63">
        <v>-11.98</v>
      </c>
      <c r="D13" s="63">
        <v>0</v>
      </c>
      <c r="E13" s="63">
        <v>0</v>
      </c>
      <c r="F13" s="63">
        <v>0</v>
      </c>
      <c r="G13" s="63">
        <v>0</v>
      </c>
      <c r="H13" s="63">
        <v>0</v>
      </c>
      <c r="I13" s="63">
        <v>0</v>
      </c>
      <c r="J13" s="63">
        <v>0</v>
      </c>
      <c r="K13" s="63">
        <v>0</v>
      </c>
      <c r="L13" s="63">
        <v>0</v>
      </c>
      <c r="M13" s="63">
        <f t="shared" si="1"/>
        <v>-18.170000000000002</v>
      </c>
    </row>
    <row r="14" spans="1:13" x14ac:dyDescent="0.35">
      <c r="A14" s="5" t="s">
        <v>6</v>
      </c>
      <c r="B14" s="63">
        <v>0</v>
      </c>
      <c r="C14" s="63">
        <v>0</v>
      </c>
      <c r="D14" s="63">
        <v>0</v>
      </c>
      <c r="E14" s="63">
        <v>0</v>
      </c>
      <c r="F14" s="63">
        <v>0</v>
      </c>
      <c r="G14" s="63">
        <v>0</v>
      </c>
      <c r="H14" s="63">
        <v>0</v>
      </c>
      <c r="I14" s="63">
        <v>0</v>
      </c>
      <c r="J14" s="63">
        <v>0</v>
      </c>
      <c r="K14" s="63">
        <v>0</v>
      </c>
      <c r="L14" s="63">
        <v>0</v>
      </c>
      <c r="M14" s="63">
        <f t="shared" si="1"/>
        <v>0</v>
      </c>
    </row>
    <row r="15" spans="1:13" ht="29" x14ac:dyDescent="0.35">
      <c r="A15" s="5" t="s">
        <v>7</v>
      </c>
      <c r="B15" s="63">
        <v>0</v>
      </c>
      <c r="C15" s="63">
        <v>0</v>
      </c>
      <c r="D15" s="63">
        <v>0</v>
      </c>
      <c r="E15" s="63">
        <v>0</v>
      </c>
      <c r="F15" s="63">
        <v>0</v>
      </c>
      <c r="G15" s="63">
        <v>0</v>
      </c>
      <c r="H15" s="63">
        <v>0</v>
      </c>
      <c r="I15" s="63">
        <v>0</v>
      </c>
      <c r="J15" s="63">
        <v>0</v>
      </c>
      <c r="K15" s="63">
        <v>0</v>
      </c>
      <c r="L15" s="63">
        <v>0</v>
      </c>
      <c r="M15" s="63">
        <f t="shared" si="1"/>
        <v>0</v>
      </c>
    </row>
    <row r="16" spans="1:13" ht="43.5" x14ac:dyDescent="0.35">
      <c r="A16" s="3" t="s">
        <v>9</v>
      </c>
      <c r="B16" s="63">
        <v>0</v>
      </c>
      <c r="C16" s="63">
        <v>0</v>
      </c>
      <c r="D16" s="63">
        <v>0</v>
      </c>
      <c r="E16" s="63">
        <v>0</v>
      </c>
      <c r="F16" s="63">
        <v>0</v>
      </c>
      <c r="G16" s="63">
        <v>0</v>
      </c>
      <c r="H16" s="63">
        <v>0</v>
      </c>
      <c r="I16" s="63">
        <v>0</v>
      </c>
      <c r="J16" s="63">
        <v>0</v>
      </c>
      <c r="K16" s="63">
        <v>0</v>
      </c>
      <c r="L16" s="63">
        <v>0</v>
      </c>
      <c r="M16" s="63">
        <f t="shared" si="1"/>
        <v>0</v>
      </c>
    </row>
    <row r="17" spans="1:13" ht="29" x14ac:dyDescent="0.35">
      <c r="A17" s="3" t="s">
        <v>10</v>
      </c>
      <c r="B17" s="63">
        <f>SUM(B18:B20)</f>
        <v>0</v>
      </c>
      <c r="C17" s="63">
        <f t="shared" ref="C17:L17" si="4">SUM(C18:C20)</f>
        <v>0</v>
      </c>
      <c r="D17" s="63">
        <f t="shared" si="4"/>
        <v>0</v>
      </c>
      <c r="E17" s="63">
        <f t="shared" si="4"/>
        <v>0</v>
      </c>
      <c r="F17" s="63">
        <f t="shared" si="4"/>
        <v>0</v>
      </c>
      <c r="G17" s="63">
        <f t="shared" si="4"/>
        <v>0</v>
      </c>
      <c r="H17" s="63">
        <f t="shared" si="4"/>
        <v>0</v>
      </c>
      <c r="I17" s="63">
        <f t="shared" si="4"/>
        <v>0</v>
      </c>
      <c r="J17" s="63">
        <f t="shared" si="4"/>
        <v>0</v>
      </c>
      <c r="K17" s="63">
        <f t="shared" si="4"/>
        <v>0</v>
      </c>
      <c r="L17" s="63">
        <f t="shared" si="4"/>
        <v>0</v>
      </c>
      <c r="M17" s="63">
        <f t="shared" si="1"/>
        <v>0</v>
      </c>
    </row>
    <row r="18" spans="1:13" x14ac:dyDescent="0.35">
      <c r="A18" s="5" t="s">
        <v>5</v>
      </c>
      <c r="B18" s="63">
        <v>0</v>
      </c>
      <c r="C18" s="63">
        <v>0</v>
      </c>
      <c r="D18" s="63">
        <v>0</v>
      </c>
      <c r="E18" s="63">
        <v>0</v>
      </c>
      <c r="F18" s="63">
        <v>0</v>
      </c>
      <c r="G18" s="63">
        <v>0</v>
      </c>
      <c r="H18" s="63">
        <v>0</v>
      </c>
      <c r="I18" s="63">
        <v>0</v>
      </c>
      <c r="J18" s="63">
        <v>0</v>
      </c>
      <c r="K18" s="63">
        <v>0</v>
      </c>
      <c r="L18" s="63">
        <v>0</v>
      </c>
      <c r="M18" s="63">
        <f t="shared" si="1"/>
        <v>0</v>
      </c>
    </row>
    <row r="19" spans="1:13" x14ac:dyDescent="0.35">
      <c r="A19" s="5" t="s">
        <v>6</v>
      </c>
      <c r="B19" s="63">
        <v>0</v>
      </c>
      <c r="C19" s="63">
        <v>0</v>
      </c>
      <c r="D19" s="63">
        <v>0</v>
      </c>
      <c r="E19" s="63">
        <v>0</v>
      </c>
      <c r="F19" s="63">
        <v>0</v>
      </c>
      <c r="G19" s="63">
        <v>0</v>
      </c>
      <c r="H19" s="63">
        <v>0</v>
      </c>
      <c r="I19" s="63">
        <v>0</v>
      </c>
      <c r="J19" s="63">
        <v>0</v>
      </c>
      <c r="K19" s="63">
        <v>0</v>
      </c>
      <c r="L19" s="63">
        <v>0</v>
      </c>
      <c r="M19" s="63">
        <f t="shared" si="1"/>
        <v>0</v>
      </c>
    </row>
    <row r="20" spans="1:13" ht="29" x14ac:dyDescent="0.35">
      <c r="A20" s="5" t="s">
        <v>7</v>
      </c>
      <c r="B20" s="63">
        <v>0</v>
      </c>
      <c r="C20" s="63">
        <v>0</v>
      </c>
      <c r="D20" s="63">
        <v>0</v>
      </c>
      <c r="E20" s="63">
        <v>0</v>
      </c>
      <c r="F20" s="63">
        <v>0</v>
      </c>
      <c r="G20" s="63">
        <v>0</v>
      </c>
      <c r="H20" s="63">
        <v>0</v>
      </c>
      <c r="I20" s="63">
        <v>0</v>
      </c>
      <c r="J20" s="63">
        <v>0</v>
      </c>
      <c r="K20" s="63">
        <v>0</v>
      </c>
      <c r="L20" s="63">
        <v>0</v>
      </c>
      <c r="M20" s="63">
        <f t="shared" si="1"/>
        <v>0</v>
      </c>
    </row>
    <row r="21" spans="1:13" ht="43.5" x14ac:dyDescent="0.35">
      <c r="A21" s="5" t="s">
        <v>63</v>
      </c>
      <c r="B21" s="380" t="s">
        <v>49</v>
      </c>
      <c r="C21" s="381"/>
      <c r="D21" s="381"/>
      <c r="E21" s="381"/>
      <c r="F21" s="381"/>
      <c r="G21" s="381"/>
      <c r="H21" s="381"/>
      <c r="I21" s="381"/>
      <c r="J21" s="381"/>
      <c r="K21" s="381"/>
      <c r="L21" s="381"/>
      <c r="M21" s="382"/>
    </row>
    <row r="22" spans="1:13" ht="75" customHeight="1" x14ac:dyDescent="0.35">
      <c r="A22" s="5" t="s">
        <v>13</v>
      </c>
      <c r="B22" s="380" t="s">
        <v>57</v>
      </c>
      <c r="C22" s="381"/>
      <c r="D22" s="381"/>
      <c r="E22" s="381"/>
      <c r="F22" s="381"/>
      <c r="G22" s="381"/>
      <c r="H22" s="381"/>
      <c r="I22" s="381"/>
      <c r="J22" s="381"/>
      <c r="K22" s="381"/>
      <c r="L22" s="381"/>
      <c r="M22" s="382"/>
    </row>
    <row r="25" spans="1:13" x14ac:dyDescent="0.35">
      <c r="A25" s="289" t="s">
        <v>14</v>
      </c>
      <c r="B25" s="289"/>
      <c r="C25" s="289"/>
      <c r="D25" s="289"/>
      <c r="E25" s="289"/>
      <c r="F25" s="289"/>
      <c r="G25" s="289"/>
      <c r="H25" s="289"/>
      <c r="I25" s="289"/>
      <c r="J25" s="289"/>
    </row>
    <row r="26" spans="1:13" x14ac:dyDescent="0.35">
      <c r="A26" s="291" t="s">
        <v>15</v>
      </c>
      <c r="B26" s="291"/>
      <c r="C26" s="291"/>
      <c r="D26" s="291"/>
      <c r="E26" s="291"/>
      <c r="F26" s="291"/>
      <c r="G26" s="291"/>
      <c r="H26" s="291"/>
      <c r="I26" s="291"/>
      <c r="J26" s="291"/>
    </row>
    <row r="27" spans="1:13" x14ac:dyDescent="0.35">
      <c r="A27" s="290" t="s">
        <v>16</v>
      </c>
      <c r="B27" s="290"/>
      <c r="C27" s="6">
        <v>0</v>
      </c>
      <c r="D27" s="5">
        <v>1</v>
      </c>
      <c r="E27" s="5">
        <v>2</v>
      </c>
      <c r="F27" s="5">
        <v>3</v>
      </c>
      <c r="G27" s="5">
        <v>5</v>
      </c>
      <c r="H27" s="5">
        <v>10</v>
      </c>
      <c r="I27" s="292" t="s">
        <v>3</v>
      </c>
      <c r="J27" s="292"/>
    </row>
    <row r="28" spans="1:13" ht="29" x14ac:dyDescent="0.35">
      <c r="A28" s="4" t="s">
        <v>17</v>
      </c>
      <c r="B28" s="5" t="s">
        <v>20</v>
      </c>
      <c r="C28" s="4"/>
      <c r="D28" s="4"/>
      <c r="E28" s="4"/>
      <c r="F28" s="4"/>
      <c r="G28" s="4"/>
      <c r="H28" s="4"/>
      <c r="I28" s="290"/>
      <c r="J28" s="290"/>
    </row>
    <row r="29" spans="1:13" ht="43.5" x14ac:dyDescent="0.35">
      <c r="A29" s="4" t="s">
        <v>18</v>
      </c>
      <c r="B29" s="5" t="s">
        <v>21</v>
      </c>
      <c r="C29" s="4"/>
      <c r="D29" s="4"/>
      <c r="E29" s="4"/>
      <c r="F29" s="4"/>
      <c r="G29" s="4"/>
      <c r="H29" s="4"/>
      <c r="I29" s="378"/>
      <c r="J29" s="379"/>
    </row>
    <row r="30" spans="1:13" ht="43.5" x14ac:dyDescent="0.35">
      <c r="A30" s="4" t="s">
        <v>19</v>
      </c>
      <c r="B30" s="7" t="s">
        <v>22</v>
      </c>
      <c r="C30" s="4"/>
      <c r="D30" s="4"/>
      <c r="E30" s="4"/>
      <c r="F30" s="4"/>
      <c r="G30" s="4"/>
      <c r="H30" s="4"/>
      <c r="I30" s="290"/>
      <c r="J30" s="290"/>
    </row>
    <row r="31" spans="1:13" x14ac:dyDescent="0.35">
      <c r="A31" s="8"/>
      <c r="B31" s="5" t="s">
        <v>23</v>
      </c>
      <c r="C31" s="4"/>
      <c r="D31" s="4"/>
      <c r="E31" s="4"/>
      <c r="F31" s="4"/>
      <c r="G31" s="4"/>
      <c r="H31" s="4"/>
      <c r="I31" s="290"/>
      <c r="J31" s="290"/>
    </row>
    <row r="32" spans="1:13" ht="29" x14ac:dyDescent="0.35">
      <c r="A32" s="290" t="s">
        <v>24</v>
      </c>
      <c r="B32" s="5" t="s">
        <v>20</v>
      </c>
      <c r="C32" s="290"/>
      <c r="D32" s="290"/>
      <c r="E32" s="290"/>
      <c r="F32" s="290"/>
      <c r="G32" s="290"/>
      <c r="H32" s="290"/>
      <c r="I32" s="290"/>
      <c r="J32" s="290"/>
    </row>
    <row r="33" spans="1:10" ht="43.5" x14ac:dyDescent="0.35">
      <c r="A33" s="290"/>
      <c r="B33" s="5" t="s">
        <v>21</v>
      </c>
      <c r="C33" s="290"/>
      <c r="D33" s="290"/>
      <c r="E33" s="290"/>
      <c r="F33" s="290"/>
      <c r="G33" s="290"/>
      <c r="H33" s="290"/>
      <c r="I33" s="290"/>
      <c r="J33" s="290"/>
    </row>
    <row r="34" spans="1:10" ht="123.75" customHeight="1" x14ac:dyDescent="0.35">
      <c r="A34" s="290"/>
      <c r="B34" s="7" t="s">
        <v>25</v>
      </c>
      <c r="C34" s="290" t="s">
        <v>58</v>
      </c>
      <c r="D34" s="290"/>
      <c r="E34" s="290"/>
      <c r="F34" s="290"/>
      <c r="G34" s="290"/>
      <c r="H34" s="290"/>
      <c r="I34" s="290"/>
      <c r="J34" s="290"/>
    </row>
    <row r="35" spans="1:10" x14ac:dyDescent="0.35">
      <c r="A35" s="290"/>
      <c r="B35" s="5" t="s">
        <v>23</v>
      </c>
      <c r="C35" s="4"/>
      <c r="D35" s="4"/>
      <c r="E35" s="4"/>
      <c r="F35" s="4"/>
      <c r="G35" s="4"/>
      <c r="H35" s="4"/>
      <c r="I35" s="290"/>
      <c r="J35" s="290"/>
    </row>
    <row r="36" spans="1:10" ht="92.25" customHeight="1" x14ac:dyDescent="0.35">
      <c r="A36" s="290" t="s">
        <v>26</v>
      </c>
      <c r="B36" s="5" t="s">
        <v>22</v>
      </c>
      <c r="C36" s="294" t="s">
        <v>59</v>
      </c>
      <c r="D36" s="295"/>
      <c r="E36" s="295"/>
      <c r="F36" s="295"/>
      <c r="G36" s="295"/>
      <c r="H36" s="295"/>
      <c r="I36" s="295"/>
      <c r="J36" s="296"/>
    </row>
    <row r="37" spans="1:10" x14ac:dyDescent="0.35">
      <c r="A37" s="290"/>
      <c r="B37" s="5" t="s">
        <v>23</v>
      </c>
      <c r="C37" s="4"/>
      <c r="D37" s="4"/>
      <c r="E37" s="4"/>
      <c r="F37" s="4"/>
      <c r="G37" s="4"/>
      <c r="H37" s="4"/>
      <c r="I37" s="290"/>
      <c r="J37" s="290"/>
    </row>
    <row r="38" spans="1:10" ht="58" x14ac:dyDescent="0.35">
      <c r="A38" s="4" t="s">
        <v>13</v>
      </c>
      <c r="B38" s="4"/>
      <c r="C38" s="4"/>
      <c r="D38" s="4"/>
      <c r="E38" s="4"/>
      <c r="F38" s="4"/>
      <c r="G38" s="4"/>
      <c r="H38" s="4"/>
      <c r="I38" s="290"/>
      <c r="J38" s="290"/>
    </row>
  </sheetData>
  <mergeCells count="22">
    <mergeCell ref="I31:J31"/>
    <mergeCell ref="A1:M1"/>
    <mergeCell ref="A2:A3"/>
    <mergeCell ref="B2:M2"/>
    <mergeCell ref="B21:M21"/>
    <mergeCell ref="B22:M22"/>
    <mergeCell ref="A25:J25"/>
    <mergeCell ref="A26:J26"/>
    <mergeCell ref="A27:B27"/>
    <mergeCell ref="I27:J27"/>
    <mergeCell ref="I28:J28"/>
    <mergeCell ref="I30:J30"/>
    <mergeCell ref="I29:J29"/>
    <mergeCell ref="I38:J38"/>
    <mergeCell ref="C36:J36"/>
    <mergeCell ref="A32:A35"/>
    <mergeCell ref="C32:J32"/>
    <mergeCell ref="C33:J33"/>
    <mergeCell ref="C34:J34"/>
    <mergeCell ref="I35:J35"/>
    <mergeCell ref="A36:A37"/>
    <mergeCell ref="I37:J3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T105"/>
  <sheetViews>
    <sheetView topLeftCell="B1" zoomScale="85" zoomScaleNormal="85" workbookViewId="0">
      <selection activeCell="E4" sqref="E4:E11"/>
    </sheetView>
  </sheetViews>
  <sheetFormatPr defaultRowHeight="14.5" x14ac:dyDescent="0.35"/>
  <cols>
    <col min="1" max="1" width="21.81640625" style="220" customWidth="1"/>
    <col min="2" max="2" width="35.7265625" style="218" customWidth="1"/>
    <col min="3" max="3" width="18.7265625" style="219" customWidth="1"/>
    <col min="4" max="4" width="18.54296875" style="9" customWidth="1"/>
    <col min="5" max="5" width="16.26953125" style="9" customWidth="1"/>
    <col min="6" max="6" width="30.81640625" style="9" customWidth="1"/>
    <col min="7" max="7" width="8.7265625" style="9"/>
    <col min="8" max="9" width="9.1796875" style="110"/>
    <col min="10" max="10" width="8.7265625" style="110"/>
    <col min="11" max="15" width="9.1796875" style="110"/>
    <col min="16" max="16384" width="8.7265625" style="9"/>
  </cols>
  <sheetData>
    <row r="1" spans="1:18" x14ac:dyDescent="0.35">
      <c r="A1" s="347" t="s">
        <v>229</v>
      </c>
      <c r="B1" s="348"/>
      <c r="C1" s="348"/>
      <c r="D1" s="348"/>
      <c r="E1" s="348"/>
      <c r="F1" s="207"/>
    </row>
    <row r="2" spans="1:18" x14ac:dyDescent="0.35">
      <c r="A2" s="243" t="s">
        <v>231</v>
      </c>
      <c r="B2" s="244" t="s">
        <v>230</v>
      </c>
      <c r="C2" s="244"/>
      <c r="D2" s="244" t="s">
        <v>233</v>
      </c>
      <c r="E2" s="244"/>
      <c r="F2" s="208"/>
    </row>
    <row r="3" spans="1:18" ht="73" thickBot="1" x14ac:dyDescent="0.4">
      <c r="A3" s="245"/>
      <c r="B3" s="246"/>
      <c r="C3" s="246" t="s">
        <v>232</v>
      </c>
      <c r="D3" s="246"/>
      <c r="E3" s="247" t="s">
        <v>255</v>
      </c>
      <c r="F3" s="209"/>
      <c r="G3" s="9" t="s">
        <v>537</v>
      </c>
      <c r="H3" s="149" t="s">
        <v>235</v>
      </c>
      <c r="I3" s="110" t="s">
        <v>302</v>
      </c>
      <c r="K3" s="110" t="s">
        <v>303</v>
      </c>
      <c r="L3" s="110" t="s">
        <v>261</v>
      </c>
      <c r="M3" s="110" t="s">
        <v>272</v>
      </c>
      <c r="N3" s="110" t="s">
        <v>536</v>
      </c>
      <c r="O3" s="110" t="s">
        <v>254</v>
      </c>
      <c r="P3" s="110" t="s">
        <v>280</v>
      </c>
      <c r="Q3" s="110" t="s">
        <v>535</v>
      </c>
      <c r="R3" s="110" t="s">
        <v>253</v>
      </c>
    </row>
    <row r="4" spans="1:18" x14ac:dyDescent="0.35">
      <c r="A4" s="310" t="s">
        <v>234</v>
      </c>
      <c r="B4" s="336" t="s">
        <v>235</v>
      </c>
      <c r="C4" s="248">
        <v>27</v>
      </c>
      <c r="D4" s="233">
        <f>SUM(MC_KAP!M8,MC_eRPL!M8,MC_ZPA!M8,MC_SRPS!M8,MC_WIIP!P7,'MC_e-Doręczenia'!Q12,MC_CPA!M8,'MC_Portal GOV.PL'!M8,'MC_e-usługi'!M8,MC_EZD!M8,MC_ProgramKompetencjiCyfrowych!M8,MC_mObywatel!M8,'MC_KRONIK@'!M8,'MSWiA_e-Dowód'!AA15)</f>
        <v>630.15801499999998</v>
      </c>
      <c r="E4" s="349">
        <f>SUM(D4:D10)</f>
        <v>2043.7680150000003</v>
      </c>
      <c r="F4" s="352"/>
      <c r="H4" s="287">
        <f>SUM(D4,D7,D8,D9,D10,D14,D16,D17,D22,D23,D26,D30,D32,D37,D38,D41,D43,D44,D49,D52,D53,D56,D57,D61,D62,D63,D65,D68,D71,D73,D74,D75,D78,D79,D80,D81,D84,D90,D94,D98,D99,D44,D64,D82,D103)</f>
        <v>8188.4216388165614</v>
      </c>
      <c r="I4" s="210">
        <f>SUM(D5)</f>
        <v>7.2</v>
      </c>
      <c r="J4" s="210"/>
      <c r="K4" s="210">
        <f>SUM(D6)</f>
        <v>330.7</v>
      </c>
      <c r="L4" s="210">
        <f>SUM(D27)</f>
        <v>2.5309999999999997</v>
      </c>
      <c r="M4" s="210">
        <f>SUM(D31)</f>
        <v>443.15</v>
      </c>
      <c r="N4" s="110">
        <f>SUM(D19)</f>
        <v>8.3000000000000007</v>
      </c>
      <c r="O4" s="210">
        <f>SUM(D12,D20,D24,D28,D33,D39,D45,D54,D58,D66,D69,D76,D86,D91,D95,D100)</f>
        <v>2701.8920904700003</v>
      </c>
      <c r="P4" s="211">
        <f>SUM(D34,D47,D59,D85,D96)</f>
        <v>89.161997999999997</v>
      </c>
      <c r="Q4" s="211">
        <f>SUM(D92)</f>
        <v>52.043547699999998</v>
      </c>
      <c r="R4" s="211">
        <f>SUM(D101,D35)</f>
        <v>549.40600000000006</v>
      </c>
    </row>
    <row r="5" spans="1:18" ht="29" x14ac:dyDescent="0.35">
      <c r="A5" s="311"/>
      <c r="B5" s="338"/>
      <c r="C5" s="249" t="s">
        <v>302</v>
      </c>
      <c r="D5" s="250">
        <f>MC_WIIP!P9</f>
        <v>7.2</v>
      </c>
      <c r="E5" s="350"/>
      <c r="F5" s="353"/>
    </row>
    <row r="6" spans="1:18" ht="58" x14ac:dyDescent="0.35">
      <c r="A6" s="311"/>
      <c r="B6" s="338"/>
      <c r="C6" s="249" t="s">
        <v>303</v>
      </c>
      <c r="D6" s="250">
        <f>MC_WIIP!P8</f>
        <v>330.7</v>
      </c>
      <c r="E6" s="350"/>
      <c r="F6" s="353"/>
      <c r="H6" s="110" t="s">
        <v>713</v>
      </c>
      <c r="I6" s="210">
        <f>SUM(MF_SZOPEN!M5,MK_BDO!M5,MF_EUREKA!M5,MSWiA_SRB!M5,MS_KRZ!M5,MS_eKRS!M5,MKiDN_PWM_bez_digitalizacji!M5,)</f>
        <v>388.61000000000013</v>
      </c>
    </row>
    <row r="7" spans="1:18" x14ac:dyDescent="0.35">
      <c r="A7" s="311"/>
      <c r="B7" s="337"/>
      <c r="C7" s="251">
        <v>20</v>
      </c>
      <c r="D7" s="252">
        <f>'MC_e-Doręczenia'!Q13</f>
        <v>23.220000000000002</v>
      </c>
      <c r="E7" s="351"/>
      <c r="F7" s="354"/>
    </row>
    <row r="8" spans="1:18" x14ac:dyDescent="0.35">
      <c r="A8" s="311"/>
      <c r="B8" s="337"/>
      <c r="C8" s="251">
        <v>26</v>
      </c>
      <c r="D8" s="252">
        <f>'MC_e-Doręczenia'!Q15</f>
        <v>1037.98</v>
      </c>
      <c r="E8" s="351"/>
      <c r="F8" s="354"/>
    </row>
    <row r="9" spans="1:18" x14ac:dyDescent="0.35">
      <c r="A9" s="311"/>
      <c r="B9" s="337"/>
      <c r="C9" s="251">
        <v>76</v>
      </c>
      <c r="D9" s="252">
        <f>'MC_e-Doręczenia'!Q14</f>
        <v>13.88</v>
      </c>
      <c r="E9" s="351"/>
      <c r="F9" s="354"/>
    </row>
    <row r="10" spans="1:18" x14ac:dyDescent="0.35">
      <c r="A10" s="311"/>
      <c r="B10" s="337"/>
      <c r="C10" s="251" t="s">
        <v>236</v>
      </c>
      <c r="D10" s="252">
        <v>0.63</v>
      </c>
      <c r="E10" s="351"/>
      <c r="F10" s="354"/>
    </row>
    <row r="11" spans="1:18" x14ac:dyDescent="0.35">
      <c r="A11" s="311"/>
      <c r="B11" s="253"/>
      <c r="C11" s="251"/>
      <c r="D11" s="254"/>
      <c r="E11" s="351"/>
      <c r="F11" s="354"/>
    </row>
    <row r="12" spans="1:18" ht="15" thickBot="1" x14ac:dyDescent="0.4">
      <c r="A12" s="311"/>
      <c r="B12" s="255" t="s">
        <v>237</v>
      </c>
      <c r="C12" s="238"/>
      <c r="D12" s="237">
        <f>SUM(MC_KAP!M16,MC_eRPL!M16,MC_ZPA!M16,MC_SRPS!M16,MC_WIIP!M16,'MC_e-Doręczenia'!M16,MC_CPA!M16,'MC_Portal GOV.PL'!M16,'MC_e-usługi'!M16,MC_EZD!M16,MC_ProgramKompetencjiCyfrowych!M16,MC_mObywatel!M16,'MC_KRONIK@'!M16)</f>
        <v>459</v>
      </c>
      <c r="E12" s="238"/>
      <c r="F12" s="355"/>
    </row>
    <row r="13" spans="1:18" ht="15" thickBot="1" x14ac:dyDescent="0.4">
      <c r="A13" s="312"/>
      <c r="B13" s="240" t="s">
        <v>706</v>
      </c>
      <c r="C13" s="236"/>
      <c r="D13" s="235">
        <v>0</v>
      </c>
      <c r="E13" s="236"/>
      <c r="F13" s="230"/>
    </row>
    <row r="14" spans="1:18" ht="30" customHeight="1" x14ac:dyDescent="0.35">
      <c r="A14" s="313" t="s">
        <v>251</v>
      </c>
      <c r="B14" s="336" t="s">
        <v>235</v>
      </c>
      <c r="C14" s="343">
        <v>31</v>
      </c>
      <c r="D14" s="343">
        <f>'MRPiPS_MonitoringPracy i Pobytu'!P9</f>
        <v>1.2</v>
      </c>
      <c r="E14" s="327">
        <f>SUM(D14:D18)</f>
        <v>73.891000000000005</v>
      </c>
      <c r="F14" s="359"/>
    </row>
    <row r="15" spans="1:18" x14ac:dyDescent="0.35">
      <c r="A15" s="314"/>
      <c r="B15" s="337"/>
      <c r="C15" s="344"/>
      <c r="D15" s="344"/>
      <c r="E15" s="320"/>
      <c r="F15" s="360"/>
    </row>
    <row r="16" spans="1:18" x14ac:dyDescent="0.35">
      <c r="A16" s="314"/>
      <c r="B16" s="337"/>
      <c r="C16" s="251">
        <v>42</v>
      </c>
      <c r="D16" s="256">
        <f>'MRPiPS_MonitoringPracy i Pobytu'!P11</f>
        <v>2.2000000000000002</v>
      </c>
      <c r="E16" s="320"/>
      <c r="F16" s="360"/>
    </row>
    <row r="17" spans="1:6" x14ac:dyDescent="0.35">
      <c r="A17" s="314"/>
      <c r="B17" s="337"/>
      <c r="C17" s="251">
        <v>44</v>
      </c>
      <c r="D17" s="256">
        <f>SUM(MRPiPS_PFRON_Neo!M8,'MRPiPS_PFRON_e-PFRON'!M8,MRPiPS_PFRON_EGW_GW!M8,MRPiPS_PFRON_PlatAnalit!M8,MRPiPS_PFRON_Windykacja!M8,'MRPiPS_PFRON_iPFRON+'!M8,MRPiPS_PFRON_SOW!M8)</f>
        <v>70.491</v>
      </c>
      <c r="E17" s="320"/>
      <c r="F17" s="360"/>
    </row>
    <row r="18" spans="1:6" x14ac:dyDescent="0.35">
      <c r="A18" s="314"/>
      <c r="B18" s="337"/>
      <c r="C18" s="251"/>
      <c r="D18" s="254"/>
      <c r="E18" s="320"/>
      <c r="F18" s="360"/>
    </row>
    <row r="19" spans="1:6" x14ac:dyDescent="0.35">
      <c r="A19" s="314"/>
      <c r="B19" s="253" t="s">
        <v>238</v>
      </c>
      <c r="C19" s="254"/>
      <c r="D19" s="254">
        <f>'MRPiPS_MonitoringPracy i Pobytu'!P10</f>
        <v>8.3000000000000007</v>
      </c>
      <c r="E19" s="321"/>
      <c r="F19" s="360"/>
    </row>
    <row r="20" spans="1:6" ht="15" thickBot="1" x14ac:dyDescent="0.4">
      <c r="A20" s="314"/>
      <c r="B20" s="255" t="s">
        <v>237</v>
      </c>
      <c r="C20" s="238"/>
      <c r="D20" s="237">
        <f>'MRPiPS_MonitoringPracy i Pobytu'!M16</f>
        <v>11.9</v>
      </c>
      <c r="E20" s="238"/>
      <c r="F20" s="361"/>
    </row>
    <row r="21" spans="1:6" ht="15" thickBot="1" x14ac:dyDescent="0.4">
      <c r="A21" s="315"/>
      <c r="B21" s="240" t="s">
        <v>706</v>
      </c>
      <c r="C21" s="236"/>
      <c r="D21" s="235">
        <v>0</v>
      </c>
      <c r="E21" s="236"/>
      <c r="F21" s="227"/>
    </row>
    <row r="22" spans="1:6" ht="45" customHeight="1" x14ac:dyDescent="0.35">
      <c r="A22" s="313" t="s">
        <v>239</v>
      </c>
      <c r="B22" s="257" t="s">
        <v>235</v>
      </c>
      <c r="C22" s="248">
        <v>21</v>
      </c>
      <c r="D22" s="233">
        <f>SUM(MGMiŻŚ_SIPAM!M8,MGMiŻŚ_REJA24!M8)</f>
        <v>3.24</v>
      </c>
      <c r="E22" s="234">
        <f>SUM(D22:D23)</f>
        <v>16.009999999999998</v>
      </c>
      <c r="F22" s="212"/>
    </row>
    <row r="23" spans="1:6" ht="45" customHeight="1" x14ac:dyDescent="0.35">
      <c r="A23" s="314"/>
      <c r="B23" s="240"/>
      <c r="C23" s="236">
        <v>27</v>
      </c>
      <c r="D23" s="235">
        <f>MGMiŻŚ_Sat4Envi!M8</f>
        <v>12.77</v>
      </c>
      <c r="E23" s="236"/>
      <c r="F23" s="213"/>
    </row>
    <row r="24" spans="1:6" ht="15" thickBot="1" x14ac:dyDescent="0.4">
      <c r="A24" s="314"/>
      <c r="B24" s="255" t="s">
        <v>237</v>
      </c>
      <c r="C24" s="238"/>
      <c r="D24" s="258">
        <f>SUM(MGMiŻŚ_SIPAM!M16,MGMiŻŚ_REJA24!M16,MGMiŻŚ_Sat4Envi!M16)</f>
        <v>16.84</v>
      </c>
      <c r="E24" s="238"/>
      <c r="F24" s="214"/>
    </row>
    <row r="25" spans="1:6" ht="15" thickBot="1" x14ac:dyDescent="0.4">
      <c r="A25" s="315"/>
      <c r="B25" s="240" t="s">
        <v>706</v>
      </c>
      <c r="C25" s="236"/>
      <c r="D25" s="259">
        <v>0</v>
      </c>
      <c r="E25" s="236"/>
      <c r="F25" s="213"/>
    </row>
    <row r="26" spans="1:6" ht="45" customHeight="1" x14ac:dyDescent="0.35">
      <c r="A26" s="313" t="s">
        <v>240</v>
      </c>
      <c r="B26" s="327" t="s">
        <v>235</v>
      </c>
      <c r="C26" s="248">
        <v>24</v>
      </c>
      <c r="D26" s="233">
        <f>SUM('MKiDN_e-Omnis'!M8,'MKiDN_DIGI TVP SA'!M8,'MKiDN_Cyfrowa rekonstrukcja'!M8,'MKiDN_Dziedzictwo chopinowskie'!M8,'MKiDN_Otwarte Narodowe'!M8,MKiDN_ADE!M8,MKiDN_ZOSiA!M8,MKiDN_Patrimonium!M8,'MKiDN_NID '!M8,'MKiDN_Dziedzictwo muzyki'!M8,'MKiDN_Digitalizacja PWM'!M8,MKiDN_WFDiF!P11,'MKiDN_Bliżej kultury'!M8,MKiDN_mLUMEN!M8,MKiDN_mPolona!M8,MKiDN_Patrimonium_II!M8,'MKiDN_Polona dla Bibliotek 2.0 '!M8,'MKiDN_Polona dla Naukowców'!M8,MKiDN_CAS!M8,MKiDN_FilmotekaNarodowa!M8,MKiDN_Hereditas!M8,MKiDN_www.muzeach!M9,'MKiDN_Muzeum Sztuki w Łodzi '!M9,MKiDN_Zachęta!M9,'MKiDN_Bliżej Teatru'!M9,MKiDN_archiwumgov.pl!M9,'MKiDN_@SIA'!M9,'MKiDN_PlatfEduLekArch-Pola'!M9,MKiDN_digital_PWM_kontynuacja!M9,MKiDN_PWM_bez_digitalizacji!M9)</f>
        <v>395.67286112656222</v>
      </c>
      <c r="E26" s="345">
        <f>SUM(D26:D27)</f>
        <v>398.20386112656223</v>
      </c>
      <c r="F26" s="359"/>
    </row>
    <row r="27" spans="1:6" ht="45" customHeight="1" x14ac:dyDescent="0.35">
      <c r="A27" s="314"/>
      <c r="B27" s="321"/>
      <c r="C27" s="260" t="s">
        <v>261</v>
      </c>
      <c r="D27" s="235">
        <f>MKiDN_WFDiF!P10</f>
        <v>2.5309999999999997</v>
      </c>
      <c r="E27" s="346"/>
      <c r="F27" s="367"/>
    </row>
    <row r="28" spans="1:6" ht="56.25" customHeight="1" thickBot="1" x14ac:dyDescent="0.4">
      <c r="A28" s="314"/>
      <c r="B28" s="255" t="s">
        <v>237</v>
      </c>
      <c r="C28" s="238"/>
      <c r="D28" s="237">
        <f>SUM('MKiDN_e-Omnis'!M16,'MKiDN_DIGI TVP SA'!M16,'MKiDN_Cyfrowa rekonstrukcja'!M16,'MKiDN_Dziedzictwo chopinowskie'!M16,'MKiDN_Otwarte Narodowe'!M16,MKiDN_ADE!M16,MKiDN_ZOSiA!M16,MKiDN_Patrimonium!M16,'MKiDN_NID '!M16,'MKiDN_Dziedzictwo muzyki'!M16,'MKiDN_Digitalizacja PWM'!M16,MKiDN_WFDiF!M16,'MKiDN_Bliżej kultury'!M16,MKiDN_mLUMEN!M16,MKiDN_mPolona!M16,MKiDN_Patrimonium_II!M16,'MKiDN_Polona dla Bibliotek 2.0 '!M16,'MKiDN_Polona dla Naukowców'!M16,MKiDN_FilmotekaNarodowa!M16,MKiDN_Hereditas!M16,MKiDN_www.muzeach!M16,MKiDN_TVP_Digi_Sport!M16,MKiDN_TVP_Digi_4K!M16,'MKiDN_Muzeum Sztuki w Łodzi '!M16,MKiDN_Zachęta!M16,'MKiDN_Bliżej Teatru'!M16,MKiDN_archiwumgov.pl!M16,'MKiDN_@SIA'!M16,MKiDN_digital_PWM_kontynuacja!M16)</f>
        <v>362.48252099999996</v>
      </c>
      <c r="E28" s="238"/>
      <c r="F28" s="361"/>
    </row>
    <row r="29" spans="1:6" ht="56.25" customHeight="1" thickBot="1" x14ac:dyDescent="0.4">
      <c r="A29" s="315"/>
      <c r="B29" s="240" t="s">
        <v>708</v>
      </c>
      <c r="C29" s="236"/>
      <c r="D29" s="235">
        <f>MKiDN_PWM_bez_digitalizacji!M7</f>
        <v>7.24</v>
      </c>
      <c r="E29" s="236"/>
      <c r="F29" s="227"/>
    </row>
    <row r="30" spans="1:6" x14ac:dyDescent="0.35">
      <c r="A30" s="313" t="s">
        <v>241</v>
      </c>
      <c r="B30" s="257" t="s">
        <v>235</v>
      </c>
      <c r="C30" s="248">
        <v>46</v>
      </c>
      <c r="D30" s="233">
        <f>SUM('MZ_P1+KPK'!M8,MZ_eKrew!M8,MZ_Poltransplant!M8,'MZ_Poprawa jakości .......'!M8,'MZ_nowoczesne e-usługi'!M8,MZ_ProfiBaza!M8,'MZ_e-KRN+'!M8,'MZ-DigitalBrain'!M8,MZ_SMKL!M8)</f>
        <v>1117.1241899999998</v>
      </c>
      <c r="E30" s="331">
        <f>SUM(D30:D32)</f>
        <v>1606.5741899999996</v>
      </c>
      <c r="F30" s="359"/>
    </row>
    <row r="31" spans="1:6" ht="29" x14ac:dyDescent="0.35">
      <c r="A31" s="314"/>
      <c r="B31" s="261"/>
      <c r="C31" s="249" t="s">
        <v>272</v>
      </c>
      <c r="D31" s="262">
        <f>MZ_P2_P4!M8</f>
        <v>443.15</v>
      </c>
      <c r="E31" s="332"/>
      <c r="F31" s="365"/>
    </row>
    <row r="32" spans="1:6" x14ac:dyDescent="0.35">
      <c r="A32" s="314"/>
      <c r="B32" s="253"/>
      <c r="C32" s="251">
        <v>28</v>
      </c>
      <c r="D32" s="256">
        <f>SUM(MZ_InterScienceCloud!M8,MZ_PPM!M8,)</f>
        <v>46.299999999999976</v>
      </c>
      <c r="E32" s="333"/>
      <c r="F32" s="360"/>
    </row>
    <row r="33" spans="1:6" x14ac:dyDescent="0.35">
      <c r="A33" s="314"/>
      <c r="B33" s="253" t="s">
        <v>237</v>
      </c>
      <c r="C33" s="251"/>
      <c r="D33" s="256">
        <f>SUM('MZ_P1+KPK'!P16,MZ_eKrew!M16,MZ_Poltransplant!M16,'MZ_nowoczesne e-usługi'!M16,MZ_P2_P4!M16,MZ_ProfiBaza!M16,'MZ_e-KRN+'!M16,'MZ-DigitalBrain'!M16,MZ_SMKL!M16)</f>
        <v>285.92176799999993</v>
      </c>
      <c r="E33" s="251"/>
      <c r="F33" s="360"/>
    </row>
    <row r="34" spans="1:6" x14ac:dyDescent="0.35">
      <c r="A34" s="314"/>
      <c r="B34" s="263" t="s">
        <v>534</v>
      </c>
      <c r="C34" s="264"/>
      <c r="D34" s="265">
        <f>SUM('MZ_Poprawa jakości .......'!M16)</f>
        <v>8.01</v>
      </c>
      <c r="E34" s="264"/>
      <c r="F34" s="366"/>
    </row>
    <row r="35" spans="1:6" ht="15" thickBot="1" x14ac:dyDescent="0.4">
      <c r="A35" s="314"/>
      <c r="B35" s="255" t="s">
        <v>253</v>
      </c>
      <c r="C35" s="238"/>
      <c r="D35" s="258">
        <f>'MZ_P1+KPK'!P17</f>
        <v>2.2000000000000002</v>
      </c>
      <c r="E35" s="238"/>
      <c r="F35" s="361"/>
    </row>
    <row r="36" spans="1:6" ht="15" thickBot="1" x14ac:dyDescent="0.4">
      <c r="A36" s="315"/>
      <c r="B36" s="240" t="s">
        <v>706</v>
      </c>
      <c r="C36" s="236"/>
      <c r="D36" s="259">
        <v>0</v>
      </c>
      <c r="E36" s="236"/>
      <c r="F36" s="227"/>
    </row>
    <row r="37" spans="1:6" ht="30" customHeight="1" x14ac:dyDescent="0.35">
      <c r="A37" s="313" t="s">
        <v>242</v>
      </c>
      <c r="B37" s="336" t="s">
        <v>235</v>
      </c>
      <c r="C37" s="248">
        <v>28</v>
      </c>
      <c r="D37" s="266">
        <f>SUM('MON_Portal BiO'!M8)</f>
        <v>27.320000000000004</v>
      </c>
      <c r="E37" s="334">
        <f>SUM(D37:D38)</f>
        <v>71.341999999999999</v>
      </c>
      <c r="F37" s="212"/>
    </row>
    <row r="38" spans="1:6" x14ac:dyDescent="0.35">
      <c r="A38" s="314"/>
      <c r="B38" s="337"/>
      <c r="C38" s="251">
        <v>29</v>
      </c>
      <c r="D38" s="267">
        <f>'MON_Budowa wysokiej jakości  '!M8</f>
        <v>44.021999999999991</v>
      </c>
      <c r="E38" s="335"/>
      <c r="F38" s="215"/>
    </row>
    <row r="39" spans="1:6" ht="15" thickBot="1" x14ac:dyDescent="0.4">
      <c r="A39" s="314"/>
      <c r="B39" s="255" t="s">
        <v>237</v>
      </c>
      <c r="C39" s="238"/>
      <c r="D39" s="268">
        <f>SUM('MON_Budowa wysokiej jakości  '!M16,'MON_Portal BiO'!M16)</f>
        <v>64.76700000000001</v>
      </c>
      <c r="E39" s="238"/>
      <c r="F39" s="214"/>
    </row>
    <row r="40" spans="1:6" ht="15" thickBot="1" x14ac:dyDescent="0.4">
      <c r="A40" s="315"/>
      <c r="B40" s="240" t="s">
        <v>706</v>
      </c>
      <c r="C40" s="236"/>
      <c r="D40" s="269">
        <v>0</v>
      </c>
      <c r="E40" s="236"/>
      <c r="F40" s="213"/>
    </row>
    <row r="41" spans="1:6" ht="30" customHeight="1" x14ac:dyDescent="0.35">
      <c r="A41" s="313" t="s">
        <v>243</v>
      </c>
      <c r="B41" s="336" t="s">
        <v>235</v>
      </c>
      <c r="C41" s="343">
        <v>15</v>
      </c>
      <c r="D41" s="345">
        <f>SUM('MS_Wdrożenie rozwiązań '!P18,MS_KRM!M8)</f>
        <v>140</v>
      </c>
      <c r="E41" s="318">
        <f>SUM(D41:D44)</f>
        <v>818.43499999999995</v>
      </c>
      <c r="F41" s="359"/>
    </row>
    <row r="42" spans="1:6" ht="30" customHeight="1" x14ac:dyDescent="0.35">
      <c r="A42" s="314"/>
      <c r="B42" s="338"/>
      <c r="C42" s="344"/>
      <c r="D42" s="346"/>
      <c r="E42" s="319"/>
      <c r="F42" s="365"/>
    </row>
    <row r="43" spans="1:6" ht="30" customHeight="1" x14ac:dyDescent="0.35">
      <c r="A43" s="314"/>
      <c r="B43" s="338"/>
      <c r="C43" s="270">
        <v>88</v>
      </c>
      <c r="D43" s="262">
        <f>SUM('MS_iSDA 2.0'!M8,MS_Informat.postępowan.karnego!M8)</f>
        <v>239.83999999999997</v>
      </c>
      <c r="E43" s="320"/>
      <c r="F43" s="365"/>
    </row>
    <row r="44" spans="1:6" x14ac:dyDescent="0.35">
      <c r="A44" s="314"/>
      <c r="B44" s="337"/>
      <c r="C44" s="251">
        <v>37</v>
      </c>
      <c r="D44" s="256">
        <f>SUM(MS_KRK2.0!M8,'MS_Wdrożenie rozwiązań '!M8,MS_eKRS!M8,MS_KRZ!M8,MS_IES!M8,MS_SDE3!M8,MS_Pomoc_prawna!M8)</f>
        <v>438.59499999999991</v>
      </c>
      <c r="E44" s="321"/>
      <c r="F44" s="360"/>
    </row>
    <row r="45" spans="1:6" x14ac:dyDescent="0.35">
      <c r="A45" s="314"/>
      <c r="B45" s="271" t="s">
        <v>237</v>
      </c>
      <c r="C45" s="236" t="s">
        <v>254</v>
      </c>
      <c r="D45" s="235">
        <f>SUM('MS_iSDA 2.0'!M16,MS_IES!M16)</f>
        <v>131.70000000000002</v>
      </c>
      <c r="E45" s="272"/>
      <c r="F45" s="204"/>
    </row>
    <row r="46" spans="1:6" x14ac:dyDescent="0.35">
      <c r="A46" s="314"/>
      <c r="B46" s="271" t="s">
        <v>684</v>
      </c>
      <c r="C46" s="236"/>
      <c r="D46" s="235">
        <f>SUM(MS_Informat.postępowan.karnego!M16)</f>
        <v>123.24</v>
      </c>
      <c r="E46" s="272"/>
      <c r="F46" s="204"/>
    </row>
    <row r="47" spans="1:6" x14ac:dyDescent="0.35">
      <c r="A47" s="314"/>
      <c r="B47" s="271" t="s">
        <v>466</v>
      </c>
      <c r="C47" s="271" t="s">
        <v>280</v>
      </c>
      <c r="D47" s="235">
        <f>SUM(MS_KRK2.0!M16,MS_KRZ!M16,MS_eKRS!M16,MS_KRM!M16)</f>
        <v>39.448</v>
      </c>
      <c r="E47" s="272"/>
      <c r="F47" s="204"/>
    </row>
    <row r="48" spans="1:6" ht="15" thickBot="1" x14ac:dyDescent="0.4">
      <c r="A48" s="315"/>
      <c r="B48" s="271" t="s">
        <v>709</v>
      </c>
      <c r="C48" s="271"/>
      <c r="D48" s="235">
        <f>SUM(MS_KRZ!M4,MS_eKRS!M4)</f>
        <v>-126.23000000000002</v>
      </c>
      <c r="E48" s="272"/>
      <c r="F48" s="226"/>
    </row>
    <row r="49" spans="1:20" x14ac:dyDescent="0.35">
      <c r="A49" s="310" t="s">
        <v>681</v>
      </c>
      <c r="B49" s="316" t="s">
        <v>235</v>
      </c>
      <c r="C49" s="316">
        <v>50</v>
      </c>
      <c r="D49" s="341">
        <f>'ME_URE_sprawoz. przes. paliw.  '!M8</f>
        <v>15.260000000000002</v>
      </c>
      <c r="E49" s="341">
        <f>D49</f>
        <v>15.260000000000002</v>
      </c>
      <c r="F49" s="212"/>
      <c r="I49" s="210"/>
    </row>
    <row r="50" spans="1:20" ht="15" thickBot="1" x14ac:dyDescent="0.4">
      <c r="A50" s="311"/>
      <c r="B50" s="340"/>
      <c r="C50" s="340"/>
      <c r="D50" s="342"/>
      <c r="E50" s="342"/>
      <c r="F50" s="214"/>
      <c r="J50" s="210"/>
      <c r="K50" s="210"/>
    </row>
    <row r="51" spans="1:20" ht="15" thickBot="1" x14ac:dyDescent="0.4">
      <c r="A51" s="312"/>
      <c r="B51" s="271" t="s">
        <v>706</v>
      </c>
      <c r="C51" s="271"/>
      <c r="D51" s="273"/>
      <c r="E51" s="273"/>
      <c r="F51" s="213"/>
    </row>
    <row r="52" spans="1:20" x14ac:dyDescent="0.35">
      <c r="A52" s="310" t="s">
        <v>244</v>
      </c>
      <c r="B52" s="257" t="s">
        <v>5</v>
      </c>
      <c r="C52" s="248">
        <v>19</v>
      </c>
      <c r="D52" s="233">
        <f>SUM(MF_PUESC!M8,'MF_e-Urzą Skarboowy'!M8,MF_EUREKA!M8,MF_SZOPEN!M9)</f>
        <v>128.07</v>
      </c>
      <c r="E52" s="234">
        <f>SUM(D52:D53)</f>
        <v>129.06299999999999</v>
      </c>
      <c r="F52" s="362"/>
      <c r="P52" s="110"/>
      <c r="Q52" s="110"/>
      <c r="R52" s="110"/>
      <c r="S52" s="110"/>
      <c r="T52" s="110"/>
    </row>
    <row r="53" spans="1:20" x14ac:dyDescent="0.35">
      <c r="A53" s="311"/>
      <c r="B53" s="240"/>
      <c r="C53" s="236">
        <v>27</v>
      </c>
      <c r="D53" s="235">
        <f>SUM('MF_ZPUTFG '!M8)</f>
        <v>0.9930000000000001</v>
      </c>
      <c r="E53" s="236"/>
      <c r="F53" s="363"/>
      <c r="P53" s="110"/>
      <c r="Q53" s="110"/>
      <c r="R53" s="110"/>
      <c r="S53" s="110"/>
      <c r="T53" s="110"/>
    </row>
    <row r="54" spans="1:20" ht="15" thickBot="1" x14ac:dyDescent="0.4">
      <c r="A54" s="311"/>
      <c r="B54" s="255" t="s">
        <v>245</v>
      </c>
      <c r="C54" s="238" t="s">
        <v>254</v>
      </c>
      <c r="D54" s="237">
        <f>SUM(MF_PUESC!M16,'MF_e-Urzą Skarboowy'!M16,MF_SZOPEN!M16)</f>
        <v>306.96999999999997</v>
      </c>
      <c r="E54" s="238"/>
      <c r="F54" s="364"/>
      <c r="P54" s="110"/>
      <c r="Q54" s="110"/>
      <c r="R54" s="110"/>
      <c r="S54" s="110"/>
      <c r="T54" s="110"/>
    </row>
    <row r="55" spans="1:20" ht="15" thickBot="1" x14ac:dyDescent="0.4">
      <c r="A55" s="312"/>
      <c r="B55" s="240" t="s">
        <v>706</v>
      </c>
      <c r="C55" s="236"/>
      <c r="D55" s="235">
        <f>SUM(MF_SZOPEN!M5,MF_EUREKA!M5)</f>
        <v>494.58</v>
      </c>
      <c r="E55" s="236"/>
      <c r="F55" s="225"/>
      <c r="P55" s="110"/>
      <c r="Q55" s="110"/>
      <c r="R55" s="110"/>
      <c r="S55" s="110"/>
      <c r="T55" s="110"/>
    </row>
    <row r="56" spans="1:20" ht="30" customHeight="1" thickBot="1" x14ac:dyDescent="0.4">
      <c r="A56" s="313" t="s">
        <v>246</v>
      </c>
      <c r="B56" s="257" t="s">
        <v>5</v>
      </c>
      <c r="C56" s="248">
        <v>27</v>
      </c>
      <c r="D56" s="233">
        <f>SUM(MNiSzW_PPPN!M9,MNiSzW_AMU!M9,MNiSzW_BINWIT!M9,MNiSzW_Herberium!M9,MNiSzW_Cyfr.archiwum_Arch.Krak!M9,MNiSzW_Eukaryota!M9,MNiSW_DRODB!M9,MNiSW_eczlowiek!M9,MNiSW_ePuszcza!M9,MNiSW_Leopoldina!M9,MNiSW_MostDanych!M9,MNiSW_OZwRCIN!M9,'MNiSW_Portal zarz.'!M9,MNiSW_repozytorium!M9,MNiSW_Ucyfrowienie!M9,MNiSW_Agro!M9)</f>
        <v>32.31851039</v>
      </c>
      <c r="E56" s="234">
        <f>SUM(D56:D57)</f>
        <v>137.29094039</v>
      </c>
      <c r="F56" s="362"/>
    </row>
    <row r="57" spans="1:20" ht="30" customHeight="1" x14ac:dyDescent="0.35">
      <c r="A57" s="314"/>
      <c r="B57" s="257" t="s">
        <v>5</v>
      </c>
      <c r="C57" s="236">
        <v>28</v>
      </c>
      <c r="D57" s="235">
        <f>SUM(MNiSZW_PlatformaObslugi.Praktyk!M9,MNiSZW_Mod.Zintegr.SystemuNauk!M9,MNiSZW_ZSUN_II!M9,'MNiSW_e-CUDO'!M9)</f>
        <v>104.97243</v>
      </c>
      <c r="E57" s="236"/>
      <c r="F57" s="363"/>
    </row>
    <row r="58" spans="1:20" ht="30" customHeight="1" thickBot="1" x14ac:dyDescent="0.4">
      <c r="A58" s="314"/>
      <c r="B58" s="255" t="s">
        <v>245</v>
      </c>
      <c r="C58" s="236"/>
      <c r="D58" s="237">
        <f>SUM(MNiSZW_Mod.Zintegr.SystemuNauk!M16,MNiSW_DRODB!M16,MNiSW_eczlowiek!M16,MNiSW_ePuszcza!M16,MNiSW_Leopoldina!M16,MNiSW_MostDanych!M16,MNiSW_OZwRCIN!M16,'MNiSW_Portal zarz.'!M16,MNiSW_repozytorium!M16,MNiSW_Ucyfrowienie!M16,MNiSW_Agro!M16,MNiSZW_ZSUN_II!M16,MNiSzW_Eukaryota!M16,MNiSzW_Cyfr.archiwum_Arch.Krak!M16,MNiSzW_Herberium!M16,MNiSzW_BINWIT!M16,MNiSzW_AMU!M16,MNiSzW_PPPN!M16)</f>
        <v>171.23987947000001</v>
      </c>
      <c r="E58" s="236"/>
      <c r="F58" s="363"/>
    </row>
    <row r="59" spans="1:20" ht="15" thickBot="1" x14ac:dyDescent="0.4">
      <c r="A59" s="314"/>
      <c r="B59" s="255" t="s">
        <v>280</v>
      </c>
      <c r="C59" s="238"/>
      <c r="D59" s="237">
        <f>MNiSZW_PlatformaObslugi.Praktyk!M16</f>
        <v>0.70999800000000002</v>
      </c>
      <c r="E59" s="238"/>
      <c r="F59" s="364"/>
    </row>
    <row r="60" spans="1:20" ht="15" thickBot="1" x14ac:dyDescent="0.4">
      <c r="A60" s="315"/>
      <c r="B60" s="240" t="s">
        <v>706</v>
      </c>
      <c r="C60" s="236"/>
      <c r="D60" s="235">
        <v>0</v>
      </c>
      <c r="E60" s="236"/>
      <c r="F60" s="225"/>
    </row>
    <row r="61" spans="1:20" ht="45" customHeight="1" x14ac:dyDescent="0.35">
      <c r="A61" s="313" t="s">
        <v>247</v>
      </c>
      <c r="B61" s="316" t="s">
        <v>5</v>
      </c>
      <c r="C61" s="248">
        <v>32</v>
      </c>
      <c r="D61" s="254">
        <f>'MRiRW_System monitoringu kontro'!P15</f>
        <v>7.51</v>
      </c>
      <c r="E61" s="327">
        <f>SUM(D61:D65)</f>
        <v>25.693279999999994</v>
      </c>
      <c r="F61" s="356"/>
    </row>
    <row r="62" spans="1:20" ht="45" customHeight="1" x14ac:dyDescent="0.35">
      <c r="A62" s="314"/>
      <c r="B62" s="317"/>
      <c r="C62" s="236">
        <v>33</v>
      </c>
      <c r="D62" s="256">
        <f>SUM('MRiRW_Jednostki doradztwa roln'!M8,'MRiRW_Wojewódzkie ośrodki'!P15)</f>
        <v>7.07</v>
      </c>
      <c r="E62" s="320"/>
      <c r="F62" s="357"/>
    </row>
    <row r="63" spans="1:20" ht="45" customHeight="1" x14ac:dyDescent="0.35">
      <c r="A63" s="314"/>
      <c r="B63" s="317"/>
      <c r="C63" s="236">
        <v>27</v>
      </c>
      <c r="D63" s="256">
        <f>SUM('MRiRW_System monitoringu kontro'!P14,'MRiRW_Wojewódzkie ośrodki'!P14)</f>
        <v>7.1099999999999994</v>
      </c>
      <c r="E63" s="320"/>
      <c r="F63" s="357"/>
    </row>
    <row r="64" spans="1:20" ht="45" customHeight="1" x14ac:dyDescent="0.35">
      <c r="A64" s="314"/>
      <c r="B64" s="317"/>
      <c r="C64" s="236">
        <v>35</v>
      </c>
      <c r="D64" s="256">
        <f>SUM(MRIRW_GIJHARS_EZD!M8,MRIRW_GIJHARS_GOV.PL!M8,MRIRW_GIJHARS_PUESC!M8)</f>
        <v>0.42327999999999999</v>
      </c>
      <c r="E64" s="320"/>
      <c r="F64" s="357"/>
    </row>
    <row r="65" spans="1:6" ht="45" customHeight="1" x14ac:dyDescent="0.35">
      <c r="A65" s="314"/>
      <c r="B65" s="338"/>
      <c r="C65" s="236">
        <v>57</v>
      </c>
      <c r="D65" s="254">
        <f>'MRiRW_System monitoringu kontro'!P16</f>
        <v>3.58</v>
      </c>
      <c r="E65" s="321"/>
      <c r="F65" s="357"/>
    </row>
    <row r="66" spans="1:6" ht="15" thickBot="1" x14ac:dyDescent="0.4">
      <c r="A66" s="314"/>
      <c r="B66" s="255" t="s">
        <v>237</v>
      </c>
      <c r="C66" s="238" t="s">
        <v>254</v>
      </c>
      <c r="D66" s="237">
        <f>SUM('MRiRW_Wojewódzkie ośrodki'!M16,'MRiRW_System monitoringu kontro'!M16)</f>
        <v>60.871000000000002</v>
      </c>
      <c r="E66" s="246"/>
      <c r="F66" s="358"/>
    </row>
    <row r="67" spans="1:6" ht="15" thickBot="1" x14ac:dyDescent="0.4">
      <c r="A67" s="315"/>
      <c r="B67" s="240" t="s">
        <v>706</v>
      </c>
      <c r="C67" s="236"/>
      <c r="D67" s="235">
        <v>0</v>
      </c>
      <c r="E67" s="272"/>
      <c r="F67" s="224"/>
    </row>
    <row r="68" spans="1:6" ht="30" customHeight="1" x14ac:dyDescent="0.35">
      <c r="A68" s="313" t="s">
        <v>248</v>
      </c>
      <c r="B68" s="257" t="s">
        <v>5</v>
      </c>
      <c r="C68" s="248">
        <v>58</v>
      </c>
      <c r="D68" s="233">
        <f>SUM(GUS_GOSPOSTRATEG!M8,GUS_KSZBI!M8,GUS_PDS!M8,'GUS_Wrota Statystyki'!M8)</f>
        <v>24.894000000000002</v>
      </c>
      <c r="E68" s="234">
        <f>D68</f>
        <v>24.894000000000002</v>
      </c>
      <c r="F68" s="212"/>
    </row>
    <row r="69" spans="1:6" x14ac:dyDescent="0.35">
      <c r="A69" s="314"/>
      <c r="B69" s="263" t="s">
        <v>237</v>
      </c>
      <c r="C69" s="264"/>
      <c r="D69" s="265">
        <f>SUM(GUS_GOSPOSTRATEG!M16,GUS_KSZBI!M16,GUS_PDS!M16,'GUS_Wrota Statystyki'!M16)</f>
        <v>78.919999999999987</v>
      </c>
      <c r="E69" s="264"/>
      <c r="F69" s="216"/>
    </row>
    <row r="70" spans="1:6" ht="15" thickBot="1" x14ac:dyDescent="0.4">
      <c r="A70" s="315"/>
      <c r="B70" s="240" t="s">
        <v>706</v>
      </c>
      <c r="C70" s="236"/>
      <c r="D70" s="235"/>
      <c r="E70" s="236"/>
      <c r="F70" s="213"/>
    </row>
    <row r="71" spans="1:6" ht="30" customHeight="1" thickBot="1" x14ac:dyDescent="0.4">
      <c r="A71" s="313" t="s">
        <v>683</v>
      </c>
      <c r="B71" s="316" t="s">
        <v>235</v>
      </c>
      <c r="C71" s="248">
        <v>20</v>
      </c>
      <c r="D71" s="233">
        <f>SUM('MR_Konto przedsiębiorcy'!M8,MR_PEF2!M8)</f>
        <v>50.86</v>
      </c>
      <c r="E71" s="318">
        <f>SUM(D71:D75)</f>
        <v>207.726</v>
      </c>
      <c r="F71" s="328"/>
    </row>
    <row r="72" spans="1:6" ht="30" customHeight="1" thickBot="1" x14ac:dyDescent="0.4">
      <c r="A72" s="314"/>
      <c r="B72" s="317"/>
      <c r="C72" s="248">
        <v>18</v>
      </c>
      <c r="D72" s="233">
        <f>SUM(MR_ZONE!M8,'MR_GUGiK_Usługi IIP'!M8,'MR_GUGiK_Integracja PZGiK'!M8)</f>
        <v>92.627999999999986</v>
      </c>
      <c r="E72" s="319"/>
      <c r="F72" s="329"/>
    </row>
    <row r="73" spans="1:6" ht="30" customHeight="1" x14ac:dyDescent="0.35">
      <c r="A73" s="314"/>
      <c r="B73" s="317"/>
      <c r="C73" s="248">
        <v>49</v>
      </c>
      <c r="D73" s="233">
        <f>SUM('MR_UZP_e-Zamówienia'!M9)</f>
        <v>38.308</v>
      </c>
      <c r="E73" s="319"/>
      <c r="F73" s="329"/>
    </row>
    <row r="74" spans="1:6" ht="30" customHeight="1" x14ac:dyDescent="0.35">
      <c r="A74" s="314"/>
      <c r="B74" s="317"/>
      <c r="C74" s="251">
        <v>61</v>
      </c>
      <c r="D74" s="256">
        <f>SUM(MR_UPRP_PUEP!M8,MR_UPRP_PORTOS!M8)</f>
        <v>14.430000000000003</v>
      </c>
      <c r="E74" s="319"/>
      <c r="F74" s="329"/>
    </row>
    <row r="75" spans="1:6" ht="30" customHeight="1" x14ac:dyDescent="0.35">
      <c r="A75" s="314"/>
      <c r="B75" s="338"/>
      <c r="C75" s="251">
        <v>64</v>
      </c>
      <c r="D75" s="256">
        <f>SUM('MR_GUM_e-CZAS'!M8,'MR_GUM_TRANS-TACHO'!M8,MR_GUM_MZP!M8)</f>
        <v>11.499999999999998</v>
      </c>
      <c r="E75" s="339"/>
      <c r="F75" s="329"/>
    </row>
    <row r="76" spans="1:6" ht="15" thickBot="1" x14ac:dyDescent="0.4">
      <c r="A76" s="314"/>
      <c r="B76" s="263" t="s">
        <v>237</v>
      </c>
      <c r="C76" s="264"/>
      <c r="D76" s="265">
        <f>SUM('MR_UZP_e-Zamówienia'!M16,MR_UPRP_PUEP!M16,MR_UPRP_PORTOS!M16,'MR_GUM_e-CZAS'!M16,'MR_GUM_TRANS-TACHO'!M16,MR_GUM_MZP!M16,'MR_Konto przedsiębiorcy'!M16,MR_PEF2!M16,MR_ZONE!M16,'MR_GUGiK_Usługi IIP'!M16,'MR_GUGiK_Integracja PZGiK'!M16)</f>
        <v>513.11992199999997</v>
      </c>
      <c r="E76" s="274"/>
      <c r="F76" s="330"/>
    </row>
    <row r="77" spans="1:6" ht="15" thickBot="1" x14ac:dyDescent="0.4">
      <c r="A77" s="315"/>
      <c r="B77" s="240" t="s">
        <v>706</v>
      </c>
      <c r="C77" s="236"/>
      <c r="D77" s="235">
        <v>0</v>
      </c>
      <c r="E77" s="259"/>
      <c r="F77" s="223"/>
    </row>
    <row r="78" spans="1:6" ht="30" customHeight="1" x14ac:dyDescent="0.35">
      <c r="A78" s="313" t="s">
        <v>474</v>
      </c>
      <c r="B78" s="316" t="s">
        <v>235</v>
      </c>
      <c r="C78" s="248">
        <v>42</v>
      </c>
      <c r="D78" s="233">
        <f>SUM(MSWiA_TETRA!M8,'MSWiA_CHMURA OBLICZ. POLICJI '!M8,'MSWiA_e-Zdrowie'!M8,MSWiA_SRB!M8,'MSWiA_e-Dowód'!AA14)</f>
        <v>2340.1440000000002</v>
      </c>
      <c r="E78" s="233">
        <f>SUM(D78:D84)</f>
        <v>2522.4090000000006</v>
      </c>
      <c r="F78" s="328"/>
    </row>
    <row r="79" spans="1:6" ht="30" customHeight="1" x14ac:dyDescent="0.35">
      <c r="A79" s="314"/>
      <c r="B79" s="317"/>
      <c r="C79" s="236">
        <v>16</v>
      </c>
      <c r="D79" s="235">
        <f>SUM('MWSiA_GovNet i SŁR w KPRM'!P14)</f>
        <v>0</v>
      </c>
      <c r="E79" s="235"/>
      <c r="F79" s="329"/>
    </row>
    <row r="80" spans="1:6" ht="30" customHeight="1" x14ac:dyDescent="0.35">
      <c r="A80" s="314"/>
      <c r="B80" s="317"/>
      <c r="C80" s="236">
        <v>17</v>
      </c>
      <c r="D80" s="235">
        <f>SUM(MSWiA_PSMUP!P14,MSWiA_SICPR2.0!M8)</f>
        <v>7.347999999999999</v>
      </c>
      <c r="E80" s="235"/>
      <c r="F80" s="329"/>
    </row>
    <row r="81" spans="1:6" ht="30" customHeight="1" x14ac:dyDescent="0.35">
      <c r="A81" s="314"/>
      <c r="B81" s="317"/>
      <c r="C81" s="236">
        <v>58</v>
      </c>
      <c r="D81" s="235">
        <f>SUM(MSWiA_PSMUP!P15)</f>
        <v>6.9470000000000001</v>
      </c>
      <c r="E81" s="235"/>
      <c r="F81" s="329"/>
    </row>
    <row r="82" spans="1:6" ht="30" customHeight="1" x14ac:dyDescent="0.35">
      <c r="A82" s="314"/>
      <c r="B82" s="317"/>
      <c r="C82" s="236">
        <v>43</v>
      </c>
      <c r="D82" s="235">
        <f>SUM(MSWiA_Dotacje_dla_mnijeszości!M8)</f>
        <v>0.15</v>
      </c>
      <c r="E82" s="235"/>
      <c r="F82" s="329"/>
    </row>
    <row r="83" spans="1:6" ht="30" customHeight="1" x14ac:dyDescent="0.35">
      <c r="A83" s="314"/>
      <c r="B83" s="317"/>
      <c r="C83" s="236">
        <v>85</v>
      </c>
      <c r="D83" s="235">
        <f>SUM('MSWiA_e-Dowód'!AA16)</f>
        <v>160.82</v>
      </c>
      <c r="E83" s="235"/>
      <c r="F83" s="329"/>
    </row>
    <row r="84" spans="1:6" ht="30" customHeight="1" x14ac:dyDescent="0.35">
      <c r="A84" s="314"/>
      <c r="B84" s="317"/>
      <c r="C84" s="236" t="s">
        <v>531</v>
      </c>
      <c r="D84" s="235">
        <f>SUM('MWSiA_GovNet i SŁR w KPRM'!M8)</f>
        <v>7</v>
      </c>
      <c r="E84" s="235"/>
      <c r="F84" s="329"/>
    </row>
    <row r="85" spans="1:6" ht="30" customHeight="1" x14ac:dyDescent="0.35">
      <c r="A85" s="314"/>
      <c r="B85" s="240" t="s">
        <v>345</v>
      </c>
      <c r="C85" s="236" t="s">
        <v>280</v>
      </c>
      <c r="D85" s="235">
        <f>SUM(MSWiA_PSMUP!M16)</f>
        <v>23.044</v>
      </c>
      <c r="E85" s="235"/>
      <c r="F85" s="329"/>
    </row>
    <row r="86" spans="1:6" ht="15" thickBot="1" x14ac:dyDescent="0.4">
      <c r="A86" s="314"/>
      <c r="B86" s="255" t="s">
        <v>237</v>
      </c>
      <c r="C86" s="238" t="s">
        <v>254</v>
      </c>
      <c r="D86" s="237">
        <f>SUM('MSWiA_CHMURA OBLICZ. POLICJI '!M16,'MSWiA_e-Zdrowie'!M16,MSWiA_SICPR2.0!M16)</f>
        <v>199.27100000000002</v>
      </c>
      <c r="E86" s="258"/>
      <c r="F86" s="330"/>
    </row>
    <row r="87" spans="1:6" x14ac:dyDescent="0.35">
      <c r="A87" s="314"/>
      <c r="B87" s="240" t="s">
        <v>708</v>
      </c>
      <c r="C87" s="236"/>
      <c r="D87" s="241">
        <f>SUM(MSWiA_SRB!M7)</f>
        <v>2.38</v>
      </c>
      <c r="E87" s="259"/>
      <c r="F87" s="229"/>
    </row>
    <row r="88" spans="1:6" x14ac:dyDescent="0.35">
      <c r="A88" s="314"/>
      <c r="B88" s="240" t="s">
        <v>715</v>
      </c>
      <c r="C88" s="236"/>
      <c r="D88" s="241">
        <f>SUM(MSWiA_SRB!M6)</f>
        <v>0.30000000000000004</v>
      </c>
      <c r="E88" s="259"/>
      <c r="F88" s="232"/>
    </row>
    <row r="89" spans="1:6" ht="15" thickBot="1" x14ac:dyDescent="0.4">
      <c r="A89" s="315"/>
      <c r="B89" s="240" t="s">
        <v>714</v>
      </c>
      <c r="C89" s="236"/>
      <c r="D89" s="235">
        <f>SUM(MSWiA_SRB!M5)</f>
        <v>0.19999999999999998</v>
      </c>
      <c r="E89" s="259"/>
      <c r="F89" s="223"/>
    </row>
    <row r="90" spans="1:6" x14ac:dyDescent="0.35">
      <c r="A90" s="310" t="s">
        <v>475</v>
      </c>
      <c r="B90" s="257" t="s">
        <v>235</v>
      </c>
      <c r="C90" s="248">
        <v>41</v>
      </c>
      <c r="D90" s="233">
        <f>SUM(MŚ_PromocjaParkówNarodowych!M8,'MŚ_Inwazyjne gatunki'!M8,MŚ_InwentaryzacjaCennySiedlisk!M8,'MŚ_E-usługa „Zagrożenia lasów” '!M8,'MŚ_LasWodaPowietrze '!M8)</f>
        <v>15.902352299999999</v>
      </c>
      <c r="E90" s="233">
        <f>SUM(D90)</f>
        <v>15.902352299999999</v>
      </c>
      <c r="F90" s="324"/>
    </row>
    <row r="91" spans="1:6" x14ac:dyDescent="0.35">
      <c r="A91" s="311"/>
      <c r="B91" s="240" t="s">
        <v>245</v>
      </c>
      <c r="C91" s="236"/>
      <c r="D91" s="235">
        <f>SUM('MŚ_E-usługa „Zagrożenia lasów” '!M16,'MŚ_LasWodaPowietrze '!M16)</f>
        <v>18.36</v>
      </c>
      <c r="E91" s="235"/>
      <c r="F91" s="325"/>
    </row>
    <row r="92" spans="1:6" ht="15" thickBot="1" x14ac:dyDescent="0.4">
      <c r="A92" s="311"/>
      <c r="B92" s="263" t="s">
        <v>327</v>
      </c>
      <c r="C92" s="264" t="s">
        <v>328</v>
      </c>
      <c r="D92" s="265">
        <f>SUM(MŚ_PromocjaParkówNarodowych!M16,'MŚ_Inwazyjne gatunki'!M16,MŚ_InwentaryzacjaCennySiedlisk!M16)</f>
        <v>52.043547699999998</v>
      </c>
      <c r="E92" s="274"/>
      <c r="F92" s="326"/>
    </row>
    <row r="93" spans="1:6" ht="15" thickBot="1" x14ac:dyDescent="0.4">
      <c r="A93" s="312"/>
      <c r="B93" s="240" t="s">
        <v>706</v>
      </c>
      <c r="C93" s="236"/>
      <c r="D93" s="235"/>
      <c r="E93" s="259"/>
      <c r="F93" s="222"/>
    </row>
    <row r="94" spans="1:6" x14ac:dyDescent="0.35">
      <c r="A94" s="310" t="s">
        <v>476</v>
      </c>
      <c r="B94" s="257" t="s">
        <v>235</v>
      </c>
      <c r="C94" s="248">
        <v>30</v>
      </c>
      <c r="D94" s="233">
        <f>SUM(MEN_WKSDO!M9,MEN_ORE!M9,MEN_ZRK!M9)</f>
        <v>55.039000000000001</v>
      </c>
      <c r="E94" s="233">
        <f>SUM(D94)</f>
        <v>55.039000000000001</v>
      </c>
      <c r="F94" s="324"/>
    </row>
    <row r="95" spans="1:6" x14ac:dyDescent="0.35">
      <c r="A95" s="311"/>
      <c r="B95" s="253" t="s">
        <v>245</v>
      </c>
      <c r="C95" s="251" t="s">
        <v>254</v>
      </c>
      <c r="D95" s="256">
        <f>SUM(MEN_ORE!M16)</f>
        <v>2.8290000000000002</v>
      </c>
      <c r="E95" s="254"/>
      <c r="F95" s="325"/>
    </row>
    <row r="96" spans="1:6" ht="29" x14ac:dyDescent="0.35">
      <c r="A96" s="311"/>
      <c r="B96" s="275" t="s">
        <v>345</v>
      </c>
      <c r="C96" s="264" t="s">
        <v>280</v>
      </c>
      <c r="D96" s="265">
        <f>SUM(MEN_WKSDO!M16,MEN_ZRK!M16)</f>
        <v>17.95</v>
      </c>
      <c r="E96" s="274"/>
      <c r="F96" s="325"/>
    </row>
    <row r="97" spans="1:6" ht="15" thickBot="1" x14ac:dyDescent="0.4">
      <c r="A97" s="312"/>
      <c r="B97" s="276" t="s">
        <v>706</v>
      </c>
      <c r="C97" s="236"/>
      <c r="D97" s="235">
        <v>0</v>
      </c>
      <c r="E97" s="259"/>
      <c r="F97" s="222"/>
    </row>
    <row r="98" spans="1:6" x14ac:dyDescent="0.35">
      <c r="A98" s="310" t="s">
        <v>477</v>
      </c>
      <c r="B98" s="257" t="s">
        <v>235</v>
      </c>
      <c r="C98" s="248">
        <v>39</v>
      </c>
      <c r="D98" s="277">
        <f>SUM('MI_ZSI-ULC'!M8,MI_KREPTD!M8,'MI_KPD do inf. o warunkach ruch'!M8,'MI_KSZRD TEN-T'!M8)</f>
        <v>557.44799999999998</v>
      </c>
      <c r="E98" s="322">
        <f>SUM(D98:D99)</f>
        <v>565.67399999999998</v>
      </c>
      <c r="F98" s="212"/>
    </row>
    <row r="99" spans="1:6" x14ac:dyDescent="0.35">
      <c r="A99" s="311"/>
      <c r="B99" s="253" t="s">
        <v>429</v>
      </c>
      <c r="C99" s="251"/>
      <c r="D99" s="252">
        <f>SUM('MI_Polska droga do automatyzacj'!M8)</f>
        <v>8.2260000000000009</v>
      </c>
      <c r="E99" s="323"/>
      <c r="F99" s="215"/>
    </row>
    <row r="100" spans="1:6" x14ac:dyDescent="0.35">
      <c r="A100" s="311"/>
      <c r="B100" s="253" t="s">
        <v>245</v>
      </c>
      <c r="C100" s="251" t="s">
        <v>254</v>
      </c>
      <c r="D100" s="252">
        <f>SUM('MI_ZSI-ULC'!M16,MI_KREPTD!M16)</f>
        <v>17.700000000000003</v>
      </c>
      <c r="E100" s="254"/>
      <c r="F100" s="215"/>
    </row>
    <row r="101" spans="1:6" x14ac:dyDescent="0.35">
      <c r="A101" s="311"/>
      <c r="B101" s="263" t="s">
        <v>409</v>
      </c>
      <c r="C101" s="264" t="s">
        <v>253</v>
      </c>
      <c r="D101" s="278">
        <f>SUM('MI_KPD do inf.o podróżach multi'!M16,'MI_KPD do inf. o warunkach ruch'!M16,'MI_KSZRD TEN-T'!M16)</f>
        <v>547.20600000000002</v>
      </c>
      <c r="E101" s="274"/>
      <c r="F101" s="216"/>
    </row>
    <row r="102" spans="1:6" ht="15" thickBot="1" x14ac:dyDescent="0.4">
      <c r="A102" s="312"/>
      <c r="B102" s="240" t="s">
        <v>706</v>
      </c>
      <c r="C102" s="236"/>
      <c r="D102" s="279"/>
      <c r="E102" s="259"/>
      <c r="F102" s="213"/>
    </row>
    <row r="103" spans="1:6" x14ac:dyDescent="0.35">
      <c r="A103" s="280" t="s">
        <v>680</v>
      </c>
      <c r="B103" s="253" t="s">
        <v>5</v>
      </c>
      <c r="C103" s="251">
        <v>41</v>
      </c>
      <c r="D103" s="252">
        <f>SUM(MK_BDO!M8,MK_GIOŚ_PPMŚ!M8,MK_GIOŚ_INSPIRE!M8)</f>
        <v>59.679999999999993</v>
      </c>
      <c r="E103" s="256">
        <f>SUM(D103)</f>
        <v>59.679999999999993</v>
      </c>
      <c r="F103" s="215"/>
    </row>
    <row r="104" spans="1:6" ht="15" thickBot="1" x14ac:dyDescent="0.4">
      <c r="A104" s="281"/>
      <c r="B104" s="255" t="s">
        <v>707</v>
      </c>
      <c r="C104" s="238"/>
      <c r="D104" s="237">
        <f>SUM(MK_BDO!M5)</f>
        <v>28.36</v>
      </c>
      <c r="E104" s="258"/>
      <c r="F104" s="214"/>
    </row>
    <row r="105" spans="1:6" x14ac:dyDescent="0.35">
      <c r="A105" s="217"/>
    </row>
  </sheetData>
  <mergeCells count="55">
    <mergeCell ref="F4:F12"/>
    <mergeCell ref="F61:F66"/>
    <mergeCell ref="F14:F20"/>
    <mergeCell ref="F56:F59"/>
    <mergeCell ref="F52:F54"/>
    <mergeCell ref="F41:F44"/>
    <mergeCell ref="F30:F35"/>
    <mergeCell ref="F26:F28"/>
    <mergeCell ref="A4:A13"/>
    <mergeCell ref="A26:A29"/>
    <mergeCell ref="A22:A25"/>
    <mergeCell ref="A14:A21"/>
    <mergeCell ref="A1:E1"/>
    <mergeCell ref="C14:C15"/>
    <mergeCell ref="D14:D15"/>
    <mergeCell ref="E14:E19"/>
    <mergeCell ref="B14:B18"/>
    <mergeCell ref="B4:B10"/>
    <mergeCell ref="B26:B27"/>
    <mergeCell ref="E26:E27"/>
    <mergeCell ref="E4:E11"/>
    <mergeCell ref="E30:E32"/>
    <mergeCell ref="E37:E38"/>
    <mergeCell ref="B37:B38"/>
    <mergeCell ref="B41:B44"/>
    <mergeCell ref="B71:B75"/>
    <mergeCell ref="E71:E75"/>
    <mergeCell ref="B61:B65"/>
    <mergeCell ref="B49:B50"/>
    <mergeCell ref="C49:C50"/>
    <mergeCell ref="D49:D50"/>
    <mergeCell ref="E49:E50"/>
    <mergeCell ref="C41:C42"/>
    <mergeCell ref="D41:D42"/>
    <mergeCell ref="B78:B84"/>
    <mergeCell ref="E41:E44"/>
    <mergeCell ref="E98:E99"/>
    <mergeCell ref="F94:F96"/>
    <mergeCell ref="F90:F92"/>
    <mergeCell ref="E61:E65"/>
    <mergeCell ref="F78:F86"/>
    <mergeCell ref="F71:F76"/>
    <mergeCell ref="A71:A77"/>
    <mergeCell ref="A68:A70"/>
    <mergeCell ref="A61:A67"/>
    <mergeCell ref="A56:A60"/>
    <mergeCell ref="A98:A102"/>
    <mergeCell ref="A94:A97"/>
    <mergeCell ref="A90:A93"/>
    <mergeCell ref="A78:A89"/>
    <mergeCell ref="A52:A55"/>
    <mergeCell ref="A49:A51"/>
    <mergeCell ref="A41:A48"/>
    <mergeCell ref="A37:A40"/>
    <mergeCell ref="A30:A36"/>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workbookViewId="0">
      <selection activeCell="P20" sqref="P20"/>
    </sheetView>
  </sheetViews>
  <sheetFormatPr defaultRowHeight="14.5" x14ac:dyDescent="0.35"/>
  <cols>
    <col min="1" max="1" width="25.7265625" customWidth="1"/>
    <col min="2" max="3" width="9.1796875" customWidth="1"/>
    <col min="13" max="13" width="19.7265625" customWidth="1"/>
  </cols>
  <sheetData>
    <row r="1" spans="1:14" x14ac:dyDescent="0.35">
      <c r="A1" s="289" t="s">
        <v>0</v>
      </c>
      <c r="B1" s="289"/>
      <c r="C1" s="289"/>
      <c r="D1" s="289"/>
      <c r="E1" s="289"/>
      <c r="F1" s="289"/>
      <c r="G1" s="289"/>
      <c r="H1" s="289"/>
      <c r="I1" s="289"/>
      <c r="J1" s="289"/>
      <c r="K1" s="289"/>
      <c r="L1" s="289"/>
      <c r="M1" s="289"/>
    </row>
    <row r="2" spans="1:14" x14ac:dyDescent="0.35">
      <c r="A2" s="290" t="s">
        <v>1</v>
      </c>
      <c r="B2" s="291" t="s">
        <v>2</v>
      </c>
      <c r="C2" s="291"/>
      <c r="D2" s="291"/>
      <c r="E2" s="291"/>
      <c r="F2" s="291"/>
      <c r="G2" s="291"/>
      <c r="H2" s="291"/>
      <c r="I2" s="291"/>
      <c r="J2" s="291"/>
      <c r="K2" s="291"/>
      <c r="L2" s="291"/>
      <c r="M2" s="291"/>
    </row>
    <row r="3" spans="1:14" x14ac:dyDescent="0.35">
      <c r="A3" s="290"/>
      <c r="B3" s="1">
        <v>0</v>
      </c>
      <c r="C3" s="1">
        <v>1</v>
      </c>
      <c r="D3" s="1">
        <v>2</v>
      </c>
      <c r="E3" s="1">
        <v>3</v>
      </c>
      <c r="F3" s="1">
        <v>4</v>
      </c>
      <c r="G3" s="1">
        <v>5</v>
      </c>
      <c r="H3" s="1">
        <v>6</v>
      </c>
      <c r="I3" s="1">
        <v>7</v>
      </c>
      <c r="J3" s="1">
        <v>8</v>
      </c>
      <c r="K3" s="1">
        <v>9</v>
      </c>
      <c r="L3" s="1">
        <v>10</v>
      </c>
      <c r="M3" s="2" t="s">
        <v>3</v>
      </c>
    </row>
    <row r="4" spans="1:14" ht="31.5" customHeight="1" x14ac:dyDescent="0.35">
      <c r="A4" s="3" t="s">
        <v>4</v>
      </c>
      <c r="B4" s="63">
        <f>SUM(B5:B7)</f>
        <v>0</v>
      </c>
      <c r="C4" s="63">
        <f t="shared" ref="C4:L4" si="0">SUM(C5:C7)</f>
        <v>0</v>
      </c>
      <c r="D4" s="63">
        <f t="shared" si="0"/>
        <v>0</v>
      </c>
      <c r="E4" s="63">
        <f t="shared" si="0"/>
        <v>0</v>
      </c>
      <c r="F4" s="63">
        <f t="shared" si="0"/>
        <v>0</v>
      </c>
      <c r="G4" s="63">
        <f t="shared" si="0"/>
        <v>0</v>
      </c>
      <c r="H4" s="63">
        <f t="shared" si="0"/>
        <v>0</v>
      </c>
      <c r="I4" s="63">
        <f t="shared" si="0"/>
        <v>0</v>
      </c>
      <c r="J4" s="63">
        <f t="shared" si="0"/>
        <v>0</v>
      </c>
      <c r="K4" s="63">
        <f t="shared" si="0"/>
        <v>0</v>
      </c>
      <c r="L4" s="63">
        <f t="shared" si="0"/>
        <v>0</v>
      </c>
      <c r="M4" s="63">
        <f>SUM(B4:L4)</f>
        <v>0</v>
      </c>
    </row>
    <row r="5" spans="1:14" ht="23.25" customHeight="1" x14ac:dyDescent="0.35">
      <c r="A5" s="5" t="s">
        <v>5</v>
      </c>
      <c r="B5" s="63">
        <v>0</v>
      </c>
      <c r="C5" s="63">
        <v>0</v>
      </c>
      <c r="D5" s="63">
        <v>0</v>
      </c>
      <c r="E5" s="63">
        <v>0</v>
      </c>
      <c r="F5" s="63">
        <v>0</v>
      </c>
      <c r="G5" s="63">
        <v>0</v>
      </c>
      <c r="H5" s="63">
        <v>0</v>
      </c>
      <c r="I5" s="63">
        <v>0</v>
      </c>
      <c r="J5" s="63">
        <v>0</v>
      </c>
      <c r="K5" s="63">
        <v>0</v>
      </c>
      <c r="L5" s="63">
        <v>0</v>
      </c>
      <c r="M5" s="63">
        <f t="shared" ref="M5:M20" si="1">SUM(B5:L5)</f>
        <v>0</v>
      </c>
    </row>
    <row r="6" spans="1:14" x14ac:dyDescent="0.35">
      <c r="A6" s="5" t="s">
        <v>6</v>
      </c>
      <c r="B6" s="63">
        <v>0</v>
      </c>
      <c r="C6" s="63">
        <v>0</v>
      </c>
      <c r="D6" s="63">
        <v>0</v>
      </c>
      <c r="E6" s="63">
        <v>0</v>
      </c>
      <c r="F6" s="63">
        <v>0</v>
      </c>
      <c r="G6" s="63">
        <v>0</v>
      </c>
      <c r="H6" s="63">
        <v>0</v>
      </c>
      <c r="I6" s="63">
        <v>0</v>
      </c>
      <c r="J6" s="63">
        <v>0</v>
      </c>
      <c r="K6" s="63">
        <v>0</v>
      </c>
      <c r="L6" s="63">
        <v>0</v>
      </c>
      <c r="M6" s="63">
        <f t="shared" si="1"/>
        <v>0</v>
      </c>
    </row>
    <row r="7" spans="1:14" ht="51" customHeight="1" x14ac:dyDescent="0.35">
      <c r="A7" s="5" t="s">
        <v>7</v>
      </c>
      <c r="B7" s="63">
        <v>0</v>
      </c>
      <c r="C7" s="63">
        <v>0</v>
      </c>
      <c r="D7" s="63">
        <v>0</v>
      </c>
      <c r="E7" s="63">
        <v>0</v>
      </c>
      <c r="F7" s="63">
        <v>0</v>
      </c>
      <c r="G7" s="63">
        <v>0</v>
      </c>
      <c r="H7" s="63">
        <v>0</v>
      </c>
      <c r="I7" s="63">
        <v>0</v>
      </c>
      <c r="J7" s="63">
        <v>0</v>
      </c>
      <c r="K7" s="63">
        <v>0</v>
      </c>
      <c r="L7" s="63">
        <v>0</v>
      </c>
      <c r="M7" s="63">
        <f t="shared" si="1"/>
        <v>0</v>
      </c>
    </row>
    <row r="8" spans="1:14" ht="32.25" customHeight="1" x14ac:dyDescent="0.35">
      <c r="A8" s="3" t="s">
        <v>8</v>
      </c>
      <c r="B8" s="63">
        <f>SUM(B9:B11)</f>
        <v>4.5999999999999999E-2</v>
      </c>
      <c r="C8" s="63">
        <f t="shared" ref="C8:L8" si="2">SUM(C9:C11)</f>
        <v>0.86299999999999999</v>
      </c>
      <c r="D8" s="63">
        <f t="shared" si="2"/>
        <v>1.6350150000000001</v>
      </c>
      <c r="E8" s="63">
        <f t="shared" si="2"/>
        <v>0.626</v>
      </c>
      <c r="F8" s="63">
        <f t="shared" si="2"/>
        <v>8.0350000000000001</v>
      </c>
      <c r="G8" s="63">
        <f t="shared" si="2"/>
        <v>8.5570000000000004</v>
      </c>
      <c r="H8" s="63">
        <f t="shared" si="2"/>
        <v>11.117000000000001</v>
      </c>
      <c r="I8" s="63">
        <f t="shared" si="2"/>
        <v>11.644</v>
      </c>
      <c r="J8" s="63">
        <f t="shared" si="2"/>
        <v>14.209</v>
      </c>
      <c r="K8" s="63">
        <f t="shared" si="2"/>
        <v>9.891</v>
      </c>
      <c r="L8" s="63">
        <f t="shared" si="2"/>
        <v>8.0350000000000001</v>
      </c>
      <c r="M8" s="63">
        <f t="shared" si="1"/>
        <v>74.658015000000006</v>
      </c>
    </row>
    <row r="9" spans="1:14" ht="18" customHeight="1" x14ac:dyDescent="0.35">
      <c r="A9" s="5" t="s">
        <v>5</v>
      </c>
      <c r="B9" s="63">
        <v>4.5999999999999999E-2</v>
      </c>
      <c r="C9" s="63">
        <v>0.86299999999999999</v>
      </c>
      <c r="D9" s="63">
        <v>1.6350150000000001</v>
      </c>
      <c r="E9" s="63">
        <v>0.626</v>
      </c>
      <c r="F9" s="63">
        <v>8.0350000000000001</v>
      </c>
      <c r="G9" s="63">
        <v>8.5570000000000004</v>
      </c>
      <c r="H9" s="63">
        <v>11.117000000000001</v>
      </c>
      <c r="I9" s="63">
        <v>11.644</v>
      </c>
      <c r="J9" s="63">
        <v>14.209</v>
      </c>
      <c r="K9" s="63">
        <v>9.891</v>
      </c>
      <c r="L9" s="63">
        <v>8.0350000000000001</v>
      </c>
      <c r="M9" s="63">
        <f t="shared" si="1"/>
        <v>74.658015000000006</v>
      </c>
    </row>
    <row r="10" spans="1:14" x14ac:dyDescent="0.35">
      <c r="A10" s="5" t="s">
        <v>6</v>
      </c>
      <c r="B10" s="63">
        <v>0</v>
      </c>
      <c r="C10" s="63">
        <v>0</v>
      </c>
      <c r="D10" s="63">
        <v>0</v>
      </c>
      <c r="E10" s="63">
        <v>0</v>
      </c>
      <c r="F10" s="63">
        <v>0</v>
      </c>
      <c r="G10" s="63">
        <v>0</v>
      </c>
      <c r="H10" s="63">
        <v>0</v>
      </c>
      <c r="I10" s="63">
        <v>0</v>
      </c>
      <c r="J10" s="63">
        <v>0</v>
      </c>
      <c r="K10" s="63">
        <v>0</v>
      </c>
      <c r="L10" s="63">
        <v>0</v>
      </c>
      <c r="M10" s="63">
        <f t="shared" si="1"/>
        <v>0</v>
      </c>
    </row>
    <row r="11" spans="1:14" ht="42" customHeight="1" x14ac:dyDescent="0.35">
      <c r="A11" s="5" t="s">
        <v>7</v>
      </c>
      <c r="B11" s="63">
        <v>0</v>
      </c>
      <c r="C11" s="63">
        <v>0</v>
      </c>
      <c r="D11" s="63">
        <v>0</v>
      </c>
      <c r="E11" s="63">
        <v>0</v>
      </c>
      <c r="F11" s="63">
        <v>0</v>
      </c>
      <c r="G11" s="63">
        <v>0</v>
      </c>
      <c r="H11" s="63">
        <v>0</v>
      </c>
      <c r="I11" s="63">
        <v>0</v>
      </c>
      <c r="J11" s="63">
        <v>0</v>
      </c>
      <c r="K11" s="63">
        <v>0</v>
      </c>
      <c r="L11" s="63">
        <v>0</v>
      </c>
      <c r="M11" s="63">
        <f t="shared" si="1"/>
        <v>0</v>
      </c>
    </row>
    <row r="12" spans="1:14" x14ac:dyDescent="0.35">
      <c r="A12" s="3" t="s">
        <v>11</v>
      </c>
      <c r="B12" s="63">
        <f>SUM(B13:B15)</f>
        <v>-4.5999999999999999E-2</v>
      </c>
      <c r="C12" s="63">
        <f t="shared" ref="C12:L12" si="3">SUM(C13:C15)</f>
        <v>-0.86299999999999999</v>
      </c>
      <c r="D12" s="63">
        <f t="shared" si="3"/>
        <v>-1.6350150000000001</v>
      </c>
      <c r="E12" s="63">
        <f t="shared" si="3"/>
        <v>-0.626</v>
      </c>
      <c r="F12" s="63">
        <f t="shared" si="3"/>
        <v>-8.0350000000000001</v>
      </c>
      <c r="G12" s="63">
        <f t="shared" si="3"/>
        <v>-8.5570000000000004</v>
      </c>
      <c r="H12" s="63">
        <f t="shared" si="3"/>
        <v>-11.117000000000001</v>
      </c>
      <c r="I12" s="63">
        <f t="shared" si="3"/>
        <v>-11.644</v>
      </c>
      <c r="J12" s="63">
        <f t="shared" si="3"/>
        <v>-14.209</v>
      </c>
      <c r="K12" s="63">
        <f t="shared" si="3"/>
        <v>-9.891</v>
      </c>
      <c r="L12" s="63">
        <f t="shared" si="3"/>
        <v>-8.0350000000000001</v>
      </c>
      <c r="M12" s="63">
        <f t="shared" si="1"/>
        <v>-74.658015000000006</v>
      </c>
      <c r="N12" s="26"/>
    </row>
    <row r="13" spans="1:14" x14ac:dyDescent="0.35">
      <c r="A13" s="5" t="s">
        <v>5</v>
      </c>
      <c r="B13" s="63">
        <v>-4.5999999999999999E-2</v>
      </c>
      <c r="C13" s="63">
        <v>-0.86299999999999999</v>
      </c>
      <c r="D13" s="63">
        <v>-1.6350150000000001</v>
      </c>
      <c r="E13" s="63">
        <v>-0.626</v>
      </c>
      <c r="F13" s="63">
        <v>-8.0350000000000001</v>
      </c>
      <c r="G13" s="63">
        <v>-8.5570000000000004</v>
      </c>
      <c r="H13" s="63">
        <v>-11.117000000000001</v>
      </c>
      <c r="I13" s="63">
        <v>-11.644</v>
      </c>
      <c r="J13" s="63">
        <v>-14.209</v>
      </c>
      <c r="K13" s="63">
        <v>-9.891</v>
      </c>
      <c r="L13" s="63">
        <v>-8.0350000000000001</v>
      </c>
      <c r="M13" s="63">
        <f t="shared" si="1"/>
        <v>-74.658015000000006</v>
      </c>
      <c r="N13" s="23"/>
    </row>
    <row r="14" spans="1:14" x14ac:dyDescent="0.35">
      <c r="A14" s="5" t="s">
        <v>6</v>
      </c>
      <c r="B14" s="63">
        <v>0</v>
      </c>
      <c r="C14" s="63">
        <v>0</v>
      </c>
      <c r="D14" s="63">
        <v>0</v>
      </c>
      <c r="E14" s="63">
        <v>0</v>
      </c>
      <c r="F14" s="63">
        <v>0</v>
      </c>
      <c r="G14" s="63">
        <v>0</v>
      </c>
      <c r="H14" s="63">
        <v>0</v>
      </c>
      <c r="I14" s="63">
        <v>0</v>
      </c>
      <c r="J14" s="63">
        <v>0</v>
      </c>
      <c r="K14" s="63">
        <v>0</v>
      </c>
      <c r="L14" s="63">
        <v>0</v>
      </c>
      <c r="M14" s="63">
        <f t="shared" si="1"/>
        <v>0</v>
      </c>
    </row>
    <row r="15" spans="1:14" ht="57.75" customHeight="1" x14ac:dyDescent="0.35">
      <c r="A15" s="5" t="s">
        <v>7</v>
      </c>
      <c r="B15" s="63">
        <v>0</v>
      </c>
      <c r="C15" s="63">
        <v>0</v>
      </c>
      <c r="D15" s="63">
        <v>0</v>
      </c>
      <c r="E15" s="63">
        <v>0</v>
      </c>
      <c r="F15" s="63">
        <v>0</v>
      </c>
      <c r="G15" s="63">
        <v>0</v>
      </c>
      <c r="H15" s="63">
        <v>0</v>
      </c>
      <c r="I15" s="63">
        <v>0</v>
      </c>
      <c r="J15" s="63">
        <v>0</v>
      </c>
      <c r="K15" s="63">
        <v>0</v>
      </c>
      <c r="L15" s="63">
        <v>0</v>
      </c>
      <c r="M15" s="63">
        <f t="shared" si="1"/>
        <v>0</v>
      </c>
    </row>
    <row r="16" spans="1:14" ht="43.5" x14ac:dyDescent="0.35">
      <c r="A16" s="3" t="s">
        <v>9</v>
      </c>
      <c r="B16" s="63">
        <v>0.255</v>
      </c>
      <c r="C16" s="63">
        <v>4.7519999999999998</v>
      </c>
      <c r="D16" s="63">
        <v>9.0020000000000007</v>
      </c>
      <c r="E16" s="63">
        <v>3.4510000000000001</v>
      </c>
      <c r="F16" s="63">
        <v>0</v>
      </c>
      <c r="G16" s="63">
        <v>0</v>
      </c>
      <c r="H16" s="63">
        <v>0</v>
      </c>
      <c r="I16" s="63">
        <v>0</v>
      </c>
      <c r="J16" s="63">
        <v>0</v>
      </c>
      <c r="K16" s="63">
        <v>0</v>
      </c>
      <c r="L16" s="63">
        <v>0</v>
      </c>
      <c r="M16" s="63">
        <f t="shared" si="1"/>
        <v>17.46</v>
      </c>
    </row>
    <row r="17" spans="1:13" ht="29" x14ac:dyDescent="0.35">
      <c r="A17" s="3" t="s">
        <v>10</v>
      </c>
      <c r="B17" s="63">
        <f>SUM(B18:B20)</f>
        <v>0</v>
      </c>
      <c r="C17" s="63">
        <f t="shared" ref="C17:L17" si="4">SUM(C18:C20)</f>
        <v>0</v>
      </c>
      <c r="D17" s="63">
        <f t="shared" si="4"/>
        <v>0</v>
      </c>
      <c r="E17" s="63">
        <f t="shared" si="4"/>
        <v>0</v>
      </c>
      <c r="F17" s="63">
        <f t="shared" si="4"/>
        <v>0</v>
      </c>
      <c r="G17" s="63">
        <f t="shared" si="4"/>
        <v>0</v>
      </c>
      <c r="H17" s="63">
        <f t="shared" si="4"/>
        <v>0</v>
      </c>
      <c r="I17" s="63">
        <f t="shared" si="4"/>
        <v>0</v>
      </c>
      <c r="J17" s="63">
        <f t="shared" si="4"/>
        <v>0</v>
      </c>
      <c r="K17" s="63">
        <f t="shared" si="4"/>
        <v>0</v>
      </c>
      <c r="L17" s="63">
        <f t="shared" si="4"/>
        <v>0</v>
      </c>
      <c r="M17" s="63">
        <f t="shared" si="1"/>
        <v>0</v>
      </c>
    </row>
    <row r="18" spans="1:13" x14ac:dyDescent="0.35">
      <c r="A18" s="5" t="s">
        <v>5</v>
      </c>
      <c r="B18" s="63">
        <v>0</v>
      </c>
      <c r="C18" s="63">
        <v>0</v>
      </c>
      <c r="D18" s="63">
        <v>0</v>
      </c>
      <c r="E18" s="63">
        <v>0</v>
      </c>
      <c r="F18" s="63">
        <v>0</v>
      </c>
      <c r="G18" s="63">
        <v>0</v>
      </c>
      <c r="H18" s="63">
        <v>0</v>
      </c>
      <c r="I18" s="63">
        <v>0</v>
      </c>
      <c r="J18" s="63">
        <v>0</v>
      </c>
      <c r="K18" s="63">
        <v>0</v>
      </c>
      <c r="L18" s="63">
        <v>0</v>
      </c>
      <c r="M18" s="63">
        <f t="shared" si="1"/>
        <v>0</v>
      </c>
    </row>
    <row r="19" spans="1:13" x14ac:dyDescent="0.35">
      <c r="A19" s="5" t="s">
        <v>6</v>
      </c>
      <c r="B19" s="63">
        <v>0</v>
      </c>
      <c r="C19" s="63">
        <v>0</v>
      </c>
      <c r="D19" s="63">
        <v>0</v>
      </c>
      <c r="E19" s="63">
        <v>0</v>
      </c>
      <c r="F19" s="63">
        <v>0</v>
      </c>
      <c r="G19" s="63">
        <v>0</v>
      </c>
      <c r="H19" s="63">
        <v>0</v>
      </c>
      <c r="I19" s="63">
        <v>0</v>
      </c>
      <c r="J19" s="63">
        <v>0</v>
      </c>
      <c r="K19" s="63">
        <v>0</v>
      </c>
      <c r="L19" s="63">
        <v>0</v>
      </c>
      <c r="M19" s="63">
        <f t="shared" si="1"/>
        <v>0</v>
      </c>
    </row>
    <row r="20" spans="1:13" ht="29" x14ac:dyDescent="0.35">
      <c r="A20" s="5" t="s">
        <v>7</v>
      </c>
      <c r="B20" s="63">
        <v>0</v>
      </c>
      <c r="C20" s="63">
        <v>0</v>
      </c>
      <c r="D20" s="63">
        <v>0</v>
      </c>
      <c r="E20" s="63">
        <v>0</v>
      </c>
      <c r="F20" s="63">
        <v>0</v>
      </c>
      <c r="G20" s="63">
        <v>0</v>
      </c>
      <c r="H20" s="63">
        <v>0</v>
      </c>
      <c r="I20" s="63">
        <v>0</v>
      </c>
      <c r="J20" s="63">
        <v>0</v>
      </c>
      <c r="K20" s="63">
        <v>0</v>
      </c>
      <c r="L20" s="63">
        <v>0</v>
      </c>
      <c r="M20" s="63">
        <f t="shared" si="1"/>
        <v>0</v>
      </c>
    </row>
    <row r="21" spans="1:13" ht="39" customHeight="1" x14ac:dyDescent="0.35">
      <c r="A21" s="5" t="s">
        <v>12</v>
      </c>
      <c r="B21" s="290" t="s">
        <v>108</v>
      </c>
      <c r="C21" s="290"/>
      <c r="D21" s="290"/>
      <c r="E21" s="290"/>
      <c r="F21" s="290"/>
      <c r="G21" s="290"/>
      <c r="H21" s="290"/>
      <c r="I21" s="290"/>
      <c r="J21" s="290"/>
      <c r="K21" s="290"/>
      <c r="L21" s="290"/>
      <c r="M21" s="290"/>
    </row>
    <row r="22" spans="1:13" ht="209.25" customHeight="1" x14ac:dyDescent="0.35">
      <c r="A22" s="5" t="s">
        <v>13</v>
      </c>
      <c r="B22" s="290" t="s">
        <v>109</v>
      </c>
      <c r="C22" s="290"/>
      <c r="D22" s="290"/>
      <c r="E22" s="290"/>
      <c r="F22" s="290"/>
      <c r="G22" s="290"/>
      <c r="H22" s="290"/>
      <c r="I22" s="290"/>
      <c r="J22" s="290"/>
      <c r="K22" s="290"/>
      <c r="L22" s="290"/>
      <c r="M22" s="290"/>
    </row>
    <row r="25" spans="1:13" x14ac:dyDescent="0.35">
      <c r="A25" s="289" t="s">
        <v>14</v>
      </c>
      <c r="B25" s="289"/>
      <c r="C25" s="289"/>
      <c r="D25" s="289"/>
      <c r="E25" s="289"/>
      <c r="F25" s="289"/>
      <c r="G25" s="289"/>
      <c r="H25" s="289"/>
      <c r="I25" s="289"/>
      <c r="J25" s="289"/>
    </row>
    <row r="26" spans="1:13" x14ac:dyDescent="0.35">
      <c r="A26" s="291" t="s">
        <v>15</v>
      </c>
      <c r="B26" s="291"/>
      <c r="C26" s="291"/>
      <c r="D26" s="291"/>
      <c r="E26" s="291"/>
      <c r="F26" s="291"/>
      <c r="G26" s="291"/>
      <c r="H26" s="291"/>
      <c r="I26" s="291"/>
      <c r="J26" s="291"/>
    </row>
    <row r="27" spans="1:13" x14ac:dyDescent="0.35">
      <c r="A27" s="290" t="s">
        <v>16</v>
      </c>
      <c r="B27" s="290"/>
      <c r="C27" s="6">
        <v>0</v>
      </c>
      <c r="D27" s="5">
        <v>1</v>
      </c>
      <c r="E27" s="5">
        <v>2</v>
      </c>
      <c r="F27" s="5">
        <v>3</v>
      </c>
      <c r="G27" s="5">
        <v>5</v>
      </c>
      <c r="H27" s="5">
        <v>10</v>
      </c>
      <c r="I27" s="292" t="s">
        <v>3</v>
      </c>
      <c r="J27" s="292"/>
    </row>
    <row r="28" spans="1:13" ht="43.5" x14ac:dyDescent="0.35">
      <c r="A28" s="25" t="s">
        <v>17</v>
      </c>
      <c r="B28" s="5" t="s">
        <v>20</v>
      </c>
      <c r="C28" s="25"/>
      <c r="D28" s="25"/>
      <c r="E28" s="25"/>
      <c r="F28" s="25"/>
      <c r="G28" s="25"/>
      <c r="H28" s="25"/>
      <c r="I28" s="290"/>
      <c r="J28" s="290"/>
    </row>
    <row r="29" spans="1:13" ht="87" x14ac:dyDescent="0.35">
      <c r="A29" s="25" t="s">
        <v>18</v>
      </c>
      <c r="B29" s="5" t="s">
        <v>21</v>
      </c>
      <c r="C29" s="25"/>
      <c r="D29" s="25"/>
      <c r="E29" s="25"/>
      <c r="F29" s="25"/>
      <c r="G29" s="25"/>
      <c r="H29" s="25"/>
      <c r="I29" s="294"/>
      <c r="J29" s="296"/>
    </row>
    <row r="30" spans="1:13" ht="87" x14ac:dyDescent="0.35">
      <c r="A30" s="25" t="s">
        <v>19</v>
      </c>
      <c r="B30" s="7" t="s">
        <v>22</v>
      </c>
      <c r="C30" s="25"/>
      <c r="D30" s="25"/>
      <c r="E30" s="25"/>
      <c r="F30" s="25"/>
      <c r="G30" s="25"/>
      <c r="H30" s="25"/>
      <c r="I30" s="290"/>
      <c r="J30" s="290"/>
    </row>
    <row r="31" spans="1:13" ht="29" x14ac:dyDescent="0.35">
      <c r="A31" s="8"/>
      <c r="B31" s="5" t="s">
        <v>23</v>
      </c>
      <c r="C31" s="25"/>
      <c r="D31" s="25"/>
      <c r="E31" s="25"/>
      <c r="F31" s="25"/>
      <c r="G31" s="25"/>
      <c r="H31" s="25"/>
      <c r="I31" s="290"/>
      <c r="J31" s="290"/>
    </row>
    <row r="32" spans="1:13" ht="43.5" x14ac:dyDescent="0.35">
      <c r="A32" s="290" t="s">
        <v>24</v>
      </c>
      <c r="B32" s="5" t="s">
        <v>20</v>
      </c>
      <c r="C32" s="290"/>
      <c r="D32" s="290"/>
      <c r="E32" s="290"/>
      <c r="F32" s="290"/>
      <c r="G32" s="290"/>
      <c r="H32" s="290"/>
      <c r="I32" s="290"/>
      <c r="J32" s="290"/>
    </row>
    <row r="33" spans="1:10" ht="87" x14ac:dyDescent="0.35">
      <c r="A33" s="290"/>
      <c r="B33" s="5" t="s">
        <v>21</v>
      </c>
      <c r="C33" s="290"/>
      <c r="D33" s="290"/>
      <c r="E33" s="290"/>
      <c r="F33" s="290"/>
      <c r="G33" s="290"/>
      <c r="H33" s="290"/>
      <c r="I33" s="290"/>
      <c r="J33" s="290"/>
    </row>
    <row r="34" spans="1:10" ht="87" x14ac:dyDescent="0.35">
      <c r="A34" s="290"/>
      <c r="B34" s="7" t="s">
        <v>25</v>
      </c>
      <c r="C34" s="290"/>
      <c r="D34" s="290"/>
      <c r="E34" s="290"/>
      <c r="F34" s="290"/>
      <c r="G34" s="290"/>
      <c r="H34" s="290"/>
      <c r="I34" s="290"/>
      <c r="J34" s="290"/>
    </row>
    <row r="35" spans="1:10" ht="29" x14ac:dyDescent="0.35">
      <c r="A35" s="290"/>
      <c r="B35" s="5" t="s">
        <v>23</v>
      </c>
      <c r="C35" s="25"/>
      <c r="D35" s="25"/>
      <c r="E35" s="25"/>
      <c r="F35" s="25"/>
      <c r="G35" s="25"/>
      <c r="H35" s="25"/>
      <c r="I35" s="290"/>
      <c r="J35" s="290"/>
    </row>
    <row r="36" spans="1:10" ht="87" x14ac:dyDescent="0.35">
      <c r="A36" s="290" t="s">
        <v>26</v>
      </c>
      <c r="B36" s="5" t="s">
        <v>22</v>
      </c>
      <c r="C36" s="294"/>
      <c r="D36" s="295"/>
      <c r="E36" s="295"/>
      <c r="F36" s="295"/>
      <c r="G36" s="295"/>
      <c r="H36" s="295"/>
      <c r="I36" s="295"/>
      <c r="J36" s="296"/>
    </row>
    <row r="37" spans="1:10" ht="29" x14ac:dyDescent="0.35">
      <c r="A37" s="290"/>
      <c r="B37" s="5" t="s">
        <v>23</v>
      </c>
      <c r="C37" s="25"/>
      <c r="D37" s="25"/>
      <c r="E37" s="25"/>
      <c r="F37" s="25"/>
      <c r="G37" s="25"/>
      <c r="H37" s="25"/>
      <c r="I37" s="290"/>
      <c r="J37" s="290"/>
    </row>
    <row r="38" spans="1:10" ht="43.5" x14ac:dyDescent="0.35">
      <c r="A38" s="25" t="s">
        <v>13</v>
      </c>
      <c r="B38" s="294"/>
      <c r="C38" s="295"/>
      <c r="D38" s="295"/>
      <c r="E38" s="295"/>
      <c r="F38" s="295"/>
      <c r="G38" s="295"/>
      <c r="H38" s="295"/>
      <c r="I38" s="295"/>
      <c r="J38" s="296"/>
    </row>
  </sheetData>
  <mergeCells count="22">
    <mergeCell ref="I30:J30"/>
    <mergeCell ref="A1:M1"/>
    <mergeCell ref="A2:A3"/>
    <mergeCell ref="B2:M2"/>
    <mergeCell ref="B21:M21"/>
    <mergeCell ref="B22:M22"/>
    <mergeCell ref="A25:J25"/>
    <mergeCell ref="A26:J26"/>
    <mergeCell ref="A27:B27"/>
    <mergeCell ref="I27:J27"/>
    <mergeCell ref="I28:J28"/>
    <mergeCell ref="I29:J29"/>
    <mergeCell ref="A36:A37"/>
    <mergeCell ref="C36:J36"/>
    <mergeCell ref="I37:J37"/>
    <mergeCell ref="B38:J38"/>
    <mergeCell ref="I31:J31"/>
    <mergeCell ref="A32:A35"/>
    <mergeCell ref="C32:J32"/>
    <mergeCell ref="C33:J33"/>
    <mergeCell ref="C34:J34"/>
    <mergeCell ref="I35:J3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38"/>
  <sheetViews>
    <sheetView topLeftCell="A4" workbookViewId="0">
      <selection activeCell="B22" sqref="B22:M22"/>
    </sheetView>
  </sheetViews>
  <sheetFormatPr defaultRowHeight="14.5" x14ac:dyDescent="0.35"/>
  <cols>
    <col min="1" max="1" width="33.7265625" customWidth="1"/>
  </cols>
  <sheetData>
    <row r="1" spans="1:16" x14ac:dyDescent="0.35">
      <c r="A1" s="289"/>
      <c r="B1" s="289"/>
      <c r="C1" s="289"/>
      <c r="D1" s="289"/>
      <c r="E1" s="289"/>
      <c r="F1" s="289"/>
      <c r="G1" s="289"/>
      <c r="H1" s="289"/>
      <c r="I1" s="289"/>
      <c r="J1" s="289"/>
      <c r="K1" s="289"/>
      <c r="L1" s="289"/>
      <c r="M1" s="289"/>
    </row>
    <row r="2" spans="1:16" x14ac:dyDescent="0.35">
      <c r="A2" s="290" t="s">
        <v>1</v>
      </c>
      <c r="B2" s="291" t="s">
        <v>2</v>
      </c>
      <c r="C2" s="291"/>
      <c r="D2" s="291"/>
      <c r="E2" s="291"/>
      <c r="F2" s="291"/>
      <c r="G2" s="291"/>
      <c r="H2" s="291"/>
      <c r="I2" s="291"/>
      <c r="J2" s="291"/>
      <c r="K2" s="291"/>
      <c r="L2" s="291"/>
      <c r="M2" s="291"/>
    </row>
    <row r="3" spans="1:16" ht="29" x14ac:dyDescent="0.35">
      <c r="A3" s="290"/>
      <c r="B3" s="1">
        <v>0</v>
      </c>
      <c r="C3" s="1">
        <v>1</v>
      </c>
      <c r="D3" s="1">
        <v>2</v>
      </c>
      <c r="E3" s="1">
        <v>3</v>
      </c>
      <c r="F3" s="1">
        <v>4</v>
      </c>
      <c r="G3" s="1">
        <v>5</v>
      </c>
      <c r="H3" s="1">
        <v>6</v>
      </c>
      <c r="I3" s="1">
        <v>7</v>
      </c>
      <c r="J3" s="1">
        <v>8</v>
      </c>
      <c r="K3" s="1">
        <v>9</v>
      </c>
      <c r="L3" s="1">
        <v>10</v>
      </c>
      <c r="M3" s="2" t="s">
        <v>3</v>
      </c>
    </row>
    <row r="4" spans="1:16" x14ac:dyDescent="0.35">
      <c r="A4" s="3" t="s">
        <v>4</v>
      </c>
      <c r="B4" s="169">
        <f>SUM(B5:B7)</f>
        <v>0</v>
      </c>
      <c r="C4" s="169">
        <f t="shared" ref="C4:L4" si="0">SUM(C5:C7)</f>
        <v>0</v>
      </c>
      <c r="D4" s="169">
        <f t="shared" si="0"/>
        <v>0</v>
      </c>
      <c r="E4" s="169">
        <f t="shared" si="0"/>
        <v>0</v>
      </c>
      <c r="F4" s="169">
        <f t="shared" si="0"/>
        <v>0</v>
      </c>
      <c r="G4" s="169">
        <f t="shared" si="0"/>
        <v>0</v>
      </c>
      <c r="H4" s="169">
        <f t="shared" si="0"/>
        <v>0</v>
      </c>
      <c r="I4" s="169">
        <f t="shared" si="0"/>
        <v>0</v>
      </c>
      <c r="J4" s="169">
        <f t="shared" si="0"/>
        <v>0</v>
      </c>
      <c r="K4" s="169">
        <f t="shared" si="0"/>
        <v>0</v>
      </c>
      <c r="L4" s="169">
        <f t="shared" si="0"/>
        <v>0</v>
      </c>
      <c r="M4" s="169">
        <f>SUM(B4:L4)</f>
        <v>0</v>
      </c>
    </row>
    <row r="5" spans="1:16" x14ac:dyDescent="0.35">
      <c r="A5" s="5" t="s">
        <v>5</v>
      </c>
      <c r="B5" s="169">
        <v>0</v>
      </c>
      <c r="C5" s="169">
        <v>0</v>
      </c>
      <c r="D5" s="169">
        <v>0</v>
      </c>
      <c r="E5" s="169">
        <v>0</v>
      </c>
      <c r="F5" s="169">
        <v>0</v>
      </c>
      <c r="G5" s="169">
        <v>0</v>
      </c>
      <c r="H5" s="169">
        <v>0</v>
      </c>
      <c r="I5" s="169">
        <v>0</v>
      </c>
      <c r="J5" s="169">
        <v>0</v>
      </c>
      <c r="K5" s="169">
        <v>0</v>
      </c>
      <c r="L5" s="169">
        <v>0</v>
      </c>
      <c r="M5" s="169">
        <f t="shared" ref="M5:M20" si="1">SUM(B5:L5)</f>
        <v>0</v>
      </c>
    </row>
    <row r="6" spans="1:16" x14ac:dyDescent="0.35">
      <c r="A6" s="5" t="s">
        <v>6</v>
      </c>
      <c r="B6" s="169">
        <v>0</v>
      </c>
      <c r="C6" s="169">
        <v>0</v>
      </c>
      <c r="D6" s="169">
        <v>0</v>
      </c>
      <c r="E6" s="169">
        <v>0</v>
      </c>
      <c r="F6" s="169">
        <v>0</v>
      </c>
      <c r="G6" s="169">
        <v>0</v>
      </c>
      <c r="H6" s="169">
        <v>0</v>
      </c>
      <c r="I6" s="169">
        <v>0</v>
      </c>
      <c r="J6" s="169">
        <v>0</v>
      </c>
      <c r="K6" s="169">
        <v>0</v>
      </c>
      <c r="L6" s="169">
        <v>0</v>
      </c>
      <c r="M6" s="169">
        <f t="shared" si="1"/>
        <v>0</v>
      </c>
    </row>
    <row r="7" spans="1:16" x14ac:dyDescent="0.35">
      <c r="A7" s="5" t="s">
        <v>7</v>
      </c>
      <c r="B7" s="169">
        <v>0</v>
      </c>
      <c r="C7" s="169">
        <v>0</v>
      </c>
      <c r="D7" s="169">
        <v>0</v>
      </c>
      <c r="E7" s="169">
        <v>0</v>
      </c>
      <c r="F7" s="169">
        <v>0</v>
      </c>
      <c r="G7" s="169">
        <v>0</v>
      </c>
      <c r="H7" s="169">
        <v>0</v>
      </c>
      <c r="I7" s="169">
        <v>0</v>
      </c>
      <c r="J7" s="169">
        <v>0</v>
      </c>
      <c r="K7" s="169">
        <v>0</v>
      </c>
      <c r="L7" s="169">
        <v>0</v>
      </c>
      <c r="M7" s="169">
        <f t="shared" si="1"/>
        <v>0</v>
      </c>
    </row>
    <row r="8" spans="1:16" x14ac:dyDescent="0.35">
      <c r="A8" s="3" t="s">
        <v>8</v>
      </c>
      <c r="B8" s="169">
        <f>SUM(B9:B11)</f>
        <v>0</v>
      </c>
      <c r="C8" s="169">
        <f t="shared" ref="C8:L8" si="2">SUM(C9:C11)</f>
        <v>0.318</v>
      </c>
      <c r="D8" s="169">
        <f t="shared" si="2"/>
        <v>0.19600000000000001</v>
      </c>
      <c r="E8" s="169">
        <f t="shared" si="2"/>
        <v>0.17499999999999999</v>
      </c>
      <c r="F8" s="169">
        <f t="shared" si="2"/>
        <v>0.17499999999999999</v>
      </c>
      <c r="G8" s="169">
        <f t="shared" si="2"/>
        <v>0.17499999999999999</v>
      </c>
      <c r="H8" s="169">
        <f t="shared" si="2"/>
        <v>0.20899999999999999</v>
      </c>
      <c r="I8" s="169">
        <f t="shared" si="2"/>
        <v>0.191</v>
      </c>
      <c r="J8" s="169">
        <f t="shared" si="2"/>
        <v>0.17499999999999999</v>
      </c>
      <c r="K8" s="169">
        <f t="shared" si="2"/>
        <v>0.17499999999999999</v>
      </c>
      <c r="L8" s="169">
        <f t="shared" si="2"/>
        <v>0</v>
      </c>
      <c r="M8" s="169">
        <f t="shared" si="1"/>
        <v>1.7890000000000004</v>
      </c>
    </row>
    <row r="9" spans="1:16" x14ac:dyDescent="0.35">
      <c r="A9" s="5" t="s">
        <v>5</v>
      </c>
      <c r="B9" s="169">
        <v>0</v>
      </c>
      <c r="C9" s="169">
        <v>0.318</v>
      </c>
      <c r="D9" s="169">
        <v>0.19600000000000001</v>
      </c>
      <c r="E9" s="169">
        <v>0.17499999999999999</v>
      </c>
      <c r="F9" s="169">
        <v>0.17499999999999999</v>
      </c>
      <c r="G9" s="169">
        <v>0.17499999999999999</v>
      </c>
      <c r="H9" s="169">
        <v>0.20899999999999999</v>
      </c>
      <c r="I9" s="169">
        <v>0.191</v>
      </c>
      <c r="J9" s="169">
        <v>0.17499999999999999</v>
      </c>
      <c r="K9" s="169">
        <v>0.17499999999999999</v>
      </c>
      <c r="L9" s="169">
        <v>0</v>
      </c>
      <c r="M9" s="169">
        <f t="shared" si="1"/>
        <v>1.7890000000000004</v>
      </c>
    </row>
    <row r="10" spans="1:16" x14ac:dyDescent="0.35">
      <c r="A10" s="5" t="s">
        <v>6</v>
      </c>
      <c r="B10" s="169">
        <v>0</v>
      </c>
      <c r="C10" s="169">
        <v>0</v>
      </c>
      <c r="D10" s="169">
        <v>0</v>
      </c>
      <c r="E10" s="169">
        <v>0</v>
      </c>
      <c r="F10" s="169">
        <v>0</v>
      </c>
      <c r="G10" s="169">
        <v>0</v>
      </c>
      <c r="H10" s="169">
        <v>0</v>
      </c>
      <c r="I10" s="169">
        <v>0</v>
      </c>
      <c r="J10" s="169">
        <v>0</v>
      </c>
      <c r="K10" s="169">
        <v>0</v>
      </c>
      <c r="L10" s="169">
        <v>0</v>
      </c>
      <c r="M10" s="169">
        <f t="shared" si="1"/>
        <v>0</v>
      </c>
    </row>
    <row r="11" spans="1:16" x14ac:dyDescent="0.35">
      <c r="A11" s="5" t="s">
        <v>7</v>
      </c>
      <c r="B11" s="169">
        <v>0</v>
      </c>
      <c r="C11" s="169">
        <v>0</v>
      </c>
      <c r="D11" s="169">
        <v>0</v>
      </c>
      <c r="E11" s="169">
        <v>0</v>
      </c>
      <c r="F11" s="169">
        <v>0</v>
      </c>
      <c r="G11" s="169">
        <v>0</v>
      </c>
      <c r="H11" s="169">
        <v>0</v>
      </c>
      <c r="I11" s="169">
        <v>0</v>
      </c>
      <c r="J11" s="169">
        <v>0</v>
      </c>
      <c r="K11" s="169">
        <v>0</v>
      </c>
      <c r="L11" s="169">
        <v>0</v>
      </c>
      <c r="M11" s="169">
        <f t="shared" si="1"/>
        <v>0</v>
      </c>
    </row>
    <row r="12" spans="1:16" x14ac:dyDescent="0.35">
      <c r="A12" s="3" t="s">
        <v>11</v>
      </c>
      <c r="B12" s="169">
        <f>SUM(B13:B15)</f>
        <v>0</v>
      </c>
      <c r="C12" s="169">
        <f t="shared" ref="C12:L12" si="3">SUM(C13:C15)</f>
        <v>-0.318</v>
      </c>
      <c r="D12" s="169">
        <f t="shared" si="3"/>
        <v>-0.19600000000000001</v>
      </c>
      <c r="E12" s="169">
        <f t="shared" si="3"/>
        <v>-0.17499999999999999</v>
      </c>
      <c r="F12" s="169">
        <f t="shared" si="3"/>
        <v>-0.17499999999999999</v>
      </c>
      <c r="G12" s="169">
        <f t="shared" si="3"/>
        <v>-0.17499999999999999</v>
      </c>
      <c r="H12" s="169">
        <f t="shared" si="3"/>
        <v>-0.20899999999999999</v>
      </c>
      <c r="I12" s="169">
        <f t="shared" si="3"/>
        <v>-0.191</v>
      </c>
      <c r="J12" s="169">
        <f t="shared" si="3"/>
        <v>-0.17499999999999999</v>
      </c>
      <c r="K12" s="169">
        <f t="shared" si="3"/>
        <v>-0.17499999999999999</v>
      </c>
      <c r="L12" s="169">
        <f t="shared" si="3"/>
        <v>0</v>
      </c>
      <c r="M12" s="169">
        <f t="shared" si="1"/>
        <v>-1.7890000000000004</v>
      </c>
    </row>
    <row r="13" spans="1:16" ht="15" thickBot="1" x14ac:dyDescent="0.4">
      <c r="A13" s="5" t="s">
        <v>5</v>
      </c>
      <c r="B13" s="169">
        <v>0</v>
      </c>
      <c r="C13" s="169">
        <v>-0.318</v>
      </c>
      <c r="D13" s="169">
        <v>-0.19600000000000001</v>
      </c>
      <c r="E13" s="169">
        <v>-0.17499999999999999</v>
      </c>
      <c r="F13" s="169">
        <v>-0.17499999999999999</v>
      </c>
      <c r="G13" s="169">
        <v>-0.17499999999999999</v>
      </c>
      <c r="H13" s="169">
        <v>-0.20899999999999999</v>
      </c>
      <c r="I13" s="169">
        <v>-0.191</v>
      </c>
      <c r="J13" s="169">
        <v>-0.17499999999999999</v>
      </c>
      <c r="K13" s="169">
        <v>-0.17499999999999999</v>
      </c>
      <c r="L13" s="169">
        <v>0</v>
      </c>
      <c r="M13" s="169">
        <f t="shared" si="1"/>
        <v>-1.7890000000000004</v>
      </c>
    </row>
    <row r="14" spans="1:16" ht="15" thickBot="1" x14ac:dyDescent="0.4">
      <c r="A14" s="5" t="s">
        <v>6</v>
      </c>
      <c r="B14" s="169">
        <v>0</v>
      </c>
      <c r="C14" s="169">
        <v>0</v>
      </c>
      <c r="D14" s="169">
        <v>0</v>
      </c>
      <c r="E14" s="169">
        <v>0</v>
      </c>
      <c r="F14" s="169">
        <v>0</v>
      </c>
      <c r="G14" s="169">
        <v>0</v>
      </c>
      <c r="H14" s="169">
        <v>0</v>
      </c>
      <c r="I14" s="169">
        <v>0</v>
      </c>
      <c r="J14" s="169">
        <v>0</v>
      </c>
      <c r="K14" s="169">
        <v>0</v>
      </c>
      <c r="L14" s="169">
        <v>0</v>
      </c>
      <c r="M14" s="169">
        <f t="shared" si="1"/>
        <v>0</v>
      </c>
      <c r="O14" s="67"/>
      <c r="P14" s="74"/>
    </row>
    <row r="15" spans="1:16" ht="15" thickBot="1" x14ac:dyDescent="0.4">
      <c r="A15" s="5" t="s">
        <v>7</v>
      </c>
      <c r="B15" s="169">
        <v>0</v>
      </c>
      <c r="C15" s="169">
        <v>0</v>
      </c>
      <c r="D15" s="169">
        <v>0</v>
      </c>
      <c r="E15" s="169">
        <v>0</v>
      </c>
      <c r="F15" s="169">
        <v>0</v>
      </c>
      <c r="G15" s="169">
        <v>0</v>
      </c>
      <c r="H15" s="169">
        <v>0</v>
      </c>
      <c r="I15" s="169">
        <v>0</v>
      </c>
      <c r="J15" s="169">
        <v>0</v>
      </c>
      <c r="K15" s="169">
        <v>0</v>
      </c>
      <c r="L15" s="169">
        <v>0</v>
      </c>
      <c r="M15" s="169">
        <f t="shared" si="1"/>
        <v>0</v>
      </c>
      <c r="O15" s="67"/>
      <c r="P15" s="74"/>
    </row>
    <row r="16" spans="1:16" ht="29" x14ac:dyDescent="0.35">
      <c r="A16" s="3" t="s">
        <v>9</v>
      </c>
      <c r="B16" s="169">
        <v>0</v>
      </c>
      <c r="C16" s="169">
        <v>1.7490000000000001</v>
      </c>
      <c r="D16" s="169">
        <v>1.08</v>
      </c>
      <c r="E16" s="169">
        <v>0</v>
      </c>
      <c r="F16" s="169">
        <v>0</v>
      </c>
      <c r="G16" s="169">
        <v>0</v>
      </c>
      <c r="H16" s="169">
        <v>0</v>
      </c>
      <c r="I16" s="169">
        <v>0</v>
      </c>
      <c r="J16" s="169">
        <v>0</v>
      </c>
      <c r="K16" s="169">
        <v>0</v>
      </c>
      <c r="L16" s="169">
        <v>0</v>
      </c>
      <c r="M16" s="169">
        <f t="shared" si="1"/>
        <v>2.8290000000000002</v>
      </c>
    </row>
    <row r="17" spans="1:13" x14ac:dyDescent="0.35">
      <c r="A17" s="3" t="s">
        <v>10</v>
      </c>
      <c r="B17" s="169">
        <f>SUM(B18:B20)</f>
        <v>0</v>
      </c>
      <c r="C17" s="169">
        <v>0</v>
      </c>
      <c r="D17" s="169">
        <v>0</v>
      </c>
      <c r="E17" s="169">
        <v>0</v>
      </c>
      <c r="F17" s="169">
        <v>0</v>
      </c>
      <c r="G17" s="169">
        <v>0</v>
      </c>
      <c r="H17" s="169">
        <v>0</v>
      </c>
      <c r="I17" s="169">
        <v>0</v>
      </c>
      <c r="J17" s="169">
        <v>0</v>
      </c>
      <c r="K17" s="169">
        <v>0</v>
      </c>
      <c r="L17" s="169">
        <v>0</v>
      </c>
      <c r="M17" s="169">
        <f t="shared" si="1"/>
        <v>0</v>
      </c>
    </row>
    <row r="18" spans="1:13" x14ac:dyDescent="0.35">
      <c r="A18" s="5" t="s">
        <v>5</v>
      </c>
      <c r="B18" s="169">
        <v>0</v>
      </c>
      <c r="C18" s="169">
        <v>0</v>
      </c>
      <c r="D18" s="169">
        <v>0</v>
      </c>
      <c r="E18" s="169">
        <v>0</v>
      </c>
      <c r="F18" s="169">
        <v>0</v>
      </c>
      <c r="G18" s="169">
        <v>0</v>
      </c>
      <c r="H18" s="169">
        <v>0</v>
      </c>
      <c r="I18" s="169">
        <v>0</v>
      </c>
      <c r="J18" s="169">
        <v>0</v>
      </c>
      <c r="K18" s="169">
        <v>0</v>
      </c>
      <c r="L18" s="169">
        <v>0</v>
      </c>
      <c r="M18" s="169">
        <f t="shared" si="1"/>
        <v>0</v>
      </c>
    </row>
    <row r="19" spans="1:13" x14ac:dyDescent="0.35">
      <c r="A19" s="5" t="s">
        <v>6</v>
      </c>
      <c r="B19" s="169">
        <v>0</v>
      </c>
      <c r="C19" s="169">
        <v>0</v>
      </c>
      <c r="D19" s="169">
        <v>0</v>
      </c>
      <c r="E19" s="169">
        <v>0</v>
      </c>
      <c r="F19" s="169">
        <v>0</v>
      </c>
      <c r="G19" s="169">
        <v>0</v>
      </c>
      <c r="H19" s="169">
        <v>0</v>
      </c>
      <c r="I19" s="169">
        <v>0</v>
      </c>
      <c r="J19" s="169">
        <v>0</v>
      </c>
      <c r="K19" s="169">
        <v>0</v>
      </c>
      <c r="L19" s="169">
        <v>0</v>
      </c>
      <c r="M19" s="169">
        <f t="shared" si="1"/>
        <v>0</v>
      </c>
    </row>
    <row r="20" spans="1:13" x14ac:dyDescent="0.35">
      <c r="A20" s="5" t="s">
        <v>7</v>
      </c>
      <c r="B20" s="169">
        <v>0</v>
      </c>
      <c r="C20" s="169">
        <v>0</v>
      </c>
      <c r="D20" s="169">
        <v>0</v>
      </c>
      <c r="E20" s="169">
        <v>0</v>
      </c>
      <c r="F20" s="169">
        <v>0</v>
      </c>
      <c r="G20" s="169">
        <v>0</v>
      </c>
      <c r="H20" s="169">
        <v>0</v>
      </c>
      <c r="I20" s="169">
        <v>0</v>
      </c>
      <c r="J20" s="169">
        <v>0</v>
      </c>
      <c r="K20" s="169">
        <v>0</v>
      </c>
      <c r="L20" s="169">
        <v>0</v>
      </c>
      <c r="M20" s="169">
        <f t="shared" si="1"/>
        <v>0</v>
      </c>
    </row>
    <row r="21" spans="1:13" ht="90" customHeight="1" x14ac:dyDescent="0.35">
      <c r="A21" s="5" t="s">
        <v>12</v>
      </c>
      <c r="B21" s="290" t="s">
        <v>619</v>
      </c>
      <c r="C21" s="290"/>
      <c r="D21" s="290"/>
      <c r="E21" s="290"/>
      <c r="F21" s="290"/>
      <c r="G21" s="290"/>
      <c r="H21" s="290"/>
      <c r="I21" s="290"/>
      <c r="J21" s="290"/>
      <c r="K21" s="290"/>
      <c r="L21" s="290"/>
      <c r="M21" s="290"/>
    </row>
    <row r="22" spans="1:13" ht="166.5" customHeight="1" x14ac:dyDescent="0.35">
      <c r="A22" s="5" t="s">
        <v>13</v>
      </c>
      <c r="B22" s="290" t="s">
        <v>620</v>
      </c>
      <c r="C22" s="290"/>
      <c r="D22" s="290"/>
      <c r="E22" s="290"/>
      <c r="F22" s="290"/>
      <c r="G22" s="290"/>
      <c r="H22" s="290"/>
      <c r="I22" s="290"/>
      <c r="J22" s="290"/>
      <c r="K22" s="290"/>
      <c r="L22" s="290"/>
      <c r="M22" s="290"/>
    </row>
    <row r="25" spans="1:13" x14ac:dyDescent="0.35">
      <c r="A25" s="289" t="s">
        <v>14</v>
      </c>
      <c r="B25" s="289"/>
      <c r="C25" s="289"/>
      <c r="D25" s="289"/>
      <c r="E25" s="289"/>
      <c r="F25" s="289"/>
      <c r="G25" s="289"/>
      <c r="H25" s="289"/>
      <c r="I25" s="289"/>
      <c r="J25" s="289"/>
    </row>
    <row r="26" spans="1:13" x14ac:dyDescent="0.35">
      <c r="A26" s="291" t="s">
        <v>15</v>
      </c>
      <c r="B26" s="291"/>
      <c r="C26" s="291"/>
      <c r="D26" s="291"/>
      <c r="E26" s="291"/>
      <c r="F26" s="291"/>
      <c r="G26" s="291"/>
      <c r="H26" s="291"/>
      <c r="I26" s="291"/>
      <c r="J26" s="291"/>
    </row>
    <row r="27" spans="1:13" x14ac:dyDescent="0.35">
      <c r="A27" s="290" t="s">
        <v>16</v>
      </c>
      <c r="B27" s="290"/>
      <c r="C27" s="6">
        <v>0</v>
      </c>
      <c r="D27" s="5">
        <v>1</v>
      </c>
      <c r="E27" s="5">
        <v>2</v>
      </c>
      <c r="F27" s="5">
        <v>3</v>
      </c>
      <c r="G27" s="5">
        <v>5</v>
      </c>
      <c r="H27" s="5">
        <v>10</v>
      </c>
      <c r="I27" s="292" t="s">
        <v>3</v>
      </c>
      <c r="J27" s="292"/>
    </row>
    <row r="28" spans="1:13" ht="43.5" x14ac:dyDescent="0.35">
      <c r="A28" s="170" t="s">
        <v>17</v>
      </c>
      <c r="B28" s="5" t="s">
        <v>20</v>
      </c>
      <c r="C28" s="170"/>
      <c r="D28" s="170"/>
      <c r="E28" s="170"/>
      <c r="F28" s="170"/>
      <c r="G28" s="170"/>
      <c r="H28" s="170"/>
      <c r="I28" s="290"/>
      <c r="J28" s="290"/>
    </row>
    <row r="29" spans="1:13" ht="87" x14ac:dyDescent="0.35">
      <c r="A29" s="170" t="s">
        <v>18</v>
      </c>
      <c r="B29" s="5" t="s">
        <v>21</v>
      </c>
      <c r="C29" s="170"/>
      <c r="D29" s="170"/>
      <c r="E29" s="170"/>
      <c r="F29" s="170"/>
      <c r="G29" s="170"/>
      <c r="H29" s="170"/>
      <c r="I29" s="294"/>
      <c r="J29" s="296"/>
    </row>
    <row r="30" spans="1:13" ht="87" x14ac:dyDescent="0.35">
      <c r="A30" s="170" t="s">
        <v>19</v>
      </c>
      <c r="B30" s="7" t="s">
        <v>22</v>
      </c>
      <c r="C30" s="170"/>
      <c r="D30" s="170"/>
      <c r="E30" s="170"/>
      <c r="F30" s="170"/>
      <c r="G30" s="170"/>
      <c r="H30" s="170"/>
      <c r="I30" s="290"/>
      <c r="J30" s="290"/>
    </row>
    <row r="31" spans="1:13" ht="29" x14ac:dyDescent="0.35">
      <c r="A31" s="8"/>
      <c r="B31" s="5" t="s">
        <v>23</v>
      </c>
      <c r="C31" s="170"/>
      <c r="D31" s="170"/>
      <c r="E31" s="170"/>
      <c r="F31" s="170"/>
      <c r="G31" s="170"/>
      <c r="H31" s="170"/>
      <c r="I31" s="290"/>
      <c r="J31" s="290"/>
    </row>
    <row r="32" spans="1:13" ht="135" customHeight="1" x14ac:dyDescent="0.35">
      <c r="A32" s="290" t="s">
        <v>24</v>
      </c>
      <c r="B32" s="383" t="s">
        <v>338</v>
      </c>
      <c r="C32" s="385" t="s">
        <v>339</v>
      </c>
      <c r="D32" s="386"/>
      <c r="E32" s="386"/>
      <c r="F32" s="386"/>
      <c r="G32" s="386"/>
      <c r="H32" s="386"/>
      <c r="I32" s="386"/>
      <c r="J32" s="387"/>
    </row>
    <row r="33" spans="1:10" x14ac:dyDescent="0.35">
      <c r="A33" s="290"/>
      <c r="B33" s="384"/>
      <c r="C33" s="388"/>
      <c r="D33" s="389"/>
      <c r="E33" s="389"/>
      <c r="F33" s="389"/>
      <c r="G33" s="389"/>
      <c r="H33" s="389"/>
      <c r="I33" s="389"/>
      <c r="J33" s="390"/>
    </row>
    <row r="34" spans="1:10" ht="87" x14ac:dyDescent="0.35">
      <c r="A34" s="290"/>
      <c r="B34" s="7" t="s">
        <v>25</v>
      </c>
      <c r="C34" s="391" t="s">
        <v>340</v>
      </c>
      <c r="D34" s="391"/>
      <c r="E34" s="391"/>
      <c r="F34" s="391"/>
      <c r="G34" s="391"/>
      <c r="H34" s="391"/>
      <c r="I34" s="391"/>
      <c r="J34" s="391"/>
    </row>
    <row r="35" spans="1:10" ht="43.5" x14ac:dyDescent="0.35">
      <c r="A35" s="290"/>
      <c r="B35" s="5" t="s">
        <v>341</v>
      </c>
      <c r="C35" s="392" t="s">
        <v>342</v>
      </c>
      <c r="D35" s="393"/>
      <c r="E35" s="393"/>
      <c r="F35" s="393"/>
      <c r="G35" s="393"/>
      <c r="H35" s="393"/>
      <c r="I35" s="393"/>
      <c r="J35" s="394"/>
    </row>
    <row r="36" spans="1:10" ht="87" x14ac:dyDescent="0.35">
      <c r="A36" s="290" t="s">
        <v>26</v>
      </c>
      <c r="B36" s="5" t="s">
        <v>22</v>
      </c>
      <c r="C36" s="294"/>
      <c r="D36" s="295"/>
      <c r="E36" s="295"/>
      <c r="F36" s="295"/>
      <c r="G36" s="295"/>
      <c r="H36" s="295"/>
      <c r="I36" s="295"/>
      <c r="J36" s="296"/>
    </row>
    <row r="37" spans="1:10" ht="29" x14ac:dyDescent="0.35">
      <c r="A37" s="290"/>
      <c r="B37" s="5" t="s">
        <v>23</v>
      </c>
      <c r="C37" s="170"/>
      <c r="D37" s="170"/>
      <c r="E37" s="170"/>
      <c r="F37" s="170"/>
      <c r="G37" s="170"/>
      <c r="H37" s="170"/>
      <c r="I37" s="290"/>
      <c r="J37" s="290"/>
    </row>
    <row r="38" spans="1:10" ht="43.5" x14ac:dyDescent="0.35">
      <c r="A38" s="170" t="s">
        <v>13</v>
      </c>
      <c r="B38" s="294" t="s">
        <v>343</v>
      </c>
      <c r="C38" s="295"/>
      <c r="D38" s="295"/>
      <c r="E38" s="295"/>
      <c r="F38" s="295"/>
      <c r="G38" s="295"/>
      <c r="H38" s="295"/>
      <c r="I38" s="295"/>
      <c r="J38" s="296"/>
    </row>
  </sheetData>
  <mergeCells count="22">
    <mergeCell ref="A36:A37"/>
    <mergeCell ref="C36:J36"/>
    <mergeCell ref="I37:J37"/>
    <mergeCell ref="B38:J38"/>
    <mergeCell ref="I31:J31"/>
    <mergeCell ref="A32:A35"/>
    <mergeCell ref="B32:B33"/>
    <mergeCell ref="C32:J33"/>
    <mergeCell ref="C34:J34"/>
    <mergeCell ref="C35:J35"/>
    <mergeCell ref="I30:J30"/>
    <mergeCell ref="A1:M1"/>
    <mergeCell ref="A2:A3"/>
    <mergeCell ref="B2:M2"/>
    <mergeCell ref="B21:M21"/>
    <mergeCell ref="B22:M22"/>
    <mergeCell ref="A25:J25"/>
    <mergeCell ref="A26:J26"/>
    <mergeCell ref="A27:B27"/>
    <mergeCell ref="I27:J27"/>
    <mergeCell ref="I28:J28"/>
    <mergeCell ref="I29:J29"/>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38"/>
  <sheetViews>
    <sheetView topLeftCell="A4" workbookViewId="0">
      <selection activeCell="B22" sqref="B22:M22"/>
    </sheetView>
  </sheetViews>
  <sheetFormatPr defaultRowHeight="14.5" x14ac:dyDescent="0.35"/>
  <cols>
    <col min="1" max="1" width="33.7265625" customWidth="1"/>
  </cols>
  <sheetData>
    <row r="1" spans="1:16" x14ac:dyDescent="0.35">
      <c r="A1" s="289"/>
      <c r="B1" s="289"/>
      <c r="C1" s="289"/>
      <c r="D1" s="289"/>
      <c r="E1" s="289"/>
      <c r="F1" s="289"/>
      <c r="G1" s="289"/>
      <c r="H1" s="289"/>
      <c r="I1" s="289"/>
      <c r="J1" s="289"/>
      <c r="K1" s="289"/>
      <c r="L1" s="289"/>
      <c r="M1" s="289"/>
    </row>
    <row r="2" spans="1:16" x14ac:dyDescent="0.35">
      <c r="A2" s="290" t="s">
        <v>1</v>
      </c>
      <c r="B2" s="291" t="s">
        <v>2</v>
      </c>
      <c r="C2" s="291"/>
      <c r="D2" s="291"/>
      <c r="E2" s="291"/>
      <c r="F2" s="291"/>
      <c r="G2" s="291"/>
      <c r="H2" s="291"/>
      <c r="I2" s="291"/>
      <c r="J2" s="291"/>
      <c r="K2" s="291"/>
      <c r="L2" s="291"/>
      <c r="M2" s="291"/>
    </row>
    <row r="3" spans="1:16" ht="29" x14ac:dyDescent="0.35">
      <c r="A3" s="290"/>
      <c r="B3" s="1">
        <v>0</v>
      </c>
      <c r="C3" s="1">
        <v>1</v>
      </c>
      <c r="D3" s="1">
        <v>2</v>
      </c>
      <c r="E3" s="1">
        <v>3</v>
      </c>
      <c r="F3" s="1">
        <v>4</v>
      </c>
      <c r="G3" s="1">
        <v>5</v>
      </c>
      <c r="H3" s="1">
        <v>6</v>
      </c>
      <c r="I3" s="1">
        <v>7</v>
      </c>
      <c r="J3" s="1">
        <v>8</v>
      </c>
      <c r="K3" s="1">
        <v>9</v>
      </c>
      <c r="L3" s="1">
        <v>10</v>
      </c>
      <c r="M3" s="2" t="s">
        <v>3</v>
      </c>
    </row>
    <row r="4" spans="1:16" x14ac:dyDescent="0.35">
      <c r="A4" s="3" t="s">
        <v>4</v>
      </c>
      <c r="B4" s="169">
        <f>SUM(B5:B7)</f>
        <v>0</v>
      </c>
      <c r="C4" s="169">
        <f t="shared" ref="C4:L4" si="0">SUM(C5:C7)</f>
        <v>0</v>
      </c>
      <c r="D4" s="169">
        <f t="shared" si="0"/>
        <v>0</v>
      </c>
      <c r="E4" s="169">
        <f t="shared" si="0"/>
        <v>0</v>
      </c>
      <c r="F4" s="169">
        <f t="shared" si="0"/>
        <v>0</v>
      </c>
      <c r="G4" s="169">
        <f t="shared" si="0"/>
        <v>0</v>
      </c>
      <c r="H4" s="169">
        <f t="shared" si="0"/>
        <v>0</v>
      </c>
      <c r="I4" s="169">
        <f t="shared" si="0"/>
        <v>0</v>
      </c>
      <c r="J4" s="169">
        <f t="shared" si="0"/>
        <v>0</v>
      </c>
      <c r="K4" s="169">
        <f t="shared" si="0"/>
        <v>0</v>
      </c>
      <c r="L4" s="169">
        <f t="shared" si="0"/>
        <v>0</v>
      </c>
      <c r="M4" s="169">
        <f>SUM(B4:L4)</f>
        <v>0</v>
      </c>
    </row>
    <row r="5" spans="1:16" x14ac:dyDescent="0.35">
      <c r="A5" s="5" t="s">
        <v>5</v>
      </c>
      <c r="B5" s="169">
        <v>0</v>
      </c>
      <c r="C5" s="169">
        <v>0</v>
      </c>
      <c r="D5" s="169">
        <v>0</v>
      </c>
      <c r="E5" s="169">
        <v>0</v>
      </c>
      <c r="F5" s="169">
        <v>0</v>
      </c>
      <c r="G5" s="169">
        <v>0</v>
      </c>
      <c r="H5" s="169">
        <v>0</v>
      </c>
      <c r="I5" s="169">
        <v>0</v>
      </c>
      <c r="J5" s="169">
        <v>0</v>
      </c>
      <c r="K5" s="169">
        <v>0</v>
      </c>
      <c r="L5" s="169">
        <v>0</v>
      </c>
      <c r="M5" s="169">
        <f t="shared" ref="M5:M20" si="1">SUM(B5:L5)</f>
        <v>0</v>
      </c>
    </row>
    <row r="6" spans="1:16" x14ac:dyDescent="0.35">
      <c r="A6" s="5" t="s">
        <v>6</v>
      </c>
      <c r="B6" s="169">
        <v>0</v>
      </c>
      <c r="C6" s="169">
        <v>0</v>
      </c>
      <c r="D6" s="169">
        <v>0</v>
      </c>
      <c r="E6" s="169">
        <v>0</v>
      </c>
      <c r="F6" s="169">
        <v>0</v>
      </c>
      <c r="G6" s="169">
        <v>0</v>
      </c>
      <c r="H6" s="169">
        <v>0</v>
      </c>
      <c r="I6" s="169">
        <v>0</v>
      </c>
      <c r="J6" s="169">
        <v>0</v>
      </c>
      <c r="K6" s="169">
        <v>0</v>
      </c>
      <c r="L6" s="169">
        <v>0</v>
      </c>
      <c r="M6" s="169">
        <f t="shared" si="1"/>
        <v>0</v>
      </c>
    </row>
    <row r="7" spans="1:16" x14ac:dyDescent="0.35">
      <c r="A7" s="5" t="s">
        <v>7</v>
      </c>
      <c r="B7" s="169">
        <v>0</v>
      </c>
      <c r="C7" s="169">
        <v>0</v>
      </c>
      <c r="D7" s="169">
        <v>0</v>
      </c>
      <c r="E7" s="169">
        <v>0</v>
      </c>
      <c r="F7" s="169">
        <v>0</v>
      </c>
      <c r="G7" s="169">
        <v>0</v>
      </c>
      <c r="H7" s="169">
        <v>0</v>
      </c>
      <c r="I7" s="169">
        <v>0</v>
      </c>
      <c r="J7" s="169">
        <v>0</v>
      </c>
      <c r="K7" s="169">
        <v>0</v>
      </c>
      <c r="L7" s="169">
        <v>0</v>
      </c>
      <c r="M7" s="169">
        <f t="shared" si="1"/>
        <v>0</v>
      </c>
    </row>
    <row r="8" spans="1:16" x14ac:dyDescent="0.35">
      <c r="A8" s="3" t="s">
        <v>8</v>
      </c>
      <c r="B8" s="169">
        <f>SUM(B9:B11)</f>
        <v>0.53</v>
      </c>
      <c r="C8" s="169">
        <f t="shared" ref="C8:L8" si="2">SUM(C9:C11)</f>
        <v>1.81</v>
      </c>
      <c r="D8" s="169">
        <f t="shared" si="2"/>
        <v>1.01</v>
      </c>
      <c r="E8" s="169">
        <f t="shared" si="2"/>
        <v>3.68</v>
      </c>
      <c r="F8" s="169">
        <f t="shared" si="2"/>
        <v>3.83</v>
      </c>
      <c r="G8" s="169">
        <f t="shared" si="2"/>
        <v>3.98</v>
      </c>
      <c r="H8" s="169">
        <f t="shared" si="2"/>
        <v>4.1399999999999997</v>
      </c>
      <c r="I8" s="169">
        <f t="shared" si="2"/>
        <v>4.3</v>
      </c>
      <c r="J8" s="169">
        <f t="shared" si="2"/>
        <v>4.4800000000000004</v>
      </c>
      <c r="K8" s="169">
        <f t="shared" si="2"/>
        <v>4.66</v>
      </c>
      <c r="L8" s="169">
        <f t="shared" si="2"/>
        <v>4.83</v>
      </c>
      <c r="M8" s="169">
        <f t="shared" si="1"/>
        <v>37.25</v>
      </c>
    </row>
    <row r="9" spans="1:16" x14ac:dyDescent="0.35">
      <c r="A9" s="5" t="s">
        <v>5</v>
      </c>
      <c r="B9" s="169">
        <v>0.53</v>
      </c>
      <c r="C9" s="169">
        <v>1.81</v>
      </c>
      <c r="D9" s="169">
        <v>1.01</v>
      </c>
      <c r="E9" s="169">
        <v>3.68</v>
      </c>
      <c r="F9" s="169">
        <v>3.83</v>
      </c>
      <c r="G9" s="169">
        <v>3.98</v>
      </c>
      <c r="H9" s="169">
        <v>4.1399999999999997</v>
      </c>
      <c r="I9" s="169">
        <v>4.3</v>
      </c>
      <c r="J9" s="169">
        <v>4.4800000000000004</v>
      </c>
      <c r="K9" s="169">
        <v>4.66</v>
      </c>
      <c r="L9" s="169">
        <v>4.83</v>
      </c>
      <c r="M9" s="169">
        <f t="shared" si="1"/>
        <v>37.25</v>
      </c>
    </row>
    <row r="10" spans="1:16" x14ac:dyDescent="0.35">
      <c r="A10" s="5" t="s">
        <v>6</v>
      </c>
      <c r="B10" s="169">
        <v>0</v>
      </c>
      <c r="C10" s="169">
        <v>0</v>
      </c>
      <c r="D10" s="169">
        <v>0</v>
      </c>
      <c r="E10" s="169">
        <v>0</v>
      </c>
      <c r="F10" s="169">
        <v>0</v>
      </c>
      <c r="G10" s="169">
        <v>0</v>
      </c>
      <c r="H10" s="169">
        <v>0</v>
      </c>
      <c r="I10" s="169">
        <v>0</v>
      </c>
      <c r="J10" s="169">
        <v>0</v>
      </c>
      <c r="K10" s="169">
        <v>0</v>
      </c>
      <c r="L10" s="169">
        <v>0</v>
      </c>
      <c r="M10" s="169">
        <f t="shared" si="1"/>
        <v>0</v>
      </c>
    </row>
    <row r="11" spans="1:16" x14ac:dyDescent="0.35">
      <c r="A11" s="5" t="s">
        <v>7</v>
      </c>
      <c r="B11" s="169">
        <v>0</v>
      </c>
      <c r="C11" s="169">
        <v>0</v>
      </c>
      <c r="D11" s="169">
        <v>0</v>
      </c>
      <c r="E11" s="169">
        <v>0</v>
      </c>
      <c r="F11" s="169">
        <v>0</v>
      </c>
      <c r="G11" s="169">
        <v>0</v>
      </c>
      <c r="H11" s="169">
        <v>0</v>
      </c>
      <c r="I11" s="169">
        <v>0</v>
      </c>
      <c r="J11" s="169">
        <v>0</v>
      </c>
      <c r="K11" s="169">
        <v>0</v>
      </c>
      <c r="L11" s="169">
        <v>0</v>
      </c>
      <c r="M11" s="169">
        <f t="shared" si="1"/>
        <v>0</v>
      </c>
    </row>
    <row r="12" spans="1:16" x14ac:dyDescent="0.35">
      <c r="A12" s="3" t="s">
        <v>11</v>
      </c>
      <c r="B12" s="169">
        <f>SUM(B13:B15)</f>
        <v>-0.53</v>
      </c>
      <c r="C12" s="169">
        <f t="shared" ref="C12:L12" si="3">SUM(C13:C15)</f>
        <v>-1.81</v>
      </c>
      <c r="D12" s="169">
        <f t="shared" si="3"/>
        <v>-1.01</v>
      </c>
      <c r="E12" s="169">
        <f t="shared" si="3"/>
        <v>-3.68</v>
      </c>
      <c r="F12" s="169">
        <f t="shared" si="3"/>
        <v>-3.83</v>
      </c>
      <c r="G12" s="169">
        <f t="shared" si="3"/>
        <v>-3.98</v>
      </c>
      <c r="H12" s="169">
        <f t="shared" si="3"/>
        <v>-4.1399999999999997</v>
      </c>
      <c r="I12" s="169">
        <f t="shared" si="3"/>
        <v>-4.3</v>
      </c>
      <c r="J12" s="169">
        <f t="shared" si="3"/>
        <v>-4.4800000000000004</v>
      </c>
      <c r="K12" s="169">
        <f t="shared" si="3"/>
        <v>-4.66</v>
      </c>
      <c r="L12" s="169">
        <f t="shared" si="3"/>
        <v>-4.83</v>
      </c>
      <c r="M12" s="169">
        <f t="shared" si="1"/>
        <v>-37.25</v>
      </c>
    </row>
    <row r="13" spans="1:16" ht="15" thickBot="1" x14ac:dyDescent="0.4">
      <c r="A13" s="5" t="s">
        <v>5</v>
      </c>
      <c r="B13" s="169">
        <v>-0.53</v>
      </c>
      <c r="C13" s="169">
        <v>-1.81</v>
      </c>
      <c r="D13" s="169">
        <v>-1.01</v>
      </c>
      <c r="E13" s="169">
        <v>-3.68</v>
      </c>
      <c r="F13" s="169">
        <v>-3.83</v>
      </c>
      <c r="G13" s="169">
        <v>-3.98</v>
      </c>
      <c r="H13" s="169">
        <v>-4.1399999999999997</v>
      </c>
      <c r="I13" s="169">
        <v>-4.3</v>
      </c>
      <c r="J13" s="169">
        <v>-4.4800000000000004</v>
      </c>
      <c r="K13" s="169">
        <v>-4.66</v>
      </c>
      <c r="L13" s="169">
        <v>-4.83</v>
      </c>
      <c r="M13" s="169">
        <f t="shared" si="1"/>
        <v>-37.25</v>
      </c>
    </row>
    <row r="14" spans="1:16" ht="15" thickBot="1" x14ac:dyDescent="0.4">
      <c r="A14" s="5" t="s">
        <v>6</v>
      </c>
      <c r="B14" s="169">
        <v>0</v>
      </c>
      <c r="C14" s="169">
        <v>0</v>
      </c>
      <c r="D14" s="169">
        <v>0</v>
      </c>
      <c r="E14" s="169">
        <v>0</v>
      </c>
      <c r="F14" s="169">
        <v>0</v>
      </c>
      <c r="G14" s="169">
        <v>0</v>
      </c>
      <c r="H14" s="169">
        <v>0</v>
      </c>
      <c r="I14" s="169">
        <v>0</v>
      </c>
      <c r="J14" s="169">
        <v>0</v>
      </c>
      <c r="K14" s="169">
        <v>0</v>
      </c>
      <c r="L14" s="169">
        <v>0</v>
      </c>
      <c r="M14" s="169">
        <f t="shared" si="1"/>
        <v>0</v>
      </c>
      <c r="O14" s="67"/>
      <c r="P14" s="74"/>
    </row>
    <row r="15" spans="1:16" ht="15" thickBot="1" x14ac:dyDescent="0.4">
      <c r="A15" s="5" t="s">
        <v>7</v>
      </c>
      <c r="B15" s="169">
        <v>0</v>
      </c>
      <c r="C15" s="169">
        <v>0</v>
      </c>
      <c r="D15" s="169">
        <v>0</v>
      </c>
      <c r="E15" s="169">
        <v>0</v>
      </c>
      <c r="F15" s="169">
        <v>0</v>
      </c>
      <c r="G15" s="169">
        <v>0</v>
      </c>
      <c r="H15" s="169">
        <v>0</v>
      </c>
      <c r="I15" s="169">
        <v>0</v>
      </c>
      <c r="J15" s="169">
        <v>0</v>
      </c>
      <c r="K15" s="169">
        <v>0</v>
      </c>
      <c r="L15" s="169">
        <v>0</v>
      </c>
      <c r="M15" s="169">
        <f t="shared" si="1"/>
        <v>0</v>
      </c>
      <c r="O15" s="67"/>
      <c r="P15" s="74"/>
    </row>
    <row r="16" spans="1:16" ht="29" x14ac:dyDescent="0.35">
      <c r="A16" s="3" t="s">
        <v>9</v>
      </c>
      <c r="B16" s="169">
        <v>2.82</v>
      </c>
      <c r="C16" s="169">
        <v>9.69</v>
      </c>
      <c r="D16" s="169">
        <v>5.44</v>
      </c>
      <c r="E16" s="169">
        <v>0</v>
      </c>
      <c r="F16" s="169">
        <v>0</v>
      </c>
      <c r="G16" s="169">
        <v>0</v>
      </c>
      <c r="H16" s="169">
        <v>0</v>
      </c>
      <c r="I16" s="169">
        <v>0</v>
      </c>
      <c r="J16" s="169">
        <v>0</v>
      </c>
      <c r="K16" s="169">
        <v>0</v>
      </c>
      <c r="L16" s="169">
        <v>0</v>
      </c>
      <c r="M16" s="169">
        <f t="shared" si="1"/>
        <v>17.95</v>
      </c>
    </row>
    <row r="17" spans="1:13" x14ac:dyDescent="0.35">
      <c r="A17" s="3" t="s">
        <v>10</v>
      </c>
      <c r="B17" s="169">
        <f>SUM(B18:B20)</f>
        <v>0</v>
      </c>
      <c r="C17" s="169">
        <v>0</v>
      </c>
      <c r="D17" s="169">
        <v>0</v>
      </c>
      <c r="E17" s="169">
        <v>0</v>
      </c>
      <c r="F17" s="169">
        <v>0</v>
      </c>
      <c r="G17" s="169">
        <v>0</v>
      </c>
      <c r="H17" s="169">
        <v>0</v>
      </c>
      <c r="I17" s="169">
        <v>0</v>
      </c>
      <c r="J17" s="169">
        <v>0</v>
      </c>
      <c r="K17" s="169">
        <v>0</v>
      </c>
      <c r="L17" s="169">
        <v>0</v>
      </c>
      <c r="M17" s="169">
        <f t="shared" si="1"/>
        <v>0</v>
      </c>
    </row>
    <row r="18" spans="1:13" x14ac:dyDescent="0.35">
      <c r="A18" s="5" t="s">
        <v>5</v>
      </c>
      <c r="B18" s="169">
        <v>0</v>
      </c>
      <c r="C18" s="169">
        <v>0</v>
      </c>
      <c r="D18" s="169">
        <v>0</v>
      </c>
      <c r="E18" s="169">
        <v>0</v>
      </c>
      <c r="F18" s="169">
        <v>0</v>
      </c>
      <c r="G18" s="169">
        <v>0</v>
      </c>
      <c r="H18" s="169">
        <v>0</v>
      </c>
      <c r="I18" s="169">
        <v>0</v>
      </c>
      <c r="J18" s="169">
        <v>0</v>
      </c>
      <c r="K18" s="169">
        <v>0</v>
      </c>
      <c r="L18" s="169">
        <v>0</v>
      </c>
      <c r="M18" s="169">
        <f t="shared" si="1"/>
        <v>0</v>
      </c>
    </row>
    <row r="19" spans="1:13" x14ac:dyDescent="0.35">
      <c r="A19" s="5" t="s">
        <v>6</v>
      </c>
      <c r="B19" s="169">
        <v>0</v>
      </c>
      <c r="C19" s="169">
        <v>0</v>
      </c>
      <c r="D19" s="169">
        <v>0</v>
      </c>
      <c r="E19" s="169">
        <v>0</v>
      </c>
      <c r="F19" s="169">
        <v>0</v>
      </c>
      <c r="G19" s="169">
        <v>0</v>
      </c>
      <c r="H19" s="169">
        <v>0</v>
      </c>
      <c r="I19" s="169">
        <v>0</v>
      </c>
      <c r="J19" s="169">
        <v>0</v>
      </c>
      <c r="K19" s="169">
        <v>0</v>
      </c>
      <c r="L19" s="169">
        <v>0</v>
      </c>
      <c r="M19" s="169">
        <f t="shared" si="1"/>
        <v>0</v>
      </c>
    </row>
    <row r="20" spans="1:13" x14ac:dyDescent="0.35">
      <c r="A20" s="5" t="s">
        <v>7</v>
      </c>
      <c r="B20" s="169">
        <v>0</v>
      </c>
      <c r="C20" s="169">
        <v>0</v>
      </c>
      <c r="D20" s="169">
        <v>0</v>
      </c>
      <c r="E20" s="169">
        <v>0</v>
      </c>
      <c r="F20" s="169">
        <v>0</v>
      </c>
      <c r="G20" s="169">
        <v>0</v>
      </c>
      <c r="H20" s="169">
        <v>0</v>
      </c>
      <c r="I20" s="169">
        <v>0</v>
      </c>
      <c r="J20" s="169">
        <v>0</v>
      </c>
      <c r="K20" s="169">
        <v>0</v>
      </c>
      <c r="L20" s="169">
        <v>0</v>
      </c>
      <c r="M20" s="169">
        <f t="shared" si="1"/>
        <v>0</v>
      </c>
    </row>
    <row r="21" spans="1:13" ht="102.75" customHeight="1" x14ac:dyDescent="0.35">
      <c r="A21" s="5" t="s">
        <v>12</v>
      </c>
      <c r="B21" s="290" t="s">
        <v>621</v>
      </c>
      <c r="C21" s="290"/>
      <c r="D21" s="290"/>
      <c r="E21" s="290"/>
      <c r="F21" s="290"/>
      <c r="G21" s="290"/>
      <c r="H21" s="290"/>
      <c r="I21" s="290"/>
      <c r="J21" s="290"/>
      <c r="K21" s="290"/>
      <c r="L21" s="290"/>
      <c r="M21" s="290"/>
    </row>
    <row r="22" spans="1:13" ht="201" customHeight="1" x14ac:dyDescent="0.35">
      <c r="A22" s="5" t="s">
        <v>13</v>
      </c>
      <c r="B22" s="290" t="s">
        <v>622</v>
      </c>
      <c r="C22" s="290"/>
      <c r="D22" s="290"/>
      <c r="E22" s="290"/>
      <c r="F22" s="290"/>
      <c r="G22" s="290"/>
      <c r="H22" s="290"/>
      <c r="I22" s="290"/>
      <c r="J22" s="290"/>
      <c r="K22" s="290"/>
      <c r="L22" s="290"/>
      <c r="M22" s="290"/>
    </row>
    <row r="25" spans="1:13" x14ac:dyDescent="0.35">
      <c r="A25" s="289" t="s">
        <v>14</v>
      </c>
      <c r="B25" s="289"/>
      <c r="C25" s="289"/>
      <c r="D25" s="289"/>
      <c r="E25" s="289"/>
      <c r="F25" s="289"/>
      <c r="G25" s="289"/>
      <c r="H25" s="289"/>
      <c r="I25" s="289"/>
      <c r="J25" s="289"/>
    </row>
    <row r="26" spans="1:13" x14ac:dyDescent="0.35">
      <c r="A26" s="291" t="s">
        <v>15</v>
      </c>
      <c r="B26" s="291"/>
      <c r="C26" s="291"/>
      <c r="D26" s="291"/>
      <c r="E26" s="291"/>
      <c r="F26" s="291"/>
      <c r="G26" s="291"/>
      <c r="H26" s="291"/>
      <c r="I26" s="291"/>
      <c r="J26" s="291"/>
    </row>
    <row r="27" spans="1:13" x14ac:dyDescent="0.35">
      <c r="A27" s="290" t="s">
        <v>16</v>
      </c>
      <c r="B27" s="290"/>
      <c r="C27" s="6">
        <v>0</v>
      </c>
      <c r="D27" s="5">
        <v>1</v>
      </c>
      <c r="E27" s="5">
        <v>2</v>
      </c>
      <c r="F27" s="5">
        <v>3</v>
      </c>
      <c r="G27" s="5">
        <v>5</v>
      </c>
      <c r="H27" s="5">
        <v>10</v>
      </c>
      <c r="I27" s="292" t="s">
        <v>3</v>
      </c>
      <c r="J27" s="292"/>
    </row>
    <row r="28" spans="1:13" ht="43.5" x14ac:dyDescent="0.35">
      <c r="A28" s="170" t="s">
        <v>17</v>
      </c>
      <c r="B28" s="5" t="s">
        <v>20</v>
      </c>
      <c r="C28" s="170"/>
      <c r="D28" s="170"/>
      <c r="E28" s="170"/>
      <c r="F28" s="170"/>
      <c r="G28" s="170"/>
      <c r="H28" s="170"/>
      <c r="I28" s="290"/>
      <c r="J28" s="290"/>
    </row>
    <row r="29" spans="1:13" ht="87" x14ac:dyDescent="0.35">
      <c r="A29" s="170" t="s">
        <v>18</v>
      </c>
      <c r="B29" s="5" t="s">
        <v>21</v>
      </c>
      <c r="C29" s="170"/>
      <c r="D29" s="170"/>
      <c r="E29" s="170"/>
      <c r="F29" s="170"/>
      <c r="G29" s="170"/>
      <c r="H29" s="170"/>
      <c r="I29" s="294"/>
      <c r="J29" s="296"/>
    </row>
    <row r="30" spans="1:13" ht="87" x14ac:dyDescent="0.35">
      <c r="A30" s="170" t="s">
        <v>19</v>
      </c>
      <c r="B30" s="7" t="s">
        <v>22</v>
      </c>
      <c r="C30" s="170"/>
      <c r="D30" s="170"/>
      <c r="E30" s="170"/>
      <c r="F30" s="170"/>
      <c r="G30" s="170"/>
      <c r="H30" s="170"/>
      <c r="I30" s="290"/>
      <c r="J30" s="290"/>
    </row>
    <row r="31" spans="1:13" ht="29" x14ac:dyDescent="0.35">
      <c r="A31" s="8"/>
      <c r="B31" s="5" t="s">
        <v>23</v>
      </c>
      <c r="C31" s="170"/>
      <c r="D31" s="170"/>
      <c r="E31" s="170"/>
      <c r="F31" s="170"/>
      <c r="G31" s="170"/>
      <c r="H31" s="170"/>
      <c r="I31" s="290"/>
      <c r="J31" s="290"/>
    </row>
    <row r="32" spans="1:13" ht="43.5" x14ac:dyDescent="0.35">
      <c r="A32" s="290" t="s">
        <v>24</v>
      </c>
      <c r="B32" s="5" t="s">
        <v>20</v>
      </c>
      <c r="C32" s="290"/>
      <c r="D32" s="290"/>
      <c r="E32" s="290"/>
      <c r="F32" s="290"/>
      <c r="G32" s="290"/>
      <c r="H32" s="290"/>
      <c r="I32" s="290"/>
      <c r="J32" s="290"/>
    </row>
    <row r="33" spans="1:10" ht="87" x14ac:dyDescent="0.35">
      <c r="A33" s="290"/>
      <c r="B33" s="5" t="s">
        <v>21</v>
      </c>
      <c r="C33" s="290"/>
      <c r="D33" s="290"/>
      <c r="E33" s="290"/>
      <c r="F33" s="290"/>
      <c r="G33" s="290"/>
      <c r="H33" s="290"/>
      <c r="I33" s="290"/>
      <c r="J33" s="290"/>
    </row>
    <row r="34" spans="1:10" ht="87" x14ac:dyDescent="0.35">
      <c r="A34" s="290"/>
      <c r="B34" s="7" t="s">
        <v>25</v>
      </c>
      <c r="C34" s="290"/>
      <c r="D34" s="290"/>
      <c r="E34" s="290"/>
      <c r="F34" s="290"/>
      <c r="G34" s="290"/>
      <c r="H34" s="290"/>
      <c r="I34" s="290"/>
      <c r="J34" s="290"/>
    </row>
    <row r="35" spans="1:10" ht="346.5" customHeight="1" x14ac:dyDescent="0.35">
      <c r="A35" s="290"/>
      <c r="B35" s="174" t="s">
        <v>623</v>
      </c>
      <c r="C35" s="294" t="s">
        <v>344</v>
      </c>
      <c r="D35" s="295"/>
      <c r="E35" s="295"/>
      <c r="F35" s="295"/>
      <c r="G35" s="295"/>
      <c r="H35" s="295"/>
      <c r="I35" s="295"/>
      <c r="J35" s="296"/>
    </row>
    <row r="36" spans="1:10" ht="409.5" x14ac:dyDescent="0.35">
      <c r="A36" s="290" t="s">
        <v>26</v>
      </c>
      <c r="B36" s="38" t="s">
        <v>624</v>
      </c>
      <c r="C36" s="294" t="s">
        <v>625</v>
      </c>
      <c r="D36" s="295"/>
      <c r="E36" s="295"/>
      <c r="F36" s="295"/>
      <c r="G36" s="295"/>
      <c r="H36" s="295"/>
      <c r="I36" s="295"/>
      <c r="J36" s="296"/>
    </row>
    <row r="37" spans="1:10" ht="29" x14ac:dyDescent="0.35">
      <c r="A37" s="290"/>
      <c r="B37" s="5" t="s">
        <v>23</v>
      </c>
      <c r="C37" s="170"/>
      <c r="D37" s="170"/>
      <c r="E37" s="170"/>
      <c r="F37" s="170"/>
      <c r="G37" s="170"/>
      <c r="H37" s="170"/>
      <c r="I37" s="290"/>
      <c r="J37" s="290"/>
    </row>
    <row r="38" spans="1:10" ht="43.5" x14ac:dyDescent="0.35">
      <c r="A38" s="170" t="s">
        <v>13</v>
      </c>
      <c r="B38" s="294"/>
      <c r="C38" s="295"/>
      <c r="D38" s="295"/>
      <c r="E38" s="295"/>
      <c r="F38" s="295"/>
      <c r="G38" s="295"/>
      <c r="H38" s="295"/>
      <c r="I38" s="295"/>
      <c r="J38" s="296"/>
    </row>
  </sheetData>
  <mergeCells count="22">
    <mergeCell ref="A36:A37"/>
    <mergeCell ref="C36:J36"/>
    <mergeCell ref="I37:J37"/>
    <mergeCell ref="B38:J38"/>
    <mergeCell ref="I31:J31"/>
    <mergeCell ref="A32:A35"/>
    <mergeCell ref="C32:J32"/>
    <mergeCell ref="C33:J33"/>
    <mergeCell ref="C34:J34"/>
    <mergeCell ref="C35:J35"/>
    <mergeCell ref="I30:J30"/>
    <mergeCell ref="A1:M1"/>
    <mergeCell ref="A2:A3"/>
    <mergeCell ref="B2:M2"/>
    <mergeCell ref="B21:M21"/>
    <mergeCell ref="B22:M22"/>
    <mergeCell ref="A25:J25"/>
    <mergeCell ref="A26:J26"/>
    <mergeCell ref="A27:B27"/>
    <mergeCell ref="I27:J27"/>
    <mergeCell ref="I28:J28"/>
    <mergeCell ref="I29:J29"/>
  </mergeCells>
  <pageMargins left="0.7" right="0.7" top="0.75" bottom="0.75" header="0.3" footer="0.3"/>
  <pageSetup paperSize="9" orientation="portrait"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38"/>
  <sheetViews>
    <sheetView workbookViewId="0">
      <selection activeCell="C34" sqref="C34:J34"/>
    </sheetView>
  </sheetViews>
  <sheetFormatPr defaultRowHeight="14.5" x14ac:dyDescent="0.35"/>
  <cols>
    <col min="1" max="1" width="33.7265625" customWidth="1"/>
  </cols>
  <sheetData>
    <row r="1" spans="1:16" x14ac:dyDescent="0.35">
      <c r="A1" s="289"/>
      <c r="B1" s="289"/>
      <c r="C1" s="289"/>
      <c r="D1" s="289"/>
      <c r="E1" s="289"/>
      <c r="F1" s="289"/>
      <c r="G1" s="289"/>
      <c r="H1" s="289"/>
      <c r="I1" s="289"/>
      <c r="J1" s="289"/>
      <c r="K1" s="289"/>
      <c r="L1" s="289"/>
      <c r="M1" s="289"/>
    </row>
    <row r="2" spans="1:16" x14ac:dyDescent="0.35">
      <c r="A2" s="290" t="s">
        <v>1</v>
      </c>
      <c r="B2" s="291" t="s">
        <v>2</v>
      </c>
      <c r="C2" s="291"/>
      <c r="D2" s="291"/>
      <c r="E2" s="291"/>
      <c r="F2" s="291"/>
      <c r="G2" s="291"/>
      <c r="H2" s="291"/>
      <c r="I2" s="291"/>
      <c r="J2" s="291"/>
      <c r="K2" s="291"/>
      <c r="L2" s="291"/>
      <c r="M2" s="291"/>
    </row>
    <row r="3" spans="1:16" ht="29" x14ac:dyDescent="0.35">
      <c r="A3" s="290"/>
      <c r="B3" s="1">
        <v>0</v>
      </c>
      <c r="C3" s="1">
        <v>1</v>
      </c>
      <c r="D3" s="1">
        <v>2</v>
      </c>
      <c r="E3" s="1">
        <v>3</v>
      </c>
      <c r="F3" s="1">
        <v>4</v>
      </c>
      <c r="G3" s="1">
        <v>5</v>
      </c>
      <c r="H3" s="1">
        <v>6</v>
      </c>
      <c r="I3" s="1">
        <v>7</v>
      </c>
      <c r="J3" s="1">
        <v>8</v>
      </c>
      <c r="K3" s="1">
        <v>9</v>
      </c>
      <c r="L3" s="1">
        <v>10</v>
      </c>
      <c r="M3" s="2" t="s">
        <v>3</v>
      </c>
    </row>
    <row r="4" spans="1:16" x14ac:dyDescent="0.35">
      <c r="A4" s="3" t="s">
        <v>4</v>
      </c>
      <c r="B4" s="205">
        <f>SUM(B5:B7)</f>
        <v>0</v>
      </c>
      <c r="C4" s="205">
        <f t="shared" ref="C4:L4" si="0">SUM(C5:C7)</f>
        <v>0</v>
      </c>
      <c r="D4" s="205">
        <f t="shared" si="0"/>
        <v>0</v>
      </c>
      <c r="E4" s="205">
        <f t="shared" si="0"/>
        <v>0</v>
      </c>
      <c r="F4" s="205">
        <f t="shared" si="0"/>
        <v>0</v>
      </c>
      <c r="G4" s="205">
        <f t="shared" si="0"/>
        <v>0</v>
      </c>
      <c r="H4" s="205">
        <f t="shared" si="0"/>
        <v>0</v>
      </c>
      <c r="I4" s="205">
        <f t="shared" si="0"/>
        <v>0</v>
      </c>
      <c r="J4" s="205">
        <f t="shared" si="0"/>
        <v>0</v>
      </c>
      <c r="K4" s="205">
        <f t="shared" si="0"/>
        <v>0</v>
      </c>
      <c r="L4" s="205">
        <f t="shared" si="0"/>
        <v>0</v>
      </c>
      <c r="M4" s="205">
        <f>SUM(B4:L4)</f>
        <v>0</v>
      </c>
    </row>
    <row r="5" spans="1:16" x14ac:dyDescent="0.35">
      <c r="A5" s="5" t="s">
        <v>5</v>
      </c>
      <c r="B5" s="205">
        <v>0</v>
      </c>
      <c r="C5" s="205">
        <v>0</v>
      </c>
      <c r="D5" s="205">
        <v>0</v>
      </c>
      <c r="E5" s="205">
        <v>0</v>
      </c>
      <c r="F5" s="205">
        <v>0</v>
      </c>
      <c r="G5" s="205">
        <v>0</v>
      </c>
      <c r="H5" s="205">
        <v>0</v>
      </c>
      <c r="I5" s="205">
        <v>0</v>
      </c>
      <c r="J5" s="205">
        <v>0</v>
      </c>
      <c r="K5" s="205">
        <v>0</v>
      </c>
      <c r="L5" s="205">
        <v>0</v>
      </c>
      <c r="M5" s="205">
        <f t="shared" ref="M5:M20" si="1">SUM(B5:L5)</f>
        <v>0</v>
      </c>
    </row>
    <row r="6" spans="1:16" x14ac:dyDescent="0.35">
      <c r="A6" s="5" t="s">
        <v>6</v>
      </c>
      <c r="B6" s="205">
        <v>0</v>
      </c>
      <c r="C6" s="205">
        <v>0</v>
      </c>
      <c r="D6" s="205">
        <v>0</v>
      </c>
      <c r="E6" s="205">
        <v>0</v>
      </c>
      <c r="F6" s="205">
        <v>0</v>
      </c>
      <c r="G6" s="205">
        <v>0</v>
      </c>
      <c r="H6" s="205">
        <v>0</v>
      </c>
      <c r="I6" s="205">
        <v>0</v>
      </c>
      <c r="J6" s="205">
        <v>0</v>
      </c>
      <c r="K6" s="205">
        <v>0</v>
      </c>
      <c r="L6" s="205">
        <v>0</v>
      </c>
      <c r="M6" s="205">
        <f t="shared" si="1"/>
        <v>0</v>
      </c>
    </row>
    <row r="7" spans="1:16" x14ac:dyDescent="0.35">
      <c r="A7" s="5" t="s">
        <v>7</v>
      </c>
      <c r="B7" s="205">
        <v>0</v>
      </c>
      <c r="C7" s="205">
        <v>0</v>
      </c>
      <c r="D7" s="205">
        <v>0</v>
      </c>
      <c r="E7" s="205">
        <v>0</v>
      </c>
      <c r="F7" s="205">
        <v>0</v>
      </c>
      <c r="G7" s="205">
        <v>0</v>
      </c>
      <c r="H7" s="205">
        <v>0</v>
      </c>
      <c r="I7" s="205">
        <v>0</v>
      </c>
      <c r="J7" s="205">
        <v>0</v>
      </c>
      <c r="K7" s="205">
        <v>0</v>
      </c>
      <c r="L7" s="205">
        <v>0</v>
      </c>
      <c r="M7" s="205">
        <f t="shared" si="1"/>
        <v>0</v>
      </c>
    </row>
    <row r="8" spans="1:16" x14ac:dyDescent="0.35">
      <c r="A8" s="3" t="s">
        <v>8</v>
      </c>
      <c r="B8" s="205">
        <f>SUM(B9:B11)</f>
        <v>0</v>
      </c>
      <c r="C8" s="205">
        <f t="shared" ref="C8:L8" si="2">SUM(C9:C11)</f>
        <v>0</v>
      </c>
      <c r="D8" s="205">
        <f t="shared" si="2"/>
        <v>0</v>
      </c>
      <c r="E8" s="205">
        <f t="shared" si="2"/>
        <v>2</v>
      </c>
      <c r="F8" s="205">
        <f t="shared" si="2"/>
        <v>2</v>
      </c>
      <c r="G8" s="205">
        <f t="shared" si="2"/>
        <v>2</v>
      </c>
      <c r="H8" s="205">
        <f t="shared" si="2"/>
        <v>2</v>
      </c>
      <c r="I8" s="205">
        <f t="shared" si="2"/>
        <v>2</v>
      </c>
      <c r="J8" s="205">
        <f t="shared" si="2"/>
        <v>2</v>
      </c>
      <c r="K8" s="205">
        <f t="shared" si="2"/>
        <v>2</v>
      </c>
      <c r="L8" s="205">
        <f t="shared" si="2"/>
        <v>2</v>
      </c>
      <c r="M8" s="205">
        <f t="shared" si="1"/>
        <v>16</v>
      </c>
    </row>
    <row r="9" spans="1:16" x14ac:dyDescent="0.35">
      <c r="A9" s="5" t="s">
        <v>5</v>
      </c>
      <c r="B9" s="205">
        <v>0</v>
      </c>
      <c r="C9" s="205">
        <v>0</v>
      </c>
      <c r="D9" s="205">
        <v>0</v>
      </c>
      <c r="E9" s="205">
        <v>2</v>
      </c>
      <c r="F9" s="205">
        <v>2</v>
      </c>
      <c r="G9" s="205">
        <v>2</v>
      </c>
      <c r="H9" s="205">
        <v>2</v>
      </c>
      <c r="I9" s="205">
        <v>2</v>
      </c>
      <c r="J9" s="205">
        <v>2</v>
      </c>
      <c r="K9" s="205">
        <v>2</v>
      </c>
      <c r="L9" s="205">
        <v>2</v>
      </c>
      <c r="M9" s="205">
        <f t="shared" si="1"/>
        <v>16</v>
      </c>
    </row>
    <row r="10" spans="1:16" x14ac:dyDescent="0.35">
      <c r="A10" s="5" t="s">
        <v>6</v>
      </c>
      <c r="B10" s="205">
        <v>0</v>
      </c>
      <c r="C10" s="205">
        <v>0</v>
      </c>
      <c r="D10" s="205">
        <v>0</v>
      </c>
      <c r="E10" s="205">
        <v>0</v>
      </c>
      <c r="F10" s="205">
        <v>0</v>
      </c>
      <c r="G10" s="205">
        <v>0</v>
      </c>
      <c r="H10" s="205">
        <v>0</v>
      </c>
      <c r="I10" s="205">
        <v>0</v>
      </c>
      <c r="J10" s="205">
        <v>0</v>
      </c>
      <c r="K10" s="205">
        <v>0</v>
      </c>
      <c r="L10" s="205">
        <v>0</v>
      </c>
      <c r="M10" s="205">
        <f t="shared" si="1"/>
        <v>0</v>
      </c>
    </row>
    <row r="11" spans="1:16" x14ac:dyDescent="0.35">
      <c r="A11" s="5" t="s">
        <v>7</v>
      </c>
      <c r="B11" s="205">
        <v>0</v>
      </c>
      <c r="C11" s="205">
        <v>0</v>
      </c>
      <c r="D11" s="205">
        <v>0</v>
      </c>
      <c r="E11" s="205">
        <v>0</v>
      </c>
      <c r="F11" s="205">
        <v>0</v>
      </c>
      <c r="G11" s="205">
        <v>0</v>
      </c>
      <c r="H11" s="205">
        <v>0</v>
      </c>
      <c r="I11" s="205">
        <v>0</v>
      </c>
      <c r="J11" s="205">
        <v>0</v>
      </c>
      <c r="K11" s="205">
        <v>0</v>
      </c>
      <c r="L11" s="205">
        <v>0</v>
      </c>
      <c r="M11" s="205">
        <f t="shared" si="1"/>
        <v>0</v>
      </c>
    </row>
    <row r="12" spans="1:16" x14ac:dyDescent="0.35">
      <c r="A12" s="3" t="s">
        <v>11</v>
      </c>
      <c r="B12" s="205">
        <f>SUM(B13:B15)</f>
        <v>0</v>
      </c>
      <c r="C12" s="205">
        <f t="shared" ref="C12:L12" si="3">SUM(C13:C15)</f>
        <v>0</v>
      </c>
      <c r="D12" s="205">
        <f t="shared" si="3"/>
        <v>0</v>
      </c>
      <c r="E12" s="205">
        <f t="shared" si="3"/>
        <v>-2</v>
      </c>
      <c r="F12" s="205">
        <f t="shared" si="3"/>
        <v>-2</v>
      </c>
      <c r="G12" s="205">
        <f t="shared" si="3"/>
        <v>-2</v>
      </c>
      <c r="H12" s="205">
        <f t="shared" si="3"/>
        <v>-2</v>
      </c>
      <c r="I12" s="205">
        <f t="shared" si="3"/>
        <v>-2</v>
      </c>
      <c r="J12" s="205">
        <f t="shared" si="3"/>
        <v>-2</v>
      </c>
      <c r="K12" s="205">
        <f t="shared" si="3"/>
        <v>-2</v>
      </c>
      <c r="L12" s="205">
        <f t="shared" si="3"/>
        <v>-2</v>
      </c>
      <c r="M12" s="205">
        <f t="shared" si="1"/>
        <v>-16</v>
      </c>
    </row>
    <row r="13" spans="1:16" ht="15" thickBot="1" x14ac:dyDescent="0.4">
      <c r="A13" s="5" t="s">
        <v>5</v>
      </c>
      <c r="B13" s="205">
        <v>0</v>
      </c>
      <c r="C13" s="205">
        <v>0</v>
      </c>
      <c r="D13" s="205">
        <v>0</v>
      </c>
      <c r="E13" s="205">
        <v>-2</v>
      </c>
      <c r="F13" s="205">
        <v>-2</v>
      </c>
      <c r="G13" s="205">
        <v>-2</v>
      </c>
      <c r="H13" s="205">
        <v>-2</v>
      </c>
      <c r="I13" s="205">
        <v>-2</v>
      </c>
      <c r="J13" s="205">
        <v>-2</v>
      </c>
      <c r="K13" s="205">
        <v>-2</v>
      </c>
      <c r="L13" s="205">
        <v>-2</v>
      </c>
      <c r="M13" s="205">
        <f t="shared" si="1"/>
        <v>-16</v>
      </c>
    </row>
    <row r="14" spans="1:16" ht="15" thickBot="1" x14ac:dyDescent="0.4">
      <c r="A14" s="5" t="s">
        <v>6</v>
      </c>
      <c r="B14" s="205">
        <v>0</v>
      </c>
      <c r="C14" s="205">
        <v>0</v>
      </c>
      <c r="D14" s="205">
        <v>0</v>
      </c>
      <c r="E14" s="205">
        <v>0</v>
      </c>
      <c r="F14" s="205">
        <v>0</v>
      </c>
      <c r="G14" s="205">
        <v>0</v>
      </c>
      <c r="H14" s="205">
        <v>0</v>
      </c>
      <c r="I14" s="205">
        <v>0</v>
      </c>
      <c r="J14" s="205">
        <v>0</v>
      </c>
      <c r="K14" s="205">
        <v>0</v>
      </c>
      <c r="L14" s="205">
        <v>0</v>
      </c>
      <c r="M14" s="205">
        <f t="shared" si="1"/>
        <v>0</v>
      </c>
      <c r="O14" s="67"/>
      <c r="P14" s="74"/>
    </row>
    <row r="15" spans="1:16" ht="15" thickBot="1" x14ac:dyDescent="0.4">
      <c r="A15" s="5" t="s">
        <v>7</v>
      </c>
      <c r="B15" s="205">
        <v>0</v>
      </c>
      <c r="C15" s="205">
        <v>0</v>
      </c>
      <c r="D15" s="205">
        <v>0</v>
      </c>
      <c r="E15" s="205">
        <v>0</v>
      </c>
      <c r="F15" s="205">
        <v>0</v>
      </c>
      <c r="G15" s="205">
        <v>0</v>
      </c>
      <c r="H15" s="205">
        <v>0</v>
      </c>
      <c r="I15" s="205">
        <v>0</v>
      </c>
      <c r="J15" s="205">
        <v>0</v>
      </c>
      <c r="K15" s="205">
        <v>0</v>
      </c>
      <c r="L15" s="205">
        <v>0</v>
      </c>
      <c r="M15" s="205">
        <f t="shared" si="1"/>
        <v>0</v>
      </c>
      <c r="O15" s="67"/>
      <c r="P15" s="74"/>
    </row>
    <row r="16" spans="1:16" ht="29" x14ac:dyDescent="0.35">
      <c r="A16" s="3" t="s">
        <v>9</v>
      </c>
      <c r="B16" s="205">
        <v>0</v>
      </c>
      <c r="C16" s="205">
        <v>0</v>
      </c>
      <c r="D16" s="205">
        <v>0</v>
      </c>
      <c r="E16" s="205">
        <v>0</v>
      </c>
      <c r="F16" s="205">
        <v>0</v>
      </c>
      <c r="G16" s="205">
        <v>0</v>
      </c>
      <c r="H16" s="205">
        <v>0</v>
      </c>
      <c r="I16" s="205">
        <v>0</v>
      </c>
      <c r="J16" s="205">
        <v>0</v>
      </c>
      <c r="K16" s="205">
        <v>0</v>
      </c>
      <c r="L16" s="205">
        <v>0</v>
      </c>
      <c r="M16" s="205">
        <f t="shared" si="1"/>
        <v>0</v>
      </c>
    </row>
    <row r="17" spans="1:13" x14ac:dyDescent="0.35">
      <c r="A17" s="3" t="s">
        <v>10</v>
      </c>
      <c r="B17" s="205">
        <f>SUM(B18:B20)</f>
        <v>0</v>
      </c>
      <c r="C17" s="205">
        <v>0</v>
      </c>
      <c r="D17" s="205">
        <v>0</v>
      </c>
      <c r="E17" s="205">
        <v>0</v>
      </c>
      <c r="F17" s="205">
        <v>0</v>
      </c>
      <c r="G17" s="205">
        <v>0</v>
      </c>
      <c r="H17" s="205">
        <v>0</v>
      </c>
      <c r="I17" s="205">
        <v>0</v>
      </c>
      <c r="J17" s="205">
        <v>0</v>
      </c>
      <c r="K17" s="205">
        <v>0</v>
      </c>
      <c r="L17" s="205">
        <v>0</v>
      </c>
      <c r="M17" s="205">
        <f t="shared" si="1"/>
        <v>0</v>
      </c>
    </row>
    <row r="18" spans="1:13" x14ac:dyDescent="0.35">
      <c r="A18" s="5" t="s">
        <v>5</v>
      </c>
      <c r="B18" s="205">
        <v>0</v>
      </c>
      <c r="C18" s="205">
        <v>0</v>
      </c>
      <c r="D18" s="205">
        <v>0</v>
      </c>
      <c r="E18" s="205">
        <v>0</v>
      </c>
      <c r="F18" s="205">
        <v>0</v>
      </c>
      <c r="G18" s="205">
        <v>0</v>
      </c>
      <c r="H18" s="205">
        <v>0</v>
      </c>
      <c r="I18" s="205">
        <v>0</v>
      </c>
      <c r="J18" s="205">
        <v>0</v>
      </c>
      <c r="K18" s="205">
        <v>0</v>
      </c>
      <c r="L18" s="205">
        <v>0</v>
      </c>
      <c r="M18" s="205">
        <f t="shared" si="1"/>
        <v>0</v>
      </c>
    </row>
    <row r="19" spans="1:13" x14ac:dyDescent="0.35">
      <c r="A19" s="5" t="s">
        <v>6</v>
      </c>
      <c r="B19" s="205">
        <v>0</v>
      </c>
      <c r="C19" s="205">
        <v>0</v>
      </c>
      <c r="D19" s="205">
        <v>0</v>
      </c>
      <c r="E19" s="205">
        <v>0</v>
      </c>
      <c r="F19" s="205">
        <v>0</v>
      </c>
      <c r="G19" s="205">
        <v>0</v>
      </c>
      <c r="H19" s="205">
        <v>0</v>
      </c>
      <c r="I19" s="205">
        <v>0</v>
      </c>
      <c r="J19" s="205">
        <v>0</v>
      </c>
      <c r="K19" s="205">
        <v>0</v>
      </c>
      <c r="L19" s="205">
        <v>0</v>
      </c>
      <c r="M19" s="205">
        <f t="shared" si="1"/>
        <v>0</v>
      </c>
    </row>
    <row r="20" spans="1:13" x14ac:dyDescent="0.35">
      <c r="A20" s="5" t="s">
        <v>7</v>
      </c>
      <c r="B20" s="205">
        <v>0</v>
      </c>
      <c r="C20" s="205">
        <v>0</v>
      </c>
      <c r="D20" s="205">
        <v>0</v>
      </c>
      <c r="E20" s="205">
        <v>0</v>
      </c>
      <c r="F20" s="205">
        <v>0</v>
      </c>
      <c r="G20" s="205">
        <v>0</v>
      </c>
      <c r="H20" s="205">
        <v>0</v>
      </c>
      <c r="I20" s="205">
        <v>0</v>
      </c>
      <c r="J20" s="205">
        <v>0</v>
      </c>
      <c r="K20" s="205">
        <v>0</v>
      </c>
      <c r="L20" s="205">
        <v>0</v>
      </c>
      <c r="M20" s="205">
        <f t="shared" si="1"/>
        <v>0</v>
      </c>
    </row>
    <row r="21" spans="1:13" ht="36.5" customHeight="1" x14ac:dyDescent="0.35">
      <c r="A21" s="5" t="s">
        <v>12</v>
      </c>
      <c r="B21" s="290" t="s">
        <v>700</v>
      </c>
      <c r="C21" s="290"/>
      <c r="D21" s="290"/>
      <c r="E21" s="290"/>
      <c r="F21" s="290"/>
      <c r="G21" s="290"/>
      <c r="H21" s="290"/>
      <c r="I21" s="290"/>
      <c r="J21" s="290"/>
      <c r="K21" s="290"/>
      <c r="L21" s="290"/>
      <c r="M21" s="290"/>
    </row>
    <row r="22" spans="1:13" ht="43.5" x14ac:dyDescent="0.35">
      <c r="A22" s="5" t="s">
        <v>13</v>
      </c>
      <c r="B22" s="290" t="s">
        <v>701</v>
      </c>
      <c r="C22" s="290"/>
      <c r="D22" s="290"/>
      <c r="E22" s="290"/>
      <c r="F22" s="290"/>
      <c r="G22" s="290"/>
      <c r="H22" s="290"/>
      <c r="I22" s="290"/>
      <c r="J22" s="290"/>
      <c r="K22" s="290"/>
      <c r="L22" s="290"/>
      <c r="M22" s="290"/>
    </row>
    <row r="25" spans="1:13" x14ac:dyDescent="0.35">
      <c r="A25" s="289" t="s">
        <v>14</v>
      </c>
      <c r="B25" s="289"/>
      <c r="C25" s="289"/>
      <c r="D25" s="289"/>
      <c r="E25" s="289"/>
      <c r="F25" s="289"/>
      <c r="G25" s="289"/>
      <c r="H25" s="289"/>
      <c r="I25" s="289"/>
      <c r="J25" s="289"/>
    </row>
    <row r="26" spans="1:13" x14ac:dyDescent="0.35">
      <c r="A26" s="291" t="s">
        <v>15</v>
      </c>
      <c r="B26" s="291"/>
      <c r="C26" s="291"/>
      <c r="D26" s="291"/>
      <c r="E26" s="291"/>
      <c r="F26" s="291"/>
      <c r="G26" s="291"/>
      <c r="H26" s="291"/>
      <c r="I26" s="291"/>
      <c r="J26" s="291"/>
    </row>
    <row r="27" spans="1:13" x14ac:dyDescent="0.35">
      <c r="A27" s="290" t="s">
        <v>16</v>
      </c>
      <c r="B27" s="290"/>
      <c r="C27" s="6">
        <v>0</v>
      </c>
      <c r="D27" s="5">
        <v>1</v>
      </c>
      <c r="E27" s="5">
        <v>2</v>
      </c>
      <c r="F27" s="5">
        <v>3</v>
      </c>
      <c r="G27" s="5">
        <v>5</v>
      </c>
      <c r="H27" s="5">
        <v>10</v>
      </c>
      <c r="I27" s="292" t="s">
        <v>3</v>
      </c>
      <c r="J27" s="292"/>
    </row>
    <row r="28" spans="1:13" ht="43.5" x14ac:dyDescent="0.35">
      <c r="A28" s="206" t="s">
        <v>17</v>
      </c>
      <c r="B28" s="5" t="s">
        <v>20</v>
      </c>
      <c r="C28" s="206"/>
      <c r="D28" s="206"/>
      <c r="E28" s="206"/>
      <c r="F28" s="206"/>
      <c r="G28" s="206"/>
      <c r="H28" s="206"/>
      <c r="I28" s="290"/>
      <c r="J28" s="290"/>
    </row>
    <row r="29" spans="1:13" ht="87" x14ac:dyDescent="0.35">
      <c r="A29" s="206" t="s">
        <v>18</v>
      </c>
      <c r="B29" s="5" t="s">
        <v>21</v>
      </c>
      <c r="C29" s="206"/>
      <c r="D29" s="206"/>
      <c r="E29" s="206"/>
      <c r="F29" s="206"/>
      <c r="G29" s="206"/>
      <c r="H29" s="206"/>
      <c r="I29" s="294"/>
      <c r="J29" s="296"/>
    </row>
    <row r="30" spans="1:13" ht="87" x14ac:dyDescent="0.35">
      <c r="A30" s="206" t="s">
        <v>19</v>
      </c>
      <c r="B30" s="7" t="s">
        <v>22</v>
      </c>
      <c r="C30" s="206"/>
      <c r="D30" s="206"/>
      <c r="E30" s="206"/>
      <c r="F30" s="206"/>
      <c r="G30" s="206"/>
      <c r="H30" s="206"/>
      <c r="I30" s="290"/>
      <c r="J30" s="290"/>
    </row>
    <row r="31" spans="1:13" ht="29" x14ac:dyDescent="0.35">
      <c r="A31" s="8"/>
      <c r="B31" s="5" t="s">
        <v>23</v>
      </c>
      <c r="C31" s="206"/>
      <c r="D31" s="206"/>
      <c r="E31" s="206"/>
      <c r="F31" s="206"/>
      <c r="G31" s="206"/>
      <c r="H31" s="206"/>
      <c r="I31" s="290"/>
      <c r="J31" s="290"/>
    </row>
    <row r="32" spans="1:13" ht="43.5" x14ac:dyDescent="0.35">
      <c r="A32" s="290" t="s">
        <v>24</v>
      </c>
      <c r="B32" s="5" t="s">
        <v>20</v>
      </c>
      <c r="C32" s="290" t="s">
        <v>702</v>
      </c>
      <c r="D32" s="290"/>
      <c r="E32" s="290"/>
      <c r="F32" s="290"/>
      <c r="G32" s="290"/>
      <c r="H32" s="290"/>
      <c r="I32" s="290"/>
      <c r="J32" s="290"/>
    </row>
    <row r="33" spans="1:10" ht="87" x14ac:dyDescent="0.35">
      <c r="A33" s="290"/>
      <c r="B33" s="5" t="s">
        <v>21</v>
      </c>
      <c r="C33" s="290" t="s">
        <v>703</v>
      </c>
      <c r="D33" s="290"/>
      <c r="E33" s="290"/>
      <c r="F33" s="290"/>
      <c r="G33" s="290"/>
      <c r="H33" s="290"/>
      <c r="I33" s="290"/>
      <c r="J33" s="290"/>
    </row>
    <row r="34" spans="1:10" ht="87" x14ac:dyDescent="0.35">
      <c r="A34" s="290"/>
      <c r="B34" s="7" t="s">
        <v>25</v>
      </c>
      <c r="C34" s="290" t="s">
        <v>704</v>
      </c>
      <c r="D34" s="290"/>
      <c r="E34" s="290"/>
      <c r="F34" s="290"/>
      <c r="G34" s="290"/>
      <c r="H34" s="290"/>
      <c r="I34" s="290"/>
      <c r="J34" s="290"/>
    </row>
    <row r="35" spans="1:10" ht="29" x14ac:dyDescent="0.35">
      <c r="A35" s="290"/>
      <c r="B35" s="5" t="s">
        <v>23</v>
      </c>
      <c r="C35" s="206"/>
      <c r="D35" s="206"/>
      <c r="E35" s="206"/>
      <c r="F35" s="206"/>
      <c r="G35" s="206"/>
      <c r="H35" s="206"/>
      <c r="I35" s="290"/>
      <c r="J35" s="290"/>
    </row>
    <row r="36" spans="1:10" ht="87" x14ac:dyDescent="0.35">
      <c r="A36" s="290" t="s">
        <v>26</v>
      </c>
      <c r="B36" s="5" t="s">
        <v>22</v>
      </c>
      <c r="C36" s="294"/>
      <c r="D36" s="295"/>
      <c r="E36" s="295"/>
      <c r="F36" s="295"/>
      <c r="G36" s="295"/>
      <c r="H36" s="295"/>
      <c r="I36" s="295"/>
      <c r="J36" s="296"/>
    </row>
    <row r="37" spans="1:10" ht="29" x14ac:dyDescent="0.35">
      <c r="A37" s="290"/>
      <c r="B37" s="5" t="s">
        <v>23</v>
      </c>
      <c r="C37" s="206"/>
      <c r="D37" s="206"/>
      <c r="E37" s="206"/>
      <c r="F37" s="206"/>
      <c r="G37" s="206"/>
      <c r="H37" s="206"/>
      <c r="I37" s="290"/>
      <c r="J37" s="290"/>
    </row>
    <row r="38" spans="1:10" ht="43.5" x14ac:dyDescent="0.35">
      <c r="A38" s="206" t="s">
        <v>13</v>
      </c>
      <c r="B38" s="294"/>
      <c r="C38" s="295"/>
      <c r="D38" s="295"/>
      <c r="E38" s="295"/>
      <c r="F38" s="295"/>
      <c r="G38" s="295"/>
      <c r="H38" s="295"/>
      <c r="I38" s="295"/>
      <c r="J38" s="296"/>
    </row>
  </sheetData>
  <mergeCells count="22">
    <mergeCell ref="A36:A37"/>
    <mergeCell ref="C36:J36"/>
    <mergeCell ref="I37:J37"/>
    <mergeCell ref="B38:J38"/>
    <mergeCell ref="I31:J31"/>
    <mergeCell ref="A32:A35"/>
    <mergeCell ref="C32:J32"/>
    <mergeCell ref="C33:J33"/>
    <mergeCell ref="C34:J34"/>
    <mergeCell ref="I35:J35"/>
    <mergeCell ref="I30:J30"/>
    <mergeCell ref="A1:M1"/>
    <mergeCell ref="A2:A3"/>
    <mergeCell ref="B2:M2"/>
    <mergeCell ref="B21:M21"/>
    <mergeCell ref="B22:M22"/>
    <mergeCell ref="A25:J25"/>
    <mergeCell ref="A26:J26"/>
    <mergeCell ref="A27:B27"/>
    <mergeCell ref="I27:J27"/>
    <mergeCell ref="I28:J28"/>
    <mergeCell ref="I29:J29"/>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workbookViewId="0">
      <selection activeCell="P20" sqref="P20"/>
    </sheetView>
  </sheetViews>
  <sheetFormatPr defaultRowHeight="14.5" x14ac:dyDescent="0.35"/>
  <cols>
    <col min="1" max="1" width="25.7265625" customWidth="1"/>
    <col min="2" max="3" width="9.1796875" customWidth="1"/>
    <col min="13" max="13" width="19.7265625" customWidth="1"/>
  </cols>
  <sheetData>
    <row r="1" spans="1:16" x14ac:dyDescent="0.35">
      <c r="A1" s="289" t="s">
        <v>0</v>
      </c>
      <c r="B1" s="289"/>
      <c r="C1" s="289"/>
      <c r="D1" s="289"/>
      <c r="E1" s="289"/>
      <c r="F1" s="289"/>
      <c r="G1" s="289"/>
      <c r="H1" s="289"/>
      <c r="I1" s="289"/>
      <c r="J1" s="289"/>
      <c r="K1" s="289"/>
      <c r="L1" s="289"/>
      <c r="M1" s="289"/>
    </row>
    <row r="2" spans="1:16" x14ac:dyDescent="0.35">
      <c r="A2" s="290" t="s">
        <v>1</v>
      </c>
      <c r="B2" s="291" t="s">
        <v>2</v>
      </c>
      <c r="C2" s="291"/>
      <c r="D2" s="291"/>
      <c r="E2" s="291"/>
      <c r="F2" s="291"/>
      <c r="G2" s="291"/>
      <c r="H2" s="291"/>
      <c r="I2" s="291"/>
      <c r="J2" s="291"/>
      <c r="K2" s="291"/>
      <c r="L2" s="291"/>
      <c r="M2" s="291"/>
    </row>
    <row r="3" spans="1:16" x14ac:dyDescent="0.35">
      <c r="A3" s="290"/>
      <c r="B3" s="1">
        <v>0</v>
      </c>
      <c r="C3" s="1">
        <v>1</v>
      </c>
      <c r="D3" s="1">
        <v>2</v>
      </c>
      <c r="E3" s="1">
        <v>3</v>
      </c>
      <c r="F3" s="1">
        <v>4</v>
      </c>
      <c r="G3" s="1">
        <v>5</v>
      </c>
      <c r="H3" s="1">
        <v>6</v>
      </c>
      <c r="I3" s="1">
        <v>7</v>
      </c>
      <c r="J3" s="1">
        <v>8</v>
      </c>
      <c r="K3" s="1">
        <v>9</v>
      </c>
      <c r="L3" s="1">
        <v>10</v>
      </c>
      <c r="M3" s="2" t="s">
        <v>3</v>
      </c>
    </row>
    <row r="4" spans="1:16" ht="31.5" customHeight="1" x14ac:dyDescent="0.35">
      <c r="A4" s="3" t="s">
        <v>4</v>
      </c>
      <c r="B4" s="63">
        <f>SUM(B5:B7)</f>
        <v>0</v>
      </c>
      <c r="C4" s="63">
        <f t="shared" ref="C4:L4" si="0">SUM(C5:C7)</f>
        <v>0</v>
      </c>
      <c r="D4" s="63">
        <f t="shared" si="0"/>
        <v>0</v>
      </c>
      <c r="E4" s="63">
        <f t="shared" si="0"/>
        <v>0</v>
      </c>
      <c r="F4" s="63">
        <f t="shared" si="0"/>
        <v>0</v>
      </c>
      <c r="G4" s="63">
        <f t="shared" si="0"/>
        <v>0</v>
      </c>
      <c r="H4" s="63">
        <f t="shared" si="0"/>
        <v>0</v>
      </c>
      <c r="I4" s="63">
        <f t="shared" si="0"/>
        <v>0</v>
      </c>
      <c r="J4" s="63">
        <f t="shared" si="0"/>
        <v>0</v>
      </c>
      <c r="K4" s="63">
        <f t="shared" si="0"/>
        <v>0</v>
      </c>
      <c r="L4" s="63">
        <f t="shared" si="0"/>
        <v>0</v>
      </c>
      <c r="M4" s="63">
        <f>SUM(B4:L4)</f>
        <v>0</v>
      </c>
    </row>
    <row r="5" spans="1:16" ht="23.25" customHeight="1" x14ac:dyDescent="0.35">
      <c r="A5" s="5" t="s">
        <v>5</v>
      </c>
      <c r="B5" s="63">
        <v>0</v>
      </c>
      <c r="C5" s="63">
        <v>0</v>
      </c>
      <c r="D5" s="63">
        <v>0</v>
      </c>
      <c r="E5" s="63">
        <v>0</v>
      </c>
      <c r="F5" s="63">
        <v>0</v>
      </c>
      <c r="G5" s="63">
        <v>0</v>
      </c>
      <c r="H5" s="63">
        <v>0</v>
      </c>
      <c r="I5" s="63">
        <v>0</v>
      </c>
      <c r="J5" s="63">
        <v>0</v>
      </c>
      <c r="K5" s="63">
        <v>0</v>
      </c>
      <c r="L5" s="63">
        <v>0</v>
      </c>
      <c r="M5" s="63">
        <f t="shared" ref="M5:M20" si="1">SUM(B5:L5)</f>
        <v>0</v>
      </c>
    </row>
    <row r="6" spans="1:16" x14ac:dyDescent="0.35">
      <c r="A6" s="5" t="s">
        <v>6</v>
      </c>
      <c r="B6" s="63">
        <v>0</v>
      </c>
      <c r="C6" s="63">
        <v>0</v>
      </c>
      <c r="D6" s="63">
        <v>0</v>
      </c>
      <c r="E6" s="63">
        <v>0</v>
      </c>
      <c r="F6" s="63">
        <v>0</v>
      </c>
      <c r="G6" s="63">
        <v>0</v>
      </c>
      <c r="H6" s="63">
        <v>0</v>
      </c>
      <c r="I6" s="63">
        <v>0</v>
      </c>
      <c r="J6" s="63">
        <v>0</v>
      </c>
      <c r="K6" s="63">
        <v>0</v>
      </c>
      <c r="L6" s="63">
        <v>0</v>
      </c>
      <c r="M6" s="63">
        <f t="shared" si="1"/>
        <v>0</v>
      </c>
    </row>
    <row r="7" spans="1:16" ht="51" customHeight="1" x14ac:dyDescent="0.35">
      <c r="A7" s="5" t="s">
        <v>7</v>
      </c>
      <c r="B7" s="63">
        <v>0</v>
      </c>
      <c r="C7" s="63">
        <v>0</v>
      </c>
      <c r="D7" s="63">
        <v>0</v>
      </c>
      <c r="E7" s="63">
        <v>0</v>
      </c>
      <c r="F7" s="63">
        <v>0</v>
      </c>
      <c r="G7" s="63">
        <v>0</v>
      </c>
      <c r="H7" s="63">
        <v>0</v>
      </c>
      <c r="I7" s="63">
        <v>0</v>
      </c>
      <c r="J7" s="63">
        <v>0</v>
      </c>
      <c r="K7" s="63">
        <v>0</v>
      </c>
      <c r="L7" s="63">
        <v>0</v>
      </c>
      <c r="M7" s="63">
        <f t="shared" si="1"/>
        <v>0</v>
      </c>
    </row>
    <row r="8" spans="1:16" ht="32.25" customHeight="1" x14ac:dyDescent="0.35">
      <c r="A8" s="3" t="s">
        <v>8</v>
      </c>
      <c r="B8" s="13">
        <f>SUM(B9:B11)</f>
        <v>0</v>
      </c>
      <c r="C8" s="63">
        <f t="shared" ref="C8:L8" si="2">SUM(C9:C11)</f>
        <v>0.74</v>
      </c>
      <c r="D8" s="63">
        <f t="shared" si="2"/>
        <v>3.07</v>
      </c>
      <c r="E8" s="63">
        <f t="shared" si="2"/>
        <v>1.1200000000000001</v>
      </c>
      <c r="F8" s="63">
        <f t="shared" si="2"/>
        <v>1.1499999999999999</v>
      </c>
      <c r="G8" s="63">
        <f t="shared" si="2"/>
        <v>1.67</v>
      </c>
      <c r="H8" s="63">
        <f t="shared" si="2"/>
        <v>1.22</v>
      </c>
      <c r="I8" s="63">
        <f t="shared" si="2"/>
        <v>1.27</v>
      </c>
      <c r="J8" s="63">
        <f t="shared" si="2"/>
        <v>1.31</v>
      </c>
      <c r="K8" s="63">
        <f t="shared" si="2"/>
        <v>2.2999999999999998</v>
      </c>
      <c r="L8" s="63">
        <f t="shared" si="2"/>
        <v>1.41</v>
      </c>
      <c r="M8" s="63">
        <f t="shared" si="1"/>
        <v>15.260000000000002</v>
      </c>
      <c r="P8" s="23"/>
    </row>
    <row r="9" spans="1:16" ht="18" customHeight="1" x14ac:dyDescent="0.35">
      <c r="A9" s="5" t="s">
        <v>5</v>
      </c>
      <c r="B9" s="13">
        <v>0</v>
      </c>
      <c r="C9" s="13">
        <v>0.74</v>
      </c>
      <c r="D9" s="13">
        <v>3.07</v>
      </c>
      <c r="E9" s="13">
        <v>1.1200000000000001</v>
      </c>
      <c r="F9" s="13">
        <v>1.1499999999999999</v>
      </c>
      <c r="G9" s="13">
        <v>1.67</v>
      </c>
      <c r="H9" s="13">
        <v>1.22</v>
      </c>
      <c r="I9" s="13">
        <v>1.27</v>
      </c>
      <c r="J9" s="13">
        <v>1.31</v>
      </c>
      <c r="K9" s="13">
        <v>2.2999999999999998</v>
      </c>
      <c r="L9" s="13">
        <v>1.41</v>
      </c>
      <c r="M9" s="63">
        <f t="shared" si="1"/>
        <v>15.260000000000002</v>
      </c>
    </row>
    <row r="10" spans="1:16" x14ac:dyDescent="0.35">
      <c r="A10" s="5" t="s">
        <v>6</v>
      </c>
      <c r="B10" s="13">
        <v>0</v>
      </c>
      <c r="C10" s="13">
        <v>0</v>
      </c>
      <c r="D10" s="13">
        <v>0</v>
      </c>
      <c r="E10" s="13">
        <v>0</v>
      </c>
      <c r="F10" s="13">
        <v>0</v>
      </c>
      <c r="G10" s="13">
        <v>0</v>
      </c>
      <c r="H10" s="13">
        <v>0</v>
      </c>
      <c r="I10" s="13">
        <v>0</v>
      </c>
      <c r="J10" s="13">
        <v>0</v>
      </c>
      <c r="K10" s="13">
        <v>0</v>
      </c>
      <c r="L10" s="13">
        <v>0</v>
      </c>
      <c r="M10" s="63">
        <f t="shared" si="1"/>
        <v>0</v>
      </c>
    </row>
    <row r="11" spans="1:16" ht="42" customHeight="1" x14ac:dyDescent="0.35">
      <c r="A11" s="5" t="s">
        <v>7</v>
      </c>
      <c r="B11" s="13">
        <v>0</v>
      </c>
      <c r="C11" s="13">
        <v>0</v>
      </c>
      <c r="D11" s="13">
        <v>0</v>
      </c>
      <c r="E11" s="13">
        <v>0</v>
      </c>
      <c r="F11" s="13">
        <v>0</v>
      </c>
      <c r="G11" s="13">
        <v>0</v>
      </c>
      <c r="H11" s="13">
        <v>0</v>
      </c>
      <c r="I11" s="13">
        <v>0</v>
      </c>
      <c r="J11" s="13">
        <v>0</v>
      </c>
      <c r="K11" s="13">
        <v>0</v>
      </c>
      <c r="L11" s="13">
        <v>0</v>
      </c>
      <c r="M11" s="63">
        <f t="shared" si="1"/>
        <v>0</v>
      </c>
    </row>
    <row r="12" spans="1:16" x14ac:dyDescent="0.35">
      <c r="A12" s="3" t="s">
        <v>11</v>
      </c>
      <c r="B12" s="13">
        <f>SUM(B13:B15)</f>
        <v>0</v>
      </c>
      <c r="C12" s="63">
        <f t="shared" ref="C12:L12" si="3">SUM(C13:C15)</f>
        <v>-0.74</v>
      </c>
      <c r="D12" s="63">
        <f t="shared" si="3"/>
        <v>-3.07</v>
      </c>
      <c r="E12" s="63">
        <f t="shared" si="3"/>
        <v>-1.1200000000000001</v>
      </c>
      <c r="F12" s="63">
        <f t="shared" si="3"/>
        <v>-1.1499999999999999</v>
      </c>
      <c r="G12" s="63">
        <f t="shared" si="3"/>
        <v>-1.67</v>
      </c>
      <c r="H12" s="63">
        <f t="shared" si="3"/>
        <v>-1.22</v>
      </c>
      <c r="I12" s="63">
        <f t="shared" si="3"/>
        <v>-1.27</v>
      </c>
      <c r="J12" s="63">
        <f t="shared" si="3"/>
        <v>-1.31</v>
      </c>
      <c r="K12" s="63">
        <f t="shared" si="3"/>
        <v>-2.2999999999999998</v>
      </c>
      <c r="L12" s="63">
        <f t="shared" si="3"/>
        <v>-1.41</v>
      </c>
      <c r="M12" s="63">
        <f t="shared" si="1"/>
        <v>-15.260000000000002</v>
      </c>
      <c r="P12" s="23"/>
    </row>
    <row r="13" spans="1:16" x14ac:dyDescent="0.35">
      <c r="A13" s="5" t="s">
        <v>5</v>
      </c>
      <c r="B13" s="13">
        <v>0</v>
      </c>
      <c r="C13" s="13">
        <v>-0.74</v>
      </c>
      <c r="D13" s="13">
        <v>-3.07</v>
      </c>
      <c r="E13" s="13">
        <v>-1.1200000000000001</v>
      </c>
      <c r="F13" s="13">
        <v>-1.1499999999999999</v>
      </c>
      <c r="G13" s="13">
        <v>-1.67</v>
      </c>
      <c r="H13" s="13">
        <v>-1.22</v>
      </c>
      <c r="I13" s="13">
        <v>-1.27</v>
      </c>
      <c r="J13" s="13">
        <v>-1.31</v>
      </c>
      <c r="K13" s="13">
        <v>-2.2999999999999998</v>
      </c>
      <c r="L13" s="13">
        <v>-1.41</v>
      </c>
      <c r="M13" s="63">
        <f t="shared" si="1"/>
        <v>-15.260000000000002</v>
      </c>
      <c r="P13" s="23"/>
    </row>
    <row r="14" spans="1:16" x14ac:dyDescent="0.35">
      <c r="A14" s="5" t="s">
        <v>6</v>
      </c>
      <c r="B14" s="13">
        <v>0</v>
      </c>
      <c r="C14" s="13">
        <v>0</v>
      </c>
      <c r="D14" s="13">
        <v>0</v>
      </c>
      <c r="E14" s="13">
        <v>0</v>
      </c>
      <c r="F14" s="13">
        <v>0</v>
      </c>
      <c r="G14" s="13">
        <v>0</v>
      </c>
      <c r="H14" s="13">
        <v>0</v>
      </c>
      <c r="I14" s="13">
        <v>0</v>
      </c>
      <c r="J14" s="13">
        <v>0</v>
      </c>
      <c r="K14" s="13">
        <v>0</v>
      </c>
      <c r="L14" s="13">
        <v>0</v>
      </c>
      <c r="M14" s="63">
        <f t="shared" si="1"/>
        <v>0</v>
      </c>
    </row>
    <row r="15" spans="1:16" ht="57.75" customHeight="1" x14ac:dyDescent="0.35">
      <c r="A15" s="5" t="s">
        <v>7</v>
      </c>
      <c r="B15" s="13">
        <v>0</v>
      </c>
      <c r="C15" s="13">
        <v>0</v>
      </c>
      <c r="D15" s="13">
        <v>0</v>
      </c>
      <c r="E15" s="13">
        <v>0</v>
      </c>
      <c r="F15" s="13">
        <v>0</v>
      </c>
      <c r="G15" s="13">
        <v>0</v>
      </c>
      <c r="H15" s="13">
        <v>0</v>
      </c>
      <c r="I15" s="13">
        <v>0</v>
      </c>
      <c r="J15" s="13">
        <v>0</v>
      </c>
      <c r="K15" s="13">
        <v>0</v>
      </c>
      <c r="L15" s="13">
        <v>0</v>
      </c>
      <c r="M15" s="63">
        <f t="shared" si="1"/>
        <v>0</v>
      </c>
    </row>
    <row r="16" spans="1:16" ht="43.5" x14ac:dyDescent="0.35">
      <c r="A16" s="3" t="s">
        <v>9</v>
      </c>
      <c r="B16" s="13">
        <v>0</v>
      </c>
      <c r="C16" s="13">
        <v>0</v>
      </c>
      <c r="D16" s="13">
        <v>0</v>
      </c>
      <c r="E16" s="13">
        <v>0</v>
      </c>
      <c r="F16" s="13">
        <v>0</v>
      </c>
      <c r="G16" s="13">
        <v>0</v>
      </c>
      <c r="H16" s="13">
        <v>0</v>
      </c>
      <c r="I16" s="13">
        <v>0</v>
      </c>
      <c r="J16" s="13">
        <v>0</v>
      </c>
      <c r="K16" s="13">
        <v>0</v>
      </c>
      <c r="L16" s="13">
        <v>0</v>
      </c>
      <c r="M16" s="63">
        <f t="shared" si="1"/>
        <v>0</v>
      </c>
    </row>
    <row r="17" spans="1:13" ht="29" x14ac:dyDescent="0.35">
      <c r="A17" s="3" t="s">
        <v>10</v>
      </c>
      <c r="B17" s="63">
        <f>SUM(B18:B20)</f>
        <v>0</v>
      </c>
      <c r="C17" s="63">
        <v>0</v>
      </c>
      <c r="D17" s="63">
        <v>0</v>
      </c>
      <c r="E17" s="63">
        <v>0</v>
      </c>
      <c r="F17" s="63">
        <v>0</v>
      </c>
      <c r="G17" s="63">
        <v>0</v>
      </c>
      <c r="H17" s="63">
        <v>0</v>
      </c>
      <c r="I17" s="63">
        <v>0</v>
      </c>
      <c r="J17" s="63">
        <v>0</v>
      </c>
      <c r="K17" s="63">
        <v>0</v>
      </c>
      <c r="L17" s="63">
        <v>0</v>
      </c>
      <c r="M17" s="63">
        <f t="shared" si="1"/>
        <v>0</v>
      </c>
    </row>
    <row r="18" spans="1:13" x14ac:dyDescent="0.35">
      <c r="A18" s="5" t="s">
        <v>5</v>
      </c>
      <c r="B18" s="63">
        <v>0</v>
      </c>
      <c r="C18" s="63">
        <v>0</v>
      </c>
      <c r="D18" s="63">
        <v>0</v>
      </c>
      <c r="E18" s="63">
        <v>0</v>
      </c>
      <c r="F18" s="63">
        <v>0</v>
      </c>
      <c r="G18" s="63">
        <v>0</v>
      </c>
      <c r="H18" s="63">
        <v>0</v>
      </c>
      <c r="I18" s="63">
        <v>0</v>
      </c>
      <c r="J18" s="63">
        <v>0</v>
      </c>
      <c r="K18" s="63">
        <v>0</v>
      </c>
      <c r="L18" s="63">
        <v>0</v>
      </c>
      <c r="M18" s="63">
        <f t="shared" si="1"/>
        <v>0</v>
      </c>
    </row>
    <row r="19" spans="1:13" x14ac:dyDescent="0.35">
      <c r="A19" s="5" t="s">
        <v>6</v>
      </c>
      <c r="B19" s="63">
        <v>0</v>
      </c>
      <c r="C19" s="63">
        <v>0</v>
      </c>
      <c r="D19" s="63">
        <v>0</v>
      </c>
      <c r="E19" s="63">
        <v>0</v>
      </c>
      <c r="F19" s="63">
        <v>0</v>
      </c>
      <c r="G19" s="63">
        <v>0</v>
      </c>
      <c r="H19" s="63">
        <v>0</v>
      </c>
      <c r="I19" s="63">
        <v>0</v>
      </c>
      <c r="J19" s="63">
        <v>0</v>
      </c>
      <c r="K19" s="63">
        <v>0</v>
      </c>
      <c r="L19" s="63">
        <v>0</v>
      </c>
      <c r="M19" s="63">
        <f t="shared" si="1"/>
        <v>0</v>
      </c>
    </row>
    <row r="20" spans="1:13" ht="29" x14ac:dyDescent="0.35">
      <c r="A20" s="5" t="s">
        <v>7</v>
      </c>
      <c r="B20" s="63">
        <v>0</v>
      </c>
      <c r="C20" s="63">
        <v>0</v>
      </c>
      <c r="D20" s="63">
        <v>0</v>
      </c>
      <c r="E20" s="63">
        <v>0</v>
      </c>
      <c r="F20" s="63">
        <v>0</v>
      </c>
      <c r="G20" s="63">
        <v>0</v>
      </c>
      <c r="H20" s="63">
        <v>0</v>
      </c>
      <c r="I20" s="63">
        <v>0</v>
      </c>
      <c r="J20" s="63">
        <v>0</v>
      </c>
      <c r="K20" s="63">
        <v>0</v>
      </c>
      <c r="L20" s="63">
        <v>0</v>
      </c>
      <c r="M20" s="63">
        <f t="shared" si="1"/>
        <v>0</v>
      </c>
    </row>
    <row r="21" spans="1:13" ht="39" customHeight="1" x14ac:dyDescent="0.35">
      <c r="A21" s="5" t="s">
        <v>12</v>
      </c>
      <c r="B21" s="290" t="s">
        <v>114</v>
      </c>
      <c r="C21" s="290"/>
      <c r="D21" s="290"/>
      <c r="E21" s="290"/>
      <c r="F21" s="290"/>
      <c r="G21" s="290"/>
      <c r="H21" s="290"/>
      <c r="I21" s="290"/>
      <c r="J21" s="290"/>
      <c r="K21" s="290"/>
      <c r="L21" s="290"/>
      <c r="M21" s="290"/>
    </row>
    <row r="22" spans="1:13" ht="90" customHeight="1" x14ac:dyDescent="0.35">
      <c r="A22" s="5" t="s">
        <v>13</v>
      </c>
      <c r="B22" s="290"/>
      <c r="C22" s="290"/>
      <c r="D22" s="290"/>
      <c r="E22" s="290"/>
      <c r="F22" s="290"/>
      <c r="G22" s="290"/>
      <c r="H22" s="290"/>
      <c r="I22" s="290"/>
      <c r="J22" s="290"/>
      <c r="K22" s="290"/>
      <c r="L22" s="290"/>
      <c r="M22" s="290"/>
    </row>
    <row r="25" spans="1:13" x14ac:dyDescent="0.35">
      <c r="A25" s="289" t="s">
        <v>14</v>
      </c>
      <c r="B25" s="289"/>
      <c r="C25" s="289"/>
      <c r="D25" s="289"/>
      <c r="E25" s="289"/>
      <c r="F25" s="289"/>
      <c r="G25" s="289"/>
      <c r="H25" s="289"/>
      <c r="I25" s="289"/>
      <c r="J25" s="289"/>
    </row>
    <row r="26" spans="1:13" x14ac:dyDescent="0.35">
      <c r="A26" s="291" t="s">
        <v>15</v>
      </c>
      <c r="B26" s="291"/>
      <c r="C26" s="291"/>
      <c r="D26" s="291"/>
      <c r="E26" s="291"/>
      <c r="F26" s="291"/>
      <c r="G26" s="291"/>
      <c r="H26" s="291"/>
      <c r="I26" s="291"/>
      <c r="J26" s="291"/>
    </row>
    <row r="27" spans="1:13" x14ac:dyDescent="0.35">
      <c r="A27" s="290" t="s">
        <v>16</v>
      </c>
      <c r="B27" s="290"/>
      <c r="C27" s="6">
        <v>0</v>
      </c>
      <c r="D27" s="5">
        <v>1</v>
      </c>
      <c r="E27" s="5">
        <v>2</v>
      </c>
      <c r="F27" s="5">
        <v>3</v>
      </c>
      <c r="G27" s="5">
        <v>5</v>
      </c>
      <c r="H27" s="5">
        <v>10</v>
      </c>
      <c r="I27" s="292" t="s">
        <v>3</v>
      </c>
      <c r="J27" s="292"/>
    </row>
    <row r="28" spans="1:13" ht="43.5" x14ac:dyDescent="0.35">
      <c r="A28" s="30" t="s">
        <v>17</v>
      </c>
      <c r="B28" s="5" t="s">
        <v>20</v>
      </c>
      <c r="C28" s="13">
        <v>0</v>
      </c>
      <c r="D28" s="13">
        <v>0</v>
      </c>
      <c r="E28" s="13">
        <v>0</v>
      </c>
      <c r="F28" s="13">
        <v>0</v>
      </c>
      <c r="G28" s="13">
        <v>0</v>
      </c>
      <c r="H28" s="13">
        <v>0</v>
      </c>
      <c r="I28" s="380"/>
      <c r="J28" s="382"/>
    </row>
    <row r="29" spans="1:13" ht="87" x14ac:dyDescent="0.35">
      <c r="A29" s="30" t="s">
        <v>18</v>
      </c>
      <c r="B29" s="5" t="s">
        <v>21</v>
      </c>
      <c r="C29" s="13">
        <v>0</v>
      </c>
      <c r="D29" s="13">
        <v>0</v>
      </c>
      <c r="E29" s="13">
        <v>0</v>
      </c>
      <c r="F29" s="13">
        <v>0</v>
      </c>
      <c r="G29" s="13">
        <v>0</v>
      </c>
      <c r="H29" s="13">
        <v>0</v>
      </c>
      <c r="I29" s="294"/>
      <c r="J29" s="296"/>
    </row>
    <row r="30" spans="1:13" ht="87" x14ac:dyDescent="0.35">
      <c r="A30" s="30" t="s">
        <v>19</v>
      </c>
      <c r="B30" s="7" t="s">
        <v>22</v>
      </c>
      <c r="C30" s="13">
        <v>0</v>
      </c>
      <c r="D30" s="13">
        <v>0</v>
      </c>
      <c r="E30" s="13">
        <v>0</v>
      </c>
      <c r="F30" s="13">
        <v>0</v>
      </c>
      <c r="G30" s="13">
        <v>0</v>
      </c>
      <c r="H30" s="13">
        <v>0</v>
      </c>
      <c r="I30" s="380"/>
      <c r="J30" s="382"/>
    </row>
    <row r="31" spans="1:13" ht="29" x14ac:dyDescent="0.35">
      <c r="A31" s="8"/>
      <c r="B31" s="5" t="s">
        <v>23</v>
      </c>
      <c r="C31" s="13">
        <v>0</v>
      </c>
      <c r="D31" s="13">
        <v>0</v>
      </c>
      <c r="E31" s="13">
        <v>0</v>
      </c>
      <c r="F31" s="13">
        <v>0</v>
      </c>
      <c r="G31" s="13">
        <v>0</v>
      </c>
      <c r="H31" s="13">
        <v>0</v>
      </c>
      <c r="I31" s="290"/>
      <c r="J31" s="290"/>
    </row>
    <row r="32" spans="1:13" ht="43.5" x14ac:dyDescent="0.35">
      <c r="A32" s="290" t="s">
        <v>24</v>
      </c>
      <c r="B32" s="5" t="s">
        <v>20</v>
      </c>
      <c r="C32" s="300" t="s">
        <v>160</v>
      </c>
      <c r="D32" s="301"/>
      <c r="E32" s="301"/>
      <c r="F32" s="301"/>
      <c r="G32" s="301"/>
      <c r="H32" s="301"/>
      <c r="I32" s="301"/>
      <c r="J32" s="302"/>
    </row>
    <row r="33" spans="1:10" ht="87" x14ac:dyDescent="0.35">
      <c r="A33" s="290"/>
      <c r="B33" s="5" t="s">
        <v>21</v>
      </c>
      <c r="C33" s="395" t="s">
        <v>160</v>
      </c>
      <c r="D33" s="396"/>
      <c r="E33" s="396"/>
      <c r="F33" s="396"/>
      <c r="G33" s="396"/>
      <c r="H33" s="396"/>
      <c r="I33" s="396"/>
      <c r="J33" s="397"/>
    </row>
    <row r="34" spans="1:10" ht="87" x14ac:dyDescent="0.35">
      <c r="A34" s="290"/>
      <c r="B34" s="7" t="s">
        <v>25</v>
      </c>
      <c r="C34" s="303" t="s">
        <v>161</v>
      </c>
      <c r="D34" s="304"/>
      <c r="E34" s="304"/>
      <c r="F34" s="304"/>
      <c r="G34" s="304"/>
      <c r="H34" s="304"/>
      <c r="I34" s="304"/>
      <c r="J34" s="305"/>
    </row>
    <row r="35" spans="1:10" ht="29" x14ac:dyDescent="0.35">
      <c r="A35" s="290"/>
      <c r="B35" s="5" t="s">
        <v>23</v>
      </c>
      <c r="C35" s="30"/>
      <c r="D35" s="30"/>
      <c r="E35" s="30"/>
      <c r="F35" s="30"/>
      <c r="G35" s="30"/>
      <c r="H35" s="30"/>
      <c r="I35" s="290"/>
      <c r="J35" s="290"/>
    </row>
    <row r="36" spans="1:10" ht="87" x14ac:dyDescent="0.35">
      <c r="A36" s="290" t="s">
        <v>26</v>
      </c>
      <c r="B36" s="5" t="s">
        <v>22</v>
      </c>
      <c r="C36" s="294"/>
      <c r="D36" s="295"/>
      <c r="E36" s="295"/>
      <c r="F36" s="295"/>
      <c r="G36" s="295"/>
      <c r="H36" s="295"/>
      <c r="I36" s="295"/>
      <c r="J36" s="296"/>
    </row>
    <row r="37" spans="1:10" ht="29" x14ac:dyDescent="0.35">
      <c r="A37" s="290"/>
      <c r="B37" s="5" t="s">
        <v>23</v>
      </c>
      <c r="C37" s="30"/>
      <c r="D37" s="30"/>
      <c r="E37" s="30"/>
      <c r="F37" s="30"/>
      <c r="G37" s="30"/>
      <c r="H37" s="30"/>
      <c r="I37" s="290"/>
      <c r="J37" s="290"/>
    </row>
    <row r="38" spans="1:10" ht="43.5" x14ac:dyDescent="0.35">
      <c r="A38" s="30" t="s">
        <v>13</v>
      </c>
      <c r="B38" s="294"/>
      <c r="C38" s="295"/>
      <c r="D38" s="295"/>
      <c r="E38" s="295"/>
      <c r="F38" s="295"/>
      <c r="G38" s="295"/>
      <c r="H38" s="295"/>
      <c r="I38" s="295"/>
      <c r="J38" s="296"/>
    </row>
  </sheetData>
  <mergeCells count="22">
    <mergeCell ref="B38:J38"/>
    <mergeCell ref="I31:J31"/>
    <mergeCell ref="A32:A35"/>
    <mergeCell ref="I35:J35"/>
    <mergeCell ref="A36:A37"/>
    <mergeCell ref="C36:J36"/>
    <mergeCell ref="I37:J37"/>
    <mergeCell ref="C32:J32"/>
    <mergeCell ref="C33:J33"/>
    <mergeCell ref="C34:J34"/>
    <mergeCell ref="I30:J30"/>
    <mergeCell ref="A1:M1"/>
    <mergeCell ref="A2:A3"/>
    <mergeCell ref="B2:M2"/>
    <mergeCell ref="B21:M21"/>
    <mergeCell ref="B22:M22"/>
    <mergeCell ref="A25:J25"/>
    <mergeCell ref="A26:J26"/>
    <mergeCell ref="A27:B27"/>
    <mergeCell ref="I27:J27"/>
    <mergeCell ref="I28:J28"/>
    <mergeCell ref="I29:J29"/>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zoomScale="70" zoomScaleNormal="70" workbookViewId="0">
      <selection activeCell="P20" sqref="P20"/>
    </sheetView>
  </sheetViews>
  <sheetFormatPr defaultRowHeight="14.5" x14ac:dyDescent="0.35"/>
  <cols>
    <col min="1" max="1" width="25.453125" customWidth="1"/>
    <col min="2" max="2" width="15.26953125" customWidth="1"/>
    <col min="3" max="3" width="13.7265625" customWidth="1"/>
    <col min="4" max="4" width="13.54296875" customWidth="1"/>
    <col min="5" max="5" width="14.26953125" customWidth="1"/>
    <col min="6" max="6" width="13.1796875" customWidth="1"/>
    <col min="7" max="7" width="14.453125" customWidth="1"/>
    <col min="8" max="8" width="14.81640625" customWidth="1"/>
    <col min="9" max="9" width="14.26953125" customWidth="1"/>
    <col min="10" max="10" width="14.453125" customWidth="1"/>
    <col min="11" max="11" width="15.453125" customWidth="1"/>
    <col min="12" max="12" width="14.26953125" customWidth="1"/>
    <col min="13" max="13" width="20.26953125" customWidth="1"/>
  </cols>
  <sheetData>
    <row r="1" spans="1:14" x14ac:dyDescent="0.35">
      <c r="A1" s="289" t="s">
        <v>0</v>
      </c>
      <c r="B1" s="289"/>
      <c r="C1" s="289"/>
      <c r="D1" s="289"/>
      <c r="E1" s="289"/>
      <c r="F1" s="289"/>
      <c r="G1" s="289"/>
      <c r="H1" s="289"/>
      <c r="I1" s="289"/>
      <c r="J1" s="289"/>
      <c r="K1" s="289"/>
      <c r="L1" s="289"/>
      <c r="M1" s="289"/>
    </row>
    <row r="2" spans="1:14" x14ac:dyDescent="0.35">
      <c r="A2" s="290" t="s">
        <v>56</v>
      </c>
      <c r="B2" s="291" t="s">
        <v>2</v>
      </c>
      <c r="C2" s="291"/>
      <c r="D2" s="291"/>
      <c r="E2" s="291"/>
      <c r="F2" s="291"/>
      <c r="G2" s="291"/>
      <c r="H2" s="291"/>
      <c r="I2" s="291"/>
      <c r="J2" s="291"/>
      <c r="K2" s="291"/>
      <c r="L2" s="291"/>
      <c r="M2" s="291"/>
    </row>
    <row r="3" spans="1:14" x14ac:dyDescent="0.35">
      <c r="A3" s="290"/>
      <c r="B3" s="1">
        <v>0</v>
      </c>
      <c r="C3" s="1">
        <v>1</v>
      </c>
      <c r="D3" s="1">
        <v>2</v>
      </c>
      <c r="E3" s="1">
        <v>3</v>
      </c>
      <c r="F3" s="1">
        <v>4</v>
      </c>
      <c r="G3" s="1">
        <v>5</v>
      </c>
      <c r="H3" s="1">
        <v>6</v>
      </c>
      <c r="I3" s="1">
        <v>7</v>
      </c>
      <c r="J3" s="1">
        <v>8</v>
      </c>
      <c r="K3" s="1">
        <v>9</v>
      </c>
      <c r="L3" s="1">
        <v>10</v>
      </c>
      <c r="M3" s="2" t="s">
        <v>3</v>
      </c>
    </row>
    <row r="4" spans="1:14" x14ac:dyDescent="0.35">
      <c r="A4" s="3" t="s">
        <v>4</v>
      </c>
      <c r="B4" s="63">
        <f>SUM(B5:B7)</f>
        <v>0</v>
      </c>
      <c r="C4" s="63">
        <f t="shared" ref="C4:L4" si="0">SUM(C5:C7)</f>
        <v>0</v>
      </c>
      <c r="D4" s="63">
        <f t="shared" si="0"/>
        <v>0</v>
      </c>
      <c r="E4" s="63">
        <f t="shared" si="0"/>
        <v>0</v>
      </c>
      <c r="F4" s="63">
        <f t="shared" si="0"/>
        <v>0</v>
      </c>
      <c r="G4" s="63">
        <f t="shared" si="0"/>
        <v>0</v>
      </c>
      <c r="H4" s="63">
        <f t="shared" si="0"/>
        <v>0</v>
      </c>
      <c r="I4" s="63">
        <f t="shared" si="0"/>
        <v>0</v>
      </c>
      <c r="J4" s="63">
        <f t="shared" si="0"/>
        <v>0</v>
      </c>
      <c r="K4" s="63">
        <f t="shared" si="0"/>
        <v>0</v>
      </c>
      <c r="L4" s="63">
        <f t="shared" si="0"/>
        <v>0</v>
      </c>
      <c r="M4" s="63">
        <f>SUM(B4:L4)</f>
        <v>0</v>
      </c>
    </row>
    <row r="5" spans="1:14" x14ac:dyDescent="0.35">
      <c r="A5" s="5" t="s">
        <v>5</v>
      </c>
      <c r="B5" s="63">
        <v>0</v>
      </c>
      <c r="C5" s="63">
        <v>0</v>
      </c>
      <c r="D5" s="63">
        <v>0</v>
      </c>
      <c r="E5" s="63">
        <v>0</v>
      </c>
      <c r="F5" s="63">
        <v>0</v>
      </c>
      <c r="G5" s="63">
        <v>0</v>
      </c>
      <c r="H5" s="63">
        <v>0</v>
      </c>
      <c r="I5" s="63">
        <v>0</v>
      </c>
      <c r="J5" s="63">
        <v>0</v>
      </c>
      <c r="K5" s="63">
        <v>0</v>
      </c>
      <c r="L5" s="63">
        <v>0</v>
      </c>
      <c r="M5" s="63">
        <f t="shared" ref="M5:M20" si="1">SUM(B5:L5)</f>
        <v>0</v>
      </c>
    </row>
    <row r="6" spans="1:14" x14ac:dyDescent="0.35">
      <c r="A6" s="5" t="s">
        <v>6</v>
      </c>
      <c r="B6" s="63">
        <v>0</v>
      </c>
      <c r="C6" s="63">
        <v>0</v>
      </c>
      <c r="D6" s="63">
        <v>0</v>
      </c>
      <c r="E6" s="63">
        <v>0</v>
      </c>
      <c r="F6" s="63">
        <v>0</v>
      </c>
      <c r="G6" s="63">
        <v>0</v>
      </c>
      <c r="H6" s="63">
        <v>0</v>
      </c>
      <c r="I6" s="63">
        <v>0</v>
      </c>
      <c r="J6" s="63">
        <v>0</v>
      </c>
      <c r="K6" s="63">
        <v>0</v>
      </c>
      <c r="L6" s="63">
        <v>0</v>
      </c>
      <c r="M6" s="63">
        <f t="shared" si="1"/>
        <v>0</v>
      </c>
    </row>
    <row r="7" spans="1:14" ht="29" x14ac:dyDescent="0.35">
      <c r="A7" s="5" t="s">
        <v>7</v>
      </c>
      <c r="B7" s="63">
        <v>0</v>
      </c>
      <c r="C7" s="63">
        <v>0</v>
      </c>
      <c r="D7" s="63">
        <v>0</v>
      </c>
      <c r="E7" s="63">
        <v>0</v>
      </c>
      <c r="F7" s="63">
        <v>0</v>
      </c>
      <c r="G7" s="63">
        <v>0</v>
      </c>
      <c r="H7" s="63">
        <v>0</v>
      </c>
      <c r="I7" s="63">
        <v>0</v>
      </c>
      <c r="J7" s="63">
        <v>0</v>
      </c>
      <c r="K7" s="63">
        <v>0</v>
      </c>
      <c r="L7" s="63">
        <v>0</v>
      </c>
      <c r="M7" s="63">
        <f t="shared" si="1"/>
        <v>0</v>
      </c>
    </row>
    <row r="8" spans="1:14" x14ac:dyDescent="0.35">
      <c r="A8" s="3" t="s">
        <v>8</v>
      </c>
      <c r="B8" s="63">
        <f>SUM(B9:B11)</f>
        <v>5.13</v>
      </c>
      <c r="C8" s="63">
        <f t="shared" ref="C8:L8" si="2">SUM(C9:C11)</f>
        <v>15.14</v>
      </c>
      <c r="D8" s="63">
        <f t="shared" si="2"/>
        <v>1.03</v>
      </c>
      <c r="E8" s="63">
        <f t="shared" si="2"/>
        <v>0</v>
      </c>
      <c r="F8" s="63">
        <f t="shared" si="2"/>
        <v>0</v>
      </c>
      <c r="G8" s="63">
        <f t="shared" si="2"/>
        <v>0</v>
      </c>
      <c r="H8" s="63">
        <f t="shared" si="2"/>
        <v>0</v>
      </c>
      <c r="I8" s="63">
        <f t="shared" si="2"/>
        <v>0</v>
      </c>
      <c r="J8" s="63">
        <f t="shared" si="2"/>
        <v>0</v>
      </c>
      <c r="K8" s="63">
        <f t="shared" si="2"/>
        <v>0</v>
      </c>
      <c r="L8" s="63">
        <f t="shared" si="2"/>
        <v>0</v>
      </c>
      <c r="M8" s="63">
        <f t="shared" si="1"/>
        <v>21.3</v>
      </c>
      <c r="N8" s="18"/>
    </row>
    <row r="9" spans="1:14" x14ac:dyDescent="0.35">
      <c r="A9" s="5" t="s">
        <v>5</v>
      </c>
      <c r="B9" s="63">
        <v>5.13</v>
      </c>
      <c r="C9" s="63">
        <v>15.14</v>
      </c>
      <c r="D9" s="63">
        <v>1.03</v>
      </c>
      <c r="E9" s="63">
        <v>0</v>
      </c>
      <c r="F9" s="63">
        <v>0</v>
      </c>
      <c r="G9" s="63">
        <v>0</v>
      </c>
      <c r="H9" s="63">
        <v>0</v>
      </c>
      <c r="I9" s="63">
        <v>0</v>
      </c>
      <c r="J9" s="63">
        <v>0</v>
      </c>
      <c r="K9" s="63">
        <v>0</v>
      </c>
      <c r="L9" s="63">
        <v>0</v>
      </c>
      <c r="M9" s="63">
        <f t="shared" si="1"/>
        <v>21.3</v>
      </c>
      <c r="N9" s="18"/>
    </row>
    <row r="10" spans="1:14" x14ac:dyDescent="0.35">
      <c r="A10" s="5" t="s">
        <v>6</v>
      </c>
      <c r="B10" s="63">
        <v>0</v>
      </c>
      <c r="C10" s="63">
        <v>0</v>
      </c>
      <c r="D10" s="63">
        <v>0</v>
      </c>
      <c r="E10" s="63">
        <v>0</v>
      </c>
      <c r="F10" s="63">
        <v>0</v>
      </c>
      <c r="G10" s="63">
        <v>0</v>
      </c>
      <c r="H10" s="63">
        <v>0</v>
      </c>
      <c r="I10" s="63">
        <v>0</v>
      </c>
      <c r="J10" s="63">
        <v>0</v>
      </c>
      <c r="K10" s="63">
        <v>0</v>
      </c>
      <c r="L10" s="63">
        <v>0</v>
      </c>
      <c r="M10" s="63">
        <f t="shared" si="1"/>
        <v>0</v>
      </c>
      <c r="N10" s="19"/>
    </row>
    <row r="11" spans="1:14" ht="29" x14ac:dyDescent="0.35">
      <c r="A11" s="5" t="s">
        <v>7</v>
      </c>
      <c r="B11" s="63">
        <v>0</v>
      </c>
      <c r="C11" s="63">
        <v>0</v>
      </c>
      <c r="D11" s="63">
        <v>0</v>
      </c>
      <c r="E11" s="63">
        <v>0</v>
      </c>
      <c r="F11" s="63">
        <v>0</v>
      </c>
      <c r="G11" s="63">
        <v>0</v>
      </c>
      <c r="H11" s="63">
        <v>0</v>
      </c>
      <c r="I11" s="63">
        <v>0</v>
      </c>
      <c r="J11" s="63">
        <v>0</v>
      </c>
      <c r="K11" s="63">
        <v>0</v>
      </c>
      <c r="L11" s="63">
        <v>0</v>
      </c>
      <c r="M11" s="63">
        <f t="shared" si="1"/>
        <v>0</v>
      </c>
      <c r="N11" s="19"/>
    </row>
    <row r="12" spans="1:14" x14ac:dyDescent="0.35">
      <c r="A12" s="3" t="s">
        <v>11</v>
      </c>
      <c r="B12" s="63">
        <f>SUM(B13:B15)</f>
        <v>-5.13</v>
      </c>
      <c r="C12" s="63">
        <f t="shared" ref="C12:L12" si="3">SUM(C13:C15)</f>
        <v>-15.14</v>
      </c>
      <c r="D12" s="63">
        <f t="shared" si="3"/>
        <v>-1.03</v>
      </c>
      <c r="E12" s="63">
        <f t="shared" si="3"/>
        <v>0</v>
      </c>
      <c r="F12" s="63">
        <f t="shared" si="3"/>
        <v>0</v>
      </c>
      <c r="G12" s="63">
        <f t="shared" si="3"/>
        <v>0</v>
      </c>
      <c r="H12" s="63">
        <f t="shared" si="3"/>
        <v>0</v>
      </c>
      <c r="I12" s="63">
        <f t="shared" si="3"/>
        <v>0</v>
      </c>
      <c r="J12" s="63">
        <f t="shared" si="3"/>
        <v>0</v>
      </c>
      <c r="K12" s="63">
        <f t="shared" si="3"/>
        <v>0</v>
      </c>
      <c r="L12" s="63">
        <f t="shared" si="3"/>
        <v>0</v>
      </c>
      <c r="M12" s="63">
        <f t="shared" si="1"/>
        <v>-21.3</v>
      </c>
      <c r="N12" s="18"/>
    </row>
    <row r="13" spans="1:14" x14ac:dyDescent="0.35">
      <c r="A13" s="5" t="s">
        <v>5</v>
      </c>
      <c r="B13" s="63">
        <v>-5.13</v>
      </c>
      <c r="C13" s="63">
        <v>-15.14</v>
      </c>
      <c r="D13" s="63">
        <v>-1.03</v>
      </c>
      <c r="E13" s="63">
        <v>0</v>
      </c>
      <c r="F13" s="63">
        <v>0</v>
      </c>
      <c r="G13" s="63">
        <v>0</v>
      </c>
      <c r="H13" s="63">
        <v>0</v>
      </c>
      <c r="I13" s="63">
        <v>0</v>
      </c>
      <c r="J13" s="63">
        <v>0</v>
      </c>
      <c r="K13" s="63">
        <v>0</v>
      </c>
      <c r="L13" s="63">
        <v>0</v>
      </c>
      <c r="M13" s="63">
        <f t="shared" si="1"/>
        <v>-21.3</v>
      </c>
      <c r="N13" s="18"/>
    </row>
    <row r="14" spans="1:14" x14ac:dyDescent="0.35">
      <c r="A14" s="5" t="s">
        <v>6</v>
      </c>
      <c r="B14" s="63">
        <v>0</v>
      </c>
      <c r="C14" s="63">
        <v>0</v>
      </c>
      <c r="D14" s="63">
        <v>0</v>
      </c>
      <c r="E14" s="63">
        <v>0</v>
      </c>
      <c r="F14" s="63">
        <v>0</v>
      </c>
      <c r="G14" s="63">
        <v>0</v>
      </c>
      <c r="H14" s="63">
        <v>0</v>
      </c>
      <c r="I14" s="63">
        <v>0</v>
      </c>
      <c r="J14" s="63">
        <v>0</v>
      </c>
      <c r="K14" s="63">
        <v>0</v>
      </c>
      <c r="L14" s="63">
        <v>0</v>
      </c>
      <c r="M14" s="63">
        <f t="shared" si="1"/>
        <v>0</v>
      </c>
      <c r="N14" s="17"/>
    </row>
    <row r="15" spans="1:14" ht="29" x14ac:dyDescent="0.35">
      <c r="A15" s="5" t="s">
        <v>7</v>
      </c>
      <c r="B15" s="63">
        <v>0</v>
      </c>
      <c r="C15" s="63">
        <v>0</v>
      </c>
      <c r="D15" s="63">
        <v>0</v>
      </c>
      <c r="E15" s="63">
        <v>0</v>
      </c>
      <c r="F15" s="63">
        <v>0</v>
      </c>
      <c r="G15" s="63">
        <v>0</v>
      </c>
      <c r="H15" s="63">
        <v>0</v>
      </c>
      <c r="I15" s="63">
        <v>0</v>
      </c>
      <c r="J15" s="63">
        <v>0</v>
      </c>
      <c r="K15" s="63">
        <v>0</v>
      </c>
      <c r="L15" s="63">
        <v>0</v>
      </c>
      <c r="M15" s="63">
        <f t="shared" si="1"/>
        <v>0</v>
      </c>
    </row>
    <row r="16" spans="1:14" ht="43.5" x14ac:dyDescent="0.35">
      <c r="A16" s="3" t="s">
        <v>9</v>
      </c>
      <c r="B16" s="63">
        <v>24.7</v>
      </c>
      <c r="C16" s="63">
        <v>80.099999999999994</v>
      </c>
      <c r="D16" s="63">
        <v>5.6</v>
      </c>
      <c r="E16" s="63">
        <v>0</v>
      </c>
      <c r="F16" s="63">
        <v>0</v>
      </c>
      <c r="G16" s="63">
        <v>0</v>
      </c>
      <c r="H16" s="63">
        <v>0</v>
      </c>
      <c r="I16" s="63">
        <v>0</v>
      </c>
      <c r="J16" s="63">
        <v>0</v>
      </c>
      <c r="K16" s="63">
        <v>0</v>
      </c>
      <c r="L16" s="63">
        <v>0</v>
      </c>
      <c r="M16" s="63">
        <f t="shared" si="1"/>
        <v>110.39999999999999</v>
      </c>
    </row>
    <row r="17" spans="1:13" ht="29" x14ac:dyDescent="0.35">
      <c r="A17" s="3" t="s">
        <v>10</v>
      </c>
      <c r="B17" s="63">
        <f>SUM(B18:B20)</f>
        <v>0</v>
      </c>
      <c r="C17" s="63">
        <f t="shared" ref="C17:L17" si="4">SUM(C18:C20)</f>
        <v>0</v>
      </c>
      <c r="D17" s="63">
        <f t="shared" si="4"/>
        <v>0</v>
      </c>
      <c r="E17" s="63">
        <f t="shared" si="4"/>
        <v>0</v>
      </c>
      <c r="F17" s="63">
        <f t="shared" si="4"/>
        <v>0</v>
      </c>
      <c r="G17" s="63">
        <f t="shared" si="4"/>
        <v>0</v>
      </c>
      <c r="H17" s="63">
        <f t="shared" si="4"/>
        <v>0</v>
      </c>
      <c r="I17" s="63">
        <f t="shared" si="4"/>
        <v>0</v>
      </c>
      <c r="J17" s="63">
        <f t="shared" si="4"/>
        <v>0</v>
      </c>
      <c r="K17" s="63">
        <f t="shared" si="4"/>
        <v>0</v>
      </c>
      <c r="L17" s="63">
        <f t="shared" si="4"/>
        <v>0</v>
      </c>
      <c r="M17" s="63">
        <f t="shared" si="1"/>
        <v>0</v>
      </c>
    </row>
    <row r="18" spans="1:13" x14ac:dyDescent="0.35">
      <c r="A18" s="5" t="s">
        <v>5</v>
      </c>
      <c r="B18" s="63">
        <v>0</v>
      </c>
      <c r="C18" s="63">
        <v>0</v>
      </c>
      <c r="D18" s="63">
        <v>0</v>
      </c>
      <c r="E18" s="63">
        <v>0</v>
      </c>
      <c r="F18" s="63">
        <v>0</v>
      </c>
      <c r="G18" s="63">
        <v>0</v>
      </c>
      <c r="H18" s="63">
        <v>0</v>
      </c>
      <c r="I18" s="63">
        <v>0</v>
      </c>
      <c r="J18" s="63">
        <v>0</v>
      </c>
      <c r="K18" s="63">
        <v>0</v>
      </c>
      <c r="L18" s="63">
        <v>0</v>
      </c>
      <c r="M18" s="63">
        <f t="shared" si="1"/>
        <v>0</v>
      </c>
    </row>
    <row r="19" spans="1:13" x14ac:dyDescent="0.35">
      <c r="A19" s="5" t="s">
        <v>6</v>
      </c>
      <c r="B19" s="63">
        <v>0</v>
      </c>
      <c r="C19" s="63">
        <v>0</v>
      </c>
      <c r="D19" s="63">
        <v>0</v>
      </c>
      <c r="E19" s="63">
        <v>0</v>
      </c>
      <c r="F19" s="63">
        <v>0</v>
      </c>
      <c r="G19" s="63">
        <v>0</v>
      </c>
      <c r="H19" s="63">
        <v>0</v>
      </c>
      <c r="I19" s="63">
        <v>0</v>
      </c>
      <c r="J19" s="63">
        <v>0</v>
      </c>
      <c r="K19" s="63">
        <v>0</v>
      </c>
      <c r="L19" s="63">
        <v>0</v>
      </c>
      <c r="M19" s="63">
        <f t="shared" si="1"/>
        <v>0</v>
      </c>
    </row>
    <row r="20" spans="1:13" ht="29" x14ac:dyDescent="0.35">
      <c r="A20" s="5" t="s">
        <v>7</v>
      </c>
      <c r="B20" s="63">
        <v>0</v>
      </c>
      <c r="C20" s="63">
        <v>0</v>
      </c>
      <c r="D20" s="63">
        <v>0</v>
      </c>
      <c r="E20" s="63">
        <v>0</v>
      </c>
      <c r="F20" s="63">
        <v>0</v>
      </c>
      <c r="G20" s="63">
        <v>0</v>
      </c>
      <c r="H20" s="63">
        <v>0</v>
      </c>
      <c r="I20" s="63">
        <v>0</v>
      </c>
      <c r="J20" s="63">
        <v>0</v>
      </c>
      <c r="K20" s="63">
        <v>0</v>
      </c>
      <c r="L20" s="63">
        <v>0</v>
      </c>
      <c r="M20" s="63">
        <f t="shared" si="1"/>
        <v>0</v>
      </c>
    </row>
    <row r="21" spans="1:13" x14ac:dyDescent="0.35">
      <c r="A21" s="5"/>
      <c r="B21" s="16"/>
      <c r="C21" s="16"/>
      <c r="D21" s="16"/>
      <c r="E21" s="16"/>
      <c r="F21" s="16"/>
      <c r="G21" s="16"/>
      <c r="H21" s="16"/>
      <c r="I21" s="16"/>
      <c r="J21" s="16"/>
      <c r="K21" s="16"/>
      <c r="L21" s="16"/>
      <c r="M21" s="16"/>
    </row>
    <row r="22" spans="1:13" x14ac:dyDescent="0.35">
      <c r="A22" s="5" t="s">
        <v>12</v>
      </c>
      <c r="B22" s="290" t="s">
        <v>91</v>
      </c>
      <c r="C22" s="290"/>
      <c r="D22" s="290"/>
      <c r="E22" s="290"/>
      <c r="F22" s="290"/>
      <c r="G22" s="290"/>
      <c r="H22" s="290"/>
      <c r="I22" s="290"/>
      <c r="J22" s="290"/>
      <c r="K22" s="290"/>
      <c r="L22" s="290"/>
      <c r="M22" s="290"/>
    </row>
    <row r="23" spans="1:13" ht="165.75" customHeight="1" x14ac:dyDescent="0.35">
      <c r="A23" s="5" t="s">
        <v>13</v>
      </c>
      <c r="B23" s="290" t="s">
        <v>92</v>
      </c>
      <c r="C23" s="290"/>
      <c r="D23" s="290"/>
      <c r="E23" s="290"/>
      <c r="F23" s="290"/>
      <c r="G23" s="290"/>
      <c r="H23" s="290"/>
      <c r="I23" s="290"/>
      <c r="J23" s="290"/>
      <c r="K23" s="290"/>
      <c r="L23" s="290"/>
      <c r="M23" s="290"/>
    </row>
    <row r="26" spans="1:13" x14ac:dyDescent="0.35">
      <c r="A26" s="289" t="s">
        <v>14</v>
      </c>
      <c r="B26" s="289"/>
      <c r="C26" s="289"/>
      <c r="D26" s="289"/>
      <c r="E26" s="289"/>
      <c r="F26" s="289"/>
      <c r="G26" s="289"/>
      <c r="H26" s="289"/>
      <c r="I26" s="289"/>
      <c r="J26" s="289"/>
    </row>
    <row r="27" spans="1:13" x14ac:dyDescent="0.35">
      <c r="A27" s="291" t="s">
        <v>15</v>
      </c>
      <c r="B27" s="291"/>
      <c r="C27" s="291"/>
      <c r="D27" s="291"/>
      <c r="E27" s="291"/>
      <c r="F27" s="291"/>
      <c r="G27" s="291"/>
      <c r="H27" s="291"/>
      <c r="I27" s="291"/>
      <c r="J27" s="291"/>
    </row>
    <row r="28" spans="1:13" x14ac:dyDescent="0.35">
      <c r="A28" s="290" t="s">
        <v>16</v>
      </c>
      <c r="B28" s="290"/>
      <c r="C28" s="6">
        <v>0</v>
      </c>
      <c r="D28" s="5">
        <v>1</v>
      </c>
      <c r="E28" s="5">
        <v>2</v>
      </c>
      <c r="F28" s="5">
        <v>3</v>
      </c>
      <c r="G28" s="5">
        <v>5</v>
      </c>
      <c r="H28" s="5">
        <v>10</v>
      </c>
      <c r="I28" s="292" t="s">
        <v>3</v>
      </c>
      <c r="J28" s="292"/>
    </row>
    <row r="29" spans="1:13" ht="29" x14ac:dyDescent="0.35">
      <c r="A29" s="16" t="s">
        <v>17</v>
      </c>
      <c r="B29" s="5" t="s">
        <v>20</v>
      </c>
      <c r="C29" s="16"/>
      <c r="D29" s="16"/>
      <c r="E29" s="16"/>
      <c r="F29" s="16"/>
      <c r="G29" s="16"/>
      <c r="H29" s="16"/>
      <c r="I29" s="290"/>
      <c r="J29" s="290"/>
    </row>
    <row r="30" spans="1:13" ht="43.5" x14ac:dyDescent="0.35">
      <c r="A30" s="16" t="s">
        <v>18</v>
      </c>
      <c r="B30" s="5" t="s">
        <v>21</v>
      </c>
      <c r="C30" s="16"/>
      <c r="D30" s="16"/>
      <c r="E30" s="16"/>
      <c r="F30" s="16"/>
      <c r="G30" s="16"/>
      <c r="H30" s="16"/>
      <c r="I30" s="294"/>
      <c r="J30" s="296"/>
    </row>
    <row r="31" spans="1:13" ht="58" x14ac:dyDescent="0.35">
      <c r="A31" s="16" t="s">
        <v>19</v>
      </c>
      <c r="B31" s="7" t="s">
        <v>22</v>
      </c>
      <c r="C31" s="16"/>
      <c r="D31" s="16"/>
      <c r="E31" s="16"/>
      <c r="F31" s="16"/>
      <c r="G31" s="16"/>
      <c r="H31" s="16"/>
      <c r="I31" s="290"/>
      <c r="J31" s="290"/>
    </row>
    <row r="32" spans="1:13" x14ac:dyDescent="0.35">
      <c r="A32" s="8"/>
      <c r="B32" s="5" t="s">
        <v>23</v>
      </c>
      <c r="C32" s="16"/>
      <c r="D32" s="16"/>
      <c r="E32" s="16"/>
      <c r="F32" s="16"/>
      <c r="G32" s="16"/>
      <c r="H32" s="16"/>
      <c r="I32" s="290"/>
      <c r="J32" s="290"/>
    </row>
    <row r="33" spans="1:10" ht="147" customHeight="1" x14ac:dyDescent="0.35">
      <c r="A33" s="290" t="s">
        <v>24</v>
      </c>
      <c r="B33" s="5" t="s">
        <v>20</v>
      </c>
      <c r="C33" s="300" t="s">
        <v>93</v>
      </c>
      <c r="D33" s="301"/>
      <c r="E33" s="301"/>
      <c r="F33" s="301"/>
      <c r="G33" s="301"/>
      <c r="H33" s="301"/>
      <c r="I33" s="301"/>
      <c r="J33" s="302"/>
    </row>
    <row r="34" spans="1:10" ht="132" customHeight="1" x14ac:dyDescent="0.35">
      <c r="A34" s="290"/>
      <c r="B34" s="5" t="s">
        <v>21</v>
      </c>
      <c r="C34" s="395"/>
      <c r="D34" s="396"/>
      <c r="E34" s="396"/>
      <c r="F34" s="396"/>
      <c r="G34" s="396"/>
      <c r="H34" s="396"/>
      <c r="I34" s="396"/>
      <c r="J34" s="397"/>
    </row>
    <row r="35" spans="1:10" ht="153" customHeight="1" x14ac:dyDescent="0.35">
      <c r="A35" s="290"/>
      <c r="B35" s="7" t="s">
        <v>25</v>
      </c>
      <c r="C35" s="303"/>
      <c r="D35" s="304"/>
      <c r="E35" s="304"/>
      <c r="F35" s="304"/>
      <c r="G35" s="304"/>
      <c r="H35" s="304"/>
      <c r="I35" s="304"/>
      <c r="J35" s="305"/>
    </row>
    <row r="36" spans="1:10" x14ac:dyDescent="0.35">
      <c r="A36" s="290"/>
      <c r="B36" s="5" t="s">
        <v>23</v>
      </c>
      <c r="C36" s="16"/>
      <c r="D36" s="16"/>
      <c r="E36" s="16"/>
      <c r="F36" s="16"/>
      <c r="G36" s="16"/>
      <c r="H36" s="16"/>
      <c r="I36" s="290"/>
      <c r="J36" s="290"/>
    </row>
    <row r="37" spans="1:10" ht="58" x14ac:dyDescent="0.35">
      <c r="A37" s="290" t="s">
        <v>26</v>
      </c>
      <c r="B37" s="5" t="s">
        <v>22</v>
      </c>
      <c r="C37" s="294"/>
      <c r="D37" s="295"/>
      <c r="E37" s="295"/>
      <c r="F37" s="295"/>
      <c r="G37" s="295"/>
      <c r="H37" s="295"/>
      <c r="I37" s="295"/>
      <c r="J37" s="296"/>
    </row>
    <row r="38" spans="1:10" x14ac:dyDescent="0.35">
      <c r="A38" s="290"/>
      <c r="B38" s="5" t="s">
        <v>23</v>
      </c>
      <c r="C38" s="16"/>
      <c r="D38" s="16"/>
      <c r="E38" s="16"/>
      <c r="F38" s="16"/>
      <c r="G38" s="16"/>
      <c r="H38" s="16"/>
      <c r="I38" s="290"/>
      <c r="J38" s="290"/>
    </row>
    <row r="39" spans="1:10" ht="43.5" x14ac:dyDescent="0.35">
      <c r="A39" s="16" t="s">
        <v>13</v>
      </c>
      <c r="B39" s="294"/>
      <c r="C39" s="295"/>
      <c r="D39" s="295"/>
      <c r="E39" s="295"/>
      <c r="F39" s="295"/>
      <c r="G39" s="295"/>
      <c r="H39" s="295"/>
      <c r="I39" s="295"/>
      <c r="J39" s="296"/>
    </row>
  </sheetData>
  <mergeCells count="20">
    <mergeCell ref="A37:A38"/>
    <mergeCell ref="C37:J37"/>
    <mergeCell ref="I38:J38"/>
    <mergeCell ref="B39:J39"/>
    <mergeCell ref="I32:J32"/>
    <mergeCell ref="A33:A36"/>
    <mergeCell ref="I36:J36"/>
    <mergeCell ref="C33:J35"/>
    <mergeCell ref="I31:J31"/>
    <mergeCell ref="A1:M1"/>
    <mergeCell ref="A2:A3"/>
    <mergeCell ref="B2:M2"/>
    <mergeCell ref="B22:M22"/>
    <mergeCell ref="B23:M23"/>
    <mergeCell ref="A26:J26"/>
    <mergeCell ref="A27:J27"/>
    <mergeCell ref="A28:B28"/>
    <mergeCell ref="I28:J28"/>
    <mergeCell ref="I29:J29"/>
    <mergeCell ref="I30:J30"/>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9"/>
  <dimension ref="A1:N39"/>
  <sheetViews>
    <sheetView zoomScale="70" zoomScaleNormal="70" workbookViewId="0">
      <selection activeCell="P20" sqref="P20"/>
    </sheetView>
  </sheetViews>
  <sheetFormatPr defaultRowHeight="14.5" x14ac:dyDescent="0.35"/>
  <cols>
    <col min="1" max="1" width="25.453125" customWidth="1"/>
    <col min="2" max="2" width="15.26953125" customWidth="1"/>
    <col min="3" max="3" width="13.7265625" customWidth="1"/>
    <col min="4" max="4" width="13.54296875" customWidth="1"/>
    <col min="5" max="5" width="14.26953125" customWidth="1"/>
    <col min="6" max="6" width="13.1796875" customWidth="1"/>
    <col min="7" max="7" width="14.453125" customWidth="1"/>
    <col min="8" max="8" width="14.81640625" customWidth="1"/>
    <col min="9" max="9" width="14.26953125" customWidth="1"/>
    <col min="10" max="10" width="14.453125" customWidth="1"/>
    <col min="11" max="11" width="15.453125" customWidth="1"/>
    <col min="12" max="12" width="14.26953125" customWidth="1"/>
    <col min="13" max="13" width="20.26953125" customWidth="1"/>
  </cols>
  <sheetData>
    <row r="1" spans="1:14" x14ac:dyDescent="0.35">
      <c r="A1" s="289" t="s">
        <v>0</v>
      </c>
      <c r="B1" s="289"/>
      <c r="C1" s="289"/>
      <c r="D1" s="289"/>
      <c r="E1" s="289"/>
      <c r="F1" s="289"/>
      <c r="G1" s="289"/>
      <c r="H1" s="289"/>
      <c r="I1" s="289"/>
      <c r="J1" s="289"/>
      <c r="K1" s="289"/>
      <c r="L1" s="289"/>
      <c r="M1" s="289"/>
    </row>
    <row r="2" spans="1:14" x14ac:dyDescent="0.35">
      <c r="A2" s="290" t="s">
        <v>56</v>
      </c>
      <c r="B2" s="291" t="s">
        <v>2</v>
      </c>
      <c r="C2" s="291"/>
      <c r="D2" s="291"/>
      <c r="E2" s="291"/>
      <c r="F2" s="291"/>
      <c r="G2" s="291"/>
      <c r="H2" s="291"/>
      <c r="I2" s="291"/>
      <c r="J2" s="291"/>
      <c r="K2" s="291"/>
      <c r="L2" s="291"/>
      <c r="M2" s="291"/>
    </row>
    <row r="3" spans="1:14" x14ac:dyDescent="0.35">
      <c r="A3" s="290"/>
      <c r="B3" s="1">
        <v>0</v>
      </c>
      <c r="C3" s="1">
        <v>1</v>
      </c>
      <c r="D3" s="1">
        <v>2</v>
      </c>
      <c r="E3" s="1">
        <v>3</v>
      </c>
      <c r="F3" s="1">
        <v>4</v>
      </c>
      <c r="G3" s="1">
        <v>5</v>
      </c>
      <c r="H3" s="1">
        <v>6</v>
      </c>
      <c r="I3" s="1">
        <v>7</v>
      </c>
      <c r="J3" s="1">
        <v>8</v>
      </c>
      <c r="K3" s="1">
        <v>9</v>
      </c>
      <c r="L3" s="1">
        <v>10</v>
      </c>
      <c r="M3" s="2" t="s">
        <v>3</v>
      </c>
    </row>
    <row r="4" spans="1:14" x14ac:dyDescent="0.35">
      <c r="A4" s="3" t="s">
        <v>4</v>
      </c>
      <c r="B4" s="63">
        <f>SUM(B5:B7)</f>
        <v>0</v>
      </c>
      <c r="C4" s="63">
        <f t="shared" ref="C4:L4" si="0">SUM(C5:C7)</f>
        <v>0</v>
      </c>
      <c r="D4" s="63">
        <f t="shared" si="0"/>
        <v>0</v>
      </c>
      <c r="E4" s="63">
        <f t="shared" si="0"/>
        <v>0</v>
      </c>
      <c r="F4" s="63">
        <f t="shared" si="0"/>
        <v>0</v>
      </c>
      <c r="G4" s="63">
        <f t="shared" si="0"/>
        <v>0</v>
      </c>
      <c r="H4" s="63">
        <f t="shared" si="0"/>
        <v>0</v>
      </c>
      <c r="I4" s="63">
        <f t="shared" si="0"/>
        <v>0</v>
      </c>
      <c r="J4" s="63">
        <f t="shared" si="0"/>
        <v>0</v>
      </c>
      <c r="K4" s="63">
        <f t="shared" si="0"/>
        <v>0</v>
      </c>
      <c r="L4" s="63">
        <f t="shared" si="0"/>
        <v>0</v>
      </c>
      <c r="M4" s="63">
        <f>SUM(B4:L4)</f>
        <v>0</v>
      </c>
    </row>
    <row r="5" spans="1:14" x14ac:dyDescent="0.35">
      <c r="A5" s="5" t="s">
        <v>5</v>
      </c>
      <c r="B5" s="63">
        <v>0</v>
      </c>
      <c r="C5" s="63">
        <v>0</v>
      </c>
      <c r="D5" s="63">
        <v>0</v>
      </c>
      <c r="E5" s="63">
        <v>0</v>
      </c>
      <c r="F5" s="63">
        <v>0</v>
      </c>
      <c r="G5" s="63">
        <v>0</v>
      </c>
      <c r="H5" s="63">
        <v>0</v>
      </c>
      <c r="I5" s="63">
        <v>0</v>
      </c>
      <c r="J5" s="63">
        <v>0</v>
      </c>
      <c r="K5" s="63">
        <v>0</v>
      </c>
      <c r="L5" s="63">
        <v>0</v>
      </c>
      <c r="M5" s="63">
        <f t="shared" ref="M5:M20" si="1">SUM(B5:L5)</f>
        <v>0</v>
      </c>
    </row>
    <row r="6" spans="1:14" x14ac:dyDescent="0.35">
      <c r="A6" s="5" t="s">
        <v>6</v>
      </c>
      <c r="B6" s="63">
        <v>0</v>
      </c>
      <c r="C6" s="63">
        <v>0</v>
      </c>
      <c r="D6" s="63">
        <v>0</v>
      </c>
      <c r="E6" s="63">
        <v>0</v>
      </c>
      <c r="F6" s="63">
        <v>0</v>
      </c>
      <c r="G6" s="63">
        <v>0</v>
      </c>
      <c r="H6" s="63">
        <v>0</v>
      </c>
      <c r="I6" s="63">
        <v>0</v>
      </c>
      <c r="J6" s="63">
        <v>0</v>
      </c>
      <c r="K6" s="63">
        <v>0</v>
      </c>
      <c r="L6" s="63">
        <v>0</v>
      </c>
      <c r="M6" s="63">
        <f t="shared" si="1"/>
        <v>0</v>
      </c>
    </row>
    <row r="7" spans="1:14" ht="29" x14ac:dyDescent="0.35">
      <c r="A7" s="5" t="s">
        <v>7</v>
      </c>
      <c r="B7" s="63">
        <v>0</v>
      </c>
      <c r="C7" s="63">
        <v>0</v>
      </c>
      <c r="D7" s="63">
        <v>0</v>
      </c>
      <c r="E7" s="63">
        <v>0</v>
      </c>
      <c r="F7" s="63">
        <v>0</v>
      </c>
      <c r="G7" s="63">
        <v>0</v>
      </c>
      <c r="H7" s="63">
        <v>0</v>
      </c>
      <c r="I7" s="63">
        <v>0</v>
      </c>
      <c r="J7" s="63">
        <v>0</v>
      </c>
      <c r="K7" s="63">
        <v>0</v>
      </c>
      <c r="L7" s="63">
        <v>0</v>
      </c>
      <c r="M7" s="63">
        <f t="shared" si="1"/>
        <v>0</v>
      </c>
    </row>
    <row r="8" spans="1:14" x14ac:dyDescent="0.35">
      <c r="A8" s="3" t="s">
        <v>8</v>
      </c>
      <c r="B8" s="63">
        <f>SUM(B9:B11)</f>
        <v>4.45</v>
      </c>
      <c r="C8" s="63">
        <f t="shared" ref="C8:L8" si="2">SUM(C9:C11)</f>
        <v>7.93</v>
      </c>
      <c r="D8" s="63">
        <f t="shared" si="2"/>
        <v>4.92</v>
      </c>
      <c r="E8" s="63">
        <f t="shared" si="2"/>
        <v>1.28</v>
      </c>
      <c r="F8" s="63">
        <f t="shared" si="2"/>
        <v>0.86</v>
      </c>
      <c r="G8" s="63">
        <f t="shared" si="2"/>
        <v>0.86</v>
      </c>
      <c r="H8" s="63">
        <f t="shared" si="2"/>
        <v>0.86</v>
      </c>
      <c r="I8" s="63">
        <f t="shared" si="2"/>
        <v>1.1200000000000001</v>
      </c>
      <c r="J8" s="63">
        <f t="shared" si="2"/>
        <v>1.1200000000000001</v>
      </c>
      <c r="K8" s="63">
        <f t="shared" si="2"/>
        <v>1.37</v>
      </c>
      <c r="L8" s="63">
        <f t="shared" si="2"/>
        <v>0</v>
      </c>
      <c r="M8" s="63">
        <f t="shared" si="1"/>
        <v>24.77</v>
      </c>
      <c r="N8" s="18"/>
    </row>
    <row r="9" spans="1:14" x14ac:dyDescent="0.35">
      <c r="A9" s="5" t="s">
        <v>5</v>
      </c>
      <c r="B9" s="78">
        <v>4.45</v>
      </c>
      <c r="C9" s="78">
        <v>7.93</v>
      </c>
      <c r="D9" s="78">
        <v>4.92</v>
      </c>
      <c r="E9" s="78">
        <v>1.28</v>
      </c>
      <c r="F9" s="78">
        <v>0.86</v>
      </c>
      <c r="G9" s="78">
        <v>0.86</v>
      </c>
      <c r="H9" s="78">
        <v>0.86</v>
      </c>
      <c r="I9" s="78">
        <v>1.1200000000000001</v>
      </c>
      <c r="J9" s="78">
        <v>1.1200000000000001</v>
      </c>
      <c r="K9" s="78">
        <v>1.37</v>
      </c>
      <c r="L9" s="63">
        <v>0</v>
      </c>
      <c r="M9" s="63">
        <f t="shared" si="1"/>
        <v>24.77</v>
      </c>
      <c r="N9" s="18"/>
    </row>
    <row r="10" spans="1:14" x14ac:dyDescent="0.35">
      <c r="A10" s="5" t="s">
        <v>6</v>
      </c>
      <c r="B10" s="63">
        <v>0</v>
      </c>
      <c r="C10" s="63">
        <v>0</v>
      </c>
      <c r="D10" s="63">
        <v>0</v>
      </c>
      <c r="E10" s="63">
        <v>0</v>
      </c>
      <c r="F10" s="63">
        <v>0</v>
      </c>
      <c r="G10" s="63">
        <v>0</v>
      </c>
      <c r="H10" s="63">
        <v>0</v>
      </c>
      <c r="I10" s="63">
        <v>0</v>
      </c>
      <c r="J10" s="63">
        <v>0</v>
      </c>
      <c r="K10" s="63">
        <v>0</v>
      </c>
      <c r="L10" s="63">
        <v>0</v>
      </c>
      <c r="M10" s="63">
        <f t="shared" si="1"/>
        <v>0</v>
      </c>
      <c r="N10" s="19"/>
    </row>
    <row r="11" spans="1:14" ht="29" x14ac:dyDescent="0.35">
      <c r="A11" s="5" t="s">
        <v>7</v>
      </c>
      <c r="B11" s="63">
        <v>0</v>
      </c>
      <c r="C11" s="63">
        <v>0</v>
      </c>
      <c r="D11" s="63">
        <v>0</v>
      </c>
      <c r="E11" s="63">
        <v>0</v>
      </c>
      <c r="F11" s="63">
        <v>0</v>
      </c>
      <c r="G11" s="63">
        <v>0</v>
      </c>
      <c r="H11" s="63">
        <v>0</v>
      </c>
      <c r="I11" s="63">
        <v>0</v>
      </c>
      <c r="J11" s="63">
        <v>0</v>
      </c>
      <c r="K11" s="63">
        <v>0</v>
      </c>
      <c r="L11" s="63">
        <v>0</v>
      </c>
      <c r="M11" s="63">
        <f t="shared" si="1"/>
        <v>0</v>
      </c>
      <c r="N11" s="19"/>
    </row>
    <row r="12" spans="1:14" x14ac:dyDescent="0.35">
      <c r="A12" s="3" t="s">
        <v>11</v>
      </c>
      <c r="B12" s="63">
        <f>SUM(B13:B15)</f>
        <v>-4.45</v>
      </c>
      <c r="C12" s="63">
        <f t="shared" ref="C12:L12" si="3">SUM(C13:C15)</f>
        <v>-7.93</v>
      </c>
      <c r="D12" s="63">
        <f t="shared" si="3"/>
        <v>-4.92</v>
      </c>
      <c r="E12" s="63">
        <f t="shared" si="3"/>
        <v>-1.28</v>
      </c>
      <c r="F12" s="63">
        <f t="shared" si="3"/>
        <v>-0.86</v>
      </c>
      <c r="G12" s="63">
        <f t="shared" si="3"/>
        <v>-0.86</v>
      </c>
      <c r="H12" s="63">
        <f t="shared" si="3"/>
        <v>-0.86</v>
      </c>
      <c r="I12" s="63">
        <f t="shared" si="3"/>
        <v>-1.1200000000000001</v>
      </c>
      <c r="J12" s="63">
        <f t="shared" si="3"/>
        <v>-1.1200000000000001</v>
      </c>
      <c r="K12" s="63">
        <f t="shared" si="3"/>
        <v>-1.37</v>
      </c>
      <c r="L12" s="63">
        <f t="shared" si="3"/>
        <v>0</v>
      </c>
      <c r="M12" s="63">
        <f t="shared" si="1"/>
        <v>-24.77</v>
      </c>
      <c r="N12" s="18"/>
    </row>
    <row r="13" spans="1:14" x14ac:dyDescent="0.35">
      <c r="A13" s="5" t="s">
        <v>5</v>
      </c>
      <c r="B13" s="78">
        <v>-4.45</v>
      </c>
      <c r="C13" s="78">
        <v>-7.93</v>
      </c>
      <c r="D13" s="78">
        <v>-4.92</v>
      </c>
      <c r="E13" s="78">
        <v>-1.28</v>
      </c>
      <c r="F13" s="78">
        <v>-0.86</v>
      </c>
      <c r="G13" s="78">
        <v>-0.86</v>
      </c>
      <c r="H13" s="78">
        <v>-0.86</v>
      </c>
      <c r="I13" s="78">
        <v>-1.1200000000000001</v>
      </c>
      <c r="J13" s="78">
        <v>-1.1200000000000001</v>
      </c>
      <c r="K13" s="78">
        <v>-1.37</v>
      </c>
      <c r="L13" s="63">
        <v>0</v>
      </c>
      <c r="M13" s="63">
        <f t="shared" si="1"/>
        <v>-24.77</v>
      </c>
      <c r="N13" s="18"/>
    </row>
    <row r="14" spans="1:14" x14ac:dyDescent="0.35">
      <c r="A14" s="5" t="s">
        <v>6</v>
      </c>
      <c r="B14" s="63">
        <v>0</v>
      </c>
      <c r="C14" s="63">
        <v>0</v>
      </c>
      <c r="D14" s="63">
        <v>0</v>
      </c>
      <c r="E14" s="63">
        <v>0</v>
      </c>
      <c r="F14" s="63">
        <v>0</v>
      </c>
      <c r="G14" s="63">
        <v>0</v>
      </c>
      <c r="H14" s="63">
        <v>0</v>
      </c>
      <c r="I14" s="63">
        <v>0</v>
      </c>
      <c r="J14" s="63">
        <v>0</v>
      </c>
      <c r="K14" s="63">
        <v>0</v>
      </c>
      <c r="L14" s="63">
        <v>0</v>
      </c>
      <c r="M14" s="63">
        <f t="shared" si="1"/>
        <v>0</v>
      </c>
      <c r="N14" s="17"/>
    </row>
    <row r="15" spans="1:14" ht="29" x14ac:dyDescent="0.35">
      <c r="A15" s="5" t="s">
        <v>7</v>
      </c>
      <c r="B15" s="63">
        <v>0</v>
      </c>
      <c r="C15" s="63">
        <v>0</v>
      </c>
      <c r="D15" s="63">
        <v>0</v>
      </c>
      <c r="E15" s="63">
        <v>0</v>
      </c>
      <c r="F15" s="63">
        <v>0</v>
      </c>
      <c r="G15" s="63">
        <v>0</v>
      </c>
      <c r="H15" s="63">
        <v>0</v>
      </c>
      <c r="I15" s="63">
        <v>0</v>
      </c>
      <c r="J15" s="63">
        <v>0</v>
      </c>
      <c r="K15" s="63">
        <v>0</v>
      </c>
      <c r="L15" s="63">
        <v>0</v>
      </c>
      <c r="M15" s="63">
        <f t="shared" si="1"/>
        <v>0</v>
      </c>
    </row>
    <row r="16" spans="1:14" ht="43.5" x14ac:dyDescent="0.35">
      <c r="A16" s="3" t="s">
        <v>9</v>
      </c>
      <c r="B16" s="78">
        <v>28.93</v>
      </c>
      <c r="C16" s="78">
        <v>51.58</v>
      </c>
      <c r="D16" s="78">
        <v>32.04</v>
      </c>
      <c r="E16" s="78">
        <v>8.32</v>
      </c>
      <c r="F16" s="78">
        <v>5.61</v>
      </c>
      <c r="G16" s="78">
        <v>5.61</v>
      </c>
      <c r="H16" s="78">
        <v>5.61</v>
      </c>
      <c r="I16" s="78">
        <v>7.27</v>
      </c>
      <c r="J16" s="78">
        <v>7.27</v>
      </c>
      <c r="K16" s="78">
        <v>8.93</v>
      </c>
      <c r="L16" s="63">
        <v>0</v>
      </c>
      <c r="M16" s="63">
        <f t="shared" si="1"/>
        <v>161.17000000000002</v>
      </c>
    </row>
    <row r="17" spans="1:13" ht="29" x14ac:dyDescent="0.35">
      <c r="A17" s="3" t="s">
        <v>10</v>
      </c>
      <c r="B17" s="63">
        <f>SUM(B18:B20)</f>
        <v>0</v>
      </c>
      <c r="C17" s="63">
        <f t="shared" ref="C17:L17" si="4">SUM(C18:C20)</f>
        <v>0</v>
      </c>
      <c r="D17" s="63">
        <f t="shared" si="4"/>
        <v>0</v>
      </c>
      <c r="E17" s="63">
        <f t="shared" si="4"/>
        <v>0</v>
      </c>
      <c r="F17" s="63">
        <f t="shared" si="4"/>
        <v>0</v>
      </c>
      <c r="G17" s="63">
        <f t="shared" si="4"/>
        <v>0</v>
      </c>
      <c r="H17" s="63">
        <f t="shared" si="4"/>
        <v>0</v>
      </c>
      <c r="I17" s="63">
        <f t="shared" si="4"/>
        <v>0</v>
      </c>
      <c r="J17" s="63">
        <f t="shared" si="4"/>
        <v>0</v>
      </c>
      <c r="K17" s="63">
        <f t="shared" si="4"/>
        <v>0</v>
      </c>
      <c r="L17" s="63">
        <f t="shared" si="4"/>
        <v>0</v>
      </c>
      <c r="M17" s="63">
        <f t="shared" si="1"/>
        <v>0</v>
      </c>
    </row>
    <row r="18" spans="1:13" x14ac:dyDescent="0.35">
      <c r="A18" s="5" t="s">
        <v>5</v>
      </c>
      <c r="B18" s="63">
        <v>0</v>
      </c>
      <c r="C18" s="63">
        <v>0</v>
      </c>
      <c r="D18" s="63">
        <v>0</v>
      </c>
      <c r="E18" s="63">
        <v>0</v>
      </c>
      <c r="F18" s="63">
        <v>0</v>
      </c>
      <c r="G18" s="63">
        <v>0</v>
      </c>
      <c r="H18" s="63">
        <v>0</v>
      </c>
      <c r="I18" s="63">
        <v>0</v>
      </c>
      <c r="J18" s="63">
        <v>0</v>
      </c>
      <c r="K18" s="63">
        <v>0</v>
      </c>
      <c r="L18" s="63">
        <v>0</v>
      </c>
      <c r="M18" s="63">
        <f t="shared" si="1"/>
        <v>0</v>
      </c>
    </row>
    <row r="19" spans="1:13" x14ac:dyDescent="0.35">
      <c r="A19" s="5" t="s">
        <v>6</v>
      </c>
      <c r="B19" s="63">
        <v>0</v>
      </c>
      <c r="C19" s="63">
        <v>0</v>
      </c>
      <c r="D19" s="63">
        <v>0</v>
      </c>
      <c r="E19" s="63">
        <v>0</v>
      </c>
      <c r="F19" s="63">
        <v>0</v>
      </c>
      <c r="G19" s="63">
        <v>0</v>
      </c>
      <c r="H19" s="63">
        <v>0</v>
      </c>
      <c r="I19" s="63">
        <v>0</v>
      </c>
      <c r="J19" s="63">
        <v>0</v>
      </c>
      <c r="K19" s="63">
        <v>0</v>
      </c>
      <c r="L19" s="63">
        <v>0</v>
      </c>
      <c r="M19" s="63">
        <f t="shared" si="1"/>
        <v>0</v>
      </c>
    </row>
    <row r="20" spans="1:13" ht="29" x14ac:dyDescent="0.35">
      <c r="A20" s="5" t="s">
        <v>7</v>
      </c>
      <c r="B20" s="63">
        <v>0</v>
      </c>
      <c r="C20" s="63">
        <v>0</v>
      </c>
      <c r="D20" s="63">
        <v>0</v>
      </c>
      <c r="E20" s="63">
        <v>0</v>
      </c>
      <c r="F20" s="63">
        <v>0</v>
      </c>
      <c r="G20" s="63">
        <v>0</v>
      </c>
      <c r="H20" s="63">
        <v>0</v>
      </c>
      <c r="I20" s="63">
        <v>0</v>
      </c>
      <c r="J20" s="63">
        <v>0</v>
      </c>
      <c r="K20" s="63">
        <v>0</v>
      </c>
      <c r="L20" s="63">
        <v>0</v>
      </c>
      <c r="M20" s="63">
        <f t="shared" si="1"/>
        <v>0</v>
      </c>
    </row>
    <row r="21" spans="1:13" x14ac:dyDescent="0.35">
      <c r="A21" s="5"/>
      <c r="B21" s="15"/>
      <c r="C21" s="15"/>
      <c r="D21" s="15"/>
      <c r="E21" s="15"/>
      <c r="F21" s="15"/>
      <c r="G21" s="15"/>
      <c r="H21" s="15"/>
      <c r="I21" s="15"/>
      <c r="J21" s="15"/>
      <c r="K21" s="15"/>
      <c r="L21" s="15"/>
      <c r="M21" s="15"/>
    </row>
    <row r="22" spans="1:13" ht="156.75" customHeight="1" x14ac:dyDescent="0.35">
      <c r="A22" s="5" t="s">
        <v>12</v>
      </c>
      <c r="B22" s="290" t="s">
        <v>273</v>
      </c>
      <c r="C22" s="290"/>
      <c r="D22" s="290"/>
      <c r="E22" s="290"/>
      <c r="F22" s="290"/>
      <c r="G22" s="290"/>
      <c r="H22" s="290"/>
      <c r="I22" s="290"/>
      <c r="J22" s="290"/>
      <c r="K22" s="290"/>
      <c r="L22" s="290"/>
      <c r="M22" s="290"/>
    </row>
    <row r="23" spans="1:13" ht="408.75" customHeight="1" x14ac:dyDescent="0.35">
      <c r="A23" s="5" t="s">
        <v>13</v>
      </c>
      <c r="B23" s="290" t="s">
        <v>274</v>
      </c>
      <c r="C23" s="290"/>
      <c r="D23" s="290"/>
      <c r="E23" s="290"/>
      <c r="F23" s="290"/>
      <c r="G23" s="290"/>
      <c r="H23" s="290"/>
      <c r="I23" s="290"/>
      <c r="J23" s="290"/>
      <c r="K23" s="290"/>
      <c r="L23" s="290"/>
      <c r="M23" s="290"/>
    </row>
    <row r="26" spans="1:13" x14ac:dyDescent="0.35">
      <c r="A26" s="289" t="s">
        <v>14</v>
      </c>
      <c r="B26" s="289"/>
      <c r="C26" s="289"/>
      <c r="D26" s="289"/>
      <c r="E26" s="289"/>
      <c r="F26" s="289"/>
      <c r="G26" s="289"/>
      <c r="H26" s="289"/>
      <c r="I26" s="289"/>
      <c r="J26" s="289"/>
    </row>
    <row r="27" spans="1:13" x14ac:dyDescent="0.35">
      <c r="A27" s="291" t="s">
        <v>15</v>
      </c>
      <c r="B27" s="291"/>
      <c r="C27" s="291"/>
      <c r="D27" s="291"/>
      <c r="E27" s="291"/>
      <c r="F27" s="291"/>
      <c r="G27" s="291"/>
      <c r="H27" s="291"/>
      <c r="I27" s="291"/>
      <c r="J27" s="291"/>
    </row>
    <row r="28" spans="1:13" x14ac:dyDescent="0.35">
      <c r="A28" s="290" t="s">
        <v>16</v>
      </c>
      <c r="B28" s="290"/>
      <c r="C28" s="6">
        <v>0</v>
      </c>
      <c r="D28" s="5">
        <v>1</v>
      </c>
      <c r="E28" s="5">
        <v>2</v>
      </c>
      <c r="F28" s="5">
        <v>3</v>
      </c>
      <c r="G28" s="5">
        <v>5</v>
      </c>
      <c r="H28" s="5">
        <v>10</v>
      </c>
      <c r="I28" s="292" t="s">
        <v>3</v>
      </c>
      <c r="J28" s="292"/>
    </row>
    <row r="29" spans="1:13" ht="29" x14ac:dyDescent="0.35">
      <c r="A29" s="15" t="s">
        <v>17</v>
      </c>
      <c r="B29" s="5" t="s">
        <v>20</v>
      </c>
      <c r="C29" s="15"/>
      <c r="D29" s="15"/>
      <c r="E29" s="15"/>
      <c r="F29" s="15"/>
      <c r="G29" s="15"/>
      <c r="H29" s="15"/>
      <c r="I29" s="290"/>
      <c r="J29" s="290"/>
    </row>
    <row r="30" spans="1:13" ht="43.5" x14ac:dyDescent="0.35">
      <c r="A30" s="15" t="s">
        <v>18</v>
      </c>
      <c r="B30" s="5" t="s">
        <v>21</v>
      </c>
      <c r="C30" s="15"/>
      <c r="D30" s="15"/>
      <c r="E30" s="15"/>
      <c r="F30" s="15"/>
      <c r="G30" s="15"/>
      <c r="H30" s="15"/>
      <c r="I30" s="294"/>
      <c r="J30" s="296"/>
    </row>
    <row r="31" spans="1:13" ht="58" x14ac:dyDescent="0.35">
      <c r="A31" s="15" t="s">
        <v>19</v>
      </c>
      <c r="B31" s="7" t="s">
        <v>22</v>
      </c>
      <c r="C31" s="15"/>
      <c r="D31" s="15"/>
      <c r="E31" s="15"/>
      <c r="F31" s="15"/>
      <c r="G31" s="15"/>
      <c r="H31" s="15"/>
      <c r="I31" s="290"/>
      <c r="J31" s="290"/>
    </row>
    <row r="32" spans="1:13" x14ac:dyDescent="0.35">
      <c r="A32" s="8"/>
      <c r="B32" s="5" t="s">
        <v>23</v>
      </c>
      <c r="C32" s="15"/>
      <c r="D32" s="15"/>
      <c r="E32" s="15"/>
      <c r="F32" s="15"/>
      <c r="G32" s="15"/>
      <c r="H32" s="15"/>
      <c r="I32" s="290"/>
      <c r="J32" s="290"/>
    </row>
    <row r="33" spans="1:10" ht="147" customHeight="1" x14ac:dyDescent="0.35">
      <c r="A33" s="290" t="s">
        <v>24</v>
      </c>
      <c r="B33" s="5" t="s">
        <v>20</v>
      </c>
      <c r="C33" s="290"/>
      <c r="D33" s="290"/>
      <c r="E33" s="290"/>
      <c r="F33" s="290"/>
      <c r="G33" s="290"/>
      <c r="H33" s="290"/>
      <c r="I33" s="290"/>
      <c r="J33" s="290"/>
    </row>
    <row r="34" spans="1:10" ht="132" customHeight="1" x14ac:dyDescent="0.35">
      <c r="A34" s="290"/>
      <c r="B34" s="5" t="s">
        <v>21</v>
      </c>
      <c r="C34" s="306"/>
      <c r="D34" s="306"/>
      <c r="E34" s="306"/>
      <c r="F34" s="306"/>
      <c r="G34" s="306"/>
      <c r="H34" s="306"/>
      <c r="I34" s="306"/>
      <c r="J34" s="306"/>
    </row>
    <row r="35" spans="1:10" ht="153" customHeight="1" x14ac:dyDescent="0.35">
      <c r="A35" s="290"/>
      <c r="B35" s="7" t="s">
        <v>25</v>
      </c>
      <c r="C35" s="306"/>
      <c r="D35" s="306"/>
      <c r="E35" s="306"/>
      <c r="F35" s="306"/>
      <c r="G35" s="306"/>
      <c r="H35" s="306"/>
      <c r="I35" s="306"/>
      <c r="J35" s="306"/>
    </row>
    <row r="36" spans="1:10" x14ac:dyDescent="0.35">
      <c r="A36" s="290"/>
      <c r="B36" s="5" t="s">
        <v>23</v>
      </c>
      <c r="C36" s="15"/>
      <c r="D36" s="15"/>
      <c r="E36" s="15"/>
      <c r="F36" s="15"/>
      <c r="G36" s="15"/>
      <c r="H36" s="15"/>
      <c r="I36" s="290"/>
      <c r="J36" s="290"/>
    </row>
    <row r="37" spans="1:10" ht="58" x14ac:dyDescent="0.35">
      <c r="A37" s="290" t="s">
        <v>26</v>
      </c>
      <c r="B37" s="5" t="s">
        <v>22</v>
      </c>
      <c r="C37" s="294"/>
      <c r="D37" s="295"/>
      <c r="E37" s="295"/>
      <c r="F37" s="295"/>
      <c r="G37" s="295"/>
      <c r="H37" s="295"/>
      <c r="I37" s="295"/>
      <c r="J37" s="296"/>
    </row>
    <row r="38" spans="1:10" x14ac:dyDescent="0.35">
      <c r="A38" s="290"/>
      <c r="B38" s="5" t="s">
        <v>23</v>
      </c>
      <c r="C38" s="15"/>
      <c r="D38" s="15"/>
      <c r="E38" s="15"/>
      <c r="F38" s="15"/>
      <c r="G38" s="15"/>
      <c r="H38" s="15"/>
      <c r="I38" s="290"/>
      <c r="J38" s="290"/>
    </row>
    <row r="39" spans="1:10" ht="43.5" x14ac:dyDescent="0.35">
      <c r="A39" s="15" t="s">
        <v>13</v>
      </c>
      <c r="B39" s="294"/>
      <c r="C39" s="295"/>
      <c r="D39" s="295"/>
      <c r="E39" s="295"/>
      <c r="F39" s="295"/>
      <c r="G39" s="295"/>
      <c r="H39" s="295"/>
      <c r="I39" s="295"/>
      <c r="J39" s="296"/>
    </row>
  </sheetData>
  <mergeCells count="22">
    <mergeCell ref="I31:J31"/>
    <mergeCell ref="A1:M1"/>
    <mergeCell ref="A2:A3"/>
    <mergeCell ref="B2:M2"/>
    <mergeCell ref="B22:M22"/>
    <mergeCell ref="B23:M23"/>
    <mergeCell ref="A26:J26"/>
    <mergeCell ref="A27:J27"/>
    <mergeCell ref="A28:B28"/>
    <mergeCell ref="I28:J28"/>
    <mergeCell ref="I29:J29"/>
    <mergeCell ref="I30:J30"/>
    <mergeCell ref="A37:A38"/>
    <mergeCell ref="C37:J37"/>
    <mergeCell ref="I38:J38"/>
    <mergeCell ref="B39:J39"/>
    <mergeCell ref="I32:J32"/>
    <mergeCell ref="A33:A36"/>
    <mergeCell ref="C33:J33"/>
    <mergeCell ref="C34:J34"/>
    <mergeCell ref="C35:J35"/>
    <mergeCell ref="I36:J36"/>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workbookViewId="0">
      <selection activeCell="B12" sqref="B12"/>
    </sheetView>
  </sheetViews>
  <sheetFormatPr defaultRowHeight="14.5" x14ac:dyDescent="0.35"/>
  <cols>
    <col min="1" max="1" width="33.7265625" customWidth="1"/>
  </cols>
  <sheetData>
    <row r="1" spans="1:16" x14ac:dyDescent="0.35">
      <c r="A1" s="289"/>
      <c r="B1" s="289"/>
      <c r="C1" s="289"/>
      <c r="D1" s="289"/>
      <c r="E1" s="289"/>
      <c r="F1" s="289"/>
      <c r="G1" s="289"/>
      <c r="H1" s="289"/>
      <c r="I1" s="289"/>
      <c r="J1" s="289"/>
      <c r="K1" s="289"/>
      <c r="L1" s="289"/>
      <c r="M1" s="289"/>
    </row>
    <row r="2" spans="1:16" x14ac:dyDescent="0.35">
      <c r="A2" s="290" t="s">
        <v>1</v>
      </c>
      <c r="B2" s="291" t="s">
        <v>2</v>
      </c>
      <c r="C2" s="291"/>
      <c r="D2" s="291"/>
      <c r="E2" s="291"/>
      <c r="F2" s="291"/>
      <c r="G2" s="291"/>
      <c r="H2" s="291"/>
      <c r="I2" s="291"/>
      <c r="J2" s="291"/>
      <c r="K2" s="291"/>
      <c r="L2" s="291"/>
      <c r="M2" s="291"/>
    </row>
    <row r="3" spans="1:16" ht="29" x14ac:dyDescent="0.35">
      <c r="A3" s="290"/>
      <c r="B3" s="1">
        <v>0</v>
      </c>
      <c r="C3" s="1">
        <v>1</v>
      </c>
      <c r="D3" s="1">
        <v>2</v>
      </c>
      <c r="E3" s="1">
        <v>3</v>
      </c>
      <c r="F3" s="1">
        <v>4</v>
      </c>
      <c r="G3" s="1">
        <v>5</v>
      </c>
      <c r="H3" s="1">
        <v>6</v>
      </c>
      <c r="I3" s="1">
        <v>7</v>
      </c>
      <c r="J3" s="1">
        <v>8</v>
      </c>
      <c r="K3" s="1">
        <v>9</v>
      </c>
      <c r="L3" s="1">
        <v>10</v>
      </c>
      <c r="M3" s="2" t="s">
        <v>3</v>
      </c>
    </row>
    <row r="4" spans="1:16" x14ac:dyDescent="0.35">
      <c r="A4" s="3" t="s">
        <v>4</v>
      </c>
      <c r="B4" s="114">
        <f>SUM(B5:B7)</f>
        <v>1.18</v>
      </c>
      <c r="C4" s="114">
        <f t="shared" ref="C4:L4" si="0">SUM(C5:C7)</f>
        <v>4.72</v>
      </c>
      <c r="D4" s="114">
        <f t="shared" si="0"/>
        <v>4.72</v>
      </c>
      <c r="E4" s="114">
        <f t="shared" si="0"/>
        <v>4.72</v>
      </c>
      <c r="F4" s="114">
        <f t="shared" si="0"/>
        <v>4.72</v>
      </c>
      <c r="G4" s="114">
        <f t="shared" si="0"/>
        <v>4.72</v>
      </c>
      <c r="H4" s="114">
        <f t="shared" si="0"/>
        <v>4.72</v>
      </c>
      <c r="I4" s="114">
        <f t="shared" si="0"/>
        <v>4.72</v>
      </c>
      <c r="J4" s="114">
        <f t="shared" si="0"/>
        <v>4.72</v>
      </c>
      <c r="K4" s="114">
        <f t="shared" si="0"/>
        <v>4.72</v>
      </c>
      <c r="L4" s="114">
        <f t="shared" si="0"/>
        <v>4.72</v>
      </c>
      <c r="M4" s="114">
        <f>SUM(B4:L4)</f>
        <v>48.379999999999995</v>
      </c>
    </row>
    <row r="5" spans="1:16" x14ac:dyDescent="0.35">
      <c r="A5" s="5" t="s">
        <v>5</v>
      </c>
      <c r="B5" s="114">
        <v>1.18</v>
      </c>
      <c r="C5" s="114">
        <v>4.72</v>
      </c>
      <c r="D5" s="114">
        <v>4.72</v>
      </c>
      <c r="E5" s="114">
        <v>4.72</v>
      </c>
      <c r="F5" s="114">
        <v>4.72</v>
      </c>
      <c r="G5" s="114">
        <v>4.72</v>
      </c>
      <c r="H5" s="114">
        <v>4.72</v>
      </c>
      <c r="I5" s="114">
        <v>4.72</v>
      </c>
      <c r="J5" s="114">
        <v>4.72</v>
      </c>
      <c r="K5" s="114">
        <v>4.72</v>
      </c>
      <c r="L5" s="114">
        <v>4.72</v>
      </c>
      <c r="M5" s="114">
        <f t="shared" ref="M5:M20" si="1">SUM(B5:L5)</f>
        <v>48.379999999999995</v>
      </c>
    </row>
    <row r="6" spans="1:16" x14ac:dyDescent="0.35">
      <c r="A6" s="5" t="s">
        <v>6</v>
      </c>
      <c r="B6" s="114">
        <v>0</v>
      </c>
      <c r="C6" s="114">
        <v>0</v>
      </c>
      <c r="D6" s="114">
        <v>0</v>
      </c>
      <c r="E6" s="114">
        <v>0</v>
      </c>
      <c r="F6" s="114">
        <v>0</v>
      </c>
      <c r="G6" s="114">
        <v>0</v>
      </c>
      <c r="H6" s="114">
        <v>0</v>
      </c>
      <c r="I6" s="114">
        <v>0</v>
      </c>
      <c r="J6" s="114">
        <v>0</v>
      </c>
      <c r="K6" s="114">
        <v>0</v>
      </c>
      <c r="L6" s="114">
        <v>0</v>
      </c>
      <c r="M6" s="114">
        <f t="shared" si="1"/>
        <v>0</v>
      </c>
    </row>
    <row r="7" spans="1:16" x14ac:dyDescent="0.35">
      <c r="A7" s="5" t="s">
        <v>7</v>
      </c>
      <c r="B7" s="114">
        <v>0</v>
      </c>
      <c r="C7" s="114">
        <v>0</v>
      </c>
      <c r="D7" s="114">
        <v>0</v>
      </c>
      <c r="E7" s="114">
        <v>0</v>
      </c>
      <c r="F7" s="114">
        <v>0</v>
      </c>
      <c r="G7" s="114">
        <v>0</v>
      </c>
      <c r="H7" s="114">
        <v>0</v>
      </c>
      <c r="I7" s="114">
        <v>0</v>
      </c>
      <c r="J7" s="114">
        <v>0</v>
      </c>
      <c r="K7" s="114">
        <v>0</v>
      </c>
      <c r="L7" s="114">
        <v>0</v>
      </c>
      <c r="M7" s="114">
        <f t="shared" si="1"/>
        <v>0</v>
      </c>
    </row>
    <row r="8" spans="1:16" x14ac:dyDescent="0.35">
      <c r="A8" s="3" t="s">
        <v>8</v>
      </c>
      <c r="B8" s="114">
        <f>SUM(B9:B11)</f>
        <v>1.45</v>
      </c>
      <c r="C8" s="114">
        <f t="shared" ref="C8:L8" si="2">SUM(C9:C11)</f>
        <v>1.93</v>
      </c>
      <c r="D8" s="114">
        <f t="shared" si="2"/>
        <v>1.93</v>
      </c>
      <c r="E8" s="114">
        <f t="shared" si="2"/>
        <v>1.93</v>
      </c>
      <c r="F8" s="114">
        <f t="shared" si="2"/>
        <v>1.66</v>
      </c>
      <c r="G8" s="114">
        <f t="shared" si="2"/>
        <v>0.85</v>
      </c>
      <c r="H8" s="114">
        <f t="shared" si="2"/>
        <v>0.85</v>
      </c>
      <c r="I8" s="114">
        <f t="shared" si="2"/>
        <v>0.85</v>
      </c>
      <c r="J8" s="114">
        <f t="shared" si="2"/>
        <v>0.85</v>
      </c>
      <c r="K8" s="114">
        <f t="shared" si="2"/>
        <v>0.85</v>
      </c>
      <c r="L8" s="114">
        <f t="shared" si="2"/>
        <v>0.85</v>
      </c>
      <c r="M8" s="114">
        <f t="shared" si="1"/>
        <v>13.999999999999996</v>
      </c>
    </row>
    <row r="9" spans="1:16" x14ac:dyDescent="0.35">
      <c r="A9" s="5" t="s">
        <v>5</v>
      </c>
      <c r="B9" s="114">
        <v>1.45</v>
      </c>
      <c r="C9" s="114">
        <v>1.93</v>
      </c>
      <c r="D9" s="114">
        <v>1.93</v>
      </c>
      <c r="E9" s="114">
        <v>1.93</v>
      </c>
      <c r="F9" s="114">
        <v>1.66</v>
      </c>
      <c r="G9" s="114">
        <v>0.85</v>
      </c>
      <c r="H9" s="114">
        <v>0.85</v>
      </c>
      <c r="I9" s="114">
        <v>0.85</v>
      </c>
      <c r="J9" s="114">
        <v>0.85</v>
      </c>
      <c r="K9" s="114">
        <v>0.85</v>
      </c>
      <c r="L9" s="114">
        <v>0.85</v>
      </c>
      <c r="M9" s="114">
        <f t="shared" si="1"/>
        <v>13.999999999999996</v>
      </c>
    </row>
    <row r="10" spans="1:16" x14ac:dyDescent="0.35">
      <c r="A10" s="5" t="s">
        <v>6</v>
      </c>
      <c r="B10" s="114">
        <v>0</v>
      </c>
      <c r="C10" s="114">
        <v>0</v>
      </c>
      <c r="D10" s="114">
        <v>0</v>
      </c>
      <c r="E10" s="114">
        <v>0</v>
      </c>
      <c r="F10" s="114">
        <v>0</v>
      </c>
      <c r="G10" s="114">
        <v>0</v>
      </c>
      <c r="H10" s="114">
        <v>0</v>
      </c>
      <c r="I10" s="114">
        <v>0</v>
      </c>
      <c r="J10" s="114">
        <v>0</v>
      </c>
      <c r="K10" s="114">
        <v>0</v>
      </c>
      <c r="L10" s="114">
        <v>0</v>
      </c>
      <c r="M10" s="114">
        <f t="shared" si="1"/>
        <v>0</v>
      </c>
    </row>
    <row r="11" spans="1:16" x14ac:dyDescent="0.35">
      <c r="A11" s="5" t="s">
        <v>7</v>
      </c>
      <c r="B11" s="114">
        <v>0</v>
      </c>
      <c r="C11" s="114">
        <v>0</v>
      </c>
      <c r="D11" s="114">
        <v>0</v>
      </c>
      <c r="E11" s="114">
        <v>0</v>
      </c>
      <c r="F11" s="114">
        <v>0</v>
      </c>
      <c r="G11" s="114">
        <v>0</v>
      </c>
      <c r="H11" s="114">
        <v>0</v>
      </c>
      <c r="I11" s="114">
        <v>0</v>
      </c>
      <c r="J11" s="114">
        <v>0</v>
      </c>
      <c r="K11" s="114">
        <v>0</v>
      </c>
      <c r="L11" s="114">
        <v>0</v>
      </c>
      <c r="M11" s="114">
        <f t="shared" si="1"/>
        <v>0</v>
      </c>
    </row>
    <row r="12" spans="1:16" x14ac:dyDescent="0.35">
      <c r="A12" s="3" t="s">
        <v>11</v>
      </c>
      <c r="B12" s="114">
        <f>SUM(B13:B15)</f>
        <v>-0.27</v>
      </c>
      <c r="C12" s="114">
        <f t="shared" ref="C12:L12" si="3">SUM(C13:C15)</f>
        <v>2.79</v>
      </c>
      <c r="D12" s="114">
        <f t="shared" si="3"/>
        <v>2.79</v>
      </c>
      <c r="E12" s="114">
        <f t="shared" si="3"/>
        <v>2.79</v>
      </c>
      <c r="F12" s="114">
        <f t="shared" si="3"/>
        <v>3.06</v>
      </c>
      <c r="G12" s="114">
        <f t="shared" si="3"/>
        <v>3.87</v>
      </c>
      <c r="H12" s="114">
        <f t="shared" si="3"/>
        <v>3.87</v>
      </c>
      <c r="I12" s="114">
        <f t="shared" si="3"/>
        <v>3.87</v>
      </c>
      <c r="J12" s="114">
        <f t="shared" si="3"/>
        <v>3.87</v>
      </c>
      <c r="K12" s="114">
        <f t="shared" si="3"/>
        <v>3.87</v>
      </c>
      <c r="L12" s="114">
        <f t="shared" si="3"/>
        <v>3.87</v>
      </c>
      <c r="M12" s="114">
        <f t="shared" si="1"/>
        <v>34.380000000000003</v>
      </c>
    </row>
    <row r="13" spans="1:16" ht="15" thickBot="1" x14ac:dyDescent="0.4">
      <c r="A13" s="5" t="s">
        <v>5</v>
      </c>
      <c r="B13" s="114">
        <v>-0.27</v>
      </c>
      <c r="C13" s="114">
        <v>2.79</v>
      </c>
      <c r="D13" s="114">
        <v>2.79</v>
      </c>
      <c r="E13" s="114">
        <v>2.79</v>
      </c>
      <c r="F13" s="114">
        <v>3.06</v>
      </c>
      <c r="G13" s="114">
        <v>3.87</v>
      </c>
      <c r="H13" s="114">
        <v>3.87</v>
      </c>
      <c r="I13" s="114">
        <v>3.87</v>
      </c>
      <c r="J13" s="114">
        <v>3.87</v>
      </c>
      <c r="K13" s="114">
        <v>3.87</v>
      </c>
      <c r="L13" s="114">
        <v>3.87</v>
      </c>
      <c r="M13" s="114">
        <f t="shared" si="1"/>
        <v>34.380000000000003</v>
      </c>
    </row>
    <row r="14" spans="1:16" ht="15" thickBot="1" x14ac:dyDescent="0.4">
      <c r="A14" s="5" t="s">
        <v>6</v>
      </c>
      <c r="B14" s="114">
        <v>0</v>
      </c>
      <c r="C14" s="114">
        <v>0</v>
      </c>
      <c r="D14" s="114">
        <v>0</v>
      </c>
      <c r="E14" s="114">
        <v>0</v>
      </c>
      <c r="F14" s="114">
        <v>0</v>
      </c>
      <c r="G14" s="114">
        <v>0</v>
      </c>
      <c r="H14" s="114">
        <v>0</v>
      </c>
      <c r="I14" s="114">
        <v>0</v>
      </c>
      <c r="J14" s="114">
        <v>0</v>
      </c>
      <c r="K14" s="114">
        <v>0</v>
      </c>
      <c r="L14" s="114">
        <v>0</v>
      </c>
      <c r="M14" s="114">
        <f t="shared" si="1"/>
        <v>0</v>
      </c>
      <c r="O14" s="67"/>
      <c r="P14" s="74"/>
    </row>
    <row r="15" spans="1:16" ht="15" thickBot="1" x14ac:dyDescent="0.4">
      <c r="A15" s="5" t="s">
        <v>7</v>
      </c>
      <c r="B15" s="114">
        <v>0</v>
      </c>
      <c r="C15" s="114">
        <v>0</v>
      </c>
      <c r="D15" s="114">
        <v>0</v>
      </c>
      <c r="E15" s="114">
        <v>0</v>
      </c>
      <c r="F15" s="114">
        <v>0</v>
      </c>
      <c r="G15" s="114">
        <v>0</v>
      </c>
      <c r="H15" s="114">
        <v>0</v>
      </c>
      <c r="I15" s="114">
        <v>0</v>
      </c>
      <c r="J15" s="114">
        <v>0</v>
      </c>
      <c r="K15" s="114">
        <v>0</v>
      </c>
      <c r="L15" s="114">
        <v>0</v>
      </c>
      <c r="M15" s="114">
        <f t="shared" si="1"/>
        <v>0</v>
      </c>
      <c r="O15" s="67"/>
      <c r="P15" s="74"/>
    </row>
    <row r="16" spans="1:16" ht="29" x14ac:dyDescent="0.35">
      <c r="A16" s="3" t="s">
        <v>9</v>
      </c>
      <c r="B16" s="114">
        <v>5.35</v>
      </c>
      <c r="C16" s="114">
        <v>0</v>
      </c>
      <c r="D16" s="114">
        <v>0</v>
      </c>
      <c r="E16" s="114">
        <v>0</v>
      </c>
      <c r="F16" s="114">
        <v>0</v>
      </c>
      <c r="G16" s="114">
        <v>0</v>
      </c>
      <c r="H16" s="114">
        <v>0</v>
      </c>
      <c r="I16" s="114">
        <v>0</v>
      </c>
      <c r="J16" s="114">
        <v>0</v>
      </c>
      <c r="K16" s="114">
        <v>0</v>
      </c>
      <c r="L16" s="114">
        <v>0</v>
      </c>
      <c r="M16" s="114">
        <f t="shared" si="1"/>
        <v>5.35</v>
      </c>
    </row>
    <row r="17" spans="1:13" x14ac:dyDescent="0.35">
      <c r="A17" s="3" t="s">
        <v>10</v>
      </c>
      <c r="B17" s="114">
        <f>SUM(B18:B20)</f>
        <v>0</v>
      </c>
      <c r="C17" s="114">
        <v>0</v>
      </c>
      <c r="D17" s="114">
        <v>0</v>
      </c>
      <c r="E17" s="114">
        <v>0</v>
      </c>
      <c r="F17" s="114">
        <v>0</v>
      </c>
      <c r="G17" s="114">
        <v>0</v>
      </c>
      <c r="H17" s="114">
        <v>0</v>
      </c>
      <c r="I17" s="114">
        <v>0</v>
      </c>
      <c r="J17" s="114">
        <v>0</v>
      </c>
      <c r="K17" s="114">
        <v>0</v>
      </c>
      <c r="L17" s="114">
        <v>0</v>
      </c>
      <c r="M17" s="114">
        <f t="shared" si="1"/>
        <v>0</v>
      </c>
    </row>
    <row r="18" spans="1:13" x14ac:dyDescent="0.35">
      <c r="A18" s="5" t="s">
        <v>5</v>
      </c>
      <c r="B18" s="114">
        <v>0</v>
      </c>
      <c r="C18" s="114">
        <v>0</v>
      </c>
      <c r="D18" s="114">
        <v>0</v>
      </c>
      <c r="E18" s="114">
        <v>0</v>
      </c>
      <c r="F18" s="114">
        <v>0</v>
      </c>
      <c r="G18" s="114">
        <v>0</v>
      </c>
      <c r="H18" s="114">
        <v>0</v>
      </c>
      <c r="I18" s="114">
        <v>0</v>
      </c>
      <c r="J18" s="114">
        <v>0</v>
      </c>
      <c r="K18" s="114">
        <v>0</v>
      </c>
      <c r="L18" s="114">
        <v>0</v>
      </c>
      <c r="M18" s="114">
        <f t="shared" si="1"/>
        <v>0</v>
      </c>
    </row>
    <row r="19" spans="1:13" x14ac:dyDescent="0.35">
      <c r="A19" s="5" t="s">
        <v>6</v>
      </c>
      <c r="B19" s="114">
        <v>0</v>
      </c>
      <c r="C19" s="114">
        <v>0</v>
      </c>
      <c r="D19" s="114">
        <v>0</v>
      </c>
      <c r="E19" s="114">
        <v>0</v>
      </c>
      <c r="F19" s="114">
        <v>0</v>
      </c>
      <c r="G19" s="114">
        <v>0</v>
      </c>
      <c r="H19" s="114">
        <v>0</v>
      </c>
      <c r="I19" s="114">
        <v>0</v>
      </c>
      <c r="J19" s="114">
        <v>0</v>
      </c>
      <c r="K19" s="114">
        <v>0</v>
      </c>
      <c r="L19" s="114">
        <v>0</v>
      </c>
      <c r="M19" s="114">
        <f t="shared" si="1"/>
        <v>0</v>
      </c>
    </row>
    <row r="20" spans="1:13" x14ac:dyDescent="0.35">
      <c r="A20" s="5" t="s">
        <v>7</v>
      </c>
      <c r="B20" s="114">
        <v>0</v>
      </c>
      <c r="C20" s="114">
        <v>0</v>
      </c>
      <c r="D20" s="114">
        <v>0</v>
      </c>
      <c r="E20" s="114">
        <v>0</v>
      </c>
      <c r="F20" s="114">
        <v>0</v>
      </c>
      <c r="G20" s="114">
        <v>0</v>
      </c>
      <c r="H20" s="114">
        <v>0</v>
      </c>
      <c r="I20" s="114">
        <v>0</v>
      </c>
      <c r="J20" s="114">
        <v>0</v>
      </c>
      <c r="K20" s="114">
        <v>0</v>
      </c>
      <c r="L20" s="114">
        <v>0</v>
      </c>
      <c r="M20" s="114">
        <f t="shared" si="1"/>
        <v>0</v>
      </c>
    </row>
    <row r="21" spans="1:13" ht="43.5" customHeight="1" x14ac:dyDescent="0.35">
      <c r="A21" s="5" t="s">
        <v>12</v>
      </c>
      <c r="B21" s="290" t="s">
        <v>398</v>
      </c>
      <c r="C21" s="290"/>
      <c r="D21" s="290"/>
      <c r="E21" s="290"/>
      <c r="F21" s="290"/>
      <c r="G21" s="290"/>
      <c r="H21" s="290"/>
      <c r="I21" s="290"/>
      <c r="J21" s="290"/>
      <c r="K21" s="290"/>
      <c r="L21" s="290"/>
      <c r="M21" s="290"/>
    </row>
    <row r="22" spans="1:13" ht="43.5" x14ac:dyDescent="0.35">
      <c r="A22" s="5" t="s">
        <v>13</v>
      </c>
      <c r="B22" s="290" t="s">
        <v>397</v>
      </c>
      <c r="C22" s="290"/>
      <c r="D22" s="290"/>
      <c r="E22" s="290"/>
      <c r="F22" s="290"/>
      <c r="G22" s="290"/>
      <c r="H22" s="290"/>
      <c r="I22" s="290"/>
      <c r="J22" s="290"/>
      <c r="K22" s="290"/>
      <c r="L22" s="290"/>
      <c r="M22" s="290"/>
    </row>
    <row r="25" spans="1:13" x14ac:dyDescent="0.35">
      <c r="A25" s="289" t="s">
        <v>14</v>
      </c>
      <c r="B25" s="289"/>
      <c r="C25" s="289"/>
      <c r="D25" s="289"/>
      <c r="E25" s="289"/>
      <c r="F25" s="289"/>
      <c r="G25" s="289"/>
      <c r="H25" s="289"/>
      <c r="I25" s="289"/>
      <c r="J25" s="289"/>
    </row>
    <row r="26" spans="1:13" x14ac:dyDescent="0.35">
      <c r="A26" s="291" t="s">
        <v>15</v>
      </c>
      <c r="B26" s="291"/>
      <c r="C26" s="291"/>
      <c r="D26" s="291"/>
      <c r="E26" s="291"/>
      <c r="F26" s="291"/>
      <c r="G26" s="291"/>
      <c r="H26" s="291"/>
      <c r="I26" s="291"/>
      <c r="J26" s="291"/>
    </row>
    <row r="27" spans="1:13" x14ac:dyDescent="0.35">
      <c r="A27" s="290" t="s">
        <v>16</v>
      </c>
      <c r="B27" s="290"/>
      <c r="C27" s="6">
        <v>0</v>
      </c>
      <c r="D27" s="5">
        <v>1</v>
      </c>
      <c r="E27" s="5">
        <v>2</v>
      </c>
      <c r="F27" s="5">
        <v>3</v>
      </c>
      <c r="G27" s="5">
        <v>5</v>
      </c>
      <c r="H27" s="5">
        <v>10</v>
      </c>
      <c r="I27" s="292" t="s">
        <v>3</v>
      </c>
      <c r="J27" s="292"/>
    </row>
    <row r="28" spans="1:13" ht="43.5" x14ac:dyDescent="0.35">
      <c r="A28" s="115" t="s">
        <v>17</v>
      </c>
      <c r="B28" s="5" t="s">
        <v>20</v>
      </c>
      <c r="C28" s="115"/>
      <c r="D28" s="115"/>
      <c r="E28" s="115"/>
      <c r="F28" s="115"/>
      <c r="G28" s="115"/>
      <c r="H28" s="115"/>
      <c r="I28" s="290"/>
      <c r="J28" s="290"/>
    </row>
    <row r="29" spans="1:13" ht="87" x14ac:dyDescent="0.35">
      <c r="A29" s="115" t="s">
        <v>18</v>
      </c>
      <c r="B29" s="5" t="s">
        <v>21</v>
      </c>
      <c r="C29" s="115"/>
      <c r="D29" s="115"/>
      <c r="E29" s="115"/>
      <c r="F29" s="115"/>
      <c r="G29" s="115"/>
      <c r="H29" s="115"/>
      <c r="I29" s="294"/>
      <c r="J29" s="296"/>
    </row>
    <row r="30" spans="1:13" ht="87" x14ac:dyDescent="0.35">
      <c r="A30" s="115" t="s">
        <v>19</v>
      </c>
      <c r="B30" s="7" t="s">
        <v>22</v>
      </c>
      <c r="C30" s="115"/>
      <c r="D30" s="115"/>
      <c r="E30" s="115"/>
      <c r="F30" s="115"/>
      <c r="G30" s="115"/>
      <c r="H30" s="115"/>
      <c r="I30" s="290"/>
      <c r="J30" s="290"/>
    </row>
    <row r="31" spans="1:13" ht="174" x14ac:dyDescent="0.35">
      <c r="A31" s="8"/>
      <c r="B31" s="5" t="s">
        <v>396</v>
      </c>
      <c r="C31" s="115">
        <v>0.67500000000000004</v>
      </c>
      <c r="D31" s="115">
        <v>0.67500000000000004</v>
      </c>
      <c r="E31" s="115">
        <v>0.67500000000000004</v>
      </c>
      <c r="F31" s="115">
        <v>0.67500000000000004</v>
      </c>
      <c r="G31" s="115">
        <v>0.67500000000000004</v>
      </c>
      <c r="H31" s="115">
        <v>0.67500000000000004</v>
      </c>
      <c r="I31" s="290">
        <v>6.7519999999999998</v>
      </c>
      <c r="J31" s="290"/>
    </row>
    <row r="32" spans="1:13" ht="43.5" x14ac:dyDescent="0.35">
      <c r="A32" s="290" t="s">
        <v>24</v>
      </c>
      <c r="B32" s="5" t="s">
        <v>20</v>
      </c>
      <c r="C32" s="290" t="s">
        <v>395</v>
      </c>
      <c r="D32" s="290"/>
      <c r="E32" s="290"/>
      <c r="F32" s="290"/>
      <c r="G32" s="290"/>
      <c r="H32" s="290"/>
      <c r="I32" s="290"/>
      <c r="J32" s="290"/>
    </row>
    <row r="33" spans="1:10" ht="87" x14ac:dyDescent="0.35">
      <c r="A33" s="290"/>
      <c r="B33" s="5" t="s">
        <v>21</v>
      </c>
      <c r="C33" s="290" t="s">
        <v>395</v>
      </c>
      <c r="D33" s="290"/>
      <c r="E33" s="290"/>
      <c r="F33" s="290"/>
      <c r="G33" s="290"/>
      <c r="H33" s="290"/>
      <c r="I33" s="290"/>
      <c r="J33" s="290"/>
    </row>
    <row r="34" spans="1:10" ht="87" x14ac:dyDescent="0.35">
      <c r="A34" s="290"/>
      <c r="B34" s="7" t="s">
        <v>25</v>
      </c>
      <c r="C34" s="290" t="s">
        <v>395</v>
      </c>
      <c r="D34" s="290"/>
      <c r="E34" s="290"/>
      <c r="F34" s="290"/>
      <c r="G34" s="290"/>
      <c r="H34" s="290"/>
      <c r="I34" s="290"/>
      <c r="J34" s="290"/>
    </row>
    <row r="35" spans="1:10" ht="29" x14ac:dyDescent="0.35">
      <c r="A35" s="290"/>
      <c r="B35" s="5" t="s">
        <v>23</v>
      </c>
      <c r="C35" s="115"/>
      <c r="D35" s="115"/>
      <c r="E35" s="115"/>
      <c r="F35" s="115"/>
      <c r="G35" s="115"/>
      <c r="H35" s="115"/>
      <c r="I35" s="290"/>
      <c r="J35" s="290"/>
    </row>
    <row r="36" spans="1:10" ht="87" x14ac:dyDescent="0.35">
      <c r="A36" s="290" t="s">
        <v>26</v>
      </c>
      <c r="B36" s="5" t="s">
        <v>22</v>
      </c>
      <c r="C36" s="294"/>
      <c r="D36" s="295"/>
      <c r="E36" s="295"/>
      <c r="F36" s="295"/>
      <c r="G36" s="295"/>
      <c r="H36" s="295"/>
      <c r="I36" s="295"/>
      <c r="J36" s="296"/>
    </row>
    <row r="37" spans="1:10" ht="29" x14ac:dyDescent="0.35">
      <c r="A37" s="290"/>
      <c r="B37" s="5" t="s">
        <v>23</v>
      </c>
      <c r="C37" s="115"/>
      <c r="D37" s="115"/>
      <c r="E37" s="115"/>
      <c r="F37" s="115"/>
      <c r="G37" s="115"/>
      <c r="H37" s="115"/>
      <c r="I37" s="290"/>
      <c r="J37" s="290"/>
    </row>
    <row r="38" spans="1:10" ht="43.5" x14ac:dyDescent="0.35">
      <c r="A38" s="115" t="s">
        <v>13</v>
      </c>
      <c r="B38" s="294" t="s">
        <v>394</v>
      </c>
      <c r="C38" s="295"/>
      <c r="D38" s="295"/>
      <c r="E38" s="295"/>
      <c r="F38" s="295"/>
      <c r="G38" s="295"/>
      <c r="H38" s="295"/>
      <c r="I38" s="295"/>
      <c r="J38" s="296"/>
    </row>
  </sheetData>
  <mergeCells count="22">
    <mergeCell ref="A36:A37"/>
    <mergeCell ref="C36:J36"/>
    <mergeCell ref="I37:J37"/>
    <mergeCell ref="B38:J38"/>
    <mergeCell ref="I31:J31"/>
    <mergeCell ref="A32:A35"/>
    <mergeCell ref="C32:J32"/>
    <mergeCell ref="C33:J33"/>
    <mergeCell ref="C34:J34"/>
    <mergeCell ref="I35:J35"/>
    <mergeCell ref="I30:J30"/>
    <mergeCell ref="A1:M1"/>
    <mergeCell ref="A2:A3"/>
    <mergeCell ref="B2:M2"/>
    <mergeCell ref="B21:M21"/>
    <mergeCell ref="B22:M22"/>
    <mergeCell ref="A25:J25"/>
    <mergeCell ref="A26:J26"/>
    <mergeCell ref="A27:B27"/>
    <mergeCell ref="I27:J27"/>
    <mergeCell ref="I28:J28"/>
    <mergeCell ref="I29:J29"/>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38"/>
  <sheetViews>
    <sheetView topLeftCell="A2" workbookViewId="0">
      <selection activeCell="E13" sqref="E13"/>
    </sheetView>
  </sheetViews>
  <sheetFormatPr defaultRowHeight="14.5" x14ac:dyDescent="0.35"/>
  <cols>
    <col min="1" max="1" width="33.7265625" customWidth="1"/>
  </cols>
  <sheetData>
    <row r="1" spans="1:16" x14ac:dyDescent="0.35">
      <c r="A1" s="289"/>
      <c r="B1" s="289"/>
      <c r="C1" s="289"/>
      <c r="D1" s="289"/>
      <c r="E1" s="289"/>
      <c r="F1" s="289"/>
      <c r="G1" s="289"/>
      <c r="H1" s="289"/>
      <c r="I1" s="289"/>
      <c r="J1" s="289"/>
      <c r="K1" s="289"/>
      <c r="L1" s="289"/>
      <c r="M1" s="289"/>
    </row>
    <row r="2" spans="1:16" x14ac:dyDescent="0.35">
      <c r="A2" s="290" t="s">
        <v>1</v>
      </c>
      <c r="B2" s="291" t="s">
        <v>2</v>
      </c>
      <c r="C2" s="291"/>
      <c r="D2" s="291"/>
      <c r="E2" s="291"/>
      <c r="F2" s="291"/>
      <c r="G2" s="291"/>
      <c r="H2" s="291"/>
      <c r="I2" s="291"/>
      <c r="J2" s="291"/>
      <c r="K2" s="291"/>
      <c r="L2" s="291"/>
      <c r="M2" s="291"/>
    </row>
    <row r="3" spans="1:16" ht="29" x14ac:dyDescent="0.35">
      <c r="A3" s="290"/>
      <c r="B3" s="1">
        <v>0</v>
      </c>
      <c r="C3" s="1">
        <v>1</v>
      </c>
      <c r="D3" s="1">
        <v>2</v>
      </c>
      <c r="E3" s="1">
        <v>3</v>
      </c>
      <c r="F3" s="1">
        <v>4</v>
      </c>
      <c r="G3" s="1">
        <v>5</v>
      </c>
      <c r="H3" s="1">
        <v>6</v>
      </c>
      <c r="I3" s="1">
        <v>7</v>
      </c>
      <c r="J3" s="1">
        <v>8</v>
      </c>
      <c r="K3" s="1">
        <v>9</v>
      </c>
      <c r="L3" s="1">
        <v>10</v>
      </c>
      <c r="M3" s="2" t="s">
        <v>3</v>
      </c>
    </row>
    <row r="4" spans="1:16" x14ac:dyDescent="0.35">
      <c r="A4" s="3" t="s">
        <v>4</v>
      </c>
      <c r="B4" s="205">
        <v>0</v>
      </c>
      <c r="C4" s="205">
        <v>0</v>
      </c>
      <c r="D4" s="205">
        <v>6.6</v>
      </c>
      <c r="E4" s="205">
        <v>25.2</v>
      </c>
      <c r="F4" s="205">
        <v>33.4</v>
      </c>
      <c r="G4" s="205">
        <v>44.2</v>
      </c>
      <c r="H4" s="205">
        <v>55.3</v>
      </c>
      <c r="I4" s="205">
        <v>66.099999999999994</v>
      </c>
      <c r="J4" s="205">
        <v>71.8</v>
      </c>
      <c r="K4" s="205">
        <v>71.8</v>
      </c>
      <c r="L4" s="205">
        <v>71.8</v>
      </c>
      <c r="M4" s="205">
        <f>SUM(B4:L4)</f>
        <v>446.2</v>
      </c>
    </row>
    <row r="5" spans="1:16" x14ac:dyDescent="0.35">
      <c r="A5" s="5" t="s">
        <v>5</v>
      </c>
      <c r="B5" s="205">
        <v>0</v>
      </c>
      <c r="C5" s="205">
        <v>0</v>
      </c>
      <c r="D5" s="205">
        <v>6.6</v>
      </c>
      <c r="E5" s="205">
        <v>25.2</v>
      </c>
      <c r="F5" s="205">
        <v>33.4</v>
      </c>
      <c r="G5" s="205">
        <v>44.2</v>
      </c>
      <c r="H5" s="205">
        <v>55.3</v>
      </c>
      <c r="I5" s="205">
        <v>66.099999999999994</v>
      </c>
      <c r="J5" s="205">
        <v>71.8</v>
      </c>
      <c r="K5" s="205">
        <v>71.8</v>
      </c>
      <c r="L5" s="205">
        <v>71.8</v>
      </c>
      <c r="M5" s="205">
        <f t="shared" ref="M5:M20" si="0">SUM(B5:L5)</f>
        <v>446.2</v>
      </c>
    </row>
    <row r="6" spans="1:16" x14ac:dyDescent="0.35">
      <c r="A6" s="5" t="s">
        <v>6</v>
      </c>
      <c r="B6" s="205">
        <v>0</v>
      </c>
      <c r="C6" s="205">
        <v>0</v>
      </c>
      <c r="D6" s="205">
        <v>0</v>
      </c>
      <c r="E6" s="205">
        <v>0</v>
      </c>
      <c r="F6" s="205">
        <v>0</v>
      </c>
      <c r="G6" s="205">
        <v>0</v>
      </c>
      <c r="H6" s="205">
        <v>0</v>
      </c>
      <c r="I6" s="205">
        <v>0</v>
      </c>
      <c r="J6" s="205">
        <v>0</v>
      </c>
      <c r="K6" s="205">
        <v>0</v>
      </c>
      <c r="L6" s="205">
        <v>0</v>
      </c>
      <c r="M6" s="205">
        <f t="shared" si="0"/>
        <v>0</v>
      </c>
    </row>
    <row r="7" spans="1:16" x14ac:dyDescent="0.35">
      <c r="A7" s="5" t="s">
        <v>7</v>
      </c>
      <c r="B7" s="205">
        <v>0</v>
      </c>
      <c r="C7" s="205">
        <v>0</v>
      </c>
      <c r="D7" s="205">
        <v>0</v>
      </c>
      <c r="E7" s="205">
        <v>0</v>
      </c>
      <c r="F7" s="205">
        <v>0</v>
      </c>
      <c r="G7" s="205">
        <v>0</v>
      </c>
      <c r="H7" s="205">
        <v>0</v>
      </c>
      <c r="I7" s="205">
        <v>0</v>
      </c>
      <c r="J7" s="205">
        <v>0</v>
      </c>
      <c r="K7" s="205">
        <v>0</v>
      </c>
      <c r="L7" s="205">
        <v>0</v>
      </c>
      <c r="M7" s="205">
        <f t="shared" si="0"/>
        <v>0</v>
      </c>
    </row>
    <row r="8" spans="1:16" x14ac:dyDescent="0.35">
      <c r="A8" s="3" t="s">
        <v>8</v>
      </c>
      <c r="B8" s="205">
        <v>0</v>
      </c>
      <c r="C8" s="205">
        <v>17.7</v>
      </c>
      <c r="D8" s="205">
        <v>17.7</v>
      </c>
      <c r="E8" s="205">
        <v>6.7</v>
      </c>
      <c r="F8" s="205">
        <v>3.7</v>
      </c>
      <c r="G8" s="205">
        <v>3.7</v>
      </c>
      <c r="H8" s="205">
        <v>3.7</v>
      </c>
      <c r="I8" s="205">
        <v>3.7</v>
      </c>
      <c r="J8" s="205">
        <v>3.7</v>
      </c>
      <c r="K8" s="205">
        <v>3.7</v>
      </c>
      <c r="L8" s="205">
        <v>3.7</v>
      </c>
      <c r="M8" s="205">
        <f t="shared" si="0"/>
        <v>68.000000000000014</v>
      </c>
    </row>
    <row r="9" spans="1:16" x14ac:dyDescent="0.35">
      <c r="A9" s="5" t="s">
        <v>5</v>
      </c>
      <c r="B9" s="205">
        <v>0</v>
      </c>
      <c r="C9" s="205">
        <v>17.7</v>
      </c>
      <c r="D9" s="205">
        <v>17.7</v>
      </c>
      <c r="E9" s="205">
        <v>6.7</v>
      </c>
      <c r="F9" s="205">
        <v>3.7</v>
      </c>
      <c r="G9" s="205">
        <v>3.7</v>
      </c>
      <c r="H9" s="205">
        <v>3.7</v>
      </c>
      <c r="I9" s="205">
        <v>3.7</v>
      </c>
      <c r="J9" s="205">
        <v>3.7</v>
      </c>
      <c r="K9" s="205">
        <v>3.7</v>
      </c>
      <c r="L9" s="205">
        <v>3.7</v>
      </c>
      <c r="M9" s="205">
        <f t="shared" si="0"/>
        <v>68.000000000000014</v>
      </c>
    </row>
    <row r="10" spans="1:16" x14ac:dyDescent="0.35">
      <c r="A10" s="5" t="s">
        <v>6</v>
      </c>
      <c r="B10" s="205">
        <v>0</v>
      </c>
      <c r="C10" s="205">
        <v>0</v>
      </c>
      <c r="D10" s="205">
        <v>0</v>
      </c>
      <c r="E10" s="205">
        <v>0</v>
      </c>
      <c r="F10" s="205">
        <v>0</v>
      </c>
      <c r="G10" s="205">
        <v>0</v>
      </c>
      <c r="H10" s="205">
        <v>0</v>
      </c>
      <c r="I10" s="205">
        <v>0</v>
      </c>
      <c r="J10" s="205">
        <v>0</v>
      </c>
      <c r="K10" s="205">
        <v>0</v>
      </c>
      <c r="L10" s="205">
        <v>0</v>
      </c>
      <c r="M10" s="205">
        <f t="shared" si="0"/>
        <v>0</v>
      </c>
    </row>
    <row r="11" spans="1:16" x14ac:dyDescent="0.35">
      <c r="A11" s="5" t="s">
        <v>7</v>
      </c>
      <c r="B11" s="205">
        <v>0</v>
      </c>
      <c r="C11" s="205">
        <v>0</v>
      </c>
      <c r="D11" s="205">
        <v>0</v>
      </c>
      <c r="E11" s="205">
        <v>0</v>
      </c>
      <c r="F11" s="205">
        <v>0</v>
      </c>
      <c r="G11" s="205">
        <v>0</v>
      </c>
      <c r="H11" s="205">
        <v>0</v>
      </c>
      <c r="I11" s="205">
        <v>0</v>
      </c>
      <c r="J11" s="205">
        <v>0</v>
      </c>
      <c r="K11" s="205">
        <v>0</v>
      </c>
      <c r="L11" s="205">
        <v>0</v>
      </c>
      <c r="M11" s="205">
        <f t="shared" si="0"/>
        <v>0</v>
      </c>
    </row>
    <row r="12" spans="1:16" x14ac:dyDescent="0.35">
      <c r="A12" s="3" t="s">
        <v>11</v>
      </c>
      <c r="B12" s="205">
        <v>0</v>
      </c>
      <c r="C12" s="205">
        <v>-17.7</v>
      </c>
      <c r="D12" s="205">
        <v>-11.1</v>
      </c>
      <c r="E12" s="205">
        <v>18.5</v>
      </c>
      <c r="F12" s="205">
        <v>29.7</v>
      </c>
      <c r="G12" s="205">
        <v>40.5</v>
      </c>
      <c r="H12" s="205">
        <v>51.6</v>
      </c>
      <c r="I12" s="205">
        <v>62.4</v>
      </c>
      <c r="J12" s="205">
        <v>68.099999999999994</v>
      </c>
      <c r="K12" s="205">
        <v>68.099999999999994</v>
      </c>
      <c r="L12" s="205">
        <v>68.099999999999994</v>
      </c>
      <c r="M12" s="205">
        <f t="shared" si="0"/>
        <v>378.20000000000005</v>
      </c>
    </row>
    <row r="13" spans="1:16" ht="15" thickBot="1" x14ac:dyDescent="0.4">
      <c r="A13" s="5" t="s">
        <v>5</v>
      </c>
      <c r="B13" s="205">
        <v>0</v>
      </c>
      <c r="C13" s="205">
        <v>-17.7</v>
      </c>
      <c r="D13" s="205">
        <v>-11.1</v>
      </c>
      <c r="E13" s="205">
        <v>18.5</v>
      </c>
      <c r="F13" s="205">
        <v>29.7</v>
      </c>
      <c r="G13" s="205">
        <v>40.5</v>
      </c>
      <c r="H13" s="205">
        <v>51.6</v>
      </c>
      <c r="I13" s="205">
        <v>62.4</v>
      </c>
      <c r="J13" s="205">
        <v>68.099999999999994</v>
      </c>
      <c r="K13" s="205">
        <v>68.099999999999994</v>
      </c>
      <c r="L13" s="205">
        <v>68.099999999999994</v>
      </c>
      <c r="M13" s="205">
        <f t="shared" si="0"/>
        <v>378.20000000000005</v>
      </c>
    </row>
    <row r="14" spans="1:16" ht="15" thickBot="1" x14ac:dyDescent="0.4">
      <c r="A14" s="5" t="s">
        <v>6</v>
      </c>
      <c r="B14" s="205">
        <v>0</v>
      </c>
      <c r="C14" s="205">
        <v>0</v>
      </c>
      <c r="D14" s="205">
        <v>0</v>
      </c>
      <c r="E14" s="205">
        <v>0</v>
      </c>
      <c r="F14" s="205">
        <v>0</v>
      </c>
      <c r="G14" s="205">
        <v>0</v>
      </c>
      <c r="H14" s="205">
        <v>0</v>
      </c>
      <c r="I14" s="205">
        <v>0</v>
      </c>
      <c r="J14" s="205">
        <v>0</v>
      </c>
      <c r="K14" s="205">
        <v>0</v>
      </c>
      <c r="L14" s="205">
        <v>0</v>
      </c>
      <c r="M14" s="205">
        <f t="shared" si="0"/>
        <v>0</v>
      </c>
      <c r="O14" s="67"/>
      <c r="P14" s="74"/>
    </row>
    <row r="15" spans="1:16" ht="15" thickBot="1" x14ac:dyDescent="0.4">
      <c r="A15" s="5" t="s">
        <v>7</v>
      </c>
      <c r="B15" s="205">
        <v>0</v>
      </c>
      <c r="C15" s="205">
        <v>0</v>
      </c>
      <c r="D15" s="205">
        <v>0</v>
      </c>
      <c r="E15" s="205">
        <v>0</v>
      </c>
      <c r="F15" s="205">
        <v>0</v>
      </c>
      <c r="G15" s="205">
        <v>0</v>
      </c>
      <c r="H15" s="205">
        <v>0</v>
      </c>
      <c r="I15" s="205">
        <v>0</v>
      </c>
      <c r="J15" s="205">
        <v>0</v>
      </c>
      <c r="K15" s="205">
        <v>0</v>
      </c>
      <c r="L15" s="205">
        <v>0</v>
      </c>
      <c r="M15" s="205">
        <f t="shared" si="0"/>
        <v>0</v>
      </c>
      <c r="O15" s="67"/>
      <c r="P15" s="74"/>
    </row>
    <row r="16" spans="1:16" ht="29" x14ac:dyDescent="0.35">
      <c r="A16" s="3" t="s">
        <v>9</v>
      </c>
      <c r="B16" s="205">
        <v>0</v>
      </c>
      <c r="C16" s="205">
        <v>17.7</v>
      </c>
      <c r="D16" s="205">
        <v>17.7</v>
      </c>
      <c r="E16" s="205">
        <v>0</v>
      </c>
      <c r="F16" s="205">
        <v>0</v>
      </c>
      <c r="G16" s="205">
        <v>0</v>
      </c>
      <c r="H16" s="205">
        <v>0</v>
      </c>
      <c r="I16" s="205">
        <v>0</v>
      </c>
      <c r="J16" s="205">
        <v>0</v>
      </c>
      <c r="K16" s="205">
        <v>0</v>
      </c>
      <c r="L16" s="205">
        <v>0</v>
      </c>
      <c r="M16" s="205">
        <f t="shared" si="0"/>
        <v>35.4</v>
      </c>
    </row>
    <row r="17" spans="1:13" x14ac:dyDescent="0.35">
      <c r="A17" s="3" t="s">
        <v>10</v>
      </c>
      <c r="B17" s="205">
        <v>0</v>
      </c>
      <c r="C17" s="205">
        <v>0</v>
      </c>
      <c r="D17" s="205">
        <v>6.6</v>
      </c>
      <c r="E17" s="205">
        <v>18.5</v>
      </c>
      <c r="F17" s="205">
        <v>29.7</v>
      </c>
      <c r="G17" s="205">
        <v>40.5</v>
      </c>
      <c r="H17" s="205">
        <v>51.6</v>
      </c>
      <c r="I17" s="205">
        <v>62.4</v>
      </c>
      <c r="J17" s="205">
        <v>68.099999999999994</v>
      </c>
      <c r="K17" s="205">
        <v>68.099999999999994</v>
      </c>
      <c r="L17" s="205">
        <v>68.099999999999994</v>
      </c>
      <c r="M17" s="205">
        <f t="shared" si="0"/>
        <v>413.6</v>
      </c>
    </row>
    <row r="18" spans="1:13" x14ac:dyDescent="0.35">
      <c r="A18" s="5" t="s">
        <v>5</v>
      </c>
      <c r="B18" s="205">
        <v>0</v>
      </c>
      <c r="C18" s="205">
        <v>0</v>
      </c>
      <c r="D18" s="205">
        <v>6.6</v>
      </c>
      <c r="E18" s="205">
        <v>18.5</v>
      </c>
      <c r="F18" s="205">
        <v>29.7</v>
      </c>
      <c r="G18" s="205">
        <v>40.5</v>
      </c>
      <c r="H18" s="205">
        <v>51.6</v>
      </c>
      <c r="I18" s="205">
        <v>62.4</v>
      </c>
      <c r="J18" s="205">
        <v>68.099999999999994</v>
      </c>
      <c r="K18" s="205">
        <v>68.099999999999994</v>
      </c>
      <c r="L18" s="205">
        <v>68.099999999999994</v>
      </c>
      <c r="M18" s="205">
        <f t="shared" si="0"/>
        <v>413.6</v>
      </c>
    </row>
    <row r="19" spans="1:13" x14ac:dyDescent="0.35">
      <c r="A19" s="5" t="s">
        <v>6</v>
      </c>
      <c r="B19" s="205">
        <v>0</v>
      </c>
      <c r="C19" s="205">
        <v>0</v>
      </c>
      <c r="D19" s="205">
        <v>0</v>
      </c>
      <c r="E19" s="205">
        <v>0</v>
      </c>
      <c r="F19" s="205">
        <v>0</v>
      </c>
      <c r="G19" s="205">
        <v>0</v>
      </c>
      <c r="H19" s="205">
        <v>0</v>
      </c>
      <c r="I19" s="205">
        <v>0</v>
      </c>
      <c r="J19" s="205">
        <v>0</v>
      </c>
      <c r="K19" s="205">
        <v>0</v>
      </c>
      <c r="L19" s="205">
        <v>0</v>
      </c>
      <c r="M19" s="205">
        <f t="shared" si="0"/>
        <v>0</v>
      </c>
    </row>
    <row r="20" spans="1:13" x14ac:dyDescent="0.35">
      <c r="A20" s="5" t="s">
        <v>7</v>
      </c>
      <c r="B20" s="205">
        <v>0</v>
      </c>
      <c r="C20" s="205">
        <v>0</v>
      </c>
      <c r="D20" s="205">
        <v>0</v>
      </c>
      <c r="E20" s="205">
        <v>0</v>
      </c>
      <c r="F20" s="205">
        <v>0</v>
      </c>
      <c r="G20" s="205">
        <v>0</v>
      </c>
      <c r="H20" s="205">
        <v>0</v>
      </c>
      <c r="I20" s="205">
        <v>0</v>
      </c>
      <c r="J20" s="205">
        <v>0</v>
      </c>
      <c r="K20" s="205">
        <v>0</v>
      </c>
      <c r="L20" s="205">
        <v>0</v>
      </c>
      <c r="M20" s="205">
        <f t="shared" si="0"/>
        <v>0</v>
      </c>
    </row>
    <row r="21" spans="1:13" x14ac:dyDescent="0.35">
      <c r="A21" s="5" t="s">
        <v>12</v>
      </c>
      <c r="B21" s="290" t="s">
        <v>697</v>
      </c>
      <c r="C21" s="290"/>
      <c r="D21" s="290"/>
      <c r="E21" s="290"/>
      <c r="F21" s="290"/>
      <c r="G21" s="290"/>
      <c r="H21" s="290"/>
      <c r="I21" s="290"/>
      <c r="J21" s="290"/>
      <c r="K21" s="290"/>
      <c r="L21" s="290"/>
      <c r="M21" s="290"/>
    </row>
    <row r="22" spans="1:13" ht="43.5" x14ac:dyDescent="0.35">
      <c r="A22" s="5" t="s">
        <v>13</v>
      </c>
      <c r="B22" s="290" t="s">
        <v>698</v>
      </c>
      <c r="C22" s="290"/>
      <c r="D22" s="290"/>
      <c r="E22" s="290"/>
      <c r="F22" s="290"/>
      <c r="G22" s="290"/>
      <c r="H22" s="290"/>
      <c r="I22" s="290"/>
      <c r="J22" s="290"/>
      <c r="K22" s="290"/>
      <c r="L22" s="290"/>
      <c r="M22" s="290"/>
    </row>
    <row r="25" spans="1:13" x14ac:dyDescent="0.35">
      <c r="A25" s="289" t="s">
        <v>14</v>
      </c>
      <c r="B25" s="289"/>
      <c r="C25" s="289"/>
      <c r="D25" s="289"/>
      <c r="E25" s="289"/>
      <c r="F25" s="289"/>
      <c r="G25" s="289"/>
      <c r="H25" s="289"/>
      <c r="I25" s="289"/>
      <c r="J25" s="289"/>
    </row>
    <row r="26" spans="1:13" x14ac:dyDescent="0.35">
      <c r="A26" s="291" t="s">
        <v>15</v>
      </c>
      <c r="B26" s="291"/>
      <c r="C26" s="291"/>
      <c r="D26" s="291"/>
      <c r="E26" s="291"/>
      <c r="F26" s="291"/>
      <c r="G26" s="291"/>
      <c r="H26" s="291"/>
      <c r="I26" s="291"/>
      <c r="J26" s="291"/>
    </row>
    <row r="27" spans="1:13" x14ac:dyDescent="0.35">
      <c r="A27" s="290" t="s">
        <v>16</v>
      </c>
      <c r="B27" s="290"/>
      <c r="C27" s="6">
        <v>0</v>
      </c>
      <c r="D27" s="5">
        <v>1</v>
      </c>
      <c r="E27" s="5">
        <v>2</v>
      </c>
      <c r="F27" s="5">
        <v>3</v>
      </c>
      <c r="G27" s="5">
        <v>5</v>
      </c>
      <c r="H27" s="5">
        <v>10</v>
      </c>
      <c r="I27" s="292" t="s">
        <v>3</v>
      </c>
      <c r="J27" s="292"/>
    </row>
    <row r="28" spans="1:13" ht="43.5" x14ac:dyDescent="0.35">
      <c r="A28" s="206" t="s">
        <v>17</v>
      </c>
      <c r="B28" s="5" t="s">
        <v>20</v>
      </c>
      <c r="C28" s="206"/>
      <c r="D28" s="206"/>
      <c r="E28" s="206"/>
      <c r="F28" s="206"/>
      <c r="G28" s="206"/>
      <c r="H28" s="206"/>
      <c r="I28" s="290"/>
      <c r="J28" s="290"/>
    </row>
    <row r="29" spans="1:13" ht="87" x14ac:dyDescent="0.35">
      <c r="A29" s="206" t="s">
        <v>18</v>
      </c>
      <c r="B29" s="5" t="s">
        <v>21</v>
      </c>
      <c r="C29" s="206"/>
      <c r="D29" s="206"/>
      <c r="E29" s="206"/>
      <c r="F29" s="206"/>
      <c r="G29" s="206"/>
      <c r="H29" s="206"/>
      <c r="I29" s="294"/>
      <c r="J29" s="296"/>
    </row>
    <row r="30" spans="1:13" ht="87" x14ac:dyDescent="0.35">
      <c r="A30" s="206" t="s">
        <v>19</v>
      </c>
      <c r="B30" s="7" t="s">
        <v>22</v>
      </c>
      <c r="C30" s="206"/>
      <c r="D30" s="206"/>
      <c r="E30" s="206"/>
      <c r="F30" s="206"/>
      <c r="G30" s="206"/>
      <c r="H30" s="206"/>
      <c r="I30" s="290"/>
      <c r="J30" s="290"/>
    </row>
    <row r="31" spans="1:13" ht="29" x14ac:dyDescent="0.35">
      <c r="A31" s="8"/>
      <c r="B31" s="5" t="s">
        <v>23</v>
      </c>
      <c r="C31" s="206"/>
      <c r="D31" s="206"/>
      <c r="E31" s="206"/>
      <c r="F31" s="206"/>
      <c r="G31" s="206"/>
      <c r="H31" s="206"/>
      <c r="I31" s="290"/>
      <c r="J31" s="290"/>
    </row>
    <row r="32" spans="1:13" ht="43.5" x14ac:dyDescent="0.35">
      <c r="A32" s="290" t="s">
        <v>24</v>
      </c>
      <c r="B32" s="5" t="s">
        <v>20</v>
      </c>
      <c r="C32" s="290" t="s">
        <v>699</v>
      </c>
      <c r="D32" s="290"/>
      <c r="E32" s="290"/>
      <c r="F32" s="290"/>
      <c r="G32" s="290"/>
      <c r="H32" s="290"/>
      <c r="I32" s="290"/>
      <c r="J32" s="290"/>
    </row>
    <row r="33" spans="1:10" ht="87" x14ac:dyDescent="0.35">
      <c r="A33" s="290"/>
      <c r="B33" s="5" t="s">
        <v>21</v>
      </c>
      <c r="C33" s="290" t="s">
        <v>598</v>
      </c>
      <c r="D33" s="290"/>
      <c r="E33" s="290"/>
      <c r="F33" s="290"/>
      <c r="G33" s="290"/>
      <c r="H33" s="290"/>
      <c r="I33" s="290"/>
      <c r="J33" s="290"/>
    </row>
    <row r="34" spans="1:10" ht="87" x14ac:dyDescent="0.35">
      <c r="A34" s="290"/>
      <c r="B34" s="7" t="s">
        <v>25</v>
      </c>
      <c r="C34" s="290" t="s">
        <v>598</v>
      </c>
      <c r="D34" s="290"/>
      <c r="E34" s="290"/>
      <c r="F34" s="290"/>
      <c r="G34" s="290"/>
      <c r="H34" s="290"/>
      <c r="I34" s="290"/>
      <c r="J34" s="290"/>
    </row>
    <row r="35" spans="1:10" ht="29" x14ac:dyDescent="0.35">
      <c r="A35" s="290"/>
      <c r="B35" s="5" t="s">
        <v>23</v>
      </c>
      <c r="C35" s="206"/>
      <c r="D35" s="206"/>
      <c r="E35" s="206"/>
      <c r="F35" s="206"/>
      <c r="G35" s="206"/>
      <c r="H35" s="206"/>
      <c r="I35" s="290"/>
      <c r="J35" s="290"/>
    </row>
    <row r="36" spans="1:10" ht="87" x14ac:dyDescent="0.35">
      <c r="A36" s="290" t="s">
        <v>26</v>
      </c>
      <c r="B36" s="5" t="s">
        <v>22</v>
      </c>
      <c r="C36" s="294"/>
      <c r="D36" s="295"/>
      <c r="E36" s="295"/>
      <c r="F36" s="295"/>
      <c r="G36" s="295"/>
      <c r="H36" s="295"/>
      <c r="I36" s="295"/>
      <c r="J36" s="296"/>
    </row>
    <row r="37" spans="1:10" ht="29" x14ac:dyDescent="0.35">
      <c r="A37" s="290"/>
      <c r="B37" s="5" t="s">
        <v>23</v>
      </c>
      <c r="C37" s="206"/>
      <c r="D37" s="206"/>
      <c r="E37" s="206"/>
      <c r="F37" s="206"/>
      <c r="G37" s="206"/>
      <c r="H37" s="206"/>
      <c r="I37" s="290"/>
      <c r="J37" s="290"/>
    </row>
    <row r="38" spans="1:10" ht="43.5" x14ac:dyDescent="0.35">
      <c r="A38" s="206" t="s">
        <v>13</v>
      </c>
      <c r="B38" s="294"/>
      <c r="C38" s="295"/>
      <c r="D38" s="295"/>
      <c r="E38" s="295"/>
      <c r="F38" s="295"/>
      <c r="G38" s="295"/>
      <c r="H38" s="295"/>
      <c r="I38" s="295"/>
      <c r="J38" s="296"/>
    </row>
  </sheetData>
  <mergeCells count="22">
    <mergeCell ref="A36:A37"/>
    <mergeCell ref="C36:J36"/>
    <mergeCell ref="I37:J37"/>
    <mergeCell ref="B38:J38"/>
    <mergeCell ref="I31:J31"/>
    <mergeCell ref="A32:A35"/>
    <mergeCell ref="C32:J32"/>
    <mergeCell ref="C33:J33"/>
    <mergeCell ref="C34:J34"/>
    <mergeCell ref="I35:J35"/>
    <mergeCell ref="I30:J30"/>
    <mergeCell ref="A1:M1"/>
    <mergeCell ref="A2:A3"/>
    <mergeCell ref="B2:M2"/>
    <mergeCell ref="B21:M21"/>
    <mergeCell ref="B22:M22"/>
    <mergeCell ref="A25:J25"/>
    <mergeCell ref="A26:J26"/>
    <mergeCell ref="A27:B27"/>
    <mergeCell ref="I27:J27"/>
    <mergeCell ref="I28:J28"/>
    <mergeCell ref="I29:J29"/>
  </mergeCells>
  <pageMargins left="0.7" right="0.7" top="0.75" bottom="0.75" header="0.3" footer="0.3"/>
  <pageSetup paperSize="9" orientation="portrait" horizontalDpi="90" verticalDpi="9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election activeCell="K30" sqref="K30"/>
    </sheetView>
  </sheetViews>
  <sheetFormatPr defaultRowHeight="14.5" x14ac:dyDescent="0.35"/>
  <cols>
    <col min="1" max="1" width="33.7265625" customWidth="1"/>
  </cols>
  <sheetData>
    <row r="1" spans="1:16" x14ac:dyDescent="0.35">
      <c r="A1" s="289"/>
      <c r="B1" s="289"/>
      <c r="C1" s="289"/>
      <c r="D1" s="289"/>
      <c r="E1" s="289"/>
      <c r="F1" s="289"/>
      <c r="G1" s="289"/>
      <c r="H1" s="289"/>
      <c r="I1" s="289"/>
      <c r="J1" s="289"/>
      <c r="K1" s="289"/>
      <c r="L1" s="289"/>
      <c r="M1" s="289"/>
    </row>
    <row r="2" spans="1:16" x14ac:dyDescent="0.35">
      <c r="A2" s="290" t="s">
        <v>1</v>
      </c>
      <c r="B2" s="291" t="s">
        <v>2</v>
      </c>
      <c r="C2" s="291"/>
      <c r="D2" s="291"/>
      <c r="E2" s="291"/>
      <c r="F2" s="291"/>
      <c r="G2" s="291"/>
      <c r="H2" s="291"/>
      <c r="I2" s="291"/>
      <c r="J2" s="291"/>
      <c r="K2" s="291"/>
      <c r="L2" s="291"/>
      <c r="M2" s="291"/>
    </row>
    <row r="3" spans="1:16" ht="29" x14ac:dyDescent="0.35">
      <c r="A3" s="290"/>
      <c r="B3" s="1">
        <v>0</v>
      </c>
      <c r="C3" s="1">
        <v>1</v>
      </c>
      <c r="D3" s="1">
        <v>2</v>
      </c>
      <c r="E3" s="1">
        <v>3</v>
      </c>
      <c r="F3" s="1">
        <v>4</v>
      </c>
      <c r="G3" s="1">
        <v>5</v>
      </c>
      <c r="H3" s="1">
        <v>6</v>
      </c>
      <c r="I3" s="1">
        <v>7</v>
      </c>
      <c r="J3" s="1">
        <v>8</v>
      </c>
      <c r="K3" s="1">
        <v>9</v>
      </c>
      <c r="L3" s="1">
        <v>10</v>
      </c>
      <c r="M3" s="2" t="s">
        <v>3</v>
      </c>
    </row>
    <row r="4" spans="1:16" x14ac:dyDescent="0.35">
      <c r="A4" s="3" t="s">
        <v>4</v>
      </c>
      <c r="B4" s="114">
        <f>SUM(B5:B7)</f>
        <v>0</v>
      </c>
      <c r="C4" s="114">
        <f t="shared" ref="C4:L4" si="0">SUM(C5:C7)</f>
        <v>0</v>
      </c>
      <c r="D4" s="114">
        <f t="shared" si="0"/>
        <v>0</v>
      </c>
      <c r="E4" s="114">
        <f t="shared" si="0"/>
        <v>0</v>
      </c>
      <c r="F4" s="114">
        <f t="shared" si="0"/>
        <v>0</v>
      </c>
      <c r="G4" s="114">
        <f t="shared" si="0"/>
        <v>0</v>
      </c>
      <c r="H4" s="114">
        <f t="shared" si="0"/>
        <v>0</v>
      </c>
      <c r="I4" s="114">
        <f t="shared" si="0"/>
        <v>0</v>
      </c>
      <c r="J4" s="114">
        <f t="shared" si="0"/>
        <v>0</v>
      </c>
      <c r="K4" s="114">
        <f t="shared" si="0"/>
        <v>0</v>
      </c>
      <c r="L4" s="114">
        <f t="shared" si="0"/>
        <v>0</v>
      </c>
      <c r="M4" s="114">
        <f>SUM(B4:L4)</f>
        <v>0</v>
      </c>
    </row>
    <row r="5" spans="1:16" x14ac:dyDescent="0.35">
      <c r="A5" s="5" t="s">
        <v>5</v>
      </c>
      <c r="B5" s="114">
        <v>0</v>
      </c>
      <c r="C5" s="114">
        <v>0</v>
      </c>
      <c r="D5" s="114">
        <v>0</v>
      </c>
      <c r="E5" s="114">
        <v>0</v>
      </c>
      <c r="F5" s="114">
        <v>0</v>
      </c>
      <c r="G5" s="114">
        <v>0</v>
      </c>
      <c r="H5" s="114">
        <v>0</v>
      </c>
      <c r="I5" s="114">
        <v>0</v>
      </c>
      <c r="J5" s="114">
        <v>0</v>
      </c>
      <c r="K5" s="114">
        <v>0</v>
      </c>
      <c r="L5" s="114">
        <v>0</v>
      </c>
      <c r="M5" s="114">
        <f t="shared" ref="M5:M20" si="1">SUM(B5:L5)</f>
        <v>0</v>
      </c>
    </row>
    <row r="6" spans="1:16" x14ac:dyDescent="0.35">
      <c r="A6" s="5" t="s">
        <v>6</v>
      </c>
      <c r="B6" s="114">
        <v>0</v>
      </c>
      <c r="C6" s="114">
        <v>0</v>
      </c>
      <c r="D6" s="114">
        <v>0</v>
      </c>
      <c r="E6" s="114">
        <v>0</v>
      </c>
      <c r="F6" s="114">
        <v>0</v>
      </c>
      <c r="G6" s="114">
        <v>0</v>
      </c>
      <c r="H6" s="114">
        <v>0</v>
      </c>
      <c r="I6" s="114">
        <v>0</v>
      </c>
      <c r="J6" s="114">
        <v>0</v>
      </c>
      <c r="K6" s="114">
        <v>0</v>
      </c>
      <c r="L6" s="114">
        <v>0</v>
      </c>
      <c r="M6" s="114">
        <f t="shared" si="1"/>
        <v>0</v>
      </c>
    </row>
    <row r="7" spans="1:16" x14ac:dyDescent="0.35">
      <c r="A7" s="5" t="s">
        <v>7</v>
      </c>
      <c r="B7" s="114">
        <v>0</v>
      </c>
      <c r="C7" s="114">
        <v>0</v>
      </c>
      <c r="D7" s="114">
        <v>0</v>
      </c>
      <c r="E7" s="114">
        <v>0</v>
      </c>
      <c r="F7" s="114">
        <v>0</v>
      </c>
      <c r="G7" s="114">
        <v>0</v>
      </c>
      <c r="H7" s="114">
        <v>0</v>
      </c>
      <c r="I7" s="114">
        <v>0</v>
      </c>
      <c r="J7" s="114">
        <v>0</v>
      </c>
      <c r="K7" s="114">
        <v>0</v>
      </c>
      <c r="L7" s="114">
        <v>0</v>
      </c>
      <c r="M7" s="114">
        <f t="shared" si="1"/>
        <v>0</v>
      </c>
    </row>
    <row r="8" spans="1:16" x14ac:dyDescent="0.35">
      <c r="A8" s="3" t="s">
        <v>8</v>
      </c>
      <c r="B8" s="114">
        <f>SUM(B9:B11)</f>
        <v>0.33700000000000002</v>
      </c>
      <c r="C8" s="114">
        <f t="shared" ref="C8:L8" si="2">SUM(C9:C11)</f>
        <v>0.65600000000000003</v>
      </c>
      <c r="D8" s="114">
        <f t="shared" si="2"/>
        <v>0</v>
      </c>
      <c r="E8" s="114">
        <f t="shared" si="2"/>
        <v>0</v>
      </c>
      <c r="F8" s="114">
        <f t="shared" si="2"/>
        <v>0</v>
      </c>
      <c r="G8" s="114">
        <f t="shared" si="2"/>
        <v>0</v>
      </c>
      <c r="H8" s="114">
        <f t="shared" si="2"/>
        <v>0</v>
      </c>
      <c r="I8" s="114">
        <f t="shared" si="2"/>
        <v>0</v>
      </c>
      <c r="J8" s="114">
        <f t="shared" si="2"/>
        <v>0</v>
      </c>
      <c r="K8" s="114">
        <f t="shared" si="2"/>
        <v>0</v>
      </c>
      <c r="L8" s="114">
        <f t="shared" si="2"/>
        <v>0</v>
      </c>
      <c r="M8" s="114">
        <f t="shared" si="1"/>
        <v>0.9930000000000001</v>
      </c>
    </row>
    <row r="9" spans="1:16" x14ac:dyDescent="0.35">
      <c r="A9" s="5" t="s">
        <v>5</v>
      </c>
      <c r="B9" s="114">
        <v>0.33700000000000002</v>
      </c>
      <c r="C9" s="114">
        <v>0.65600000000000003</v>
      </c>
      <c r="D9" s="114">
        <v>0</v>
      </c>
      <c r="E9" s="114">
        <v>0</v>
      </c>
      <c r="F9" s="114">
        <v>0</v>
      </c>
      <c r="G9" s="114">
        <v>0</v>
      </c>
      <c r="H9" s="114">
        <v>0</v>
      </c>
      <c r="I9" s="114">
        <v>0</v>
      </c>
      <c r="J9" s="114">
        <v>0</v>
      </c>
      <c r="K9" s="114">
        <v>0</v>
      </c>
      <c r="L9" s="114">
        <v>0</v>
      </c>
      <c r="M9" s="114">
        <f t="shared" si="1"/>
        <v>0.9930000000000001</v>
      </c>
    </row>
    <row r="10" spans="1:16" x14ac:dyDescent="0.35">
      <c r="A10" s="5" t="s">
        <v>6</v>
      </c>
      <c r="B10" s="114">
        <v>0</v>
      </c>
      <c r="C10" s="114">
        <v>0</v>
      </c>
      <c r="D10" s="114">
        <v>0</v>
      </c>
      <c r="E10" s="114">
        <v>0</v>
      </c>
      <c r="F10" s="114">
        <v>0</v>
      </c>
      <c r="G10" s="114">
        <v>0</v>
      </c>
      <c r="H10" s="114">
        <v>0</v>
      </c>
      <c r="I10" s="114">
        <v>0</v>
      </c>
      <c r="J10" s="114">
        <v>0</v>
      </c>
      <c r="K10" s="114">
        <v>0</v>
      </c>
      <c r="L10" s="114">
        <v>0</v>
      </c>
      <c r="M10" s="114">
        <f t="shared" si="1"/>
        <v>0</v>
      </c>
    </row>
    <row r="11" spans="1:16" x14ac:dyDescent="0.35">
      <c r="A11" s="5" t="s">
        <v>7</v>
      </c>
      <c r="B11" s="114">
        <v>0</v>
      </c>
      <c r="C11" s="114">
        <v>0</v>
      </c>
      <c r="D11" s="114">
        <v>0</v>
      </c>
      <c r="E11" s="114">
        <v>0</v>
      </c>
      <c r="F11" s="114">
        <v>0</v>
      </c>
      <c r="G11" s="114">
        <v>0</v>
      </c>
      <c r="H11" s="114">
        <v>0</v>
      </c>
      <c r="I11" s="114">
        <v>0</v>
      </c>
      <c r="J11" s="114">
        <v>0</v>
      </c>
      <c r="K11" s="114">
        <v>0</v>
      </c>
      <c r="L11" s="114">
        <v>0</v>
      </c>
      <c r="M11" s="114">
        <f t="shared" si="1"/>
        <v>0</v>
      </c>
    </row>
    <row r="12" spans="1:16" x14ac:dyDescent="0.35">
      <c r="A12" s="3" t="s">
        <v>11</v>
      </c>
      <c r="B12" s="114">
        <f>SUM(B13:B15)</f>
        <v>-0.33700000000000002</v>
      </c>
      <c r="C12" s="114">
        <f t="shared" ref="C12:L12" si="3">SUM(C13:C15)</f>
        <v>-0.65600000000000003</v>
      </c>
      <c r="D12" s="114">
        <f t="shared" si="3"/>
        <v>0</v>
      </c>
      <c r="E12" s="114">
        <f t="shared" si="3"/>
        <v>0</v>
      </c>
      <c r="F12" s="114">
        <f t="shared" si="3"/>
        <v>0</v>
      </c>
      <c r="G12" s="114">
        <f t="shared" si="3"/>
        <v>0</v>
      </c>
      <c r="H12" s="114">
        <f t="shared" si="3"/>
        <v>0</v>
      </c>
      <c r="I12" s="114">
        <f t="shared" si="3"/>
        <v>0</v>
      </c>
      <c r="J12" s="114">
        <f t="shared" si="3"/>
        <v>0</v>
      </c>
      <c r="K12" s="114">
        <f t="shared" si="3"/>
        <v>0</v>
      </c>
      <c r="L12" s="114">
        <f t="shared" si="3"/>
        <v>0</v>
      </c>
      <c r="M12" s="114">
        <f t="shared" si="1"/>
        <v>-0.9930000000000001</v>
      </c>
    </row>
    <row r="13" spans="1:16" ht="15" thickBot="1" x14ac:dyDescent="0.4">
      <c r="A13" s="5" t="s">
        <v>5</v>
      </c>
      <c r="B13" s="114">
        <v>-0.33700000000000002</v>
      </c>
      <c r="C13" s="114">
        <v>-0.65600000000000003</v>
      </c>
      <c r="D13" s="114">
        <v>0</v>
      </c>
      <c r="E13" s="114">
        <v>0</v>
      </c>
      <c r="F13" s="114">
        <v>0</v>
      </c>
      <c r="G13" s="114">
        <v>0</v>
      </c>
      <c r="H13" s="114">
        <v>0</v>
      </c>
      <c r="I13" s="114">
        <v>0</v>
      </c>
      <c r="J13" s="114">
        <v>0</v>
      </c>
      <c r="K13" s="114">
        <v>0</v>
      </c>
      <c r="L13" s="114">
        <v>0</v>
      </c>
      <c r="M13" s="114">
        <f t="shared" si="1"/>
        <v>-0.9930000000000001</v>
      </c>
    </row>
    <row r="14" spans="1:16" ht="15" thickBot="1" x14ac:dyDescent="0.4">
      <c r="A14" s="5" t="s">
        <v>6</v>
      </c>
      <c r="B14" s="114">
        <v>0</v>
      </c>
      <c r="C14" s="114">
        <v>0</v>
      </c>
      <c r="D14" s="114">
        <v>0</v>
      </c>
      <c r="E14" s="114">
        <v>0</v>
      </c>
      <c r="F14" s="114">
        <v>0</v>
      </c>
      <c r="G14" s="114">
        <v>0</v>
      </c>
      <c r="H14" s="114">
        <v>0</v>
      </c>
      <c r="I14" s="114">
        <v>0</v>
      </c>
      <c r="J14" s="114">
        <v>0</v>
      </c>
      <c r="K14" s="114">
        <v>0</v>
      </c>
      <c r="L14" s="114">
        <v>0</v>
      </c>
      <c r="M14" s="114">
        <f t="shared" si="1"/>
        <v>0</v>
      </c>
      <c r="O14" s="67"/>
      <c r="P14" s="74"/>
    </row>
    <row r="15" spans="1:16" ht="15" thickBot="1" x14ac:dyDescent="0.4">
      <c r="A15" s="5" t="s">
        <v>7</v>
      </c>
      <c r="B15" s="114">
        <v>0</v>
      </c>
      <c r="C15" s="114">
        <v>0</v>
      </c>
      <c r="D15" s="114">
        <v>0</v>
      </c>
      <c r="E15" s="114">
        <v>0</v>
      </c>
      <c r="F15" s="114">
        <v>0</v>
      </c>
      <c r="G15" s="114">
        <v>0</v>
      </c>
      <c r="H15" s="114">
        <v>0</v>
      </c>
      <c r="I15" s="114">
        <v>0</v>
      </c>
      <c r="J15" s="114">
        <v>0</v>
      </c>
      <c r="K15" s="114">
        <v>0</v>
      </c>
      <c r="L15" s="114">
        <v>0</v>
      </c>
      <c r="M15" s="114">
        <f t="shared" si="1"/>
        <v>0</v>
      </c>
      <c r="O15" s="67"/>
      <c r="P15" s="74"/>
    </row>
    <row r="16" spans="1:16" ht="29" x14ac:dyDescent="0.35">
      <c r="A16" s="3" t="s">
        <v>9</v>
      </c>
      <c r="B16" s="114">
        <v>1.859</v>
      </c>
      <c r="C16" s="114">
        <v>3.617</v>
      </c>
      <c r="D16" s="114">
        <v>0</v>
      </c>
      <c r="E16" s="114">
        <v>0</v>
      </c>
      <c r="F16" s="114">
        <v>0</v>
      </c>
      <c r="G16" s="114">
        <v>0</v>
      </c>
      <c r="H16" s="114">
        <v>0</v>
      </c>
      <c r="I16" s="114">
        <v>0</v>
      </c>
      <c r="J16" s="114">
        <v>0</v>
      </c>
      <c r="K16" s="114">
        <v>0</v>
      </c>
      <c r="L16" s="114">
        <v>0</v>
      </c>
      <c r="M16" s="114">
        <f t="shared" si="1"/>
        <v>5.476</v>
      </c>
    </row>
    <row r="17" spans="1:13" x14ac:dyDescent="0.35">
      <c r="A17" s="3" t="s">
        <v>10</v>
      </c>
      <c r="B17" s="114">
        <f>SUM(B18:B20)</f>
        <v>0</v>
      </c>
      <c r="C17" s="114">
        <v>0</v>
      </c>
      <c r="D17" s="114">
        <v>0</v>
      </c>
      <c r="E17" s="114">
        <v>0</v>
      </c>
      <c r="F17" s="114">
        <v>0</v>
      </c>
      <c r="G17" s="114">
        <v>0</v>
      </c>
      <c r="H17" s="114">
        <v>0</v>
      </c>
      <c r="I17" s="114">
        <v>0</v>
      </c>
      <c r="J17" s="114">
        <v>0</v>
      </c>
      <c r="K17" s="114">
        <v>0</v>
      </c>
      <c r="L17" s="114">
        <v>0</v>
      </c>
      <c r="M17" s="114">
        <f t="shared" si="1"/>
        <v>0</v>
      </c>
    </row>
    <row r="18" spans="1:13" x14ac:dyDescent="0.35">
      <c r="A18" s="5" t="s">
        <v>5</v>
      </c>
      <c r="B18" s="114">
        <v>0</v>
      </c>
      <c r="C18" s="114">
        <v>0</v>
      </c>
      <c r="D18" s="114">
        <v>0</v>
      </c>
      <c r="E18" s="114">
        <v>0</v>
      </c>
      <c r="F18" s="114">
        <v>0</v>
      </c>
      <c r="G18" s="114">
        <v>0</v>
      </c>
      <c r="H18" s="114">
        <v>0</v>
      </c>
      <c r="I18" s="114">
        <v>0</v>
      </c>
      <c r="J18" s="114">
        <v>0</v>
      </c>
      <c r="K18" s="114">
        <v>0</v>
      </c>
      <c r="L18" s="114">
        <v>0</v>
      </c>
      <c r="M18" s="114">
        <f t="shared" si="1"/>
        <v>0</v>
      </c>
    </row>
    <row r="19" spans="1:13" x14ac:dyDescent="0.35">
      <c r="A19" s="5" t="s">
        <v>6</v>
      </c>
      <c r="B19" s="114">
        <v>0</v>
      </c>
      <c r="C19" s="114">
        <v>0</v>
      </c>
      <c r="D19" s="114">
        <v>0</v>
      </c>
      <c r="E19" s="114">
        <v>0</v>
      </c>
      <c r="F19" s="114">
        <v>0</v>
      </c>
      <c r="G19" s="114">
        <v>0</v>
      </c>
      <c r="H19" s="114">
        <v>0</v>
      </c>
      <c r="I19" s="114">
        <v>0</v>
      </c>
      <c r="J19" s="114">
        <v>0</v>
      </c>
      <c r="K19" s="114">
        <v>0</v>
      </c>
      <c r="L19" s="114">
        <v>0</v>
      </c>
      <c r="M19" s="114">
        <f t="shared" si="1"/>
        <v>0</v>
      </c>
    </row>
    <row r="20" spans="1:13" x14ac:dyDescent="0.35">
      <c r="A20" s="5" t="s">
        <v>7</v>
      </c>
      <c r="B20" s="114">
        <v>0</v>
      </c>
      <c r="C20" s="114">
        <v>0</v>
      </c>
      <c r="D20" s="114">
        <v>0</v>
      </c>
      <c r="E20" s="114">
        <v>0</v>
      </c>
      <c r="F20" s="114">
        <v>0</v>
      </c>
      <c r="G20" s="114">
        <v>0</v>
      </c>
      <c r="H20" s="114">
        <v>0</v>
      </c>
      <c r="I20" s="114">
        <v>0</v>
      </c>
      <c r="J20" s="114">
        <v>0</v>
      </c>
      <c r="K20" s="114">
        <v>0</v>
      </c>
      <c r="L20" s="114">
        <v>0</v>
      </c>
      <c r="M20" s="114">
        <f t="shared" si="1"/>
        <v>0</v>
      </c>
    </row>
    <row r="21" spans="1:13" ht="102.75" customHeight="1" x14ac:dyDescent="0.35">
      <c r="A21" s="5" t="s">
        <v>12</v>
      </c>
      <c r="B21" s="290" t="s">
        <v>387</v>
      </c>
      <c r="C21" s="290"/>
      <c r="D21" s="290"/>
      <c r="E21" s="290"/>
      <c r="F21" s="290"/>
      <c r="G21" s="290"/>
      <c r="H21" s="290"/>
      <c r="I21" s="290"/>
      <c r="J21" s="290"/>
      <c r="K21" s="290"/>
      <c r="L21" s="290"/>
      <c r="M21" s="290"/>
    </row>
    <row r="22" spans="1:13" ht="43.5" x14ac:dyDescent="0.35">
      <c r="A22" s="5" t="s">
        <v>13</v>
      </c>
      <c r="B22" s="290" t="s">
        <v>388</v>
      </c>
      <c r="C22" s="290"/>
      <c r="D22" s="290"/>
      <c r="E22" s="290"/>
      <c r="F22" s="290"/>
      <c r="G22" s="290"/>
      <c r="H22" s="290"/>
      <c r="I22" s="290"/>
      <c r="J22" s="290"/>
      <c r="K22" s="290"/>
      <c r="L22" s="290"/>
      <c r="M22" s="290"/>
    </row>
    <row r="25" spans="1:13" x14ac:dyDescent="0.35">
      <c r="A25" s="289" t="s">
        <v>14</v>
      </c>
      <c r="B25" s="289"/>
      <c r="C25" s="289"/>
      <c r="D25" s="289"/>
      <c r="E25" s="289"/>
      <c r="F25" s="289"/>
      <c r="G25" s="289"/>
      <c r="H25" s="289"/>
      <c r="I25" s="289"/>
      <c r="J25" s="289"/>
    </row>
    <row r="26" spans="1:13" x14ac:dyDescent="0.35">
      <c r="A26" s="291" t="s">
        <v>15</v>
      </c>
      <c r="B26" s="291"/>
      <c r="C26" s="291"/>
      <c r="D26" s="291"/>
      <c r="E26" s="291"/>
      <c r="F26" s="291"/>
      <c r="G26" s="291"/>
      <c r="H26" s="291"/>
      <c r="I26" s="291"/>
      <c r="J26" s="291"/>
    </row>
    <row r="27" spans="1:13" x14ac:dyDescent="0.35">
      <c r="A27" s="290" t="s">
        <v>16</v>
      </c>
      <c r="B27" s="290"/>
      <c r="C27" s="6">
        <v>0</v>
      </c>
      <c r="D27" s="5">
        <v>1</v>
      </c>
      <c r="E27" s="5">
        <v>2</v>
      </c>
      <c r="F27" s="5">
        <v>3</v>
      </c>
      <c r="G27" s="5">
        <v>5</v>
      </c>
      <c r="H27" s="5">
        <v>10</v>
      </c>
      <c r="I27" s="292" t="s">
        <v>3</v>
      </c>
      <c r="J27" s="292"/>
    </row>
    <row r="28" spans="1:13" ht="43.5" x14ac:dyDescent="0.35">
      <c r="A28" s="115" t="s">
        <v>17</v>
      </c>
      <c r="B28" s="5" t="s">
        <v>20</v>
      </c>
      <c r="C28" s="115"/>
      <c r="D28" s="115"/>
      <c r="E28" s="115"/>
      <c r="F28" s="115"/>
      <c r="G28" s="115"/>
      <c r="H28" s="115"/>
      <c r="I28" s="290"/>
      <c r="J28" s="290"/>
    </row>
    <row r="29" spans="1:13" ht="87" x14ac:dyDescent="0.35">
      <c r="A29" s="115" t="s">
        <v>18</v>
      </c>
      <c r="B29" s="5" t="s">
        <v>21</v>
      </c>
      <c r="C29" s="115"/>
      <c r="D29" s="115"/>
      <c r="E29" s="115"/>
      <c r="F29" s="115"/>
      <c r="G29" s="115"/>
      <c r="H29" s="115"/>
      <c r="I29" s="294"/>
      <c r="J29" s="296"/>
    </row>
    <row r="30" spans="1:13" ht="87" x14ac:dyDescent="0.35">
      <c r="A30" s="115" t="s">
        <v>19</v>
      </c>
      <c r="B30" s="7" t="s">
        <v>22</v>
      </c>
      <c r="C30" s="115"/>
      <c r="D30" s="115"/>
      <c r="E30" s="115"/>
      <c r="F30" s="115"/>
      <c r="G30" s="115"/>
      <c r="H30" s="115"/>
      <c r="I30" s="290"/>
      <c r="J30" s="290"/>
    </row>
    <row r="31" spans="1:13" ht="29" x14ac:dyDescent="0.35">
      <c r="A31" s="8"/>
      <c r="B31" s="5" t="s">
        <v>23</v>
      </c>
      <c r="C31" s="115"/>
      <c r="D31" s="115"/>
      <c r="E31" s="115"/>
      <c r="F31" s="115"/>
      <c r="G31" s="115"/>
      <c r="H31" s="115"/>
      <c r="I31" s="290"/>
      <c r="J31" s="290"/>
    </row>
    <row r="32" spans="1:13" ht="43.5" x14ac:dyDescent="0.35">
      <c r="A32" s="290" t="s">
        <v>24</v>
      </c>
      <c r="B32" s="5" t="s">
        <v>20</v>
      </c>
      <c r="C32" s="290"/>
      <c r="D32" s="290"/>
      <c r="E32" s="290"/>
      <c r="F32" s="290"/>
      <c r="G32" s="290"/>
      <c r="H32" s="290"/>
      <c r="I32" s="290"/>
      <c r="J32" s="290"/>
    </row>
    <row r="33" spans="1:10" ht="87" x14ac:dyDescent="0.35">
      <c r="A33" s="290"/>
      <c r="B33" s="5" t="s">
        <v>21</v>
      </c>
      <c r="C33" s="290"/>
      <c r="D33" s="290"/>
      <c r="E33" s="290"/>
      <c r="F33" s="290"/>
      <c r="G33" s="290"/>
      <c r="H33" s="290"/>
      <c r="I33" s="290"/>
      <c r="J33" s="290"/>
    </row>
    <row r="34" spans="1:10" ht="87" x14ac:dyDescent="0.35">
      <c r="A34" s="290"/>
      <c r="B34" s="7" t="s">
        <v>25</v>
      </c>
      <c r="C34" s="290"/>
      <c r="D34" s="290"/>
      <c r="E34" s="290"/>
      <c r="F34" s="290"/>
      <c r="G34" s="290"/>
      <c r="H34" s="290"/>
      <c r="I34" s="290"/>
      <c r="J34" s="290"/>
    </row>
    <row r="35" spans="1:10" ht="29" x14ac:dyDescent="0.35">
      <c r="A35" s="290"/>
      <c r="B35" s="5" t="s">
        <v>23</v>
      </c>
      <c r="C35" s="115"/>
      <c r="D35" s="115"/>
      <c r="E35" s="115"/>
      <c r="F35" s="115"/>
      <c r="G35" s="115"/>
      <c r="H35" s="115"/>
      <c r="I35" s="290"/>
      <c r="J35" s="290"/>
    </row>
    <row r="36" spans="1:10" ht="87" x14ac:dyDescent="0.35">
      <c r="A36" s="290" t="s">
        <v>26</v>
      </c>
      <c r="B36" s="5" t="s">
        <v>22</v>
      </c>
      <c r="C36" s="294" t="s">
        <v>389</v>
      </c>
      <c r="D36" s="295"/>
      <c r="E36" s="295"/>
      <c r="F36" s="295"/>
      <c r="G36" s="295"/>
      <c r="H36" s="295"/>
      <c r="I36" s="295"/>
      <c r="J36" s="296"/>
    </row>
    <row r="37" spans="1:10" ht="203" x14ac:dyDescent="0.35">
      <c r="A37" s="290"/>
      <c r="B37" s="5" t="s">
        <v>390</v>
      </c>
      <c r="C37" s="294" t="s">
        <v>391</v>
      </c>
      <c r="D37" s="295"/>
      <c r="E37" s="295"/>
      <c r="F37" s="295"/>
      <c r="G37" s="295"/>
      <c r="H37" s="295"/>
      <c r="I37" s="295"/>
      <c r="J37" s="296"/>
    </row>
    <row r="38" spans="1:10" ht="188.5" x14ac:dyDescent="0.35">
      <c r="A38" s="290"/>
      <c r="B38" s="5" t="s">
        <v>392</v>
      </c>
      <c r="C38" s="294" t="s">
        <v>393</v>
      </c>
      <c r="D38" s="295"/>
      <c r="E38" s="295"/>
      <c r="F38" s="295"/>
      <c r="G38" s="295"/>
      <c r="H38" s="295"/>
      <c r="I38" s="295"/>
      <c r="J38" s="296"/>
    </row>
    <row r="39" spans="1:10" ht="43.5" x14ac:dyDescent="0.35">
      <c r="A39" s="115" t="s">
        <v>13</v>
      </c>
      <c r="B39" s="294"/>
      <c r="C39" s="295"/>
      <c r="D39" s="295"/>
      <c r="E39" s="295"/>
      <c r="F39" s="295"/>
      <c r="G39" s="295"/>
      <c r="H39" s="295"/>
      <c r="I39" s="295"/>
      <c r="J39" s="296"/>
    </row>
  </sheetData>
  <mergeCells count="23">
    <mergeCell ref="A36:A38"/>
    <mergeCell ref="C36:J36"/>
    <mergeCell ref="B39:J39"/>
    <mergeCell ref="C38:J38"/>
    <mergeCell ref="C37:J37"/>
    <mergeCell ref="I31:J31"/>
    <mergeCell ref="A32:A35"/>
    <mergeCell ref="C32:J32"/>
    <mergeCell ref="C33:J33"/>
    <mergeCell ref="C34:J34"/>
    <mergeCell ref="I35:J35"/>
    <mergeCell ref="I30:J30"/>
    <mergeCell ref="A1:M1"/>
    <mergeCell ref="A2:A3"/>
    <mergeCell ref="B2:M2"/>
    <mergeCell ref="B21:M21"/>
    <mergeCell ref="B22:M22"/>
    <mergeCell ref="A25:J25"/>
    <mergeCell ref="A26:J26"/>
    <mergeCell ref="A27:B27"/>
    <mergeCell ref="I27:J27"/>
    <mergeCell ref="I28:J28"/>
    <mergeCell ref="I29:J2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workbookViewId="0">
      <selection sqref="A1:XFD1048576"/>
    </sheetView>
  </sheetViews>
  <sheetFormatPr defaultRowHeight="14.5" x14ac:dyDescent="0.35"/>
  <cols>
    <col min="1" max="1" width="33.7265625" customWidth="1"/>
  </cols>
  <sheetData>
    <row r="1" spans="1:16" x14ac:dyDescent="0.35">
      <c r="A1" s="289"/>
      <c r="B1" s="289"/>
      <c r="C1" s="289"/>
      <c r="D1" s="289"/>
      <c r="E1" s="289"/>
      <c r="F1" s="289"/>
      <c r="G1" s="289"/>
      <c r="H1" s="289"/>
      <c r="I1" s="289"/>
      <c r="J1" s="289"/>
      <c r="K1" s="289"/>
      <c r="L1" s="289"/>
      <c r="M1" s="289"/>
    </row>
    <row r="2" spans="1:16" x14ac:dyDescent="0.35">
      <c r="A2" s="290" t="s">
        <v>1</v>
      </c>
      <c r="B2" s="291" t="s">
        <v>2</v>
      </c>
      <c r="C2" s="291"/>
      <c r="D2" s="291"/>
      <c r="E2" s="291"/>
      <c r="F2" s="291"/>
      <c r="G2" s="291"/>
      <c r="H2" s="291"/>
      <c r="I2" s="291"/>
      <c r="J2" s="291"/>
      <c r="K2" s="291"/>
      <c r="L2" s="291"/>
      <c r="M2" s="291"/>
    </row>
    <row r="3" spans="1:16" ht="29" x14ac:dyDescent="0.35">
      <c r="A3" s="290"/>
      <c r="B3" s="1">
        <v>0</v>
      </c>
      <c r="C3" s="1">
        <v>1</v>
      </c>
      <c r="D3" s="1">
        <v>2</v>
      </c>
      <c r="E3" s="1">
        <v>3</v>
      </c>
      <c r="F3" s="1">
        <v>4</v>
      </c>
      <c r="G3" s="1">
        <v>5</v>
      </c>
      <c r="H3" s="1">
        <v>6</v>
      </c>
      <c r="I3" s="1">
        <v>7</v>
      </c>
      <c r="J3" s="1">
        <v>8</v>
      </c>
      <c r="K3" s="1">
        <v>9</v>
      </c>
      <c r="L3" s="1">
        <v>10</v>
      </c>
      <c r="M3" s="2" t="s">
        <v>3</v>
      </c>
    </row>
    <row r="4" spans="1:16" x14ac:dyDescent="0.35">
      <c r="A4" s="3" t="s">
        <v>4</v>
      </c>
      <c r="B4" s="71">
        <f>SUM(B5:B7)</f>
        <v>0</v>
      </c>
      <c r="C4" s="71">
        <f t="shared" ref="C4:L4" si="0">SUM(C5:C7)</f>
        <v>0</v>
      </c>
      <c r="D4" s="71">
        <f t="shared" si="0"/>
        <v>0</v>
      </c>
      <c r="E4" s="71">
        <f t="shared" si="0"/>
        <v>0</v>
      </c>
      <c r="F4" s="71">
        <f t="shared" si="0"/>
        <v>0</v>
      </c>
      <c r="G4" s="71">
        <f t="shared" si="0"/>
        <v>0</v>
      </c>
      <c r="H4" s="71">
        <f t="shared" si="0"/>
        <v>0</v>
      </c>
      <c r="I4" s="71">
        <f t="shared" si="0"/>
        <v>0</v>
      </c>
      <c r="J4" s="71">
        <f t="shared" si="0"/>
        <v>0</v>
      </c>
      <c r="K4" s="71">
        <f t="shared" si="0"/>
        <v>0</v>
      </c>
      <c r="L4" s="71">
        <f t="shared" si="0"/>
        <v>0</v>
      </c>
      <c r="M4" s="71">
        <f>SUM(B4:L4)</f>
        <v>0</v>
      </c>
    </row>
    <row r="5" spans="1:16" x14ac:dyDescent="0.35">
      <c r="A5" s="5" t="s">
        <v>5</v>
      </c>
      <c r="B5" s="71">
        <v>0</v>
      </c>
      <c r="C5" s="71">
        <v>0</v>
      </c>
      <c r="D5" s="71">
        <v>0</v>
      </c>
      <c r="E5" s="71">
        <v>0</v>
      </c>
      <c r="F5" s="71">
        <v>0</v>
      </c>
      <c r="G5" s="71">
        <v>0</v>
      </c>
      <c r="H5" s="71">
        <v>0</v>
      </c>
      <c r="I5" s="71">
        <v>0</v>
      </c>
      <c r="J5" s="71">
        <v>0</v>
      </c>
      <c r="K5" s="71">
        <v>0</v>
      </c>
      <c r="L5" s="71">
        <v>0</v>
      </c>
      <c r="M5" s="71">
        <f t="shared" ref="M5:M20" si="1">SUM(B5:L5)</f>
        <v>0</v>
      </c>
    </row>
    <row r="6" spans="1:16" x14ac:dyDescent="0.35">
      <c r="A6" s="5" t="s">
        <v>6</v>
      </c>
      <c r="B6" s="71">
        <v>0</v>
      </c>
      <c r="C6" s="71">
        <v>0</v>
      </c>
      <c r="D6" s="71">
        <v>0</v>
      </c>
      <c r="E6" s="71">
        <v>0</v>
      </c>
      <c r="F6" s="71">
        <v>0</v>
      </c>
      <c r="G6" s="71">
        <v>0</v>
      </c>
      <c r="H6" s="71">
        <v>0</v>
      </c>
      <c r="I6" s="71">
        <v>0</v>
      </c>
      <c r="J6" s="71">
        <v>0</v>
      </c>
      <c r="K6" s="71">
        <v>0</v>
      </c>
      <c r="L6" s="71">
        <v>0</v>
      </c>
      <c r="M6" s="71">
        <f t="shared" si="1"/>
        <v>0</v>
      </c>
    </row>
    <row r="7" spans="1:16" x14ac:dyDescent="0.35">
      <c r="A7" s="5" t="s">
        <v>7</v>
      </c>
      <c r="B7" s="71">
        <v>0</v>
      </c>
      <c r="C7" s="71">
        <v>0</v>
      </c>
      <c r="D7" s="71">
        <v>0</v>
      </c>
      <c r="E7" s="71">
        <v>0</v>
      </c>
      <c r="F7" s="71">
        <v>0</v>
      </c>
      <c r="G7" s="71">
        <v>0</v>
      </c>
      <c r="H7" s="71">
        <v>0</v>
      </c>
      <c r="I7" s="71">
        <v>0</v>
      </c>
      <c r="J7" s="71">
        <v>0</v>
      </c>
      <c r="K7" s="71">
        <v>0</v>
      </c>
      <c r="L7" s="71">
        <v>0</v>
      </c>
      <c r="M7" s="71">
        <f t="shared" si="1"/>
        <v>0</v>
      </c>
    </row>
    <row r="8" spans="1:16" x14ac:dyDescent="0.35">
      <c r="A8" s="3" t="s">
        <v>8</v>
      </c>
      <c r="B8" s="71">
        <f>SUM(B9:B11)</f>
        <v>0</v>
      </c>
      <c r="C8" s="71">
        <f t="shared" ref="C8:L8" si="2">SUM(C9:C11)</f>
        <v>0</v>
      </c>
      <c r="D8" s="71">
        <f t="shared" si="2"/>
        <v>0</v>
      </c>
      <c r="E8" s="71">
        <f t="shared" si="2"/>
        <v>0</v>
      </c>
      <c r="F8" s="71">
        <f t="shared" si="2"/>
        <v>0</v>
      </c>
      <c r="G8" s="71">
        <f t="shared" si="2"/>
        <v>0</v>
      </c>
      <c r="H8" s="71">
        <f t="shared" si="2"/>
        <v>0</v>
      </c>
      <c r="I8" s="71">
        <f t="shared" si="2"/>
        <v>0</v>
      </c>
      <c r="J8" s="71">
        <f t="shared" si="2"/>
        <v>0</v>
      </c>
      <c r="K8" s="71">
        <f t="shared" si="2"/>
        <v>0</v>
      </c>
      <c r="L8" s="71">
        <f t="shared" si="2"/>
        <v>0</v>
      </c>
      <c r="M8" s="71">
        <f t="shared" si="1"/>
        <v>0</v>
      </c>
    </row>
    <row r="9" spans="1:16" x14ac:dyDescent="0.35">
      <c r="A9" s="5" t="s">
        <v>5</v>
      </c>
      <c r="B9" s="71">
        <v>0</v>
      </c>
      <c r="C9" s="71">
        <v>0</v>
      </c>
      <c r="D9" s="71">
        <v>0</v>
      </c>
      <c r="E9" s="71">
        <v>0</v>
      </c>
      <c r="F9" s="71">
        <v>0</v>
      </c>
      <c r="G9" s="71">
        <v>0</v>
      </c>
      <c r="H9" s="71">
        <v>0</v>
      </c>
      <c r="I9" s="71">
        <v>0</v>
      </c>
      <c r="J9" s="71">
        <v>0</v>
      </c>
      <c r="K9" s="71">
        <v>0</v>
      </c>
      <c r="L9" s="71">
        <v>0</v>
      </c>
      <c r="M9" s="71">
        <f t="shared" si="1"/>
        <v>0</v>
      </c>
    </row>
    <row r="10" spans="1:16" x14ac:dyDescent="0.35">
      <c r="A10" s="5" t="s">
        <v>6</v>
      </c>
      <c r="B10" s="71">
        <v>0</v>
      </c>
      <c r="C10" s="71">
        <v>0</v>
      </c>
      <c r="D10" s="71">
        <v>0</v>
      </c>
      <c r="E10" s="71">
        <v>0</v>
      </c>
      <c r="F10" s="71">
        <v>0</v>
      </c>
      <c r="G10" s="71">
        <v>0</v>
      </c>
      <c r="H10" s="71">
        <v>0</v>
      </c>
      <c r="I10" s="71">
        <v>0</v>
      </c>
      <c r="J10" s="71">
        <v>0</v>
      </c>
      <c r="K10" s="71">
        <v>0</v>
      </c>
      <c r="L10" s="71">
        <v>0</v>
      </c>
      <c r="M10" s="71">
        <f t="shared" si="1"/>
        <v>0</v>
      </c>
    </row>
    <row r="11" spans="1:16" x14ac:dyDescent="0.35">
      <c r="A11" s="5" t="s">
        <v>7</v>
      </c>
      <c r="B11" s="71">
        <v>0</v>
      </c>
      <c r="C11" s="71">
        <v>0</v>
      </c>
      <c r="D11" s="71">
        <v>0</v>
      </c>
      <c r="E11" s="71">
        <v>0</v>
      </c>
      <c r="F11" s="71">
        <v>0</v>
      </c>
      <c r="G11" s="71">
        <v>0</v>
      </c>
      <c r="H11" s="71">
        <v>0</v>
      </c>
      <c r="I11" s="71">
        <v>0</v>
      </c>
      <c r="J11" s="71">
        <v>0</v>
      </c>
      <c r="K11" s="71">
        <v>0</v>
      </c>
      <c r="L11" s="71">
        <v>0</v>
      </c>
      <c r="M11" s="71">
        <f t="shared" si="1"/>
        <v>0</v>
      </c>
    </row>
    <row r="12" spans="1:16" x14ac:dyDescent="0.35">
      <c r="A12" s="3" t="s">
        <v>11</v>
      </c>
      <c r="B12" s="71">
        <f>SUM(B13:B15)</f>
        <v>0</v>
      </c>
      <c r="C12" s="71">
        <f t="shared" ref="C12:L12" si="3">SUM(C13:C15)</f>
        <v>0</v>
      </c>
      <c r="D12" s="71">
        <f t="shared" si="3"/>
        <v>0</v>
      </c>
      <c r="E12" s="71">
        <f t="shared" si="3"/>
        <v>0</v>
      </c>
      <c r="F12" s="71">
        <f t="shared" si="3"/>
        <v>0</v>
      </c>
      <c r="G12" s="71">
        <f t="shared" si="3"/>
        <v>0</v>
      </c>
      <c r="H12" s="71">
        <f t="shared" si="3"/>
        <v>0</v>
      </c>
      <c r="I12" s="71">
        <f t="shared" si="3"/>
        <v>0</v>
      </c>
      <c r="J12" s="71">
        <f t="shared" si="3"/>
        <v>0</v>
      </c>
      <c r="K12" s="71">
        <f t="shared" si="3"/>
        <v>0</v>
      </c>
      <c r="L12" s="71">
        <f t="shared" si="3"/>
        <v>0</v>
      </c>
      <c r="M12" s="71">
        <f t="shared" si="1"/>
        <v>0</v>
      </c>
    </row>
    <row r="13" spans="1:16" ht="15" thickBot="1" x14ac:dyDescent="0.4">
      <c r="A13" s="5" t="s">
        <v>5</v>
      </c>
      <c r="B13" s="71">
        <v>0</v>
      </c>
      <c r="C13" s="71">
        <v>0</v>
      </c>
      <c r="D13" s="71">
        <v>0</v>
      </c>
      <c r="E13" s="71">
        <v>0</v>
      </c>
      <c r="F13" s="71">
        <v>0</v>
      </c>
      <c r="G13" s="71">
        <v>0</v>
      </c>
      <c r="H13" s="71">
        <v>0</v>
      </c>
      <c r="I13" s="71">
        <v>0</v>
      </c>
      <c r="J13" s="71">
        <v>0</v>
      </c>
      <c r="K13" s="71">
        <v>0</v>
      </c>
      <c r="L13" s="71">
        <v>0</v>
      </c>
      <c r="M13" s="71">
        <f t="shared" si="1"/>
        <v>0</v>
      </c>
    </row>
    <row r="14" spans="1:16" ht="15" thickBot="1" x14ac:dyDescent="0.4">
      <c r="A14" s="5" t="s">
        <v>6</v>
      </c>
      <c r="B14" s="71">
        <v>0</v>
      </c>
      <c r="C14" s="71">
        <v>0</v>
      </c>
      <c r="D14" s="71">
        <v>0</v>
      </c>
      <c r="E14" s="71">
        <v>0</v>
      </c>
      <c r="F14" s="71">
        <v>0</v>
      </c>
      <c r="G14" s="71">
        <v>0</v>
      </c>
      <c r="H14" s="71">
        <v>0</v>
      </c>
      <c r="I14" s="71">
        <v>0</v>
      </c>
      <c r="J14" s="71">
        <v>0</v>
      </c>
      <c r="K14" s="71">
        <v>0</v>
      </c>
      <c r="L14" s="71">
        <v>0</v>
      </c>
      <c r="M14" s="71">
        <f t="shared" si="1"/>
        <v>0</v>
      </c>
      <c r="O14" s="67"/>
      <c r="P14" s="74"/>
    </row>
    <row r="15" spans="1:16" ht="15" thickBot="1" x14ac:dyDescent="0.4">
      <c r="A15" s="5" t="s">
        <v>7</v>
      </c>
      <c r="B15" s="71">
        <v>0</v>
      </c>
      <c r="C15" s="71">
        <v>0</v>
      </c>
      <c r="D15" s="71">
        <v>0</v>
      </c>
      <c r="E15" s="71">
        <v>0</v>
      </c>
      <c r="F15" s="71">
        <v>0</v>
      </c>
      <c r="G15" s="71">
        <v>0</v>
      </c>
      <c r="H15" s="71">
        <v>0</v>
      </c>
      <c r="I15" s="71">
        <v>0</v>
      </c>
      <c r="J15" s="71">
        <v>0</v>
      </c>
      <c r="K15" s="71">
        <v>0</v>
      </c>
      <c r="L15" s="71">
        <v>0</v>
      </c>
      <c r="M15" s="71">
        <f t="shared" si="1"/>
        <v>0</v>
      </c>
      <c r="O15" s="67"/>
      <c r="P15" s="74"/>
    </row>
    <row r="16" spans="1:16" ht="29" x14ac:dyDescent="0.35">
      <c r="A16" s="3" t="s">
        <v>9</v>
      </c>
      <c r="B16" s="71">
        <v>0</v>
      </c>
      <c r="C16" s="71">
        <v>0</v>
      </c>
      <c r="D16" s="71">
        <v>0</v>
      </c>
      <c r="E16" s="71">
        <v>0</v>
      </c>
      <c r="F16" s="71">
        <v>0</v>
      </c>
      <c r="G16" s="71">
        <v>0</v>
      </c>
      <c r="H16" s="71">
        <v>0</v>
      </c>
      <c r="I16" s="71">
        <v>0</v>
      </c>
      <c r="J16" s="71">
        <v>0</v>
      </c>
      <c r="K16" s="71">
        <v>0</v>
      </c>
      <c r="L16" s="71">
        <v>0</v>
      </c>
      <c r="M16" s="71">
        <f t="shared" si="1"/>
        <v>0</v>
      </c>
    </row>
    <row r="17" spans="1:13" x14ac:dyDescent="0.35">
      <c r="A17" s="3" t="s">
        <v>10</v>
      </c>
      <c r="B17" s="71">
        <f>SUM(B18:B20)</f>
        <v>0</v>
      </c>
      <c r="C17" s="71">
        <v>0</v>
      </c>
      <c r="D17" s="71">
        <v>0</v>
      </c>
      <c r="E17" s="71">
        <v>0</v>
      </c>
      <c r="F17" s="71">
        <v>0</v>
      </c>
      <c r="G17" s="71">
        <v>0</v>
      </c>
      <c r="H17" s="71">
        <v>0</v>
      </c>
      <c r="I17" s="71">
        <v>0</v>
      </c>
      <c r="J17" s="71">
        <v>0</v>
      </c>
      <c r="K17" s="71">
        <v>0</v>
      </c>
      <c r="L17" s="71">
        <v>0</v>
      </c>
      <c r="M17" s="71">
        <f t="shared" si="1"/>
        <v>0</v>
      </c>
    </row>
    <row r="18" spans="1:13" x14ac:dyDescent="0.35">
      <c r="A18" s="5" t="s">
        <v>5</v>
      </c>
      <c r="B18" s="71">
        <v>0</v>
      </c>
      <c r="C18" s="71">
        <v>0</v>
      </c>
      <c r="D18" s="71">
        <v>0</v>
      </c>
      <c r="E18" s="71">
        <v>0</v>
      </c>
      <c r="F18" s="71">
        <v>0</v>
      </c>
      <c r="G18" s="71">
        <v>0</v>
      </c>
      <c r="H18" s="71">
        <v>0</v>
      </c>
      <c r="I18" s="71">
        <v>0</v>
      </c>
      <c r="J18" s="71">
        <v>0</v>
      </c>
      <c r="K18" s="71">
        <v>0</v>
      </c>
      <c r="L18" s="71">
        <v>0</v>
      </c>
      <c r="M18" s="71">
        <f t="shared" si="1"/>
        <v>0</v>
      </c>
    </row>
    <row r="19" spans="1:13" x14ac:dyDescent="0.35">
      <c r="A19" s="5" t="s">
        <v>6</v>
      </c>
      <c r="B19" s="71">
        <v>0</v>
      </c>
      <c r="C19" s="71">
        <v>0</v>
      </c>
      <c r="D19" s="71">
        <v>0</v>
      </c>
      <c r="E19" s="71">
        <v>0</v>
      </c>
      <c r="F19" s="71">
        <v>0</v>
      </c>
      <c r="G19" s="71">
        <v>0</v>
      </c>
      <c r="H19" s="71">
        <v>0</v>
      </c>
      <c r="I19" s="71">
        <v>0</v>
      </c>
      <c r="J19" s="71">
        <v>0</v>
      </c>
      <c r="K19" s="71">
        <v>0</v>
      </c>
      <c r="L19" s="71">
        <v>0</v>
      </c>
      <c r="M19" s="71">
        <f t="shared" si="1"/>
        <v>0</v>
      </c>
    </row>
    <row r="20" spans="1:13" x14ac:dyDescent="0.35">
      <c r="A20" s="5" t="s">
        <v>7</v>
      </c>
      <c r="B20" s="71">
        <v>0</v>
      </c>
      <c r="C20" s="71">
        <v>0</v>
      </c>
      <c r="D20" s="71">
        <v>0</v>
      </c>
      <c r="E20" s="71">
        <v>0</v>
      </c>
      <c r="F20" s="71">
        <v>0</v>
      </c>
      <c r="G20" s="71">
        <v>0</v>
      </c>
      <c r="H20" s="71">
        <v>0</v>
      </c>
      <c r="I20" s="71">
        <v>0</v>
      </c>
      <c r="J20" s="71">
        <v>0</v>
      </c>
      <c r="K20" s="71">
        <v>0</v>
      </c>
      <c r="L20" s="71">
        <v>0</v>
      </c>
      <c r="M20" s="71">
        <f t="shared" si="1"/>
        <v>0</v>
      </c>
    </row>
    <row r="21" spans="1:13" x14ac:dyDescent="0.35">
      <c r="A21" s="5" t="s">
        <v>12</v>
      </c>
      <c r="B21" s="290"/>
      <c r="C21" s="290"/>
      <c r="D21" s="290"/>
      <c r="E21" s="290"/>
      <c r="F21" s="290"/>
      <c r="G21" s="290"/>
      <c r="H21" s="290"/>
      <c r="I21" s="290"/>
      <c r="J21" s="290"/>
      <c r="K21" s="290"/>
      <c r="L21" s="290"/>
      <c r="M21" s="290"/>
    </row>
    <row r="22" spans="1:13" ht="43.5" x14ac:dyDescent="0.35">
      <c r="A22" s="5" t="s">
        <v>13</v>
      </c>
      <c r="B22" s="290"/>
      <c r="C22" s="290"/>
      <c r="D22" s="290"/>
      <c r="E22" s="290"/>
      <c r="F22" s="290"/>
      <c r="G22" s="290"/>
      <c r="H22" s="290"/>
      <c r="I22" s="290"/>
      <c r="J22" s="290"/>
      <c r="K22" s="290"/>
      <c r="L22" s="290"/>
      <c r="M22" s="290"/>
    </row>
    <row r="25" spans="1:13" x14ac:dyDescent="0.35">
      <c r="A25" s="289" t="s">
        <v>14</v>
      </c>
      <c r="B25" s="289"/>
      <c r="C25" s="289"/>
      <c r="D25" s="289"/>
      <c r="E25" s="289"/>
      <c r="F25" s="289"/>
      <c r="G25" s="289"/>
      <c r="H25" s="289"/>
      <c r="I25" s="289"/>
      <c r="J25" s="289"/>
    </row>
    <row r="26" spans="1:13" x14ac:dyDescent="0.35">
      <c r="A26" s="291" t="s">
        <v>15</v>
      </c>
      <c r="B26" s="291"/>
      <c r="C26" s="291"/>
      <c r="D26" s="291"/>
      <c r="E26" s="291"/>
      <c r="F26" s="291"/>
      <c r="G26" s="291"/>
      <c r="H26" s="291"/>
      <c r="I26" s="291"/>
      <c r="J26" s="291"/>
    </row>
    <row r="27" spans="1:13" x14ac:dyDescent="0.35">
      <c r="A27" s="290" t="s">
        <v>16</v>
      </c>
      <c r="B27" s="290"/>
      <c r="C27" s="6">
        <v>0</v>
      </c>
      <c r="D27" s="5">
        <v>1</v>
      </c>
      <c r="E27" s="5">
        <v>2</v>
      </c>
      <c r="F27" s="5">
        <v>3</v>
      </c>
      <c r="G27" s="5">
        <v>5</v>
      </c>
      <c r="H27" s="5">
        <v>10</v>
      </c>
      <c r="I27" s="292" t="s">
        <v>3</v>
      </c>
      <c r="J27" s="292"/>
    </row>
    <row r="28" spans="1:13" ht="43.5" x14ac:dyDescent="0.35">
      <c r="A28" s="70" t="s">
        <v>17</v>
      </c>
      <c r="B28" s="5" t="s">
        <v>20</v>
      </c>
      <c r="C28" s="70"/>
      <c r="D28" s="70"/>
      <c r="E28" s="70"/>
      <c r="F28" s="70"/>
      <c r="G28" s="70"/>
      <c r="H28" s="70"/>
      <c r="I28" s="290"/>
      <c r="J28" s="290"/>
    </row>
    <row r="29" spans="1:13" ht="87" x14ac:dyDescent="0.35">
      <c r="A29" s="70" t="s">
        <v>18</v>
      </c>
      <c r="B29" s="5" t="s">
        <v>21</v>
      </c>
      <c r="C29" s="70"/>
      <c r="D29" s="70"/>
      <c r="E29" s="70"/>
      <c r="F29" s="70"/>
      <c r="G29" s="70"/>
      <c r="H29" s="70"/>
      <c r="I29" s="294"/>
      <c r="J29" s="296"/>
    </row>
    <row r="30" spans="1:13" ht="87" x14ac:dyDescent="0.35">
      <c r="A30" s="70" t="s">
        <v>19</v>
      </c>
      <c r="B30" s="7" t="s">
        <v>22</v>
      </c>
      <c r="C30" s="70"/>
      <c r="D30" s="70"/>
      <c r="E30" s="70"/>
      <c r="F30" s="70"/>
      <c r="G30" s="70"/>
      <c r="H30" s="70"/>
      <c r="I30" s="290"/>
      <c r="J30" s="290"/>
    </row>
    <row r="31" spans="1:13" ht="29" x14ac:dyDescent="0.35">
      <c r="A31" s="8"/>
      <c r="B31" s="5" t="s">
        <v>23</v>
      </c>
      <c r="C31" s="70"/>
      <c r="D31" s="70"/>
      <c r="E31" s="70"/>
      <c r="F31" s="70"/>
      <c r="G31" s="70"/>
      <c r="H31" s="70"/>
      <c r="I31" s="290"/>
      <c r="J31" s="290"/>
    </row>
    <row r="32" spans="1:13" ht="43.5" x14ac:dyDescent="0.35">
      <c r="A32" s="290" t="s">
        <v>24</v>
      </c>
      <c r="B32" s="5" t="s">
        <v>20</v>
      </c>
      <c r="C32" s="290"/>
      <c r="D32" s="290"/>
      <c r="E32" s="290"/>
      <c r="F32" s="290"/>
      <c r="G32" s="290"/>
      <c r="H32" s="290"/>
      <c r="I32" s="290"/>
      <c r="J32" s="290"/>
    </row>
    <row r="33" spans="1:10" ht="87" x14ac:dyDescent="0.35">
      <c r="A33" s="290"/>
      <c r="B33" s="5" t="s">
        <v>21</v>
      </c>
      <c r="C33" s="290"/>
      <c r="D33" s="290"/>
      <c r="E33" s="290"/>
      <c r="F33" s="290"/>
      <c r="G33" s="290"/>
      <c r="H33" s="290"/>
      <c r="I33" s="290"/>
      <c r="J33" s="290"/>
    </row>
    <row r="34" spans="1:10" ht="87" x14ac:dyDescent="0.35">
      <c r="A34" s="290"/>
      <c r="B34" s="7" t="s">
        <v>25</v>
      </c>
      <c r="C34" s="290"/>
      <c r="D34" s="290"/>
      <c r="E34" s="290"/>
      <c r="F34" s="290"/>
      <c r="G34" s="290"/>
      <c r="H34" s="290"/>
      <c r="I34" s="290"/>
      <c r="J34" s="290"/>
    </row>
    <row r="35" spans="1:10" ht="29" x14ac:dyDescent="0.35">
      <c r="A35" s="290"/>
      <c r="B35" s="5" t="s">
        <v>23</v>
      </c>
      <c r="C35" s="70"/>
      <c r="D35" s="70"/>
      <c r="E35" s="70"/>
      <c r="F35" s="70"/>
      <c r="G35" s="70"/>
      <c r="H35" s="70"/>
      <c r="I35" s="290"/>
      <c r="J35" s="290"/>
    </row>
    <row r="36" spans="1:10" ht="87" x14ac:dyDescent="0.35">
      <c r="A36" s="290" t="s">
        <v>26</v>
      </c>
      <c r="B36" s="5" t="s">
        <v>22</v>
      </c>
      <c r="C36" s="294"/>
      <c r="D36" s="295"/>
      <c r="E36" s="295"/>
      <c r="F36" s="295"/>
      <c r="G36" s="295"/>
      <c r="H36" s="295"/>
      <c r="I36" s="295"/>
      <c r="J36" s="296"/>
    </row>
    <row r="37" spans="1:10" ht="29" x14ac:dyDescent="0.35">
      <c r="A37" s="290"/>
      <c r="B37" s="5" t="s">
        <v>23</v>
      </c>
      <c r="C37" s="70"/>
      <c r="D37" s="70"/>
      <c r="E37" s="70"/>
      <c r="F37" s="70"/>
      <c r="G37" s="70"/>
      <c r="H37" s="70"/>
      <c r="I37" s="290"/>
      <c r="J37" s="290"/>
    </row>
    <row r="38" spans="1:10" ht="43.5" x14ac:dyDescent="0.35">
      <c r="A38" s="70" t="s">
        <v>13</v>
      </c>
      <c r="B38" s="294"/>
      <c r="C38" s="295"/>
      <c r="D38" s="295"/>
      <c r="E38" s="295"/>
      <c r="F38" s="295"/>
      <c r="G38" s="295"/>
      <c r="H38" s="295"/>
      <c r="I38" s="295"/>
      <c r="J38" s="296"/>
    </row>
  </sheetData>
  <mergeCells count="22">
    <mergeCell ref="I30:J30"/>
    <mergeCell ref="A1:M1"/>
    <mergeCell ref="A2:A3"/>
    <mergeCell ref="B2:M2"/>
    <mergeCell ref="B21:M21"/>
    <mergeCell ref="B22:M22"/>
    <mergeCell ref="A25:J25"/>
    <mergeCell ref="A26:J26"/>
    <mergeCell ref="A27:B27"/>
    <mergeCell ref="I27:J27"/>
    <mergeCell ref="I28:J28"/>
    <mergeCell ref="I29:J29"/>
    <mergeCell ref="A36:A37"/>
    <mergeCell ref="C36:J36"/>
    <mergeCell ref="I37:J37"/>
    <mergeCell ref="B38:J38"/>
    <mergeCell ref="I31:J31"/>
    <mergeCell ref="A32:A35"/>
    <mergeCell ref="C32:J32"/>
    <mergeCell ref="C33:J33"/>
    <mergeCell ref="C34:J34"/>
    <mergeCell ref="I35:J35"/>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5"/>
  <dimension ref="A1:N47"/>
  <sheetViews>
    <sheetView zoomScale="70" zoomScaleNormal="70" workbookViewId="0">
      <selection activeCell="P20" sqref="P20"/>
    </sheetView>
  </sheetViews>
  <sheetFormatPr defaultRowHeight="14.5" x14ac:dyDescent="0.35"/>
  <cols>
    <col min="1" max="1" width="26" customWidth="1"/>
    <col min="13" max="13" width="20.81640625" customWidth="1"/>
  </cols>
  <sheetData>
    <row r="1" spans="1:13" x14ac:dyDescent="0.35">
      <c r="A1" s="289" t="s">
        <v>0</v>
      </c>
      <c r="B1" s="289"/>
      <c r="C1" s="289"/>
      <c r="D1" s="289"/>
      <c r="E1" s="289"/>
      <c r="F1" s="289"/>
      <c r="G1" s="289"/>
      <c r="H1" s="289"/>
      <c r="I1" s="289"/>
      <c r="J1" s="289"/>
      <c r="K1" s="289"/>
      <c r="L1" s="289"/>
      <c r="M1" s="289"/>
    </row>
    <row r="2" spans="1:13" x14ac:dyDescent="0.35">
      <c r="A2" s="290" t="s">
        <v>1</v>
      </c>
      <c r="B2" s="291" t="s">
        <v>2</v>
      </c>
      <c r="C2" s="291"/>
      <c r="D2" s="291"/>
      <c r="E2" s="291"/>
      <c r="F2" s="291"/>
      <c r="G2" s="291"/>
      <c r="H2" s="291"/>
      <c r="I2" s="291"/>
      <c r="J2" s="291"/>
      <c r="K2" s="291"/>
      <c r="L2" s="291"/>
      <c r="M2" s="291"/>
    </row>
    <row r="3" spans="1:13" ht="19.5" customHeight="1" x14ac:dyDescent="0.35">
      <c r="A3" s="290"/>
      <c r="B3" s="1">
        <v>0</v>
      </c>
      <c r="C3" s="1">
        <v>1</v>
      </c>
      <c r="D3" s="1">
        <v>2</v>
      </c>
      <c r="E3" s="1">
        <v>3</v>
      </c>
      <c r="F3" s="1">
        <v>4</v>
      </c>
      <c r="G3" s="1">
        <v>5</v>
      </c>
      <c r="H3" s="1">
        <v>6</v>
      </c>
      <c r="I3" s="1">
        <v>7</v>
      </c>
      <c r="J3" s="1">
        <v>8</v>
      </c>
      <c r="K3" s="1">
        <v>9</v>
      </c>
      <c r="L3" s="1">
        <v>10</v>
      </c>
      <c r="M3" s="2" t="s">
        <v>3</v>
      </c>
    </row>
    <row r="4" spans="1:13" ht="21.75" customHeight="1" x14ac:dyDescent="0.35">
      <c r="A4" s="3" t="s">
        <v>4</v>
      </c>
      <c r="B4" s="63">
        <f>SUM(B5:B7)</f>
        <v>0</v>
      </c>
      <c r="C4" s="63">
        <f t="shared" ref="C4:L4" si="0">SUM(C5:C7)</f>
        <v>0</v>
      </c>
      <c r="D4" s="63">
        <f t="shared" si="0"/>
        <v>0</v>
      </c>
      <c r="E4" s="63">
        <f t="shared" si="0"/>
        <v>0</v>
      </c>
      <c r="F4" s="63">
        <f t="shared" si="0"/>
        <v>0</v>
      </c>
      <c r="G4" s="63">
        <f t="shared" si="0"/>
        <v>0</v>
      </c>
      <c r="H4" s="63">
        <f t="shared" si="0"/>
        <v>0</v>
      </c>
      <c r="I4" s="63">
        <f t="shared" si="0"/>
        <v>0</v>
      </c>
      <c r="J4" s="63">
        <f t="shared" si="0"/>
        <v>0</v>
      </c>
      <c r="K4" s="63">
        <f t="shared" si="0"/>
        <v>0</v>
      </c>
      <c r="L4" s="63">
        <f t="shared" si="0"/>
        <v>0</v>
      </c>
      <c r="M4" s="63">
        <f>SUM(B4:L4)</f>
        <v>0</v>
      </c>
    </row>
    <row r="5" spans="1:13" ht="20.25" customHeight="1" x14ac:dyDescent="0.35">
      <c r="A5" s="5" t="s">
        <v>5</v>
      </c>
      <c r="B5" s="63">
        <v>0</v>
      </c>
      <c r="C5" s="63">
        <v>0</v>
      </c>
      <c r="D5" s="63">
        <v>0</v>
      </c>
      <c r="E5" s="63">
        <v>0</v>
      </c>
      <c r="F5" s="63">
        <v>0</v>
      </c>
      <c r="G5" s="63">
        <v>0</v>
      </c>
      <c r="H5" s="63">
        <v>0</v>
      </c>
      <c r="I5" s="63">
        <v>0</v>
      </c>
      <c r="J5" s="63">
        <v>0</v>
      </c>
      <c r="K5" s="63">
        <v>0</v>
      </c>
      <c r="L5" s="63">
        <v>0</v>
      </c>
      <c r="M5" s="63">
        <f t="shared" ref="M5:M20" si="1">SUM(B5:L5)</f>
        <v>0</v>
      </c>
    </row>
    <row r="6" spans="1:13" x14ac:dyDescent="0.35">
      <c r="A6" s="5" t="s">
        <v>6</v>
      </c>
      <c r="B6" s="63">
        <v>0</v>
      </c>
      <c r="C6" s="63">
        <v>0</v>
      </c>
      <c r="D6" s="63">
        <v>0</v>
      </c>
      <c r="E6" s="63">
        <v>0</v>
      </c>
      <c r="F6" s="63">
        <v>0</v>
      </c>
      <c r="G6" s="63">
        <v>0</v>
      </c>
      <c r="H6" s="63">
        <v>0</v>
      </c>
      <c r="I6" s="63">
        <v>0</v>
      </c>
      <c r="J6" s="63">
        <v>0</v>
      </c>
      <c r="K6" s="63">
        <v>0</v>
      </c>
      <c r="L6" s="63">
        <v>0</v>
      </c>
      <c r="M6" s="63">
        <f t="shared" si="1"/>
        <v>0</v>
      </c>
    </row>
    <row r="7" spans="1:13" ht="39" customHeight="1" x14ac:dyDescent="0.35">
      <c r="A7" s="5" t="s">
        <v>7</v>
      </c>
      <c r="B7" s="63">
        <v>0</v>
      </c>
      <c r="C7" s="63">
        <v>0</v>
      </c>
      <c r="D7" s="63">
        <v>0</v>
      </c>
      <c r="E7" s="63">
        <v>0</v>
      </c>
      <c r="F7" s="63">
        <v>0</v>
      </c>
      <c r="G7" s="63">
        <v>0</v>
      </c>
      <c r="H7" s="63">
        <v>0</v>
      </c>
      <c r="I7" s="63">
        <v>0</v>
      </c>
      <c r="J7" s="63">
        <v>0</v>
      </c>
      <c r="K7" s="63">
        <v>0</v>
      </c>
      <c r="L7" s="63">
        <v>0</v>
      </c>
      <c r="M7" s="63">
        <f t="shared" si="1"/>
        <v>0</v>
      </c>
    </row>
    <row r="8" spans="1:13" ht="21" customHeight="1" x14ac:dyDescent="0.35">
      <c r="A8" s="3" t="s">
        <v>8</v>
      </c>
      <c r="B8" s="63">
        <f>SUM(B9:B11)</f>
        <v>0.08</v>
      </c>
      <c r="C8" s="63">
        <f t="shared" ref="C8:L8" si="2">SUM(C9:C11)</f>
        <v>0.16900000000000001</v>
      </c>
      <c r="D8" s="63">
        <f t="shared" si="2"/>
        <v>0.16900000000000001</v>
      </c>
      <c r="E8" s="63">
        <f t="shared" si="2"/>
        <v>0.16900000000000001</v>
      </c>
      <c r="F8" s="63">
        <f t="shared" si="2"/>
        <v>0.16900000000000001</v>
      </c>
      <c r="G8" s="63">
        <f t="shared" si="2"/>
        <v>0.16900000000000001</v>
      </c>
      <c r="H8" s="63">
        <f t="shared" si="2"/>
        <v>0.16900000000000001</v>
      </c>
      <c r="I8" s="63">
        <f t="shared" si="2"/>
        <v>0.16900000000000001</v>
      </c>
      <c r="J8" s="63">
        <f t="shared" si="2"/>
        <v>0.16900000000000001</v>
      </c>
      <c r="K8" s="63">
        <f t="shared" si="2"/>
        <v>0.16900000000000001</v>
      </c>
      <c r="L8" s="63">
        <f t="shared" si="2"/>
        <v>0.16900000000000001</v>
      </c>
      <c r="M8" s="63">
        <f t="shared" si="1"/>
        <v>1.7700000000000002</v>
      </c>
    </row>
    <row r="9" spans="1:13" ht="22.5" customHeight="1" x14ac:dyDescent="0.35">
      <c r="A9" s="5" t="s">
        <v>5</v>
      </c>
      <c r="B9" s="63">
        <v>0.08</v>
      </c>
      <c r="C9" s="63">
        <v>0.16900000000000001</v>
      </c>
      <c r="D9" s="63">
        <v>0.16900000000000001</v>
      </c>
      <c r="E9" s="63">
        <v>0.16900000000000001</v>
      </c>
      <c r="F9" s="63">
        <v>0.16900000000000001</v>
      </c>
      <c r="G9" s="63">
        <v>0.16900000000000001</v>
      </c>
      <c r="H9" s="63">
        <v>0.16900000000000001</v>
      </c>
      <c r="I9" s="63">
        <v>0.16900000000000001</v>
      </c>
      <c r="J9" s="63">
        <v>0.16900000000000001</v>
      </c>
      <c r="K9" s="63">
        <v>0.16900000000000001</v>
      </c>
      <c r="L9" s="63">
        <v>0.16900000000000001</v>
      </c>
      <c r="M9" s="63">
        <f t="shared" si="1"/>
        <v>1.7700000000000002</v>
      </c>
    </row>
    <row r="10" spans="1:13" x14ac:dyDescent="0.35">
      <c r="A10" s="5" t="s">
        <v>6</v>
      </c>
      <c r="B10" s="63">
        <v>0</v>
      </c>
      <c r="C10" s="63">
        <v>0</v>
      </c>
      <c r="D10" s="63">
        <v>0</v>
      </c>
      <c r="E10" s="63">
        <v>0</v>
      </c>
      <c r="F10" s="63">
        <v>0</v>
      </c>
      <c r="G10" s="63">
        <v>0</v>
      </c>
      <c r="H10" s="63">
        <v>0</v>
      </c>
      <c r="I10" s="63">
        <v>0</v>
      </c>
      <c r="J10" s="63">
        <v>0</v>
      </c>
      <c r="K10" s="63">
        <v>0</v>
      </c>
      <c r="L10" s="63">
        <v>0</v>
      </c>
      <c r="M10" s="63">
        <f t="shared" si="1"/>
        <v>0</v>
      </c>
    </row>
    <row r="11" spans="1:13" ht="33" customHeight="1" x14ac:dyDescent="0.35">
      <c r="A11" s="5" t="s">
        <v>7</v>
      </c>
      <c r="B11" s="63">
        <v>0</v>
      </c>
      <c r="C11" s="63">
        <v>0</v>
      </c>
      <c r="D11" s="63">
        <v>0</v>
      </c>
      <c r="E11" s="63">
        <v>0</v>
      </c>
      <c r="F11" s="63">
        <v>0</v>
      </c>
      <c r="G11" s="63">
        <v>0</v>
      </c>
      <c r="H11" s="63">
        <v>0</v>
      </c>
      <c r="I11" s="63">
        <v>0</v>
      </c>
      <c r="J11" s="63">
        <v>0</v>
      </c>
      <c r="K11" s="63">
        <v>0</v>
      </c>
      <c r="L11" s="63">
        <v>0</v>
      </c>
      <c r="M11" s="63">
        <f t="shared" si="1"/>
        <v>0</v>
      </c>
    </row>
    <row r="12" spans="1:13" ht="21.75" customHeight="1" x14ac:dyDescent="0.35">
      <c r="A12" s="3" t="s">
        <v>11</v>
      </c>
      <c r="B12" s="63">
        <f>SUM(B13:B15)</f>
        <v>-0.08</v>
      </c>
      <c r="C12" s="63">
        <f t="shared" ref="C12:L12" si="3">SUM(C13:C15)</f>
        <v>-0.16900000000000001</v>
      </c>
      <c r="D12" s="63">
        <f t="shared" si="3"/>
        <v>-0.16900000000000001</v>
      </c>
      <c r="E12" s="63">
        <f t="shared" si="3"/>
        <v>-0.16900000000000001</v>
      </c>
      <c r="F12" s="63">
        <f t="shared" si="3"/>
        <v>-0.16900000000000001</v>
      </c>
      <c r="G12" s="63">
        <f t="shared" si="3"/>
        <v>-0.16900000000000001</v>
      </c>
      <c r="H12" s="63">
        <f t="shared" si="3"/>
        <v>-0.16900000000000001</v>
      </c>
      <c r="I12" s="63">
        <f t="shared" si="3"/>
        <v>-0.16900000000000001</v>
      </c>
      <c r="J12" s="63">
        <f t="shared" si="3"/>
        <v>-0.16900000000000001</v>
      </c>
      <c r="K12" s="63">
        <f t="shared" si="3"/>
        <v>-0.16900000000000001</v>
      </c>
      <c r="L12" s="63">
        <f t="shared" si="3"/>
        <v>-0.16900000000000001</v>
      </c>
      <c r="M12" s="63">
        <f t="shared" si="1"/>
        <v>-1.7700000000000002</v>
      </c>
    </row>
    <row r="13" spans="1:13" ht="22.5" customHeight="1" x14ac:dyDescent="0.35">
      <c r="A13" s="5" t="s">
        <v>5</v>
      </c>
      <c r="B13" s="63">
        <v>-0.08</v>
      </c>
      <c r="C13" s="63">
        <v>-0.16900000000000001</v>
      </c>
      <c r="D13" s="63">
        <v>-0.16900000000000001</v>
      </c>
      <c r="E13" s="63">
        <v>-0.16900000000000001</v>
      </c>
      <c r="F13" s="63">
        <v>-0.16900000000000001</v>
      </c>
      <c r="G13" s="63">
        <v>-0.16900000000000001</v>
      </c>
      <c r="H13" s="63">
        <v>-0.16900000000000001</v>
      </c>
      <c r="I13" s="63">
        <v>-0.16900000000000001</v>
      </c>
      <c r="J13" s="63">
        <v>-0.16900000000000001</v>
      </c>
      <c r="K13" s="63">
        <v>-0.16900000000000001</v>
      </c>
      <c r="L13" s="63">
        <v>-0.16900000000000001</v>
      </c>
      <c r="M13" s="63">
        <f t="shared" si="1"/>
        <v>-1.7700000000000002</v>
      </c>
    </row>
    <row r="14" spans="1:13" x14ac:dyDescent="0.35">
      <c r="A14" s="5" t="s">
        <v>6</v>
      </c>
      <c r="B14" s="63">
        <v>0</v>
      </c>
      <c r="C14" s="63">
        <v>0</v>
      </c>
      <c r="D14" s="63">
        <v>0</v>
      </c>
      <c r="E14" s="63">
        <v>0</v>
      </c>
      <c r="F14" s="63">
        <v>0</v>
      </c>
      <c r="G14" s="63">
        <v>0</v>
      </c>
      <c r="H14" s="63">
        <v>0</v>
      </c>
      <c r="I14" s="63">
        <v>0</v>
      </c>
      <c r="J14" s="63">
        <v>0</v>
      </c>
      <c r="K14" s="63">
        <v>0</v>
      </c>
      <c r="L14" s="63">
        <v>0</v>
      </c>
      <c r="M14" s="63">
        <f t="shared" si="1"/>
        <v>0</v>
      </c>
    </row>
    <row r="15" spans="1:13" ht="31.5" customHeight="1" x14ac:dyDescent="0.35">
      <c r="A15" s="5" t="s">
        <v>7</v>
      </c>
      <c r="B15" s="63">
        <v>0</v>
      </c>
      <c r="C15" s="63">
        <v>0</v>
      </c>
      <c r="D15" s="63">
        <v>0</v>
      </c>
      <c r="E15" s="63">
        <v>0</v>
      </c>
      <c r="F15" s="63">
        <v>0</v>
      </c>
      <c r="G15" s="63">
        <v>0</v>
      </c>
      <c r="H15" s="63">
        <v>0</v>
      </c>
      <c r="I15" s="63">
        <v>0</v>
      </c>
      <c r="J15" s="63">
        <v>0</v>
      </c>
      <c r="K15" s="63">
        <v>0</v>
      </c>
      <c r="L15" s="63">
        <v>0</v>
      </c>
      <c r="M15" s="63">
        <f t="shared" si="1"/>
        <v>0</v>
      </c>
    </row>
    <row r="16" spans="1:13" ht="61.5" customHeight="1" x14ac:dyDescent="0.35">
      <c r="A16" s="3" t="s">
        <v>9</v>
      </c>
      <c r="B16" s="63">
        <v>0</v>
      </c>
      <c r="C16" s="63">
        <v>0</v>
      </c>
      <c r="D16" s="63">
        <v>0</v>
      </c>
      <c r="E16" s="63">
        <v>0</v>
      </c>
      <c r="F16" s="63">
        <v>0</v>
      </c>
      <c r="G16" s="63">
        <v>0</v>
      </c>
      <c r="H16" s="63">
        <v>0</v>
      </c>
      <c r="I16" s="63">
        <v>0</v>
      </c>
      <c r="J16" s="63">
        <v>0</v>
      </c>
      <c r="K16" s="63">
        <v>0</v>
      </c>
      <c r="L16" s="63">
        <v>0</v>
      </c>
      <c r="M16" s="63">
        <f t="shared" si="1"/>
        <v>0</v>
      </c>
    </row>
    <row r="17" spans="1:14" ht="37.5" customHeight="1" x14ac:dyDescent="0.35">
      <c r="A17" s="3" t="s">
        <v>10</v>
      </c>
      <c r="B17" s="63">
        <f>SUM(B18:B20)</f>
        <v>0</v>
      </c>
      <c r="C17" s="63">
        <v>0</v>
      </c>
      <c r="D17" s="63">
        <v>0</v>
      </c>
      <c r="E17" s="63">
        <v>0</v>
      </c>
      <c r="F17" s="63">
        <v>0</v>
      </c>
      <c r="G17" s="63">
        <v>0</v>
      </c>
      <c r="H17" s="63">
        <v>0</v>
      </c>
      <c r="I17" s="63">
        <v>0</v>
      </c>
      <c r="J17" s="63">
        <v>0</v>
      </c>
      <c r="K17" s="63">
        <v>0</v>
      </c>
      <c r="L17" s="63">
        <v>0</v>
      </c>
      <c r="M17" s="63">
        <f t="shared" si="1"/>
        <v>0</v>
      </c>
      <c r="N17" s="23"/>
    </row>
    <row r="18" spans="1:14" ht="24" customHeight="1" x14ac:dyDescent="0.35">
      <c r="A18" s="5" t="s">
        <v>5</v>
      </c>
      <c r="B18" s="63">
        <v>0</v>
      </c>
      <c r="C18" s="63">
        <v>0</v>
      </c>
      <c r="D18" s="63">
        <v>0</v>
      </c>
      <c r="E18" s="63">
        <v>0</v>
      </c>
      <c r="F18" s="63">
        <v>0</v>
      </c>
      <c r="G18" s="63">
        <v>0</v>
      </c>
      <c r="H18" s="63">
        <v>0</v>
      </c>
      <c r="I18" s="63">
        <v>0</v>
      </c>
      <c r="J18" s="63">
        <v>0</v>
      </c>
      <c r="K18" s="63">
        <v>0</v>
      </c>
      <c r="L18" s="63">
        <v>0</v>
      </c>
      <c r="M18" s="63">
        <f t="shared" si="1"/>
        <v>0</v>
      </c>
    </row>
    <row r="19" spans="1:14" x14ac:dyDescent="0.35">
      <c r="A19" s="5" t="s">
        <v>6</v>
      </c>
      <c r="B19" s="63">
        <v>0</v>
      </c>
      <c r="C19" s="63">
        <v>0</v>
      </c>
      <c r="D19" s="63">
        <v>0</v>
      </c>
      <c r="E19" s="63">
        <v>0</v>
      </c>
      <c r="F19" s="63">
        <v>0</v>
      </c>
      <c r="G19" s="63">
        <v>0</v>
      </c>
      <c r="H19" s="63">
        <v>0</v>
      </c>
      <c r="I19" s="63">
        <v>0</v>
      </c>
      <c r="J19" s="63">
        <v>0</v>
      </c>
      <c r="K19" s="63">
        <v>0</v>
      </c>
      <c r="L19" s="63">
        <v>0</v>
      </c>
      <c r="M19" s="63">
        <f t="shared" si="1"/>
        <v>0</v>
      </c>
    </row>
    <row r="20" spans="1:14" ht="39.75" customHeight="1" x14ac:dyDescent="0.35">
      <c r="A20" s="5" t="s">
        <v>7</v>
      </c>
      <c r="B20" s="63">
        <v>0</v>
      </c>
      <c r="C20" s="63">
        <v>0</v>
      </c>
      <c r="D20" s="63">
        <v>0</v>
      </c>
      <c r="E20" s="63">
        <v>0</v>
      </c>
      <c r="F20" s="63">
        <v>0</v>
      </c>
      <c r="G20" s="63">
        <v>0</v>
      </c>
      <c r="H20" s="63">
        <v>0</v>
      </c>
      <c r="I20" s="63">
        <v>0</v>
      </c>
      <c r="J20" s="63">
        <v>0</v>
      </c>
      <c r="K20" s="63">
        <v>0</v>
      </c>
      <c r="L20" s="63">
        <v>0</v>
      </c>
      <c r="M20" s="63">
        <f t="shared" si="1"/>
        <v>0</v>
      </c>
    </row>
    <row r="21" spans="1:14" ht="27.75" customHeight="1" x14ac:dyDescent="0.35">
      <c r="A21" s="5" t="s">
        <v>12</v>
      </c>
      <c r="B21" s="290" t="s">
        <v>97</v>
      </c>
      <c r="C21" s="290"/>
      <c r="D21" s="290"/>
      <c r="E21" s="290"/>
      <c r="F21" s="290"/>
      <c r="G21" s="290"/>
      <c r="H21" s="290"/>
      <c r="I21" s="290"/>
      <c r="J21" s="290"/>
      <c r="K21" s="290"/>
      <c r="L21" s="290"/>
      <c r="M21" s="290"/>
    </row>
    <row r="22" spans="1:14" ht="118.5" customHeight="1" x14ac:dyDescent="0.35">
      <c r="A22" s="5" t="s">
        <v>13</v>
      </c>
      <c r="B22" s="290" t="s">
        <v>98</v>
      </c>
      <c r="C22" s="290"/>
      <c r="D22" s="290"/>
      <c r="E22" s="290"/>
      <c r="F22" s="290"/>
      <c r="G22" s="290"/>
      <c r="H22" s="290"/>
      <c r="I22" s="290"/>
      <c r="J22" s="290"/>
      <c r="K22" s="290"/>
      <c r="L22" s="290"/>
      <c r="M22" s="290"/>
    </row>
    <row r="25" spans="1:14" x14ac:dyDescent="0.35">
      <c r="A25" s="289" t="s">
        <v>14</v>
      </c>
      <c r="B25" s="289"/>
      <c r="C25" s="289"/>
      <c r="D25" s="289"/>
      <c r="E25" s="289"/>
      <c r="F25" s="289"/>
      <c r="G25" s="289"/>
      <c r="H25" s="289"/>
      <c r="I25" s="289"/>
      <c r="J25" s="289"/>
    </row>
    <row r="26" spans="1:14" x14ac:dyDescent="0.35">
      <c r="A26" s="291" t="s">
        <v>15</v>
      </c>
      <c r="B26" s="291"/>
      <c r="C26" s="291"/>
      <c r="D26" s="291"/>
      <c r="E26" s="291"/>
      <c r="F26" s="291"/>
      <c r="G26" s="291"/>
      <c r="H26" s="291"/>
      <c r="I26" s="291"/>
      <c r="J26" s="291"/>
    </row>
    <row r="27" spans="1:14" x14ac:dyDescent="0.35">
      <c r="A27" s="290" t="s">
        <v>16</v>
      </c>
      <c r="B27" s="290"/>
      <c r="C27" s="6">
        <v>0</v>
      </c>
      <c r="D27" s="5">
        <v>1</v>
      </c>
      <c r="E27" s="5">
        <v>2</v>
      </c>
      <c r="F27" s="5">
        <v>3</v>
      </c>
      <c r="G27" s="5">
        <v>5</v>
      </c>
      <c r="H27" s="5">
        <v>10</v>
      </c>
      <c r="I27" s="292" t="s">
        <v>3</v>
      </c>
      <c r="J27" s="292"/>
    </row>
    <row r="28" spans="1:14" ht="43.5" x14ac:dyDescent="0.35">
      <c r="A28" s="20" t="s">
        <v>17</v>
      </c>
      <c r="B28" s="5" t="s">
        <v>20</v>
      </c>
      <c r="C28" s="20"/>
      <c r="D28" s="20"/>
      <c r="E28" s="20"/>
      <c r="F28" s="20"/>
      <c r="G28" s="20"/>
      <c r="H28" s="20"/>
      <c r="I28" s="290"/>
      <c r="J28" s="290"/>
    </row>
    <row r="29" spans="1:14" ht="87" x14ac:dyDescent="0.35">
      <c r="A29" s="20" t="s">
        <v>18</v>
      </c>
      <c r="B29" s="5" t="s">
        <v>21</v>
      </c>
      <c r="C29" s="20"/>
      <c r="D29" s="20"/>
      <c r="E29" s="20"/>
      <c r="F29" s="20"/>
      <c r="G29" s="20"/>
      <c r="H29" s="20"/>
      <c r="I29" s="294"/>
      <c r="J29" s="296"/>
    </row>
    <row r="30" spans="1:14" ht="87" x14ac:dyDescent="0.35">
      <c r="A30" s="20" t="s">
        <v>19</v>
      </c>
      <c r="B30" s="7" t="s">
        <v>22</v>
      </c>
      <c r="C30" s="20"/>
      <c r="D30" s="20"/>
      <c r="E30" s="20"/>
      <c r="F30" s="20"/>
      <c r="G30" s="20"/>
      <c r="H30" s="20"/>
      <c r="I30" s="290"/>
      <c r="J30" s="290"/>
    </row>
    <row r="31" spans="1:14" ht="29" x14ac:dyDescent="0.35">
      <c r="A31" s="8"/>
      <c r="B31" s="5" t="s">
        <v>23</v>
      </c>
      <c r="C31" s="20"/>
      <c r="D31" s="20"/>
      <c r="E31" s="20"/>
      <c r="F31" s="20"/>
      <c r="G31" s="20"/>
      <c r="H31" s="20"/>
      <c r="I31" s="290"/>
      <c r="J31" s="290"/>
    </row>
    <row r="32" spans="1:14" ht="217.5" customHeight="1" x14ac:dyDescent="0.35">
      <c r="A32" s="290" t="s">
        <v>24</v>
      </c>
      <c r="B32" s="398" t="s">
        <v>20</v>
      </c>
      <c r="C32" s="392" t="s">
        <v>163</v>
      </c>
      <c r="D32" s="394"/>
      <c r="E32" s="392" t="s">
        <v>164</v>
      </c>
      <c r="F32" s="393"/>
      <c r="G32" s="393"/>
      <c r="H32" s="394"/>
      <c r="I32" s="392" t="s">
        <v>165</v>
      </c>
      <c r="J32" s="394"/>
    </row>
    <row r="33" spans="1:11" ht="217.5" customHeight="1" x14ac:dyDescent="0.35">
      <c r="A33" s="290"/>
      <c r="B33" s="399"/>
      <c r="C33" s="392" t="s">
        <v>166</v>
      </c>
      <c r="D33" s="394"/>
      <c r="E33" s="392" t="s">
        <v>167</v>
      </c>
      <c r="F33" s="393"/>
      <c r="G33" s="393"/>
      <c r="H33" s="394"/>
      <c r="I33" s="392" t="s">
        <v>168</v>
      </c>
      <c r="J33" s="394"/>
    </row>
    <row r="34" spans="1:11" ht="217.5" customHeight="1" x14ac:dyDescent="0.35">
      <c r="A34" s="290"/>
      <c r="B34" s="399"/>
      <c r="C34" s="392" t="s">
        <v>169</v>
      </c>
      <c r="D34" s="394"/>
      <c r="E34" s="392" t="s">
        <v>170</v>
      </c>
      <c r="F34" s="393"/>
      <c r="G34" s="393"/>
      <c r="H34" s="394"/>
      <c r="I34" s="392" t="s">
        <v>171</v>
      </c>
      <c r="J34" s="394"/>
    </row>
    <row r="35" spans="1:11" ht="217.5" customHeight="1" x14ac:dyDescent="0.35">
      <c r="A35" s="290"/>
      <c r="B35" s="399"/>
      <c r="C35" s="392" t="s">
        <v>172</v>
      </c>
      <c r="D35" s="394"/>
      <c r="E35" s="392" t="s">
        <v>173</v>
      </c>
      <c r="F35" s="393"/>
      <c r="G35" s="393"/>
      <c r="H35" s="394"/>
      <c r="I35" s="392" t="s">
        <v>174</v>
      </c>
      <c r="J35" s="394"/>
      <c r="K35" s="46"/>
    </row>
    <row r="36" spans="1:11" ht="217.5" customHeight="1" x14ac:dyDescent="0.35">
      <c r="A36" s="290"/>
      <c r="B36" s="399"/>
      <c r="C36" s="392" t="s">
        <v>175</v>
      </c>
      <c r="D36" s="394"/>
      <c r="E36" s="392" t="s">
        <v>176</v>
      </c>
      <c r="F36" s="393"/>
      <c r="G36" s="393"/>
      <c r="H36" s="394"/>
      <c r="I36" s="392" t="s">
        <v>177</v>
      </c>
      <c r="J36" s="394"/>
      <c r="K36" s="46"/>
    </row>
    <row r="37" spans="1:11" ht="217.5" customHeight="1" x14ac:dyDescent="0.35">
      <c r="A37" s="290"/>
      <c r="B37" s="399"/>
      <c r="C37" s="392" t="s">
        <v>178</v>
      </c>
      <c r="D37" s="394"/>
      <c r="E37" s="392" t="s">
        <v>179</v>
      </c>
      <c r="F37" s="393"/>
      <c r="G37" s="393"/>
      <c r="H37" s="394"/>
      <c r="I37" s="392" t="s">
        <v>180</v>
      </c>
      <c r="J37" s="394"/>
    </row>
    <row r="38" spans="1:11" ht="217.5" customHeight="1" x14ac:dyDescent="0.35">
      <c r="A38" s="290"/>
      <c r="B38" s="399"/>
      <c r="C38" s="392" t="s">
        <v>181</v>
      </c>
      <c r="D38" s="394"/>
      <c r="E38" s="392" t="s">
        <v>182</v>
      </c>
      <c r="F38" s="393"/>
      <c r="G38" s="393"/>
      <c r="H38" s="394"/>
      <c r="I38" s="392" t="s">
        <v>183</v>
      </c>
      <c r="J38" s="394"/>
    </row>
    <row r="39" spans="1:11" ht="217.5" customHeight="1" x14ac:dyDescent="0.35">
      <c r="A39" s="290"/>
      <c r="B39" s="400"/>
      <c r="C39" s="392" t="s">
        <v>184</v>
      </c>
      <c r="D39" s="394"/>
      <c r="E39" s="392" t="s">
        <v>185</v>
      </c>
      <c r="F39" s="393"/>
      <c r="G39" s="393"/>
      <c r="H39" s="394"/>
      <c r="I39" s="392" t="s">
        <v>186</v>
      </c>
      <c r="J39" s="394"/>
    </row>
    <row r="40" spans="1:11" ht="189.75" customHeight="1" x14ac:dyDescent="0.35">
      <c r="A40" s="290"/>
      <c r="B40" s="5" t="s">
        <v>21</v>
      </c>
      <c r="C40" s="392"/>
      <c r="D40" s="394"/>
      <c r="E40" s="392"/>
      <c r="F40" s="393"/>
      <c r="G40" s="393"/>
      <c r="H40" s="394"/>
      <c r="I40" s="392"/>
      <c r="J40" s="394"/>
    </row>
    <row r="41" spans="1:11" ht="165" customHeight="1" x14ac:dyDescent="0.35">
      <c r="A41" s="290"/>
      <c r="B41" s="7" t="s">
        <v>25</v>
      </c>
      <c r="C41" s="392"/>
      <c r="D41" s="394"/>
      <c r="E41" s="392"/>
      <c r="F41" s="393"/>
      <c r="G41" s="393"/>
      <c r="H41" s="394"/>
      <c r="I41" s="392"/>
      <c r="J41" s="394"/>
    </row>
    <row r="42" spans="1:11" ht="29" x14ac:dyDescent="0.35">
      <c r="A42" s="290"/>
      <c r="B42" s="5" t="s">
        <v>23</v>
      </c>
      <c r="C42" s="35"/>
      <c r="D42" s="35"/>
      <c r="E42" s="35"/>
      <c r="F42" s="35"/>
      <c r="G42" s="35"/>
      <c r="H42" s="35"/>
      <c r="I42" s="369"/>
      <c r="J42" s="369"/>
    </row>
    <row r="43" spans="1:11" ht="168" x14ac:dyDescent="0.35">
      <c r="A43" s="290" t="s">
        <v>26</v>
      </c>
      <c r="B43" s="47" t="s">
        <v>187</v>
      </c>
      <c r="C43" s="392" t="s">
        <v>188</v>
      </c>
      <c r="D43" s="393"/>
      <c r="E43" s="393"/>
      <c r="F43" s="393"/>
      <c r="G43" s="393"/>
      <c r="H43" s="393"/>
      <c r="I43" s="393"/>
      <c r="J43" s="394"/>
    </row>
    <row r="44" spans="1:11" ht="72" x14ac:dyDescent="0.35">
      <c r="A44" s="290"/>
      <c r="B44" s="48" t="s">
        <v>189</v>
      </c>
      <c r="C44" s="392" t="s">
        <v>190</v>
      </c>
      <c r="D44" s="393"/>
      <c r="E44" s="393"/>
      <c r="F44" s="393"/>
      <c r="G44" s="393"/>
      <c r="H44" s="393"/>
      <c r="I44" s="393"/>
      <c r="J44" s="394"/>
    </row>
    <row r="45" spans="1:11" ht="72" x14ac:dyDescent="0.35">
      <c r="A45" s="290"/>
      <c r="B45" s="47" t="s">
        <v>191</v>
      </c>
      <c r="C45" s="392" t="s">
        <v>192</v>
      </c>
      <c r="D45" s="393"/>
      <c r="E45" s="393"/>
      <c r="F45" s="393"/>
      <c r="G45" s="393"/>
      <c r="H45" s="393"/>
      <c r="I45" s="393"/>
      <c r="J45" s="394"/>
    </row>
    <row r="46" spans="1:11" ht="29" x14ac:dyDescent="0.35">
      <c r="A46" s="290"/>
      <c r="B46" s="5" t="s">
        <v>23</v>
      </c>
      <c r="C46" s="20"/>
      <c r="D46" s="20"/>
      <c r="E46" s="20"/>
      <c r="F46" s="20"/>
      <c r="G46" s="20"/>
      <c r="H46" s="20"/>
      <c r="I46" s="290"/>
      <c r="J46" s="290"/>
    </row>
    <row r="47" spans="1:11" ht="43.5" x14ac:dyDescent="0.35">
      <c r="A47" s="20" t="s">
        <v>13</v>
      </c>
      <c r="B47" s="294"/>
      <c r="C47" s="295"/>
      <c r="D47" s="295"/>
      <c r="E47" s="295"/>
      <c r="F47" s="295"/>
      <c r="G47" s="295"/>
      <c r="H47" s="295"/>
      <c r="I47" s="295"/>
      <c r="J47" s="296"/>
    </row>
  </sheetData>
  <mergeCells count="52">
    <mergeCell ref="B32:B39"/>
    <mergeCell ref="C44:J44"/>
    <mergeCell ref="E37:H37"/>
    <mergeCell ref="I37:J37"/>
    <mergeCell ref="C38:D38"/>
    <mergeCell ref="E38:H38"/>
    <mergeCell ref="I38:J38"/>
    <mergeCell ref="C41:D41"/>
    <mergeCell ref="E41:H41"/>
    <mergeCell ref="I41:J41"/>
    <mergeCell ref="C33:D33"/>
    <mergeCell ref="E33:H33"/>
    <mergeCell ref="I46:J46"/>
    <mergeCell ref="I33:J33"/>
    <mergeCell ref="C34:D34"/>
    <mergeCell ref="E34:H34"/>
    <mergeCell ref="I34:J34"/>
    <mergeCell ref="C35:D35"/>
    <mergeCell ref="E35:H35"/>
    <mergeCell ref="I35:J35"/>
    <mergeCell ref="C45:J45"/>
    <mergeCell ref="C39:D39"/>
    <mergeCell ref="E39:H39"/>
    <mergeCell ref="I39:J39"/>
    <mergeCell ref="B47:J47"/>
    <mergeCell ref="I31:J31"/>
    <mergeCell ref="A32:A42"/>
    <mergeCell ref="I42:J42"/>
    <mergeCell ref="C32:D32"/>
    <mergeCell ref="E32:H32"/>
    <mergeCell ref="I32:J32"/>
    <mergeCell ref="C40:D40"/>
    <mergeCell ref="E40:H40"/>
    <mergeCell ref="I40:J40"/>
    <mergeCell ref="C36:D36"/>
    <mergeCell ref="E36:H36"/>
    <mergeCell ref="I36:J36"/>
    <mergeCell ref="C37:D37"/>
    <mergeCell ref="A43:A46"/>
    <mergeCell ref="C43:J43"/>
    <mergeCell ref="I30:J30"/>
    <mergeCell ref="A1:M1"/>
    <mergeCell ref="A2:A3"/>
    <mergeCell ref="B2:M2"/>
    <mergeCell ref="B21:M21"/>
    <mergeCell ref="B22:M22"/>
    <mergeCell ref="A25:J25"/>
    <mergeCell ref="A26:J26"/>
    <mergeCell ref="A27:B27"/>
    <mergeCell ref="I27:J27"/>
    <mergeCell ref="I28:J28"/>
    <mergeCell ref="I29:J29"/>
  </mergeCells>
  <pageMargins left="0.7" right="0.7" top="0.75" bottom="0.75" header="0.3" footer="0.3"/>
  <pageSetup paperSize="9" orientation="portrait" horizontalDpi="300" verticalDpi="3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workbookViewId="0">
      <selection activeCell="P20" sqref="P20"/>
    </sheetView>
  </sheetViews>
  <sheetFormatPr defaultRowHeight="14.5" x14ac:dyDescent="0.35"/>
  <cols>
    <col min="1" max="1" width="27.54296875" customWidth="1"/>
    <col min="2" max="2" width="9.1796875" style="29"/>
    <col min="13" max="13" width="21" customWidth="1"/>
    <col min="14" max="14" width="25.453125" customWidth="1"/>
  </cols>
  <sheetData>
    <row r="1" spans="1:14" x14ac:dyDescent="0.35">
      <c r="A1" s="289" t="s">
        <v>0</v>
      </c>
      <c r="B1" s="289"/>
      <c r="C1" s="289"/>
      <c r="D1" s="289"/>
      <c r="E1" s="289"/>
      <c r="F1" s="289"/>
      <c r="G1" s="289"/>
      <c r="H1" s="289"/>
      <c r="I1" s="289"/>
      <c r="J1" s="289"/>
      <c r="K1" s="289"/>
      <c r="L1" s="289"/>
      <c r="M1" s="289"/>
    </row>
    <row r="2" spans="1:14" x14ac:dyDescent="0.35">
      <c r="A2" s="290" t="s">
        <v>1</v>
      </c>
      <c r="B2" s="291" t="s">
        <v>2</v>
      </c>
      <c r="C2" s="291"/>
      <c r="D2" s="291"/>
      <c r="E2" s="291"/>
      <c r="F2" s="291"/>
      <c r="G2" s="291"/>
      <c r="H2" s="291"/>
      <c r="I2" s="291"/>
      <c r="J2" s="291"/>
      <c r="K2" s="291"/>
      <c r="L2" s="291"/>
      <c r="M2" s="291"/>
    </row>
    <row r="3" spans="1:14" ht="19.5" customHeight="1" x14ac:dyDescent="0.35">
      <c r="A3" s="290"/>
      <c r="B3" s="27">
        <v>0</v>
      </c>
      <c r="C3" s="1">
        <v>1</v>
      </c>
      <c r="D3" s="1">
        <v>2</v>
      </c>
      <c r="E3" s="1">
        <v>3</v>
      </c>
      <c r="F3" s="1">
        <v>4</v>
      </c>
      <c r="G3" s="1">
        <v>5</v>
      </c>
      <c r="H3" s="1">
        <v>6</v>
      </c>
      <c r="I3" s="1">
        <v>7</v>
      </c>
      <c r="J3" s="1">
        <v>8</v>
      </c>
      <c r="K3" s="1">
        <v>9</v>
      </c>
      <c r="L3" s="1">
        <v>10</v>
      </c>
      <c r="M3" s="2" t="s">
        <v>3</v>
      </c>
    </row>
    <row r="4" spans="1:14" ht="22.5" customHeight="1" x14ac:dyDescent="0.35">
      <c r="A4" s="3" t="s">
        <v>4</v>
      </c>
      <c r="B4" s="63">
        <f>SUM(B5:B7)</f>
        <v>0</v>
      </c>
      <c r="C4" s="63">
        <f t="shared" ref="C4:L4" si="0">SUM(C5:C7)</f>
        <v>0</v>
      </c>
      <c r="D4" s="63">
        <f t="shared" si="0"/>
        <v>0</v>
      </c>
      <c r="E4" s="63">
        <f t="shared" si="0"/>
        <v>0</v>
      </c>
      <c r="F4" s="63">
        <f t="shared" si="0"/>
        <v>0</v>
      </c>
      <c r="G4" s="63">
        <f t="shared" si="0"/>
        <v>0</v>
      </c>
      <c r="H4" s="63">
        <f t="shared" si="0"/>
        <v>0</v>
      </c>
      <c r="I4" s="63">
        <f t="shared" si="0"/>
        <v>0</v>
      </c>
      <c r="J4" s="63">
        <f t="shared" si="0"/>
        <v>0</v>
      </c>
      <c r="K4" s="63">
        <f t="shared" si="0"/>
        <v>0</v>
      </c>
      <c r="L4" s="63">
        <f t="shared" si="0"/>
        <v>0</v>
      </c>
      <c r="M4" s="63">
        <f>SUM(B4:L4)</f>
        <v>0</v>
      </c>
    </row>
    <row r="5" spans="1:14" ht="24" customHeight="1" x14ac:dyDescent="0.35">
      <c r="A5" s="5" t="s">
        <v>5</v>
      </c>
      <c r="B5" s="63">
        <v>0</v>
      </c>
      <c r="C5" s="63">
        <v>0</v>
      </c>
      <c r="D5" s="63">
        <v>0</v>
      </c>
      <c r="E5" s="63">
        <v>0</v>
      </c>
      <c r="F5" s="63">
        <v>0</v>
      </c>
      <c r="G5" s="63">
        <v>0</v>
      </c>
      <c r="H5" s="63">
        <v>0</v>
      </c>
      <c r="I5" s="63">
        <v>0</v>
      </c>
      <c r="J5" s="63">
        <v>0</v>
      </c>
      <c r="K5" s="63">
        <v>0</v>
      </c>
      <c r="L5" s="63">
        <v>0</v>
      </c>
      <c r="M5" s="63">
        <f t="shared" ref="M5:M20" si="1">SUM(B5:L5)</f>
        <v>0</v>
      </c>
    </row>
    <row r="6" spans="1:14" x14ac:dyDescent="0.35">
      <c r="A6" s="5" t="s">
        <v>6</v>
      </c>
      <c r="B6" s="63">
        <v>0</v>
      </c>
      <c r="C6" s="63">
        <v>0</v>
      </c>
      <c r="D6" s="63">
        <v>0</v>
      </c>
      <c r="E6" s="63">
        <v>0</v>
      </c>
      <c r="F6" s="63">
        <v>0</v>
      </c>
      <c r="G6" s="63">
        <v>0</v>
      </c>
      <c r="H6" s="63">
        <v>0</v>
      </c>
      <c r="I6" s="63">
        <v>0</v>
      </c>
      <c r="J6" s="63">
        <v>0</v>
      </c>
      <c r="K6" s="63">
        <v>0</v>
      </c>
      <c r="L6" s="63">
        <v>0</v>
      </c>
      <c r="M6" s="63">
        <f t="shared" si="1"/>
        <v>0</v>
      </c>
    </row>
    <row r="7" spans="1:14" ht="32.25" customHeight="1" x14ac:dyDescent="0.35">
      <c r="A7" s="5" t="s">
        <v>7</v>
      </c>
      <c r="B7" s="63">
        <v>0</v>
      </c>
      <c r="C7" s="63">
        <v>0</v>
      </c>
      <c r="D7" s="63">
        <v>0</v>
      </c>
      <c r="E7" s="63">
        <v>0</v>
      </c>
      <c r="F7" s="63">
        <v>0</v>
      </c>
      <c r="G7" s="63">
        <v>0</v>
      </c>
      <c r="H7" s="63">
        <v>0</v>
      </c>
      <c r="I7" s="63">
        <v>0</v>
      </c>
      <c r="J7" s="63">
        <v>0</v>
      </c>
      <c r="K7" s="63">
        <v>0</v>
      </c>
      <c r="L7" s="63">
        <v>0</v>
      </c>
      <c r="M7" s="63">
        <f t="shared" si="1"/>
        <v>0</v>
      </c>
    </row>
    <row r="8" spans="1:14" ht="29.25" customHeight="1" x14ac:dyDescent="0.35">
      <c r="A8" s="3" t="s">
        <v>8</v>
      </c>
      <c r="B8" s="66">
        <f>SUM(B9:B11)</f>
        <v>0.47</v>
      </c>
      <c r="C8" s="63">
        <f t="shared" ref="C8:L8" si="2">SUM(C9:C11)</f>
        <v>0.09</v>
      </c>
      <c r="D8" s="63">
        <f t="shared" si="2"/>
        <v>0.09</v>
      </c>
      <c r="E8" s="63">
        <f t="shared" si="2"/>
        <v>0.09</v>
      </c>
      <c r="F8" s="63">
        <f t="shared" si="2"/>
        <v>0.1</v>
      </c>
      <c r="G8" s="63">
        <f t="shared" si="2"/>
        <v>0.1</v>
      </c>
      <c r="H8" s="63">
        <f t="shared" si="2"/>
        <v>0.1</v>
      </c>
      <c r="I8" s="63">
        <f t="shared" si="2"/>
        <v>0.1</v>
      </c>
      <c r="J8" s="63">
        <f t="shared" si="2"/>
        <v>0.11</v>
      </c>
      <c r="K8" s="63">
        <f t="shared" si="2"/>
        <v>0.11</v>
      </c>
      <c r="L8" s="63">
        <f t="shared" si="2"/>
        <v>0.11</v>
      </c>
      <c r="M8" s="63">
        <f t="shared" si="1"/>
        <v>1.4700000000000002</v>
      </c>
      <c r="N8" s="9"/>
    </row>
    <row r="9" spans="1:14" ht="23.25" customHeight="1" x14ac:dyDescent="0.35">
      <c r="A9" s="5" t="s">
        <v>5</v>
      </c>
      <c r="B9" s="66">
        <v>0.47</v>
      </c>
      <c r="C9" s="63">
        <v>0.09</v>
      </c>
      <c r="D9" s="63">
        <v>0.09</v>
      </c>
      <c r="E9" s="63">
        <v>0.09</v>
      </c>
      <c r="F9" s="63">
        <v>0.1</v>
      </c>
      <c r="G9" s="63">
        <v>0.1</v>
      </c>
      <c r="H9" s="63">
        <v>0.1</v>
      </c>
      <c r="I9" s="63">
        <v>0.1</v>
      </c>
      <c r="J9" s="63">
        <v>0.11</v>
      </c>
      <c r="K9" s="63">
        <v>0.11</v>
      </c>
      <c r="L9" s="63">
        <v>0.11</v>
      </c>
      <c r="M9" s="63">
        <f t="shared" si="1"/>
        <v>1.4700000000000002</v>
      </c>
    </row>
    <row r="10" spans="1:14" x14ac:dyDescent="0.35">
      <c r="A10" s="5" t="s">
        <v>6</v>
      </c>
      <c r="B10" s="66">
        <v>0</v>
      </c>
      <c r="C10" s="63">
        <v>0</v>
      </c>
      <c r="D10" s="63">
        <v>0</v>
      </c>
      <c r="E10" s="63">
        <v>0</v>
      </c>
      <c r="F10" s="63">
        <v>0</v>
      </c>
      <c r="G10" s="63">
        <v>0</v>
      </c>
      <c r="H10" s="63">
        <v>0</v>
      </c>
      <c r="I10" s="63">
        <v>0</v>
      </c>
      <c r="J10" s="63">
        <v>0</v>
      </c>
      <c r="K10" s="63">
        <v>0</v>
      </c>
      <c r="L10" s="63">
        <v>0</v>
      </c>
      <c r="M10" s="63">
        <f t="shared" si="1"/>
        <v>0</v>
      </c>
    </row>
    <row r="11" spans="1:14" ht="35.25" customHeight="1" x14ac:dyDescent="0.35">
      <c r="A11" s="5" t="s">
        <v>7</v>
      </c>
      <c r="B11" s="66">
        <v>0</v>
      </c>
      <c r="C11" s="63">
        <v>0</v>
      </c>
      <c r="D11" s="63">
        <v>0</v>
      </c>
      <c r="E11" s="63">
        <v>0</v>
      </c>
      <c r="F11" s="63">
        <v>0</v>
      </c>
      <c r="G11" s="63">
        <v>0</v>
      </c>
      <c r="H11" s="63">
        <v>0</v>
      </c>
      <c r="I11" s="63">
        <v>0</v>
      </c>
      <c r="J11" s="63">
        <v>0</v>
      </c>
      <c r="K11" s="63">
        <v>0</v>
      </c>
      <c r="L11" s="63">
        <v>0</v>
      </c>
      <c r="M11" s="63">
        <f t="shared" si="1"/>
        <v>0</v>
      </c>
    </row>
    <row r="12" spans="1:14" ht="24" customHeight="1" x14ac:dyDescent="0.35">
      <c r="A12" s="3" t="s">
        <v>11</v>
      </c>
      <c r="B12" s="66">
        <f>SUM(B13:B15)</f>
        <v>-0.47</v>
      </c>
      <c r="C12" s="66">
        <f t="shared" ref="C12:L12" si="3">SUM(C13:C15)</f>
        <v>-0.09</v>
      </c>
      <c r="D12" s="66">
        <f t="shared" si="3"/>
        <v>-0.09</v>
      </c>
      <c r="E12" s="66">
        <f t="shared" si="3"/>
        <v>-0.09</v>
      </c>
      <c r="F12" s="66">
        <f t="shared" si="3"/>
        <v>-0.1</v>
      </c>
      <c r="G12" s="66">
        <f t="shared" si="3"/>
        <v>-0.1</v>
      </c>
      <c r="H12" s="66">
        <f t="shared" si="3"/>
        <v>-0.1</v>
      </c>
      <c r="I12" s="66">
        <f t="shared" si="3"/>
        <v>-0.1</v>
      </c>
      <c r="J12" s="66">
        <f t="shared" si="3"/>
        <v>-0.11</v>
      </c>
      <c r="K12" s="66">
        <f t="shared" si="3"/>
        <v>-0.11</v>
      </c>
      <c r="L12" s="66">
        <f t="shared" si="3"/>
        <v>-0.11</v>
      </c>
      <c r="M12" s="63">
        <f t="shared" si="1"/>
        <v>-1.4700000000000002</v>
      </c>
    </row>
    <row r="13" spans="1:14" ht="18.75" customHeight="1" x14ac:dyDescent="0.35">
      <c r="A13" s="5" t="s">
        <v>5</v>
      </c>
      <c r="B13" s="66">
        <v>-0.47</v>
      </c>
      <c r="C13" s="63">
        <v>-0.09</v>
      </c>
      <c r="D13" s="63">
        <v>-0.09</v>
      </c>
      <c r="E13" s="63">
        <v>-0.09</v>
      </c>
      <c r="F13" s="63">
        <v>-0.1</v>
      </c>
      <c r="G13" s="63">
        <v>-0.1</v>
      </c>
      <c r="H13" s="63">
        <v>-0.1</v>
      </c>
      <c r="I13" s="63">
        <v>-0.1</v>
      </c>
      <c r="J13" s="63">
        <v>-0.11</v>
      </c>
      <c r="K13" s="63">
        <v>-0.11</v>
      </c>
      <c r="L13" s="63">
        <v>-0.11</v>
      </c>
      <c r="M13" s="63">
        <f t="shared" si="1"/>
        <v>-1.4700000000000002</v>
      </c>
    </row>
    <row r="14" spans="1:14" x14ac:dyDescent="0.35">
      <c r="A14" s="5" t="s">
        <v>6</v>
      </c>
      <c r="B14" s="66">
        <v>0</v>
      </c>
      <c r="C14" s="63">
        <v>0</v>
      </c>
      <c r="D14" s="63">
        <v>0</v>
      </c>
      <c r="E14" s="63">
        <v>0</v>
      </c>
      <c r="F14" s="63">
        <v>0</v>
      </c>
      <c r="G14" s="63">
        <v>0</v>
      </c>
      <c r="H14" s="63">
        <v>0</v>
      </c>
      <c r="I14" s="63">
        <v>0</v>
      </c>
      <c r="J14" s="63">
        <v>0</v>
      </c>
      <c r="K14" s="63">
        <v>0</v>
      </c>
      <c r="L14" s="63">
        <v>0</v>
      </c>
      <c r="M14" s="63">
        <f t="shared" si="1"/>
        <v>0</v>
      </c>
    </row>
    <row r="15" spans="1:14" ht="35.25" customHeight="1" x14ac:dyDescent="0.35">
      <c r="A15" s="5" t="s">
        <v>7</v>
      </c>
      <c r="B15" s="66">
        <v>0</v>
      </c>
      <c r="C15" s="63">
        <v>0</v>
      </c>
      <c r="D15" s="63">
        <v>0</v>
      </c>
      <c r="E15" s="63">
        <v>0</v>
      </c>
      <c r="F15" s="63">
        <v>0</v>
      </c>
      <c r="G15" s="63">
        <v>0</v>
      </c>
      <c r="H15" s="63">
        <v>0</v>
      </c>
      <c r="I15" s="63">
        <v>0</v>
      </c>
      <c r="J15" s="63">
        <v>0</v>
      </c>
      <c r="K15" s="63">
        <v>0</v>
      </c>
      <c r="L15" s="63">
        <v>0</v>
      </c>
      <c r="M15" s="63">
        <f t="shared" si="1"/>
        <v>0</v>
      </c>
    </row>
    <row r="16" spans="1:14" ht="45" customHeight="1" x14ac:dyDescent="0.35">
      <c r="A16" s="3" t="s">
        <v>9</v>
      </c>
      <c r="B16" s="66">
        <v>2.57</v>
      </c>
      <c r="C16" s="63">
        <v>0</v>
      </c>
      <c r="D16" s="63">
        <v>0</v>
      </c>
      <c r="E16" s="63">
        <v>0</v>
      </c>
      <c r="F16" s="63">
        <v>0</v>
      </c>
      <c r="G16" s="63">
        <v>0</v>
      </c>
      <c r="H16" s="63">
        <v>0</v>
      </c>
      <c r="I16" s="63">
        <v>0</v>
      </c>
      <c r="J16" s="63">
        <v>0</v>
      </c>
      <c r="K16" s="63">
        <v>0</v>
      </c>
      <c r="L16" s="63">
        <v>0</v>
      </c>
      <c r="M16" s="63">
        <f t="shared" si="1"/>
        <v>2.57</v>
      </c>
    </row>
    <row r="17" spans="1:13" ht="39.75" customHeight="1" x14ac:dyDescent="0.35">
      <c r="A17" s="3" t="s">
        <v>10</v>
      </c>
      <c r="B17" s="66">
        <f>SUM(B18:B20)</f>
        <v>0</v>
      </c>
      <c r="C17" s="66">
        <f t="shared" ref="C17:L17" si="4">SUM(C18:C20)</f>
        <v>0</v>
      </c>
      <c r="D17" s="66">
        <f t="shared" si="4"/>
        <v>0</v>
      </c>
      <c r="E17" s="66">
        <f t="shared" si="4"/>
        <v>0</v>
      </c>
      <c r="F17" s="66">
        <f t="shared" si="4"/>
        <v>0</v>
      </c>
      <c r="G17" s="66">
        <f t="shared" si="4"/>
        <v>0</v>
      </c>
      <c r="H17" s="66">
        <f t="shared" si="4"/>
        <v>0</v>
      </c>
      <c r="I17" s="66">
        <f t="shared" si="4"/>
        <v>0</v>
      </c>
      <c r="J17" s="66">
        <f t="shared" si="4"/>
        <v>0</v>
      </c>
      <c r="K17" s="66">
        <f t="shared" si="4"/>
        <v>0</v>
      </c>
      <c r="L17" s="66">
        <f t="shared" si="4"/>
        <v>0</v>
      </c>
      <c r="M17" s="63">
        <f t="shared" si="1"/>
        <v>0</v>
      </c>
    </row>
    <row r="18" spans="1:13" ht="24.75" customHeight="1" x14ac:dyDescent="0.35">
      <c r="A18" s="5" t="s">
        <v>5</v>
      </c>
      <c r="B18" s="66">
        <v>0</v>
      </c>
      <c r="C18" s="63">
        <v>0</v>
      </c>
      <c r="D18" s="63">
        <v>0</v>
      </c>
      <c r="E18" s="63">
        <v>0</v>
      </c>
      <c r="F18" s="63">
        <v>0</v>
      </c>
      <c r="G18" s="63">
        <v>0</v>
      </c>
      <c r="H18" s="63">
        <v>0</v>
      </c>
      <c r="I18" s="63">
        <v>0</v>
      </c>
      <c r="J18" s="63">
        <v>0</v>
      </c>
      <c r="K18" s="63">
        <v>0</v>
      </c>
      <c r="L18" s="63">
        <v>0</v>
      </c>
      <c r="M18" s="63">
        <f t="shared" si="1"/>
        <v>0</v>
      </c>
    </row>
    <row r="19" spans="1:13" x14ac:dyDescent="0.35">
      <c r="A19" s="5" t="s">
        <v>6</v>
      </c>
      <c r="B19" s="66">
        <v>0</v>
      </c>
      <c r="C19" s="63">
        <v>0</v>
      </c>
      <c r="D19" s="63">
        <v>0</v>
      </c>
      <c r="E19" s="63">
        <v>0</v>
      </c>
      <c r="F19" s="63">
        <v>0</v>
      </c>
      <c r="G19" s="63">
        <v>0</v>
      </c>
      <c r="H19" s="63">
        <v>0</v>
      </c>
      <c r="I19" s="63">
        <v>0</v>
      </c>
      <c r="J19" s="63">
        <v>0</v>
      </c>
      <c r="K19" s="63">
        <v>0</v>
      </c>
      <c r="L19" s="63">
        <v>0</v>
      </c>
      <c r="M19" s="63">
        <f t="shared" si="1"/>
        <v>0</v>
      </c>
    </row>
    <row r="20" spans="1:13" ht="35.25" customHeight="1" x14ac:dyDescent="0.35">
      <c r="A20" s="5" t="s">
        <v>7</v>
      </c>
      <c r="B20" s="66">
        <v>0</v>
      </c>
      <c r="C20" s="63">
        <v>0</v>
      </c>
      <c r="D20" s="63">
        <v>0</v>
      </c>
      <c r="E20" s="63">
        <v>0</v>
      </c>
      <c r="F20" s="63">
        <v>0</v>
      </c>
      <c r="G20" s="63">
        <v>0</v>
      </c>
      <c r="H20" s="63">
        <v>0</v>
      </c>
      <c r="I20" s="63">
        <v>0</v>
      </c>
      <c r="J20" s="63">
        <v>0</v>
      </c>
      <c r="K20" s="63">
        <v>0</v>
      </c>
      <c r="L20" s="63">
        <v>0</v>
      </c>
      <c r="M20" s="63">
        <f t="shared" si="1"/>
        <v>0</v>
      </c>
    </row>
    <row r="21" spans="1:13" ht="92.25" customHeight="1" x14ac:dyDescent="0.35">
      <c r="A21" s="5" t="s">
        <v>12</v>
      </c>
      <c r="B21" s="290" t="s">
        <v>99</v>
      </c>
      <c r="C21" s="290"/>
      <c r="D21" s="290"/>
      <c r="E21" s="290"/>
      <c r="F21" s="290"/>
      <c r="G21" s="290"/>
      <c r="H21" s="290"/>
      <c r="I21" s="290"/>
      <c r="J21" s="290"/>
      <c r="K21" s="290"/>
      <c r="L21" s="290"/>
      <c r="M21" s="290"/>
    </row>
    <row r="22" spans="1:13" ht="114.75" customHeight="1" x14ac:dyDescent="0.35">
      <c r="A22" s="5" t="s">
        <v>13</v>
      </c>
      <c r="B22" s="290" t="s">
        <v>100</v>
      </c>
      <c r="C22" s="290"/>
      <c r="D22" s="290"/>
      <c r="E22" s="290"/>
      <c r="F22" s="290"/>
      <c r="G22" s="290"/>
      <c r="H22" s="290"/>
      <c r="I22" s="290"/>
      <c r="J22" s="290"/>
      <c r="K22" s="290"/>
      <c r="L22" s="290"/>
      <c r="M22" s="290"/>
    </row>
    <row r="25" spans="1:13" x14ac:dyDescent="0.35">
      <c r="A25" s="289" t="s">
        <v>14</v>
      </c>
      <c r="B25" s="289"/>
      <c r="C25" s="289"/>
      <c r="D25" s="289"/>
      <c r="E25" s="289"/>
      <c r="F25" s="289"/>
      <c r="G25" s="289"/>
      <c r="H25" s="289"/>
      <c r="I25" s="289"/>
      <c r="J25" s="289"/>
    </row>
    <row r="26" spans="1:13" x14ac:dyDescent="0.35">
      <c r="A26" s="291" t="s">
        <v>15</v>
      </c>
      <c r="B26" s="291"/>
      <c r="C26" s="291"/>
      <c r="D26" s="291"/>
      <c r="E26" s="291"/>
      <c r="F26" s="291"/>
      <c r="G26" s="291"/>
      <c r="H26" s="291"/>
      <c r="I26" s="291"/>
      <c r="J26" s="291"/>
    </row>
    <row r="27" spans="1:13" x14ac:dyDescent="0.35">
      <c r="A27" s="290" t="s">
        <v>16</v>
      </c>
      <c r="B27" s="290"/>
      <c r="C27" s="6">
        <v>0</v>
      </c>
      <c r="D27" s="5">
        <v>1</v>
      </c>
      <c r="E27" s="5">
        <v>2</v>
      </c>
      <c r="F27" s="5">
        <v>3</v>
      </c>
      <c r="G27" s="5">
        <v>5</v>
      </c>
      <c r="H27" s="5">
        <v>10</v>
      </c>
      <c r="I27" s="292" t="s">
        <v>3</v>
      </c>
      <c r="J27" s="292"/>
    </row>
    <row r="28" spans="1:13" ht="43.5" x14ac:dyDescent="0.35">
      <c r="A28" s="20" t="s">
        <v>17</v>
      </c>
      <c r="B28" s="28" t="s">
        <v>20</v>
      </c>
      <c r="C28" s="20"/>
      <c r="D28" s="20"/>
      <c r="E28" s="20"/>
      <c r="F28" s="20"/>
      <c r="G28" s="20"/>
      <c r="H28" s="20"/>
      <c r="I28" s="290"/>
      <c r="J28" s="290"/>
    </row>
    <row r="29" spans="1:13" ht="87" x14ac:dyDescent="0.35">
      <c r="A29" s="20" t="s">
        <v>18</v>
      </c>
      <c r="B29" s="28" t="s">
        <v>21</v>
      </c>
      <c r="C29" s="20"/>
      <c r="D29" s="20"/>
      <c r="E29" s="20"/>
      <c r="F29" s="20"/>
      <c r="G29" s="20"/>
      <c r="H29" s="20"/>
      <c r="I29" s="294"/>
      <c r="J29" s="296"/>
    </row>
    <row r="30" spans="1:13" ht="87" x14ac:dyDescent="0.35">
      <c r="A30" s="20" t="s">
        <v>19</v>
      </c>
      <c r="B30" s="28" t="s">
        <v>22</v>
      </c>
      <c r="C30" s="20"/>
      <c r="D30" s="20"/>
      <c r="E30" s="20"/>
      <c r="F30" s="20"/>
      <c r="G30" s="20"/>
      <c r="H30" s="20"/>
      <c r="I30" s="290"/>
      <c r="J30" s="290"/>
    </row>
    <row r="31" spans="1:13" ht="29" x14ac:dyDescent="0.35">
      <c r="A31" s="8"/>
      <c r="B31" s="28" t="s">
        <v>23</v>
      </c>
      <c r="C31" s="20"/>
      <c r="D31" s="20"/>
      <c r="E31" s="20"/>
      <c r="F31" s="20"/>
      <c r="G31" s="20"/>
      <c r="H31" s="20"/>
      <c r="I31" s="290"/>
      <c r="J31" s="290"/>
    </row>
    <row r="32" spans="1:13" ht="43.5" x14ac:dyDescent="0.35">
      <c r="A32" s="290" t="s">
        <v>24</v>
      </c>
      <c r="B32" s="28" t="s">
        <v>20</v>
      </c>
      <c r="C32" s="290"/>
      <c r="D32" s="290"/>
      <c r="E32" s="290"/>
      <c r="F32" s="290"/>
      <c r="G32" s="290"/>
      <c r="H32" s="290"/>
      <c r="I32" s="290"/>
      <c r="J32" s="290"/>
    </row>
    <row r="33" spans="1:10" ht="87" x14ac:dyDescent="0.35">
      <c r="A33" s="290"/>
      <c r="B33" s="28" t="s">
        <v>21</v>
      </c>
      <c r="C33" s="290"/>
      <c r="D33" s="290"/>
      <c r="E33" s="290"/>
      <c r="F33" s="290"/>
      <c r="G33" s="290"/>
      <c r="H33" s="290"/>
      <c r="I33" s="290"/>
      <c r="J33" s="290"/>
    </row>
    <row r="34" spans="1:10" ht="87" x14ac:dyDescent="0.35">
      <c r="A34" s="290"/>
      <c r="B34" s="28" t="s">
        <v>39</v>
      </c>
      <c r="C34" s="290"/>
      <c r="D34" s="290"/>
      <c r="E34" s="290"/>
      <c r="F34" s="290"/>
      <c r="G34" s="290"/>
      <c r="H34" s="290"/>
      <c r="I34" s="290"/>
      <c r="J34" s="290"/>
    </row>
    <row r="35" spans="1:10" ht="29" x14ac:dyDescent="0.35">
      <c r="A35" s="290"/>
      <c r="B35" s="28" t="s">
        <v>23</v>
      </c>
      <c r="C35" s="20"/>
      <c r="D35" s="20"/>
      <c r="E35" s="20"/>
      <c r="F35" s="20"/>
      <c r="G35" s="20"/>
      <c r="H35" s="20"/>
      <c r="I35" s="290"/>
      <c r="J35" s="290"/>
    </row>
    <row r="36" spans="1:10" ht="256.5" customHeight="1" x14ac:dyDescent="0.35">
      <c r="A36" s="290" t="s">
        <v>26</v>
      </c>
      <c r="B36" s="28" t="s">
        <v>22</v>
      </c>
      <c r="C36" s="294" t="s">
        <v>162</v>
      </c>
      <c r="D36" s="295"/>
      <c r="E36" s="295"/>
      <c r="F36" s="295"/>
      <c r="G36" s="295"/>
      <c r="H36" s="295"/>
      <c r="I36" s="295"/>
      <c r="J36" s="296"/>
    </row>
    <row r="37" spans="1:10" ht="29" x14ac:dyDescent="0.35">
      <c r="A37" s="290"/>
      <c r="B37" s="28" t="s">
        <v>23</v>
      </c>
      <c r="C37" s="20"/>
      <c r="D37" s="20"/>
      <c r="E37" s="20"/>
      <c r="F37" s="20"/>
      <c r="G37" s="20"/>
      <c r="H37" s="20"/>
      <c r="I37" s="290"/>
      <c r="J37" s="290"/>
    </row>
    <row r="38" spans="1:10" ht="43.5" x14ac:dyDescent="0.35">
      <c r="A38" s="20" t="s">
        <v>13</v>
      </c>
      <c r="B38" s="294"/>
      <c r="C38" s="295"/>
      <c r="D38" s="295"/>
      <c r="E38" s="295"/>
      <c r="F38" s="295"/>
      <c r="G38" s="295"/>
      <c r="H38" s="295"/>
      <c r="I38" s="295"/>
      <c r="J38" s="296"/>
    </row>
  </sheetData>
  <mergeCells count="22">
    <mergeCell ref="A36:A37"/>
    <mergeCell ref="C36:J36"/>
    <mergeCell ref="I37:J37"/>
    <mergeCell ref="B38:J38"/>
    <mergeCell ref="I31:J31"/>
    <mergeCell ref="A32:A35"/>
    <mergeCell ref="C32:J32"/>
    <mergeCell ref="C33:J33"/>
    <mergeCell ref="C34:J34"/>
    <mergeCell ref="I35:J35"/>
    <mergeCell ref="I30:J30"/>
    <mergeCell ref="A1:M1"/>
    <mergeCell ref="A2:A3"/>
    <mergeCell ref="B2:M2"/>
    <mergeCell ref="B21:M21"/>
    <mergeCell ref="B22:M22"/>
    <mergeCell ref="A25:J25"/>
    <mergeCell ref="A26:J26"/>
    <mergeCell ref="A27:B27"/>
    <mergeCell ref="I27:J27"/>
    <mergeCell ref="I28:J28"/>
    <mergeCell ref="I29:J29"/>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workbookViewId="0">
      <selection activeCell="P20" sqref="P20"/>
    </sheetView>
  </sheetViews>
  <sheetFormatPr defaultRowHeight="14.5" x14ac:dyDescent="0.35"/>
  <cols>
    <col min="1" max="1" width="25.453125" customWidth="1"/>
    <col min="2" max="2" width="15.26953125" customWidth="1"/>
    <col min="3" max="3" width="13.7265625" customWidth="1"/>
    <col min="4" max="4" width="13.54296875" customWidth="1"/>
    <col min="5" max="5" width="14.26953125" customWidth="1"/>
    <col min="6" max="6" width="13.1796875" customWidth="1"/>
    <col min="7" max="7" width="14.453125" customWidth="1"/>
    <col min="8" max="8" width="14.81640625" customWidth="1"/>
    <col min="9" max="9" width="14.26953125" customWidth="1"/>
    <col min="10" max="10" width="14.453125" customWidth="1"/>
    <col min="11" max="11" width="15.453125" customWidth="1"/>
    <col min="12" max="12" width="14.26953125" customWidth="1"/>
    <col min="13" max="13" width="20.26953125" customWidth="1"/>
  </cols>
  <sheetData>
    <row r="1" spans="1:14" x14ac:dyDescent="0.35">
      <c r="A1" s="289" t="s">
        <v>0</v>
      </c>
      <c r="B1" s="289"/>
      <c r="C1" s="289"/>
      <c r="D1" s="289"/>
      <c r="E1" s="289"/>
      <c r="F1" s="289"/>
      <c r="G1" s="289"/>
      <c r="H1" s="289"/>
      <c r="I1" s="289"/>
      <c r="J1" s="289"/>
      <c r="K1" s="289"/>
      <c r="L1" s="289"/>
      <c r="M1" s="289"/>
    </row>
    <row r="2" spans="1:14" x14ac:dyDescent="0.35">
      <c r="A2" s="290" t="s">
        <v>56</v>
      </c>
      <c r="B2" s="291" t="s">
        <v>2</v>
      </c>
      <c r="C2" s="291"/>
      <c r="D2" s="291"/>
      <c r="E2" s="291"/>
      <c r="F2" s="291"/>
      <c r="G2" s="291"/>
      <c r="H2" s="291"/>
      <c r="I2" s="291"/>
      <c r="J2" s="291"/>
      <c r="K2" s="291"/>
      <c r="L2" s="291"/>
      <c r="M2" s="291"/>
    </row>
    <row r="3" spans="1:14" x14ac:dyDescent="0.35">
      <c r="A3" s="290"/>
      <c r="B3" s="1">
        <v>0</v>
      </c>
      <c r="C3" s="1">
        <v>1</v>
      </c>
      <c r="D3" s="1">
        <v>2</v>
      </c>
      <c r="E3" s="1">
        <v>3</v>
      </c>
      <c r="F3" s="1">
        <v>4</v>
      </c>
      <c r="G3" s="1">
        <v>5</v>
      </c>
      <c r="H3" s="1">
        <v>6</v>
      </c>
      <c r="I3" s="1">
        <v>7</v>
      </c>
      <c r="J3" s="1">
        <v>8</v>
      </c>
      <c r="K3" s="1">
        <v>9</v>
      </c>
      <c r="L3" s="1">
        <v>10</v>
      </c>
      <c r="M3" s="2" t="s">
        <v>3</v>
      </c>
    </row>
    <row r="4" spans="1:14" x14ac:dyDescent="0.35">
      <c r="A4" s="3" t="s">
        <v>4</v>
      </c>
      <c r="B4" s="63">
        <f>SUM(B5:B7)</f>
        <v>0</v>
      </c>
      <c r="C4" s="63">
        <f t="shared" ref="C4:L4" si="0">SUM(C5:C7)</f>
        <v>0</v>
      </c>
      <c r="D4" s="63">
        <f t="shared" si="0"/>
        <v>0</v>
      </c>
      <c r="E4" s="63">
        <f t="shared" si="0"/>
        <v>0</v>
      </c>
      <c r="F4" s="63">
        <f t="shared" si="0"/>
        <v>0</v>
      </c>
      <c r="G4" s="63">
        <f t="shared" si="0"/>
        <v>0</v>
      </c>
      <c r="H4" s="63">
        <f t="shared" si="0"/>
        <v>0</v>
      </c>
      <c r="I4" s="63">
        <f t="shared" si="0"/>
        <v>0</v>
      </c>
      <c r="J4" s="63">
        <f t="shared" si="0"/>
        <v>0</v>
      </c>
      <c r="K4" s="63">
        <f t="shared" si="0"/>
        <v>0</v>
      </c>
      <c r="L4" s="63">
        <f t="shared" si="0"/>
        <v>0</v>
      </c>
      <c r="M4" s="63">
        <f>SUM(B4:L4)</f>
        <v>0</v>
      </c>
    </row>
    <row r="5" spans="1:14" x14ac:dyDescent="0.35">
      <c r="A5" s="5" t="s">
        <v>5</v>
      </c>
      <c r="B5" s="63">
        <v>0</v>
      </c>
      <c r="C5" s="63">
        <v>0</v>
      </c>
      <c r="D5" s="63">
        <v>0</v>
      </c>
      <c r="E5" s="63">
        <v>0</v>
      </c>
      <c r="F5" s="63">
        <v>0</v>
      </c>
      <c r="G5" s="63">
        <v>0</v>
      </c>
      <c r="H5" s="63">
        <v>0</v>
      </c>
      <c r="I5" s="63">
        <v>0</v>
      </c>
      <c r="J5" s="63">
        <v>0</v>
      </c>
      <c r="K5" s="63">
        <v>0</v>
      </c>
      <c r="L5" s="63">
        <v>0</v>
      </c>
      <c r="M5" s="63">
        <f t="shared" ref="M5:M21" si="1">SUM(B5:L5)</f>
        <v>0</v>
      </c>
    </row>
    <row r="6" spans="1:14" x14ac:dyDescent="0.35">
      <c r="A6" s="5" t="s">
        <v>6</v>
      </c>
      <c r="B6" s="63">
        <v>0</v>
      </c>
      <c r="C6" s="63">
        <v>0</v>
      </c>
      <c r="D6" s="63">
        <v>0</v>
      </c>
      <c r="E6" s="63">
        <v>0</v>
      </c>
      <c r="F6" s="63">
        <v>0</v>
      </c>
      <c r="G6" s="63">
        <v>0</v>
      </c>
      <c r="H6" s="63">
        <v>0</v>
      </c>
      <c r="I6" s="63">
        <v>0</v>
      </c>
      <c r="J6" s="63">
        <v>0</v>
      </c>
      <c r="K6" s="63">
        <v>0</v>
      </c>
      <c r="L6" s="63">
        <v>0</v>
      </c>
      <c r="M6" s="63">
        <f t="shared" si="1"/>
        <v>0</v>
      </c>
    </row>
    <row r="7" spans="1:14" ht="29" x14ac:dyDescent="0.35">
      <c r="A7" s="5" t="s">
        <v>7</v>
      </c>
      <c r="B7" s="63">
        <v>0</v>
      </c>
      <c r="C7" s="63">
        <v>0</v>
      </c>
      <c r="D7" s="63">
        <v>0</v>
      </c>
      <c r="E7" s="63">
        <v>0</v>
      </c>
      <c r="F7" s="63">
        <v>0</v>
      </c>
      <c r="G7" s="63">
        <v>0</v>
      </c>
      <c r="H7" s="63">
        <v>0</v>
      </c>
      <c r="I7" s="63">
        <v>0</v>
      </c>
      <c r="J7" s="63">
        <v>0</v>
      </c>
      <c r="K7" s="63">
        <v>0</v>
      </c>
      <c r="L7" s="63">
        <v>0</v>
      </c>
      <c r="M7" s="63">
        <f t="shared" si="1"/>
        <v>0</v>
      </c>
    </row>
    <row r="8" spans="1:14" x14ac:dyDescent="0.35">
      <c r="A8" s="3" t="s">
        <v>8</v>
      </c>
      <c r="B8" s="13">
        <f>SUM(B9:B11)</f>
        <v>0.91</v>
      </c>
      <c r="C8" s="76">
        <f t="shared" ref="C8:L8" si="2">SUM(C9:C11)</f>
        <v>1.68</v>
      </c>
      <c r="D8" s="76">
        <f t="shared" si="2"/>
        <v>2.92</v>
      </c>
      <c r="E8" s="76">
        <f t="shared" si="2"/>
        <v>2.92</v>
      </c>
      <c r="F8" s="76">
        <f t="shared" si="2"/>
        <v>3</v>
      </c>
      <c r="G8" s="76">
        <f t="shared" si="2"/>
        <v>0.97</v>
      </c>
      <c r="H8" s="76">
        <f t="shared" si="2"/>
        <v>0.37</v>
      </c>
      <c r="I8" s="76">
        <f t="shared" si="2"/>
        <v>0</v>
      </c>
      <c r="J8" s="76">
        <f t="shared" si="2"/>
        <v>0</v>
      </c>
      <c r="K8" s="76">
        <f t="shared" si="2"/>
        <v>0</v>
      </c>
      <c r="L8" s="76">
        <f t="shared" si="2"/>
        <v>0</v>
      </c>
      <c r="M8" s="63">
        <f t="shared" si="1"/>
        <v>12.77</v>
      </c>
      <c r="N8" s="18"/>
    </row>
    <row r="9" spans="1:14" x14ac:dyDescent="0.35">
      <c r="A9" s="5" t="s">
        <v>5</v>
      </c>
      <c r="B9" s="76">
        <v>0.91</v>
      </c>
      <c r="C9" s="76">
        <v>1.68</v>
      </c>
      <c r="D9" s="76">
        <v>2.92</v>
      </c>
      <c r="E9" s="76">
        <v>2.92</v>
      </c>
      <c r="F9" s="76">
        <v>3</v>
      </c>
      <c r="G9" s="76">
        <v>0.97</v>
      </c>
      <c r="H9" s="76">
        <v>0.37</v>
      </c>
      <c r="I9" s="13">
        <v>0</v>
      </c>
      <c r="J9" s="13">
        <v>0</v>
      </c>
      <c r="K9" s="13">
        <v>0</v>
      </c>
      <c r="L9" s="13">
        <v>0</v>
      </c>
      <c r="M9" s="63">
        <f t="shared" si="1"/>
        <v>12.77</v>
      </c>
      <c r="N9" s="18"/>
    </row>
    <row r="10" spans="1:14" x14ac:dyDescent="0.35">
      <c r="A10" s="5" t="s">
        <v>6</v>
      </c>
      <c r="B10" s="76"/>
      <c r="C10" s="76"/>
      <c r="D10" s="76"/>
      <c r="E10" s="76"/>
      <c r="F10" s="76"/>
      <c r="G10" s="76"/>
      <c r="H10" s="76"/>
      <c r="I10" s="13">
        <v>0</v>
      </c>
      <c r="J10" s="13">
        <v>0</v>
      </c>
      <c r="K10" s="13">
        <v>0</v>
      </c>
      <c r="L10" s="13">
        <f t="shared" ref="L10:L15" si="3">SUM(B10:K10)</f>
        <v>0</v>
      </c>
      <c r="M10" s="63">
        <f t="shared" si="1"/>
        <v>0</v>
      </c>
      <c r="N10" s="19"/>
    </row>
    <row r="11" spans="1:14" ht="29" x14ac:dyDescent="0.35">
      <c r="A11" s="5" t="s">
        <v>7</v>
      </c>
      <c r="B11" s="13">
        <v>0</v>
      </c>
      <c r="C11" s="13">
        <v>0</v>
      </c>
      <c r="D11" s="13">
        <v>0</v>
      </c>
      <c r="E11" s="13">
        <v>0</v>
      </c>
      <c r="F11" s="13">
        <v>0</v>
      </c>
      <c r="G11" s="13">
        <v>0</v>
      </c>
      <c r="H11" s="13">
        <v>0</v>
      </c>
      <c r="I11" s="13">
        <v>0</v>
      </c>
      <c r="J11" s="13">
        <v>0</v>
      </c>
      <c r="K11" s="13">
        <v>0</v>
      </c>
      <c r="L11" s="13">
        <f t="shared" si="3"/>
        <v>0</v>
      </c>
      <c r="M11" s="63">
        <f t="shared" si="1"/>
        <v>0</v>
      </c>
      <c r="N11" s="19"/>
    </row>
    <row r="12" spans="1:14" x14ac:dyDescent="0.35">
      <c r="A12" s="3" t="s">
        <v>11</v>
      </c>
      <c r="B12" s="13">
        <f>SUM(B13:B15)</f>
        <v>-0.91</v>
      </c>
      <c r="C12" s="13">
        <f t="shared" ref="C12:L12" si="4">SUM(C13:C15)</f>
        <v>-1.68</v>
      </c>
      <c r="D12" s="13">
        <f t="shared" si="4"/>
        <v>-2.92</v>
      </c>
      <c r="E12" s="13">
        <f t="shared" si="4"/>
        <v>-2.92</v>
      </c>
      <c r="F12" s="13">
        <f t="shared" si="4"/>
        <v>-3</v>
      </c>
      <c r="G12" s="13">
        <f t="shared" si="4"/>
        <v>-0.97</v>
      </c>
      <c r="H12" s="13">
        <f t="shared" si="4"/>
        <v>-0.37</v>
      </c>
      <c r="I12" s="13">
        <f t="shared" si="4"/>
        <v>0</v>
      </c>
      <c r="J12" s="13">
        <f t="shared" si="4"/>
        <v>0</v>
      </c>
      <c r="K12" s="76">
        <f t="shared" si="4"/>
        <v>0</v>
      </c>
      <c r="L12" s="76">
        <f t="shared" si="4"/>
        <v>0</v>
      </c>
      <c r="M12" s="63">
        <f t="shared" si="1"/>
        <v>-12.77</v>
      </c>
      <c r="N12" s="18"/>
    </row>
    <row r="13" spans="1:14" x14ac:dyDescent="0.35">
      <c r="A13" s="5" t="s">
        <v>5</v>
      </c>
      <c r="B13" s="13">
        <v>-0.91</v>
      </c>
      <c r="C13" s="13">
        <v>-1.68</v>
      </c>
      <c r="D13" s="13">
        <v>-2.92</v>
      </c>
      <c r="E13" s="13">
        <v>-2.92</v>
      </c>
      <c r="F13" s="13">
        <v>-3</v>
      </c>
      <c r="G13" s="13">
        <v>-0.97</v>
      </c>
      <c r="H13" s="13">
        <v>-0.37</v>
      </c>
      <c r="I13" s="13">
        <v>0</v>
      </c>
      <c r="J13" s="13">
        <v>0</v>
      </c>
      <c r="K13" s="13">
        <v>0</v>
      </c>
      <c r="L13" s="13">
        <v>0</v>
      </c>
      <c r="M13" s="63">
        <f t="shared" si="1"/>
        <v>-12.77</v>
      </c>
      <c r="N13" s="18"/>
    </row>
    <row r="14" spans="1:14" x14ac:dyDescent="0.35">
      <c r="A14" s="5" t="s">
        <v>6</v>
      </c>
      <c r="B14" s="13">
        <v>0</v>
      </c>
      <c r="C14" s="13">
        <v>0</v>
      </c>
      <c r="D14" s="13">
        <v>0</v>
      </c>
      <c r="E14" s="13">
        <v>0</v>
      </c>
      <c r="F14" s="13">
        <v>0</v>
      </c>
      <c r="G14" s="13">
        <v>0</v>
      </c>
      <c r="H14" s="13">
        <v>0</v>
      </c>
      <c r="I14" s="13">
        <v>0</v>
      </c>
      <c r="J14" s="13">
        <v>0</v>
      </c>
      <c r="K14" s="13">
        <v>0</v>
      </c>
      <c r="L14" s="13">
        <f t="shared" si="3"/>
        <v>0</v>
      </c>
      <c r="M14" s="63">
        <f t="shared" si="1"/>
        <v>0</v>
      </c>
      <c r="N14" s="17"/>
    </row>
    <row r="15" spans="1:14" ht="29" x14ac:dyDescent="0.35">
      <c r="A15" s="5" t="s">
        <v>7</v>
      </c>
      <c r="B15" s="13">
        <v>0</v>
      </c>
      <c r="C15" s="13">
        <v>0</v>
      </c>
      <c r="D15" s="13">
        <v>0</v>
      </c>
      <c r="E15" s="13">
        <v>0</v>
      </c>
      <c r="F15" s="13">
        <v>0</v>
      </c>
      <c r="G15" s="13">
        <v>0</v>
      </c>
      <c r="H15" s="13">
        <v>0</v>
      </c>
      <c r="I15" s="13">
        <v>0</v>
      </c>
      <c r="J15" s="13">
        <v>0</v>
      </c>
      <c r="K15" s="13">
        <v>0</v>
      </c>
      <c r="L15" s="13">
        <f t="shared" si="3"/>
        <v>0</v>
      </c>
      <c r="M15" s="63">
        <f t="shared" si="1"/>
        <v>0</v>
      </c>
    </row>
    <row r="16" spans="1:14" ht="43.5" x14ac:dyDescent="0.35">
      <c r="A16" s="3" t="s">
        <v>9</v>
      </c>
      <c r="B16" s="13">
        <v>5.03</v>
      </c>
      <c r="C16" s="13">
        <v>9.24</v>
      </c>
      <c r="D16" s="13">
        <v>0</v>
      </c>
      <c r="E16" s="13">
        <v>0</v>
      </c>
      <c r="F16" s="13">
        <v>0</v>
      </c>
      <c r="G16" s="13">
        <v>0</v>
      </c>
      <c r="H16" s="13">
        <v>0</v>
      </c>
      <c r="I16" s="13">
        <v>0</v>
      </c>
      <c r="J16" s="13">
        <v>0</v>
      </c>
      <c r="K16" s="13">
        <v>0</v>
      </c>
      <c r="L16" s="13" t="s">
        <v>196</v>
      </c>
      <c r="M16" s="63">
        <f t="shared" si="1"/>
        <v>14.27</v>
      </c>
    </row>
    <row r="17" spans="1:13" ht="29" x14ac:dyDescent="0.35">
      <c r="A17" s="3" t="s">
        <v>10</v>
      </c>
      <c r="B17" s="13">
        <f>SUM(B18:B20)</f>
        <v>0</v>
      </c>
      <c r="C17" s="13">
        <f t="shared" ref="C17:L17" si="5">SUM(C18:C20)</f>
        <v>1.5299999999999998</v>
      </c>
      <c r="D17" s="13">
        <f t="shared" si="5"/>
        <v>19.03</v>
      </c>
      <c r="E17" s="13">
        <f t="shared" si="5"/>
        <v>19.63</v>
      </c>
      <c r="F17" s="13">
        <f t="shared" si="5"/>
        <v>20.23</v>
      </c>
      <c r="G17" s="13">
        <f t="shared" si="5"/>
        <v>20.87</v>
      </c>
      <c r="H17" s="13">
        <f t="shared" si="5"/>
        <v>21.500000000000004</v>
      </c>
      <c r="I17" s="13">
        <f t="shared" si="5"/>
        <v>22.18</v>
      </c>
      <c r="J17" s="13">
        <f t="shared" si="5"/>
        <v>0</v>
      </c>
      <c r="K17" s="13">
        <f t="shared" si="5"/>
        <v>0</v>
      </c>
      <c r="L17" s="13">
        <f t="shared" si="5"/>
        <v>0</v>
      </c>
      <c r="M17" s="63">
        <f t="shared" si="1"/>
        <v>124.97</v>
      </c>
    </row>
    <row r="18" spans="1:13" x14ac:dyDescent="0.35">
      <c r="A18" s="5" t="s">
        <v>5</v>
      </c>
      <c r="B18" s="13">
        <v>0</v>
      </c>
      <c r="C18" s="13">
        <v>0.15</v>
      </c>
      <c r="D18" s="13">
        <v>1.87</v>
      </c>
      <c r="E18" s="13">
        <v>1.92</v>
      </c>
      <c r="F18" s="13">
        <v>1.98</v>
      </c>
      <c r="G18" s="13">
        <v>2.0499999999999998</v>
      </c>
      <c r="H18" s="13">
        <v>2.1</v>
      </c>
      <c r="I18" s="13">
        <v>2.17</v>
      </c>
      <c r="J18" s="13">
        <v>0</v>
      </c>
      <c r="K18" s="13">
        <v>0</v>
      </c>
      <c r="L18" s="13">
        <v>0</v>
      </c>
      <c r="M18" s="63">
        <f t="shared" si="1"/>
        <v>12.24</v>
      </c>
    </row>
    <row r="19" spans="1:13" x14ac:dyDescent="0.35">
      <c r="A19" s="5" t="s">
        <v>6</v>
      </c>
      <c r="B19" s="13">
        <v>0</v>
      </c>
      <c r="C19" s="13">
        <v>1.17</v>
      </c>
      <c r="D19" s="13">
        <v>14.56</v>
      </c>
      <c r="E19" s="13">
        <v>15.02</v>
      </c>
      <c r="F19" s="13">
        <v>15.48</v>
      </c>
      <c r="G19" s="13">
        <v>15.96</v>
      </c>
      <c r="H19" s="13">
        <v>16.46</v>
      </c>
      <c r="I19" s="13">
        <v>16.97</v>
      </c>
      <c r="J19" s="13">
        <v>0</v>
      </c>
      <c r="K19" s="13">
        <v>0</v>
      </c>
      <c r="L19" s="13">
        <v>0</v>
      </c>
      <c r="M19" s="63">
        <f t="shared" si="1"/>
        <v>95.62</v>
      </c>
    </row>
    <row r="20" spans="1:13" ht="29" x14ac:dyDescent="0.35">
      <c r="A20" s="5" t="s">
        <v>7</v>
      </c>
      <c r="B20" s="13">
        <v>0</v>
      </c>
      <c r="C20" s="13">
        <v>0.21</v>
      </c>
      <c r="D20" s="13">
        <v>2.6</v>
      </c>
      <c r="E20" s="13">
        <v>2.69</v>
      </c>
      <c r="F20" s="13">
        <v>2.77</v>
      </c>
      <c r="G20" s="13">
        <v>2.86</v>
      </c>
      <c r="H20" s="13">
        <v>2.94</v>
      </c>
      <c r="I20" s="13">
        <v>3.04</v>
      </c>
      <c r="J20" s="13">
        <v>0</v>
      </c>
      <c r="K20" s="13">
        <v>0</v>
      </c>
      <c r="L20" s="13">
        <v>0</v>
      </c>
      <c r="M20" s="63">
        <f t="shared" si="1"/>
        <v>17.11</v>
      </c>
    </row>
    <row r="21" spans="1:13" x14ac:dyDescent="0.35">
      <c r="A21" s="5"/>
      <c r="B21" s="33"/>
      <c r="C21" s="33"/>
      <c r="D21" s="33"/>
      <c r="E21" s="33">
        <v>0</v>
      </c>
      <c r="F21" s="33">
        <v>0</v>
      </c>
      <c r="G21" s="33">
        <v>0</v>
      </c>
      <c r="H21" s="33">
        <v>0</v>
      </c>
      <c r="I21" s="33">
        <v>0</v>
      </c>
      <c r="J21" s="33">
        <v>0</v>
      </c>
      <c r="K21" s="33">
        <v>0</v>
      </c>
      <c r="L21" s="33">
        <v>0</v>
      </c>
      <c r="M21" s="63">
        <f t="shared" si="1"/>
        <v>0</v>
      </c>
    </row>
    <row r="22" spans="1:13" ht="61.5" customHeight="1" x14ac:dyDescent="0.35">
      <c r="A22" s="5" t="s">
        <v>12</v>
      </c>
      <c r="B22" s="290" t="s">
        <v>195</v>
      </c>
      <c r="C22" s="290"/>
      <c r="D22" s="290"/>
      <c r="E22" s="290"/>
      <c r="F22" s="290"/>
      <c r="G22" s="290"/>
      <c r="H22" s="290"/>
      <c r="I22" s="290"/>
      <c r="J22" s="290"/>
      <c r="K22" s="290"/>
      <c r="L22" s="290"/>
      <c r="M22" s="290"/>
    </row>
    <row r="23" spans="1:13" ht="188.25" customHeight="1" x14ac:dyDescent="0.35">
      <c r="A23" s="5" t="s">
        <v>13</v>
      </c>
      <c r="B23" s="290" t="s">
        <v>194</v>
      </c>
      <c r="C23" s="290"/>
      <c r="D23" s="290"/>
      <c r="E23" s="290"/>
      <c r="F23" s="290"/>
      <c r="G23" s="290"/>
      <c r="H23" s="290"/>
      <c r="I23" s="290"/>
      <c r="J23" s="290"/>
      <c r="K23" s="290"/>
      <c r="L23" s="290"/>
      <c r="M23" s="290"/>
    </row>
    <row r="26" spans="1:13" x14ac:dyDescent="0.35">
      <c r="A26" s="289" t="s">
        <v>14</v>
      </c>
      <c r="B26" s="289"/>
      <c r="C26" s="289"/>
      <c r="D26" s="289"/>
      <c r="E26" s="289"/>
      <c r="F26" s="289"/>
      <c r="G26" s="289"/>
      <c r="H26" s="289"/>
      <c r="I26" s="289"/>
      <c r="J26" s="289"/>
    </row>
    <row r="27" spans="1:13" x14ac:dyDescent="0.35">
      <c r="A27" s="291" t="s">
        <v>15</v>
      </c>
      <c r="B27" s="291"/>
      <c r="C27" s="291"/>
      <c r="D27" s="291"/>
      <c r="E27" s="291"/>
      <c r="F27" s="291"/>
      <c r="G27" s="291"/>
      <c r="H27" s="291"/>
      <c r="I27" s="291"/>
      <c r="J27" s="291"/>
    </row>
    <row r="28" spans="1:13" x14ac:dyDescent="0.35">
      <c r="A28" s="290" t="s">
        <v>16</v>
      </c>
      <c r="B28" s="290"/>
      <c r="C28" s="6">
        <v>0</v>
      </c>
      <c r="D28" s="5">
        <v>1</v>
      </c>
      <c r="E28" s="5">
        <v>2</v>
      </c>
      <c r="F28" s="5">
        <v>3</v>
      </c>
      <c r="G28" s="5">
        <v>5</v>
      </c>
      <c r="H28" s="5">
        <v>10</v>
      </c>
      <c r="I28" s="292" t="s">
        <v>3</v>
      </c>
      <c r="J28" s="292"/>
    </row>
    <row r="29" spans="1:13" ht="29" x14ac:dyDescent="0.35">
      <c r="A29" s="33" t="s">
        <v>17</v>
      </c>
      <c r="B29" s="5" t="s">
        <v>20</v>
      </c>
      <c r="C29" s="34">
        <v>0</v>
      </c>
      <c r="D29" s="34">
        <v>0</v>
      </c>
      <c r="E29" s="34">
        <v>0</v>
      </c>
      <c r="F29" s="34"/>
      <c r="G29" s="34">
        <v>0</v>
      </c>
      <c r="H29" s="33">
        <v>0</v>
      </c>
      <c r="I29" s="290"/>
      <c r="J29" s="290"/>
    </row>
    <row r="30" spans="1:13" ht="43.5" x14ac:dyDescent="0.35">
      <c r="A30" s="33" t="s">
        <v>18</v>
      </c>
      <c r="B30" s="5" t="s">
        <v>21</v>
      </c>
      <c r="C30" s="33">
        <v>0</v>
      </c>
      <c r="D30" s="33">
        <v>0</v>
      </c>
      <c r="E30" s="33">
        <v>0</v>
      </c>
      <c r="F30" s="33">
        <v>0</v>
      </c>
      <c r="G30" s="33">
        <v>0</v>
      </c>
      <c r="H30" s="33">
        <v>0</v>
      </c>
      <c r="I30" s="294"/>
      <c r="J30" s="296"/>
    </row>
    <row r="31" spans="1:13" ht="58" x14ac:dyDescent="0.35">
      <c r="A31" s="33" t="s">
        <v>19</v>
      </c>
      <c r="B31" s="7" t="s">
        <v>22</v>
      </c>
      <c r="C31" s="34">
        <v>0</v>
      </c>
      <c r="D31" s="34">
        <v>0.03</v>
      </c>
      <c r="E31" s="34">
        <v>0.42</v>
      </c>
      <c r="F31" s="34">
        <v>0.44</v>
      </c>
      <c r="G31" s="34">
        <v>0.46</v>
      </c>
      <c r="H31" s="33">
        <v>0</v>
      </c>
      <c r="I31" s="290"/>
      <c r="J31" s="290"/>
    </row>
    <row r="32" spans="1:13" x14ac:dyDescent="0.35">
      <c r="A32" s="8"/>
      <c r="B32" s="5" t="s">
        <v>23</v>
      </c>
      <c r="C32" s="33"/>
      <c r="D32" s="33"/>
      <c r="E32" s="33"/>
      <c r="F32" s="33"/>
      <c r="G32" s="33"/>
      <c r="H32" s="33"/>
      <c r="I32" s="290"/>
      <c r="J32" s="290"/>
    </row>
    <row r="33" spans="1:10" ht="147" customHeight="1" x14ac:dyDescent="0.35">
      <c r="A33" s="290" t="s">
        <v>24</v>
      </c>
      <c r="B33" s="5" t="s">
        <v>20</v>
      </c>
      <c r="C33" s="290"/>
      <c r="D33" s="290"/>
      <c r="E33" s="290"/>
      <c r="F33" s="290"/>
      <c r="G33" s="290"/>
      <c r="H33" s="290"/>
      <c r="I33" s="290"/>
      <c r="J33" s="290"/>
    </row>
    <row r="34" spans="1:10" ht="132" customHeight="1" x14ac:dyDescent="0.35">
      <c r="A34" s="290"/>
      <c r="B34" s="5" t="s">
        <v>21</v>
      </c>
      <c r="C34" s="306"/>
      <c r="D34" s="306"/>
      <c r="E34" s="306"/>
      <c r="F34" s="306"/>
      <c r="G34" s="306"/>
      <c r="H34" s="306"/>
      <c r="I34" s="306"/>
      <c r="J34" s="306"/>
    </row>
    <row r="35" spans="1:10" ht="153" customHeight="1" x14ac:dyDescent="0.35">
      <c r="A35" s="290"/>
      <c r="B35" s="7" t="s">
        <v>25</v>
      </c>
      <c r="C35" s="306" t="s">
        <v>193</v>
      </c>
      <c r="D35" s="306"/>
      <c r="E35" s="306"/>
      <c r="F35" s="306"/>
      <c r="G35" s="306"/>
      <c r="H35" s="306"/>
      <c r="I35" s="306"/>
      <c r="J35" s="306"/>
    </row>
    <row r="36" spans="1:10" x14ac:dyDescent="0.35">
      <c r="A36" s="290"/>
      <c r="B36" t="s">
        <v>86</v>
      </c>
      <c r="C36" s="307"/>
      <c r="D36" s="308"/>
      <c r="E36" s="308"/>
      <c r="F36" s="308"/>
      <c r="G36" s="308"/>
      <c r="H36" s="308"/>
      <c r="I36" s="308"/>
      <c r="J36" s="309"/>
    </row>
    <row r="37" spans="1:10" ht="58" x14ac:dyDescent="0.35">
      <c r="A37" s="290" t="s">
        <v>26</v>
      </c>
      <c r="B37" s="5" t="s">
        <v>22</v>
      </c>
      <c r="C37" s="294"/>
      <c r="D37" s="295"/>
      <c r="E37" s="295"/>
      <c r="F37" s="295"/>
      <c r="G37" s="295"/>
      <c r="H37" s="295"/>
      <c r="I37" s="295"/>
      <c r="J37" s="296"/>
    </row>
    <row r="38" spans="1:10" x14ac:dyDescent="0.35">
      <c r="A38" s="290"/>
      <c r="B38" s="5" t="s">
        <v>23</v>
      </c>
      <c r="C38" s="33"/>
      <c r="D38" s="33"/>
      <c r="E38" s="33"/>
      <c r="F38" s="33"/>
      <c r="G38" s="33"/>
      <c r="H38" s="33"/>
      <c r="I38" s="290"/>
      <c r="J38" s="290"/>
    </row>
    <row r="39" spans="1:10" ht="43.5" x14ac:dyDescent="0.35">
      <c r="A39" s="33" t="s">
        <v>13</v>
      </c>
      <c r="B39" s="294"/>
      <c r="C39" s="295"/>
      <c r="D39" s="295"/>
      <c r="E39" s="295"/>
      <c r="F39" s="295"/>
      <c r="G39" s="295"/>
      <c r="H39" s="295"/>
      <c r="I39" s="295"/>
      <c r="J39" s="296"/>
    </row>
  </sheetData>
  <mergeCells count="22">
    <mergeCell ref="I31:J31"/>
    <mergeCell ref="A1:M1"/>
    <mergeCell ref="A2:A3"/>
    <mergeCell ref="B2:M2"/>
    <mergeCell ref="B22:M22"/>
    <mergeCell ref="B23:M23"/>
    <mergeCell ref="A26:J26"/>
    <mergeCell ref="A27:J27"/>
    <mergeCell ref="A28:B28"/>
    <mergeCell ref="I28:J28"/>
    <mergeCell ref="I29:J29"/>
    <mergeCell ref="I30:J30"/>
    <mergeCell ref="A37:A38"/>
    <mergeCell ref="C37:J37"/>
    <mergeCell ref="I38:J38"/>
    <mergeCell ref="B39:J39"/>
    <mergeCell ref="I32:J32"/>
    <mergeCell ref="A33:A36"/>
    <mergeCell ref="C33:J33"/>
    <mergeCell ref="C34:J34"/>
    <mergeCell ref="C35:J35"/>
    <mergeCell ref="C36:J36"/>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workbookViewId="0">
      <selection activeCell="C37" sqref="C37"/>
    </sheetView>
  </sheetViews>
  <sheetFormatPr defaultRowHeight="14.5" x14ac:dyDescent="0.35"/>
  <cols>
    <col min="1" max="1" width="33.7265625" customWidth="1"/>
  </cols>
  <sheetData>
    <row r="1" spans="1:16" x14ac:dyDescent="0.35">
      <c r="A1" s="289"/>
      <c r="B1" s="289"/>
      <c r="C1" s="289"/>
      <c r="D1" s="289"/>
      <c r="E1" s="289"/>
      <c r="F1" s="289"/>
      <c r="G1" s="289"/>
      <c r="H1" s="289"/>
      <c r="I1" s="289"/>
      <c r="J1" s="289"/>
      <c r="K1" s="289"/>
      <c r="L1" s="289"/>
      <c r="M1" s="289"/>
    </row>
    <row r="2" spans="1:16" x14ac:dyDescent="0.35">
      <c r="A2" s="290" t="s">
        <v>1</v>
      </c>
      <c r="B2" s="291" t="s">
        <v>2</v>
      </c>
      <c r="C2" s="291"/>
      <c r="D2" s="291"/>
      <c r="E2" s="291"/>
      <c r="F2" s="291"/>
      <c r="G2" s="291"/>
      <c r="H2" s="291"/>
      <c r="I2" s="291"/>
      <c r="J2" s="291"/>
      <c r="K2" s="291"/>
      <c r="L2" s="291"/>
      <c r="M2" s="291"/>
    </row>
    <row r="3" spans="1:16" ht="29" x14ac:dyDescent="0.35">
      <c r="A3" s="290"/>
      <c r="B3" s="1">
        <v>0</v>
      </c>
      <c r="C3" s="1">
        <v>1</v>
      </c>
      <c r="D3" s="1">
        <v>2</v>
      </c>
      <c r="E3" s="1">
        <v>3</v>
      </c>
      <c r="F3" s="1">
        <v>4</v>
      </c>
      <c r="G3" s="1">
        <v>5</v>
      </c>
      <c r="H3" s="1">
        <v>6</v>
      </c>
      <c r="I3" s="1">
        <v>7</v>
      </c>
      <c r="J3" s="1">
        <v>8</v>
      </c>
      <c r="K3" s="1">
        <v>9</v>
      </c>
      <c r="L3" s="1">
        <v>10</v>
      </c>
      <c r="M3" s="2" t="s">
        <v>3</v>
      </c>
    </row>
    <row r="4" spans="1:16" x14ac:dyDescent="0.35">
      <c r="A4" s="3" t="s">
        <v>4</v>
      </c>
      <c r="B4" s="126">
        <f>SUM(B5:B7)</f>
        <v>0</v>
      </c>
      <c r="C4" s="126">
        <f t="shared" ref="C4:L4" si="0">SUM(C5:C7)</f>
        <v>0</v>
      </c>
      <c r="D4" s="126">
        <f t="shared" si="0"/>
        <v>0</v>
      </c>
      <c r="E4" s="126">
        <f t="shared" si="0"/>
        <v>0</v>
      </c>
      <c r="F4" s="126">
        <f t="shared" si="0"/>
        <v>0</v>
      </c>
      <c r="G4" s="126">
        <f t="shared" si="0"/>
        <v>0</v>
      </c>
      <c r="H4" s="126">
        <f t="shared" si="0"/>
        <v>0</v>
      </c>
      <c r="I4" s="126">
        <f t="shared" si="0"/>
        <v>0</v>
      </c>
      <c r="J4" s="126">
        <f t="shared" si="0"/>
        <v>0</v>
      </c>
      <c r="K4" s="126">
        <f t="shared" si="0"/>
        <v>0</v>
      </c>
      <c r="L4" s="126">
        <f t="shared" si="0"/>
        <v>0</v>
      </c>
      <c r="M4" s="126">
        <f>SUM(B4:L4)</f>
        <v>0</v>
      </c>
    </row>
    <row r="5" spans="1:16" x14ac:dyDescent="0.35">
      <c r="A5" s="5" t="s">
        <v>5</v>
      </c>
      <c r="B5" s="126">
        <v>0</v>
      </c>
      <c r="C5" s="126">
        <v>0</v>
      </c>
      <c r="D5" s="126">
        <v>0</v>
      </c>
      <c r="E5" s="126">
        <v>0</v>
      </c>
      <c r="F5" s="126">
        <v>0</v>
      </c>
      <c r="G5" s="126">
        <v>0</v>
      </c>
      <c r="H5" s="126">
        <v>0</v>
      </c>
      <c r="I5" s="126">
        <v>0</v>
      </c>
      <c r="J5" s="126">
        <v>0</v>
      </c>
      <c r="K5" s="126">
        <v>0</v>
      </c>
      <c r="L5" s="126">
        <v>0</v>
      </c>
      <c r="M5" s="126">
        <f t="shared" ref="M5:M20" si="1">SUM(B5:L5)</f>
        <v>0</v>
      </c>
    </row>
    <row r="6" spans="1:16" x14ac:dyDescent="0.35">
      <c r="A6" s="5" t="s">
        <v>6</v>
      </c>
      <c r="B6" s="126">
        <v>0</v>
      </c>
      <c r="C6" s="126">
        <v>0</v>
      </c>
      <c r="D6" s="126">
        <v>0</v>
      </c>
      <c r="E6" s="126">
        <v>0</v>
      </c>
      <c r="F6" s="126">
        <v>0</v>
      </c>
      <c r="G6" s="126">
        <v>0</v>
      </c>
      <c r="H6" s="126">
        <v>0</v>
      </c>
      <c r="I6" s="126">
        <v>0</v>
      </c>
      <c r="J6" s="126">
        <v>0</v>
      </c>
      <c r="K6" s="126">
        <v>0</v>
      </c>
      <c r="L6" s="126">
        <v>0</v>
      </c>
      <c r="M6" s="126">
        <f t="shared" si="1"/>
        <v>0</v>
      </c>
    </row>
    <row r="7" spans="1:16" x14ac:dyDescent="0.35">
      <c r="A7" s="5" t="s">
        <v>7</v>
      </c>
      <c r="B7" s="126">
        <v>0</v>
      </c>
      <c r="C7" s="126">
        <v>0</v>
      </c>
      <c r="D7" s="126">
        <v>0</v>
      </c>
      <c r="E7" s="126">
        <v>0</v>
      </c>
      <c r="F7" s="126">
        <v>0</v>
      </c>
      <c r="G7" s="126">
        <v>0</v>
      </c>
      <c r="H7" s="126">
        <v>0</v>
      </c>
      <c r="I7" s="126">
        <v>0</v>
      </c>
      <c r="J7" s="126">
        <v>0</v>
      </c>
      <c r="K7" s="126">
        <v>0</v>
      </c>
      <c r="L7" s="126">
        <v>0</v>
      </c>
      <c r="M7" s="126">
        <f t="shared" si="1"/>
        <v>0</v>
      </c>
    </row>
    <row r="8" spans="1:16" x14ac:dyDescent="0.35">
      <c r="A8" s="3" t="s">
        <v>8</v>
      </c>
      <c r="B8" s="126">
        <f>SUM(B9:B11)</f>
        <v>0</v>
      </c>
      <c r="C8" s="126">
        <f t="shared" ref="C8:L8" si="2">SUM(C9:C11)</f>
        <v>0</v>
      </c>
      <c r="D8" s="126">
        <f t="shared" si="2"/>
        <v>0</v>
      </c>
      <c r="E8" s="126">
        <f t="shared" si="2"/>
        <v>0</v>
      </c>
      <c r="F8" s="126">
        <f t="shared" si="2"/>
        <v>0</v>
      </c>
      <c r="G8" s="126">
        <f t="shared" si="2"/>
        <v>0</v>
      </c>
      <c r="H8" s="126">
        <f t="shared" si="2"/>
        <v>0</v>
      </c>
      <c r="I8" s="126">
        <f t="shared" si="2"/>
        <v>0</v>
      </c>
      <c r="J8" s="126">
        <f t="shared" si="2"/>
        <v>0</v>
      </c>
      <c r="K8" s="126">
        <f t="shared" si="2"/>
        <v>0</v>
      </c>
      <c r="L8" s="126">
        <f t="shared" si="2"/>
        <v>0</v>
      </c>
      <c r="M8" s="126">
        <f t="shared" si="1"/>
        <v>0</v>
      </c>
    </row>
    <row r="9" spans="1:16" x14ac:dyDescent="0.35">
      <c r="A9" s="5" t="s">
        <v>5</v>
      </c>
      <c r="B9" s="126">
        <v>0</v>
      </c>
      <c r="C9" s="126">
        <v>0</v>
      </c>
      <c r="D9" s="126">
        <v>0</v>
      </c>
      <c r="E9" s="126">
        <v>0</v>
      </c>
      <c r="F9" s="126">
        <v>0</v>
      </c>
      <c r="G9" s="126">
        <v>0</v>
      </c>
      <c r="H9" s="126">
        <v>0</v>
      </c>
      <c r="I9" s="126">
        <v>0</v>
      </c>
      <c r="J9" s="126">
        <v>0</v>
      </c>
      <c r="K9" s="126">
        <v>0</v>
      </c>
      <c r="L9" s="126">
        <v>0</v>
      </c>
      <c r="M9" s="126">
        <f t="shared" si="1"/>
        <v>0</v>
      </c>
    </row>
    <row r="10" spans="1:16" x14ac:dyDescent="0.35">
      <c r="A10" s="5" t="s">
        <v>6</v>
      </c>
      <c r="B10" s="126">
        <v>0</v>
      </c>
      <c r="C10" s="126">
        <v>0</v>
      </c>
      <c r="D10" s="126">
        <v>0</v>
      </c>
      <c r="E10" s="126">
        <v>0</v>
      </c>
      <c r="F10" s="126">
        <v>0</v>
      </c>
      <c r="G10" s="126">
        <v>0</v>
      </c>
      <c r="H10" s="126">
        <v>0</v>
      </c>
      <c r="I10" s="126">
        <v>0</v>
      </c>
      <c r="J10" s="126">
        <v>0</v>
      </c>
      <c r="K10" s="126">
        <v>0</v>
      </c>
      <c r="L10" s="126">
        <v>0</v>
      </c>
      <c r="M10" s="126">
        <f t="shared" si="1"/>
        <v>0</v>
      </c>
    </row>
    <row r="11" spans="1:16" x14ac:dyDescent="0.35">
      <c r="A11" s="5" t="s">
        <v>7</v>
      </c>
      <c r="B11" s="126">
        <v>0</v>
      </c>
      <c r="C11" s="126">
        <v>0</v>
      </c>
      <c r="D11" s="126">
        <v>0</v>
      </c>
      <c r="E11" s="126">
        <v>0</v>
      </c>
      <c r="F11" s="126">
        <v>0</v>
      </c>
      <c r="G11" s="126">
        <v>0</v>
      </c>
      <c r="H11" s="126">
        <v>0</v>
      </c>
      <c r="I11" s="126">
        <v>0</v>
      </c>
      <c r="J11" s="126">
        <v>0</v>
      </c>
      <c r="K11" s="126">
        <v>0</v>
      </c>
      <c r="L11" s="126">
        <v>0</v>
      </c>
      <c r="M11" s="126">
        <f t="shared" si="1"/>
        <v>0</v>
      </c>
    </row>
    <row r="12" spans="1:16" x14ac:dyDescent="0.35">
      <c r="A12" s="3" t="s">
        <v>11</v>
      </c>
      <c r="B12" s="126">
        <f>SUM(B13:B15)</f>
        <v>0</v>
      </c>
      <c r="C12" s="126">
        <f t="shared" ref="C12:L12" si="3">SUM(C13:C15)</f>
        <v>0</v>
      </c>
      <c r="D12" s="126">
        <f t="shared" si="3"/>
        <v>0</v>
      </c>
      <c r="E12" s="126">
        <f t="shared" si="3"/>
        <v>0</v>
      </c>
      <c r="F12" s="126">
        <f t="shared" si="3"/>
        <v>0</v>
      </c>
      <c r="G12" s="126">
        <f t="shared" si="3"/>
        <v>0</v>
      </c>
      <c r="H12" s="126">
        <f t="shared" si="3"/>
        <v>0</v>
      </c>
      <c r="I12" s="126">
        <f t="shared" si="3"/>
        <v>0</v>
      </c>
      <c r="J12" s="126">
        <f t="shared" si="3"/>
        <v>0</v>
      </c>
      <c r="K12" s="126">
        <f t="shared" si="3"/>
        <v>0</v>
      </c>
      <c r="L12" s="126">
        <f t="shared" si="3"/>
        <v>0</v>
      </c>
      <c r="M12" s="126">
        <f t="shared" si="1"/>
        <v>0</v>
      </c>
    </row>
    <row r="13" spans="1:16" ht="15" thickBot="1" x14ac:dyDescent="0.4">
      <c r="A13" s="5" t="s">
        <v>5</v>
      </c>
      <c r="B13" s="126">
        <v>0</v>
      </c>
      <c r="C13" s="126">
        <v>0</v>
      </c>
      <c r="D13" s="126">
        <v>0</v>
      </c>
      <c r="E13" s="126">
        <v>0</v>
      </c>
      <c r="F13" s="126">
        <v>0</v>
      </c>
      <c r="G13" s="126">
        <v>0</v>
      </c>
      <c r="H13" s="126">
        <v>0</v>
      </c>
      <c r="I13" s="126">
        <v>0</v>
      </c>
      <c r="J13" s="126">
        <v>0</v>
      </c>
      <c r="K13" s="126">
        <v>0</v>
      </c>
      <c r="L13" s="126">
        <v>0</v>
      </c>
      <c r="M13" s="126">
        <f t="shared" si="1"/>
        <v>0</v>
      </c>
    </row>
    <row r="14" spans="1:16" ht="15" thickBot="1" x14ac:dyDescent="0.4">
      <c r="A14" s="5" t="s">
        <v>6</v>
      </c>
      <c r="B14" s="126">
        <v>0</v>
      </c>
      <c r="C14" s="126">
        <v>0</v>
      </c>
      <c r="D14" s="126">
        <v>0</v>
      </c>
      <c r="E14" s="126">
        <v>0</v>
      </c>
      <c r="F14" s="126">
        <v>0</v>
      </c>
      <c r="G14" s="126">
        <v>0</v>
      </c>
      <c r="H14" s="126">
        <v>0</v>
      </c>
      <c r="I14" s="126">
        <v>0</v>
      </c>
      <c r="J14" s="126">
        <v>0</v>
      </c>
      <c r="K14" s="126">
        <v>0</v>
      </c>
      <c r="L14" s="126">
        <v>0</v>
      </c>
      <c r="M14" s="126">
        <f t="shared" si="1"/>
        <v>0</v>
      </c>
      <c r="O14" s="67"/>
      <c r="P14" s="74"/>
    </row>
    <row r="15" spans="1:16" ht="15" thickBot="1" x14ac:dyDescent="0.4">
      <c r="A15" s="5" t="s">
        <v>7</v>
      </c>
      <c r="B15" s="126">
        <v>0</v>
      </c>
      <c r="C15" s="126">
        <v>0</v>
      </c>
      <c r="D15" s="126">
        <v>0</v>
      </c>
      <c r="E15" s="126">
        <v>0</v>
      </c>
      <c r="F15" s="126">
        <v>0</v>
      </c>
      <c r="G15" s="126">
        <v>0</v>
      </c>
      <c r="H15" s="126">
        <v>0</v>
      </c>
      <c r="I15" s="126">
        <v>0</v>
      </c>
      <c r="J15" s="126">
        <v>0</v>
      </c>
      <c r="K15" s="126">
        <v>0</v>
      </c>
      <c r="L15" s="126">
        <v>0</v>
      </c>
      <c r="M15" s="126">
        <f t="shared" si="1"/>
        <v>0</v>
      </c>
      <c r="O15" s="67"/>
      <c r="P15" s="74"/>
    </row>
    <row r="16" spans="1:16" ht="29" x14ac:dyDescent="0.35">
      <c r="A16" s="3" t="s">
        <v>9</v>
      </c>
      <c r="B16" s="127">
        <v>0.13800000000000001</v>
      </c>
      <c r="C16" s="127">
        <v>0.311</v>
      </c>
      <c r="D16" s="127">
        <v>0.3</v>
      </c>
      <c r="E16" s="126">
        <v>0</v>
      </c>
      <c r="F16" s="126">
        <v>0</v>
      </c>
      <c r="G16" s="126">
        <v>0</v>
      </c>
      <c r="H16" s="126">
        <v>0</v>
      </c>
      <c r="I16" s="126">
        <v>0</v>
      </c>
      <c r="J16" s="126">
        <v>0</v>
      </c>
      <c r="K16" s="126">
        <v>0</v>
      </c>
      <c r="L16" s="126">
        <v>0</v>
      </c>
      <c r="M16" s="127">
        <f t="shared" si="1"/>
        <v>0.749</v>
      </c>
    </row>
    <row r="17" spans="1:13" x14ac:dyDescent="0.35">
      <c r="A17" s="3" t="s">
        <v>10</v>
      </c>
      <c r="B17" s="126">
        <f>SUM(B18:B20)</f>
        <v>0</v>
      </c>
      <c r="C17" s="126">
        <v>0</v>
      </c>
      <c r="D17" s="126">
        <v>0</v>
      </c>
      <c r="E17" s="126">
        <v>0</v>
      </c>
      <c r="F17" s="126">
        <v>0</v>
      </c>
      <c r="G17" s="126">
        <v>0</v>
      </c>
      <c r="H17" s="126">
        <v>0</v>
      </c>
      <c r="I17" s="126">
        <v>0</v>
      </c>
      <c r="J17" s="126">
        <v>0</v>
      </c>
      <c r="K17" s="126">
        <v>0</v>
      </c>
      <c r="L17" s="126">
        <v>0</v>
      </c>
      <c r="M17" s="126">
        <f t="shared" si="1"/>
        <v>0</v>
      </c>
    </row>
    <row r="18" spans="1:13" x14ac:dyDescent="0.35">
      <c r="A18" s="5" t="s">
        <v>5</v>
      </c>
      <c r="B18" s="126">
        <v>0</v>
      </c>
      <c r="C18" s="126">
        <v>0</v>
      </c>
      <c r="D18" s="126">
        <v>0</v>
      </c>
      <c r="E18" s="126">
        <v>0</v>
      </c>
      <c r="F18" s="126">
        <v>0</v>
      </c>
      <c r="G18" s="126">
        <v>0</v>
      </c>
      <c r="H18" s="126">
        <v>0</v>
      </c>
      <c r="I18" s="126">
        <v>0</v>
      </c>
      <c r="J18" s="126">
        <v>0</v>
      </c>
      <c r="K18" s="126">
        <v>0</v>
      </c>
      <c r="L18" s="126">
        <v>0</v>
      </c>
      <c r="M18" s="126">
        <f t="shared" si="1"/>
        <v>0</v>
      </c>
    </row>
    <row r="19" spans="1:13" x14ac:dyDescent="0.35">
      <c r="A19" s="5" t="s">
        <v>6</v>
      </c>
      <c r="B19" s="126">
        <v>0</v>
      </c>
      <c r="C19" s="126">
        <v>0</v>
      </c>
      <c r="D19" s="126">
        <v>0</v>
      </c>
      <c r="E19" s="126">
        <v>0</v>
      </c>
      <c r="F19" s="126">
        <v>0</v>
      </c>
      <c r="G19" s="126">
        <v>0</v>
      </c>
      <c r="H19" s="126">
        <v>0</v>
      </c>
      <c r="I19" s="126">
        <v>0</v>
      </c>
      <c r="J19" s="126">
        <v>0</v>
      </c>
      <c r="K19" s="126">
        <v>0</v>
      </c>
      <c r="L19" s="126">
        <v>0</v>
      </c>
      <c r="M19" s="126">
        <f t="shared" si="1"/>
        <v>0</v>
      </c>
    </row>
    <row r="20" spans="1:13" x14ac:dyDescent="0.35">
      <c r="A20" s="5" t="s">
        <v>7</v>
      </c>
      <c r="B20" s="126">
        <v>0</v>
      </c>
      <c r="C20" s="126">
        <v>0</v>
      </c>
      <c r="D20" s="126">
        <v>0</v>
      </c>
      <c r="E20" s="126">
        <v>0</v>
      </c>
      <c r="F20" s="126">
        <v>0</v>
      </c>
      <c r="G20" s="126">
        <v>0</v>
      </c>
      <c r="H20" s="126">
        <v>0</v>
      </c>
      <c r="I20" s="126">
        <v>0</v>
      </c>
      <c r="J20" s="126">
        <v>0</v>
      </c>
      <c r="K20" s="126">
        <v>0</v>
      </c>
      <c r="L20" s="126">
        <v>0</v>
      </c>
      <c r="M20" s="126">
        <f t="shared" si="1"/>
        <v>0</v>
      </c>
    </row>
    <row r="21" spans="1:13" ht="44.25" customHeight="1" x14ac:dyDescent="0.35">
      <c r="A21" s="5" t="s">
        <v>12</v>
      </c>
      <c r="B21" s="290" t="s">
        <v>408</v>
      </c>
      <c r="C21" s="290"/>
      <c r="D21" s="290"/>
      <c r="E21" s="290"/>
      <c r="F21" s="290"/>
      <c r="G21" s="290"/>
      <c r="H21" s="290"/>
      <c r="I21" s="290"/>
      <c r="J21" s="290"/>
      <c r="K21" s="290"/>
      <c r="L21" s="290"/>
      <c r="M21" s="290"/>
    </row>
    <row r="22" spans="1:13" ht="43.5" x14ac:dyDescent="0.35">
      <c r="A22" s="5" t="s">
        <v>13</v>
      </c>
      <c r="B22" s="290" t="s">
        <v>407</v>
      </c>
      <c r="C22" s="290"/>
      <c r="D22" s="290"/>
      <c r="E22" s="290"/>
      <c r="F22" s="290"/>
      <c r="G22" s="290"/>
      <c r="H22" s="290"/>
      <c r="I22" s="290"/>
      <c r="J22" s="290"/>
      <c r="K22" s="290"/>
      <c r="L22" s="290"/>
      <c r="M22" s="290"/>
    </row>
    <row r="25" spans="1:13" x14ac:dyDescent="0.35">
      <c r="A25" s="289" t="s">
        <v>14</v>
      </c>
      <c r="B25" s="289"/>
      <c r="C25" s="289"/>
      <c r="D25" s="289"/>
      <c r="E25" s="289"/>
      <c r="F25" s="289"/>
      <c r="G25" s="289"/>
      <c r="H25" s="289"/>
      <c r="I25" s="289"/>
      <c r="J25" s="289"/>
    </row>
    <row r="26" spans="1:13" x14ac:dyDescent="0.35">
      <c r="A26" s="291" t="s">
        <v>15</v>
      </c>
      <c r="B26" s="291"/>
      <c r="C26" s="291"/>
      <c r="D26" s="291"/>
      <c r="E26" s="291"/>
      <c r="F26" s="291"/>
      <c r="G26" s="291"/>
      <c r="H26" s="291"/>
      <c r="I26" s="291"/>
      <c r="J26" s="291"/>
    </row>
    <row r="27" spans="1:13" x14ac:dyDescent="0.35">
      <c r="A27" s="290" t="s">
        <v>16</v>
      </c>
      <c r="B27" s="290"/>
      <c r="C27" s="6">
        <v>0</v>
      </c>
      <c r="D27" s="5">
        <v>1</v>
      </c>
      <c r="E27" s="5">
        <v>2</v>
      </c>
      <c r="F27" s="5">
        <v>3</v>
      </c>
      <c r="G27" s="5">
        <v>5</v>
      </c>
      <c r="H27" s="5">
        <v>10</v>
      </c>
      <c r="I27" s="292" t="s">
        <v>3</v>
      </c>
      <c r="J27" s="292"/>
    </row>
    <row r="28" spans="1:13" ht="43.5" x14ac:dyDescent="0.35">
      <c r="A28" s="125" t="s">
        <v>17</v>
      </c>
      <c r="B28" s="5" t="s">
        <v>20</v>
      </c>
      <c r="C28" s="125"/>
      <c r="D28" s="125"/>
      <c r="E28" s="125"/>
      <c r="F28" s="125"/>
      <c r="G28" s="125"/>
      <c r="H28" s="125"/>
      <c r="I28" s="290"/>
      <c r="J28" s="290"/>
    </row>
    <row r="29" spans="1:13" ht="87" x14ac:dyDescent="0.35">
      <c r="A29" s="125" t="s">
        <v>18</v>
      </c>
      <c r="B29" s="5" t="s">
        <v>21</v>
      </c>
      <c r="C29" s="125"/>
      <c r="D29" s="125"/>
      <c r="E29" s="125"/>
      <c r="F29" s="125"/>
      <c r="G29" s="125"/>
      <c r="H29" s="125"/>
      <c r="I29" s="294"/>
      <c r="J29" s="296"/>
    </row>
    <row r="30" spans="1:13" ht="87" x14ac:dyDescent="0.35">
      <c r="A30" s="125" t="s">
        <v>19</v>
      </c>
      <c r="B30" s="7" t="s">
        <v>22</v>
      </c>
      <c r="C30" s="125"/>
      <c r="D30" s="125"/>
      <c r="E30" s="125"/>
      <c r="F30" s="125"/>
      <c r="G30" s="125"/>
      <c r="H30" s="125"/>
      <c r="I30" s="290"/>
      <c r="J30" s="290"/>
    </row>
    <row r="31" spans="1:13" ht="29" x14ac:dyDescent="0.35">
      <c r="A31" s="8"/>
      <c r="B31" s="5" t="s">
        <v>23</v>
      </c>
      <c r="C31" s="125"/>
      <c r="D31" s="125"/>
      <c r="E31" s="125"/>
      <c r="F31" s="125"/>
      <c r="G31" s="125"/>
      <c r="H31" s="125"/>
      <c r="I31" s="290"/>
      <c r="J31" s="290"/>
    </row>
    <row r="32" spans="1:13" ht="43.5" x14ac:dyDescent="0.35">
      <c r="A32" s="290" t="s">
        <v>24</v>
      </c>
      <c r="B32" s="5" t="s">
        <v>20</v>
      </c>
      <c r="C32" s="290" t="s">
        <v>410</v>
      </c>
      <c r="D32" s="290"/>
      <c r="E32" s="290"/>
      <c r="F32" s="290"/>
      <c r="G32" s="290"/>
      <c r="H32" s="290"/>
      <c r="I32" s="290"/>
      <c r="J32" s="290"/>
    </row>
    <row r="33" spans="1:10" ht="87" x14ac:dyDescent="0.35">
      <c r="A33" s="290"/>
      <c r="B33" s="5" t="s">
        <v>21</v>
      </c>
      <c r="C33" s="290" t="s">
        <v>411</v>
      </c>
      <c r="D33" s="290"/>
      <c r="E33" s="290"/>
      <c r="F33" s="290"/>
      <c r="G33" s="290"/>
      <c r="H33" s="290"/>
      <c r="I33" s="290"/>
      <c r="J33" s="290"/>
    </row>
    <row r="34" spans="1:10" ht="87" x14ac:dyDescent="0.35">
      <c r="A34" s="290"/>
      <c r="B34" s="7" t="s">
        <v>25</v>
      </c>
      <c r="C34" s="290"/>
      <c r="D34" s="290"/>
      <c r="E34" s="290"/>
      <c r="F34" s="290"/>
      <c r="G34" s="290"/>
      <c r="H34" s="290"/>
      <c r="I34" s="290"/>
      <c r="J34" s="290"/>
    </row>
    <row r="35" spans="1:10" ht="29" x14ac:dyDescent="0.35">
      <c r="A35" s="290"/>
      <c r="B35" s="5" t="s">
        <v>23</v>
      </c>
      <c r="C35" s="125"/>
      <c r="D35" s="125"/>
      <c r="E35" s="125"/>
      <c r="F35" s="125"/>
      <c r="G35" s="125"/>
      <c r="H35" s="125"/>
      <c r="I35" s="290"/>
      <c r="J35" s="290"/>
    </row>
    <row r="36" spans="1:10" x14ac:dyDescent="0.35">
      <c r="A36" s="290" t="s">
        <v>26</v>
      </c>
      <c r="B36" s="5"/>
      <c r="C36" s="294" t="s">
        <v>412</v>
      </c>
      <c r="D36" s="295"/>
      <c r="E36" s="295"/>
      <c r="F36" s="295"/>
      <c r="G36" s="295"/>
      <c r="H36" s="295"/>
      <c r="I36" s="295"/>
      <c r="J36" s="296"/>
    </row>
    <row r="37" spans="1:10" ht="29" x14ac:dyDescent="0.35">
      <c r="A37" s="290"/>
      <c r="B37" s="5" t="s">
        <v>23</v>
      </c>
      <c r="C37" s="125"/>
      <c r="D37" s="125"/>
      <c r="E37" s="125"/>
      <c r="F37" s="125"/>
      <c r="G37" s="125"/>
      <c r="H37" s="125"/>
      <c r="I37" s="290"/>
      <c r="J37" s="290"/>
    </row>
    <row r="38" spans="1:10" ht="43.5" x14ac:dyDescent="0.35">
      <c r="A38" s="125" t="s">
        <v>13</v>
      </c>
      <c r="B38" s="294"/>
      <c r="C38" s="295"/>
      <c r="D38" s="295"/>
      <c r="E38" s="295"/>
      <c r="F38" s="295"/>
      <c r="G38" s="295"/>
      <c r="H38" s="295"/>
      <c r="I38" s="295"/>
      <c r="J38" s="296"/>
    </row>
  </sheetData>
  <mergeCells count="22">
    <mergeCell ref="I30:J30"/>
    <mergeCell ref="A1:M1"/>
    <mergeCell ref="A2:A3"/>
    <mergeCell ref="B2:M2"/>
    <mergeCell ref="B21:M21"/>
    <mergeCell ref="B22:M22"/>
    <mergeCell ref="A25:J25"/>
    <mergeCell ref="A26:J26"/>
    <mergeCell ref="A27:B27"/>
    <mergeCell ref="I27:J27"/>
    <mergeCell ref="I28:J28"/>
    <mergeCell ref="I29:J29"/>
    <mergeCell ref="A36:A37"/>
    <mergeCell ref="C36:J36"/>
    <mergeCell ref="I37:J37"/>
    <mergeCell ref="B38:J38"/>
    <mergeCell ref="I31:J31"/>
    <mergeCell ref="A32:A35"/>
    <mergeCell ref="C32:J32"/>
    <mergeCell ref="C33:J33"/>
    <mergeCell ref="C34:J34"/>
    <mergeCell ref="I35:J35"/>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workbookViewId="0">
      <selection activeCell="C35" sqref="C35"/>
    </sheetView>
  </sheetViews>
  <sheetFormatPr defaultRowHeight="14.5" x14ac:dyDescent="0.35"/>
  <cols>
    <col min="1" max="1" width="33.7265625" customWidth="1"/>
  </cols>
  <sheetData>
    <row r="1" spans="1:16" x14ac:dyDescent="0.35">
      <c r="A1" s="289"/>
      <c r="B1" s="289"/>
      <c r="C1" s="289"/>
      <c r="D1" s="289"/>
      <c r="E1" s="289"/>
      <c r="F1" s="289"/>
      <c r="G1" s="289"/>
      <c r="H1" s="289"/>
      <c r="I1" s="289"/>
      <c r="J1" s="289"/>
      <c r="K1" s="289"/>
      <c r="L1" s="289"/>
      <c r="M1" s="289"/>
    </row>
    <row r="2" spans="1:16" x14ac:dyDescent="0.35">
      <c r="A2" s="290" t="s">
        <v>1</v>
      </c>
      <c r="B2" s="291" t="s">
        <v>2</v>
      </c>
      <c r="C2" s="291"/>
      <c r="D2" s="291"/>
      <c r="E2" s="291"/>
      <c r="F2" s="291"/>
      <c r="G2" s="291"/>
      <c r="H2" s="291"/>
      <c r="I2" s="291"/>
      <c r="J2" s="291"/>
      <c r="K2" s="291"/>
      <c r="L2" s="291"/>
      <c r="M2" s="291"/>
    </row>
    <row r="3" spans="1:16" ht="29" x14ac:dyDescent="0.35">
      <c r="A3" s="290"/>
      <c r="B3" s="1">
        <v>0</v>
      </c>
      <c r="C3" s="1">
        <v>1</v>
      </c>
      <c r="D3" s="1">
        <v>2</v>
      </c>
      <c r="E3" s="1">
        <v>3</v>
      </c>
      <c r="F3" s="1">
        <v>4</v>
      </c>
      <c r="G3" s="1">
        <v>5</v>
      </c>
      <c r="H3" s="1">
        <v>6</v>
      </c>
      <c r="I3" s="1">
        <v>7</v>
      </c>
      <c r="J3" s="1">
        <v>8</v>
      </c>
      <c r="K3" s="1">
        <v>9</v>
      </c>
      <c r="L3" s="1">
        <v>10</v>
      </c>
      <c r="M3" s="2" t="s">
        <v>3</v>
      </c>
    </row>
    <row r="4" spans="1:16" x14ac:dyDescent="0.35">
      <c r="A4" s="3" t="s">
        <v>4</v>
      </c>
      <c r="B4" s="126">
        <f>SUM(B5:B7)</f>
        <v>0</v>
      </c>
      <c r="C4" s="126">
        <f t="shared" ref="C4:L4" si="0">SUM(C5:C7)</f>
        <v>0</v>
      </c>
      <c r="D4" s="126">
        <f t="shared" si="0"/>
        <v>0</v>
      </c>
      <c r="E4" s="126">
        <f t="shared" si="0"/>
        <v>0</v>
      </c>
      <c r="F4" s="126">
        <f t="shared" si="0"/>
        <v>0</v>
      </c>
      <c r="G4" s="126">
        <f t="shared" si="0"/>
        <v>0</v>
      </c>
      <c r="H4" s="126">
        <f t="shared" si="0"/>
        <v>0</v>
      </c>
      <c r="I4" s="126">
        <f t="shared" si="0"/>
        <v>0</v>
      </c>
      <c r="J4" s="126">
        <f t="shared" si="0"/>
        <v>0</v>
      </c>
      <c r="K4" s="126">
        <f t="shared" si="0"/>
        <v>0</v>
      </c>
      <c r="L4" s="126">
        <f t="shared" si="0"/>
        <v>0</v>
      </c>
      <c r="M4" s="126">
        <f>SUM(B4:L4)</f>
        <v>0</v>
      </c>
    </row>
    <row r="5" spans="1:16" x14ac:dyDescent="0.35">
      <c r="A5" s="5" t="s">
        <v>5</v>
      </c>
      <c r="B5" s="126">
        <v>0</v>
      </c>
      <c r="C5" s="126">
        <v>0</v>
      </c>
      <c r="D5" s="126">
        <v>0</v>
      </c>
      <c r="E5" s="126">
        <v>0</v>
      </c>
      <c r="F5" s="126">
        <v>0</v>
      </c>
      <c r="G5" s="126">
        <v>0</v>
      </c>
      <c r="H5" s="126">
        <v>0</v>
      </c>
      <c r="I5" s="126">
        <v>0</v>
      </c>
      <c r="J5" s="126">
        <v>0</v>
      </c>
      <c r="K5" s="126">
        <v>0</v>
      </c>
      <c r="L5" s="126">
        <v>0</v>
      </c>
      <c r="M5" s="126">
        <f t="shared" ref="M5:M20" si="1">SUM(B5:L5)</f>
        <v>0</v>
      </c>
    </row>
    <row r="6" spans="1:16" x14ac:dyDescent="0.35">
      <c r="A6" s="5" t="s">
        <v>6</v>
      </c>
      <c r="B6" s="126">
        <v>0</v>
      </c>
      <c r="C6" s="126">
        <v>0</v>
      </c>
      <c r="D6" s="126">
        <v>0</v>
      </c>
      <c r="E6" s="126">
        <v>0</v>
      </c>
      <c r="F6" s="126">
        <v>0</v>
      </c>
      <c r="G6" s="126">
        <v>0</v>
      </c>
      <c r="H6" s="126">
        <v>0</v>
      </c>
      <c r="I6" s="126">
        <v>0</v>
      </c>
      <c r="J6" s="126">
        <v>0</v>
      </c>
      <c r="K6" s="126">
        <v>0</v>
      </c>
      <c r="L6" s="126">
        <v>0</v>
      </c>
      <c r="M6" s="126">
        <f t="shared" si="1"/>
        <v>0</v>
      </c>
    </row>
    <row r="7" spans="1:16" x14ac:dyDescent="0.35">
      <c r="A7" s="5" t="s">
        <v>7</v>
      </c>
      <c r="B7" s="126">
        <v>0</v>
      </c>
      <c r="C7" s="126">
        <v>0</v>
      </c>
      <c r="D7" s="126">
        <v>0</v>
      </c>
      <c r="E7" s="126">
        <v>0</v>
      </c>
      <c r="F7" s="126">
        <v>0</v>
      </c>
      <c r="G7" s="126">
        <v>0</v>
      </c>
      <c r="H7" s="126">
        <v>0</v>
      </c>
      <c r="I7" s="126">
        <v>0</v>
      </c>
      <c r="J7" s="126">
        <v>0</v>
      </c>
      <c r="K7" s="126">
        <v>0</v>
      </c>
      <c r="L7" s="126">
        <v>0</v>
      </c>
      <c r="M7" s="126">
        <f t="shared" si="1"/>
        <v>0</v>
      </c>
    </row>
    <row r="8" spans="1:16" x14ac:dyDescent="0.35">
      <c r="A8" s="3" t="s">
        <v>8</v>
      </c>
      <c r="B8" s="126">
        <f>SUM(B9:B11)</f>
        <v>1.931</v>
      </c>
      <c r="C8" s="126">
        <f t="shared" ref="C8:L8" si="2">SUM(C9:C11)</f>
        <v>0.16</v>
      </c>
      <c r="D8" s="126">
        <f t="shared" si="2"/>
        <v>0.625</v>
      </c>
      <c r="E8" s="126">
        <f t="shared" si="2"/>
        <v>0.82699999999999996</v>
      </c>
      <c r="F8" s="126">
        <f t="shared" si="2"/>
        <v>0</v>
      </c>
      <c r="G8" s="126">
        <f t="shared" si="2"/>
        <v>0</v>
      </c>
      <c r="H8" s="126">
        <f t="shared" si="2"/>
        <v>0</v>
      </c>
      <c r="I8" s="126">
        <f t="shared" si="2"/>
        <v>0</v>
      </c>
      <c r="J8" s="126">
        <f t="shared" si="2"/>
        <v>0</v>
      </c>
      <c r="K8" s="126">
        <f t="shared" si="2"/>
        <v>0</v>
      </c>
      <c r="L8" s="126">
        <f t="shared" si="2"/>
        <v>0</v>
      </c>
      <c r="M8" s="126">
        <f t="shared" si="1"/>
        <v>3.5430000000000001</v>
      </c>
    </row>
    <row r="9" spans="1:16" x14ac:dyDescent="0.35">
      <c r="A9" s="5" t="s">
        <v>5</v>
      </c>
      <c r="B9" s="126">
        <v>1.931</v>
      </c>
      <c r="C9" s="126">
        <v>0.16</v>
      </c>
      <c r="D9" s="126">
        <v>0.625</v>
      </c>
      <c r="E9" s="126">
        <v>0.82699999999999996</v>
      </c>
      <c r="F9" s="126">
        <v>0</v>
      </c>
      <c r="G9" s="126">
        <v>0</v>
      </c>
      <c r="H9" s="126">
        <v>0</v>
      </c>
      <c r="I9" s="126">
        <v>0</v>
      </c>
      <c r="J9" s="126">
        <v>0</v>
      </c>
      <c r="K9" s="126">
        <v>0</v>
      </c>
      <c r="L9" s="126">
        <v>0</v>
      </c>
      <c r="M9" s="126">
        <f t="shared" si="1"/>
        <v>3.5430000000000001</v>
      </c>
    </row>
    <row r="10" spans="1:16" x14ac:dyDescent="0.35">
      <c r="A10" s="5" t="s">
        <v>6</v>
      </c>
      <c r="B10" s="126">
        <v>0</v>
      </c>
      <c r="C10" s="126">
        <v>0</v>
      </c>
      <c r="D10" s="126">
        <v>0</v>
      </c>
      <c r="E10" s="126">
        <v>0</v>
      </c>
      <c r="F10" s="126">
        <v>0</v>
      </c>
      <c r="G10" s="126">
        <v>0</v>
      </c>
      <c r="H10" s="126">
        <v>0</v>
      </c>
      <c r="I10" s="126">
        <v>0</v>
      </c>
      <c r="J10" s="126">
        <v>0</v>
      </c>
      <c r="K10" s="126">
        <v>0</v>
      </c>
      <c r="L10" s="126">
        <v>0</v>
      </c>
      <c r="M10" s="126">
        <f t="shared" si="1"/>
        <v>0</v>
      </c>
    </row>
    <row r="11" spans="1:16" x14ac:dyDescent="0.35">
      <c r="A11" s="5" t="s">
        <v>7</v>
      </c>
      <c r="B11" s="126">
        <v>0</v>
      </c>
      <c r="C11" s="126">
        <v>0</v>
      </c>
      <c r="D11" s="126">
        <v>0</v>
      </c>
      <c r="E11" s="126">
        <v>0</v>
      </c>
      <c r="F11" s="126">
        <v>0</v>
      </c>
      <c r="G11" s="126">
        <v>0</v>
      </c>
      <c r="H11" s="126">
        <v>0</v>
      </c>
      <c r="I11" s="126">
        <v>0</v>
      </c>
      <c r="J11" s="126">
        <v>0</v>
      </c>
      <c r="K11" s="126">
        <v>0</v>
      </c>
      <c r="L11" s="126">
        <v>0</v>
      </c>
      <c r="M11" s="126">
        <f t="shared" si="1"/>
        <v>0</v>
      </c>
    </row>
    <row r="12" spans="1:16" x14ac:dyDescent="0.35">
      <c r="A12" s="3" t="s">
        <v>11</v>
      </c>
      <c r="B12" s="126">
        <f>SUM(B13:B15)</f>
        <v>-1.931</v>
      </c>
      <c r="C12" s="126">
        <f t="shared" ref="C12:L12" si="3">SUM(C13:C15)</f>
        <v>-0.16</v>
      </c>
      <c r="D12" s="126">
        <f t="shared" si="3"/>
        <v>-0.625</v>
      </c>
      <c r="E12" s="126">
        <f t="shared" si="3"/>
        <v>-0.82699999999999996</v>
      </c>
      <c r="F12" s="126">
        <f t="shared" si="3"/>
        <v>0</v>
      </c>
      <c r="G12" s="126">
        <f t="shared" si="3"/>
        <v>0</v>
      </c>
      <c r="H12" s="126">
        <f t="shared" si="3"/>
        <v>0</v>
      </c>
      <c r="I12" s="126">
        <f t="shared" si="3"/>
        <v>0</v>
      </c>
      <c r="J12" s="126">
        <f t="shared" si="3"/>
        <v>0</v>
      </c>
      <c r="K12" s="126">
        <f t="shared" si="3"/>
        <v>0</v>
      </c>
      <c r="L12" s="126">
        <f t="shared" si="3"/>
        <v>0</v>
      </c>
      <c r="M12" s="126">
        <f t="shared" si="1"/>
        <v>-3.5430000000000001</v>
      </c>
    </row>
    <row r="13" spans="1:16" ht="15" thickBot="1" x14ac:dyDescent="0.4">
      <c r="A13" s="5" t="s">
        <v>5</v>
      </c>
      <c r="B13" s="126">
        <v>-1.931</v>
      </c>
      <c r="C13" s="126">
        <v>-0.16</v>
      </c>
      <c r="D13" s="126">
        <v>-0.625</v>
      </c>
      <c r="E13" s="126">
        <v>-0.82699999999999996</v>
      </c>
      <c r="F13" s="126">
        <v>0</v>
      </c>
      <c r="G13" s="126">
        <v>0</v>
      </c>
      <c r="H13" s="126">
        <v>0</v>
      </c>
      <c r="I13" s="126">
        <v>0</v>
      </c>
      <c r="J13" s="126">
        <v>0</v>
      </c>
      <c r="K13" s="126">
        <v>0</v>
      </c>
      <c r="L13" s="126">
        <v>0</v>
      </c>
      <c r="M13" s="126">
        <f t="shared" si="1"/>
        <v>-3.5430000000000001</v>
      </c>
    </row>
    <row r="14" spans="1:16" ht="15" thickBot="1" x14ac:dyDescent="0.4">
      <c r="A14" s="5" t="s">
        <v>6</v>
      </c>
      <c r="B14" s="126">
        <v>0</v>
      </c>
      <c r="C14" s="126">
        <v>0</v>
      </c>
      <c r="D14" s="126">
        <v>0</v>
      </c>
      <c r="E14" s="126">
        <v>0</v>
      </c>
      <c r="F14" s="126">
        <v>0</v>
      </c>
      <c r="G14" s="126">
        <v>0</v>
      </c>
      <c r="H14" s="126">
        <v>0</v>
      </c>
      <c r="I14" s="126">
        <v>0</v>
      </c>
      <c r="J14" s="126">
        <v>0</v>
      </c>
      <c r="K14" s="126">
        <v>0</v>
      </c>
      <c r="L14" s="126">
        <v>0</v>
      </c>
      <c r="M14" s="126">
        <f t="shared" si="1"/>
        <v>0</v>
      </c>
      <c r="O14" s="67"/>
      <c r="P14" s="74"/>
    </row>
    <row r="15" spans="1:16" ht="15" thickBot="1" x14ac:dyDescent="0.4">
      <c r="A15" s="5" t="s">
        <v>7</v>
      </c>
      <c r="B15" s="126">
        <v>0</v>
      </c>
      <c r="C15" s="126">
        <v>0</v>
      </c>
      <c r="D15" s="126">
        <v>0</v>
      </c>
      <c r="E15" s="126">
        <v>0</v>
      </c>
      <c r="F15" s="126">
        <v>0</v>
      </c>
      <c r="G15" s="126">
        <v>0</v>
      </c>
      <c r="H15" s="126">
        <v>0</v>
      </c>
      <c r="I15" s="126">
        <v>0</v>
      </c>
      <c r="J15" s="126">
        <v>0</v>
      </c>
      <c r="K15" s="126">
        <v>0</v>
      </c>
      <c r="L15" s="126">
        <v>0</v>
      </c>
      <c r="M15" s="126">
        <f t="shared" si="1"/>
        <v>0</v>
      </c>
      <c r="O15" s="67"/>
      <c r="P15" s="74"/>
    </row>
    <row r="16" spans="1:16" ht="29" x14ac:dyDescent="0.35">
      <c r="A16" s="3" t="s">
        <v>9</v>
      </c>
      <c r="B16" s="126">
        <v>0.314</v>
      </c>
      <c r="C16" s="126">
        <v>0</v>
      </c>
      <c r="D16" s="126">
        <v>0</v>
      </c>
      <c r="E16" s="126">
        <v>0</v>
      </c>
      <c r="F16" s="126">
        <v>0</v>
      </c>
      <c r="G16" s="126">
        <v>0</v>
      </c>
      <c r="H16" s="126">
        <v>0</v>
      </c>
      <c r="I16" s="126">
        <v>0</v>
      </c>
      <c r="J16" s="126">
        <v>0</v>
      </c>
      <c r="K16" s="126">
        <v>0</v>
      </c>
      <c r="L16" s="126">
        <v>0</v>
      </c>
      <c r="M16" s="126">
        <f t="shared" si="1"/>
        <v>0.314</v>
      </c>
    </row>
    <row r="17" spans="1:13" x14ac:dyDescent="0.35">
      <c r="A17" s="3" t="s">
        <v>10</v>
      </c>
      <c r="B17" s="126">
        <f>SUM(B18:B20)</f>
        <v>0</v>
      </c>
      <c r="C17" s="126">
        <v>0</v>
      </c>
      <c r="D17" s="126">
        <v>0</v>
      </c>
      <c r="E17" s="126">
        <v>0</v>
      </c>
      <c r="F17" s="126">
        <v>0</v>
      </c>
      <c r="G17" s="126">
        <v>0</v>
      </c>
      <c r="H17" s="126">
        <v>0</v>
      </c>
      <c r="I17" s="126">
        <v>0</v>
      </c>
      <c r="J17" s="126">
        <v>0</v>
      </c>
      <c r="K17" s="126">
        <v>0</v>
      </c>
      <c r="L17" s="126">
        <v>0</v>
      </c>
      <c r="M17" s="126">
        <f t="shared" si="1"/>
        <v>0</v>
      </c>
    </row>
    <row r="18" spans="1:13" x14ac:dyDescent="0.35">
      <c r="A18" s="5" t="s">
        <v>5</v>
      </c>
      <c r="B18" s="126">
        <v>0</v>
      </c>
      <c r="C18" s="126">
        <v>0</v>
      </c>
      <c r="D18" s="126">
        <v>0</v>
      </c>
      <c r="E18" s="126">
        <v>0</v>
      </c>
      <c r="F18" s="126">
        <v>0</v>
      </c>
      <c r="G18" s="126">
        <v>0</v>
      </c>
      <c r="H18" s="126">
        <v>0</v>
      </c>
      <c r="I18" s="126">
        <v>0</v>
      </c>
      <c r="J18" s="126">
        <v>0</v>
      </c>
      <c r="K18" s="126">
        <v>0</v>
      </c>
      <c r="L18" s="126">
        <v>0</v>
      </c>
      <c r="M18" s="126">
        <f t="shared" si="1"/>
        <v>0</v>
      </c>
    </row>
    <row r="19" spans="1:13" x14ac:dyDescent="0.35">
      <c r="A19" s="5" t="s">
        <v>6</v>
      </c>
      <c r="B19" s="126">
        <v>0</v>
      </c>
      <c r="C19" s="126">
        <v>0</v>
      </c>
      <c r="D19" s="126">
        <v>0</v>
      </c>
      <c r="E19" s="126">
        <v>0</v>
      </c>
      <c r="F19" s="126">
        <v>0</v>
      </c>
      <c r="G19" s="126">
        <v>0</v>
      </c>
      <c r="H19" s="126">
        <v>0</v>
      </c>
      <c r="I19" s="126">
        <v>0</v>
      </c>
      <c r="J19" s="126">
        <v>0</v>
      </c>
      <c r="K19" s="126">
        <v>0</v>
      </c>
      <c r="L19" s="126">
        <v>0</v>
      </c>
      <c r="M19" s="126">
        <f t="shared" si="1"/>
        <v>0</v>
      </c>
    </row>
    <row r="20" spans="1:13" x14ac:dyDescent="0.35">
      <c r="A20" s="5" t="s">
        <v>7</v>
      </c>
      <c r="B20" s="126">
        <v>0</v>
      </c>
      <c r="C20" s="126">
        <v>0</v>
      </c>
      <c r="D20" s="126">
        <v>0</v>
      </c>
      <c r="E20" s="126">
        <v>0</v>
      </c>
      <c r="F20" s="126">
        <v>0</v>
      </c>
      <c r="G20" s="126">
        <v>0</v>
      </c>
      <c r="H20" s="126">
        <v>0</v>
      </c>
      <c r="I20" s="126">
        <v>0</v>
      </c>
      <c r="J20" s="126">
        <v>0</v>
      </c>
      <c r="K20" s="126">
        <v>0</v>
      </c>
      <c r="L20" s="126">
        <v>0</v>
      </c>
      <c r="M20" s="126">
        <f t="shared" si="1"/>
        <v>0</v>
      </c>
    </row>
    <row r="21" spans="1:13" x14ac:dyDescent="0.35">
      <c r="A21" s="5" t="s">
        <v>12</v>
      </c>
      <c r="B21" s="290" t="s">
        <v>425</v>
      </c>
      <c r="C21" s="290"/>
      <c r="D21" s="290"/>
      <c r="E21" s="290"/>
      <c r="F21" s="290"/>
      <c r="G21" s="290"/>
      <c r="H21" s="290"/>
      <c r="I21" s="290"/>
      <c r="J21" s="290"/>
      <c r="K21" s="290"/>
      <c r="L21" s="290"/>
      <c r="M21" s="290"/>
    </row>
    <row r="22" spans="1:13" ht="43.5" x14ac:dyDescent="0.35">
      <c r="A22" s="5" t="s">
        <v>13</v>
      </c>
      <c r="B22" s="290"/>
      <c r="C22" s="290"/>
      <c r="D22" s="290"/>
      <c r="E22" s="290"/>
      <c r="F22" s="290"/>
      <c r="G22" s="290"/>
      <c r="H22" s="290"/>
      <c r="I22" s="290"/>
      <c r="J22" s="290"/>
      <c r="K22" s="290"/>
      <c r="L22" s="290"/>
      <c r="M22" s="290"/>
    </row>
    <row r="25" spans="1:13" x14ac:dyDescent="0.35">
      <c r="A25" s="289" t="s">
        <v>14</v>
      </c>
      <c r="B25" s="289"/>
      <c r="C25" s="289"/>
      <c r="D25" s="289"/>
      <c r="E25" s="289"/>
      <c r="F25" s="289"/>
      <c r="G25" s="289"/>
      <c r="H25" s="289"/>
      <c r="I25" s="289"/>
      <c r="J25" s="289"/>
    </row>
    <row r="26" spans="1:13" x14ac:dyDescent="0.35">
      <c r="A26" s="291" t="s">
        <v>15</v>
      </c>
      <c r="B26" s="291"/>
      <c r="C26" s="291"/>
      <c r="D26" s="291"/>
      <c r="E26" s="291"/>
      <c r="F26" s="291"/>
      <c r="G26" s="291"/>
      <c r="H26" s="291"/>
      <c r="I26" s="291"/>
      <c r="J26" s="291"/>
    </row>
    <row r="27" spans="1:13" x14ac:dyDescent="0.35">
      <c r="A27" s="290" t="s">
        <v>16</v>
      </c>
      <c r="B27" s="290"/>
      <c r="C27" s="6">
        <v>0</v>
      </c>
      <c r="D27" s="5">
        <v>1</v>
      </c>
      <c r="E27" s="5">
        <v>2</v>
      </c>
      <c r="F27" s="5">
        <v>3</v>
      </c>
      <c r="G27" s="5">
        <v>5</v>
      </c>
      <c r="H27" s="5">
        <v>10</v>
      </c>
      <c r="I27" s="292" t="s">
        <v>3</v>
      </c>
      <c r="J27" s="292"/>
    </row>
    <row r="28" spans="1:13" ht="43.5" x14ac:dyDescent="0.35">
      <c r="A28" s="125" t="s">
        <v>17</v>
      </c>
      <c r="B28" s="5" t="s">
        <v>20</v>
      </c>
      <c r="C28" s="125"/>
      <c r="D28" s="125"/>
      <c r="E28" s="125"/>
      <c r="F28" s="125"/>
      <c r="G28" s="125"/>
      <c r="H28" s="125"/>
      <c r="I28" s="290"/>
      <c r="J28" s="290"/>
    </row>
    <row r="29" spans="1:13" ht="87" x14ac:dyDescent="0.35">
      <c r="A29" s="125" t="s">
        <v>18</v>
      </c>
      <c r="B29" s="5" t="s">
        <v>21</v>
      </c>
      <c r="C29" s="125"/>
      <c r="D29" s="125"/>
      <c r="E29" s="125"/>
      <c r="F29" s="125"/>
      <c r="G29" s="125"/>
      <c r="H29" s="125"/>
      <c r="I29" s="294"/>
      <c r="J29" s="296"/>
    </row>
    <row r="30" spans="1:13" ht="87" x14ac:dyDescent="0.35">
      <c r="A30" s="125" t="s">
        <v>19</v>
      </c>
      <c r="B30" s="7" t="s">
        <v>22</v>
      </c>
      <c r="C30" s="125"/>
      <c r="D30" s="125"/>
      <c r="E30" s="125"/>
      <c r="F30" s="125"/>
      <c r="G30" s="125"/>
      <c r="H30" s="125"/>
      <c r="I30" s="290"/>
      <c r="J30" s="290"/>
    </row>
    <row r="31" spans="1:13" ht="29" x14ac:dyDescent="0.35">
      <c r="A31" s="8"/>
      <c r="B31" s="5" t="s">
        <v>23</v>
      </c>
      <c r="C31" s="125"/>
      <c r="D31" s="125"/>
      <c r="E31" s="125"/>
      <c r="F31" s="125"/>
      <c r="G31" s="125"/>
      <c r="H31" s="125"/>
      <c r="I31" s="290"/>
      <c r="J31" s="290"/>
    </row>
    <row r="32" spans="1:13" ht="43.5" x14ac:dyDescent="0.35">
      <c r="A32" s="290" t="s">
        <v>24</v>
      </c>
      <c r="B32" s="5" t="s">
        <v>20</v>
      </c>
      <c r="C32" s="300" t="s">
        <v>426</v>
      </c>
      <c r="D32" s="301"/>
      <c r="E32" s="301"/>
      <c r="F32" s="301"/>
      <c r="G32" s="301"/>
      <c r="H32" s="301"/>
      <c r="I32" s="301"/>
      <c r="J32" s="302"/>
    </row>
    <row r="33" spans="1:10" ht="87" x14ac:dyDescent="0.35">
      <c r="A33" s="290"/>
      <c r="B33" s="5" t="s">
        <v>21</v>
      </c>
      <c r="C33" s="395"/>
      <c r="D33" s="396"/>
      <c r="E33" s="396"/>
      <c r="F33" s="396"/>
      <c r="G33" s="396"/>
      <c r="H33" s="396"/>
      <c r="I33" s="396"/>
      <c r="J33" s="397"/>
    </row>
    <row r="34" spans="1:10" ht="87" x14ac:dyDescent="0.35">
      <c r="A34" s="290"/>
      <c r="B34" s="7" t="s">
        <v>25</v>
      </c>
      <c r="C34" s="303"/>
      <c r="D34" s="304"/>
      <c r="E34" s="304"/>
      <c r="F34" s="304"/>
      <c r="G34" s="304"/>
      <c r="H34" s="304"/>
      <c r="I34" s="304"/>
      <c r="J34" s="305"/>
    </row>
    <row r="35" spans="1:10" ht="29" x14ac:dyDescent="0.35">
      <c r="A35" s="290"/>
      <c r="B35" s="5" t="s">
        <v>23</v>
      </c>
      <c r="C35" s="125"/>
      <c r="D35" s="125"/>
      <c r="E35" s="125"/>
      <c r="F35" s="125"/>
      <c r="G35" s="125"/>
      <c r="H35" s="125"/>
      <c r="I35" s="290"/>
      <c r="J35" s="290"/>
    </row>
    <row r="36" spans="1:10" ht="87" x14ac:dyDescent="0.35">
      <c r="A36" s="290" t="s">
        <v>26</v>
      </c>
      <c r="B36" s="5" t="s">
        <v>22</v>
      </c>
      <c r="C36" s="294"/>
      <c r="D36" s="295"/>
      <c r="E36" s="295"/>
      <c r="F36" s="295"/>
      <c r="G36" s="295"/>
      <c r="H36" s="295"/>
      <c r="I36" s="295"/>
      <c r="J36" s="296"/>
    </row>
    <row r="37" spans="1:10" ht="29" x14ac:dyDescent="0.35">
      <c r="A37" s="290"/>
      <c r="B37" s="5" t="s">
        <v>23</v>
      </c>
      <c r="C37" s="125"/>
      <c r="D37" s="125"/>
      <c r="E37" s="125"/>
      <c r="F37" s="125"/>
      <c r="G37" s="125"/>
      <c r="H37" s="125"/>
      <c r="I37" s="290"/>
      <c r="J37" s="290"/>
    </row>
    <row r="38" spans="1:10" ht="43.5" x14ac:dyDescent="0.35">
      <c r="A38" s="125" t="s">
        <v>13</v>
      </c>
      <c r="B38" s="294"/>
      <c r="C38" s="295"/>
      <c r="D38" s="295"/>
      <c r="E38" s="295"/>
      <c r="F38" s="295"/>
      <c r="G38" s="295"/>
      <c r="H38" s="295"/>
      <c r="I38" s="295"/>
      <c r="J38" s="296"/>
    </row>
  </sheetData>
  <mergeCells count="20">
    <mergeCell ref="A25:J25"/>
    <mergeCell ref="A1:M1"/>
    <mergeCell ref="A2:A3"/>
    <mergeCell ref="B2:M2"/>
    <mergeCell ref="B21:M21"/>
    <mergeCell ref="B22:M22"/>
    <mergeCell ref="I31:J31"/>
    <mergeCell ref="A32:A35"/>
    <mergeCell ref="I35:J35"/>
    <mergeCell ref="A26:J26"/>
    <mergeCell ref="A27:B27"/>
    <mergeCell ref="I27:J27"/>
    <mergeCell ref="I28:J28"/>
    <mergeCell ref="I29:J29"/>
    <mergeCell ref="I30:J30"/>
    <mergeCell ref="A36:A37"/>
    <mergeCell ref="C36:J36"/>
    <mergeCell ref="I37:J37"/>
    <mergeCell ref="B38:J38"/>
    <mergeCell ref="C32:J34"/>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workbookViewId="0">
      <selection activeCell="N17" sqref="N17"/>
    </sheetView>
  </sheetViews>
  <sheetFormatPr defaultRowHeight="14.5" x14ac:dyDescent="0.35"/>
  <cols>
    <col min="1" max="1" width="33.7265625" customWidth="1"/>
  </cols>
  <sheetData>
    <row r="1" spans="1:16" x14ac:dyDescent="0.35">
      <c r="A1" s="289"/>
      <c r="B1" s="289"/>
      <c r="C1" s="289"/>
      <c r="D1" s="289"/>
      <c r="E1" s="289"/>
      <c r="F1" s="289"/>
      <c r="G1" s="289"/>
      <c r="H1" s="289"/>
      <c r="I1" s="289"/>
      <c r="J1" s="289"/>
      <c r="K1" s="289"/>
      <c r="L1" s="289"/>
      <c r="M1" s="289"/>
    </row>
    <row r="2" spans="1:16" x14ac:dyDescent="0.35">
      <c r="A2" s="290" t="s">
        <v>1</v>
      </c>
      <c r="B2" s="291" t="s">
        <v>2</v>
      </c>
      <c r="C2" s="291"/>
      <c r="D2" s="291"/>
      <c r="E2" s="291"/>
      <c r="F2" s="291"/>
      <c r="G2" s="291"/>
      <c r="H2" s="291"/>
      <c r="I2" s="291"/>
      <c r="J2" s="291"/>
      <c r="K2" s="291"/>
      <c r="L2" s="291"/>
      <c r="M2" s="291"/>
    </row>
    <row r="3" spans="1:16" ht="29" x14ac:dyDescent="0.35">
      <c r="A3" s="290"/>
      <c r="B3" s="1">
        <v>0</v>
      </c>
      <c r="C3" s="1">
        <v>1</v>
      </c>
      <c r="D3" s="1">
        <v>2</v>
      </c>
      <c r="E3" s="1">
        <v>3</v>
      </c>
      <c r="F3" s="1">
        <v>4</v>
      </c>
      <c r="G3" s="1">
        <v>5</v>
      </c>
      <c r="H3" s="1">
        <v>6</v>
      </c>
      <c r="I3" s="1">
        <v>7</v>
      </c>
      <c r="J3" s="1">
        <v>8</v>
      </c>
      <c r="K3" s="1">
        <v>9</v>
      </c>
      <c r="L3" s="1">
        <v>10</v>
      </c>
      <c r="M3" s="2" t="s">
        <v>3</v>
      </c>
    </row>
    <row r="4" spans="1:16" x14ac:dyDescent="0.35">
      <c r="A4" s="3" t="s">
        <v>4</v>
      </c>
      <c r="B4" s="126">
        <f>SUM(B5:B7)</f>
        <v>0</v>
      </c>
      <c r="C4" s="126">
        <f t="shared" ref="C4:L4" si="0">SUM(C5:C7)</f>
        <v>0</v>
      </c>
      <c r="D4" s="126">
        <f t="shared" si="0"/>
        <v>0</v>
      </c>
      <c r="E4" s="126">
        <f t="shared" si="0"/>
        <v>0</v>
      </c>
      <c r="F4" s="126">
        <f t="shared" si="0"/>
        <v>0</v>
      </c>
      <c r="G4" s="126">
        <f t="shared" si="0"/>
        <v>0</v>
      </c>
      <c r="H4" s="126">
        <f t="shared" si="0"/>
        <v>0</v>
      </c>
      <c r="I4" s="126">
        <f t="shared" si="0"/>
        <v>0</v>
      </c>
      <c r="J4" s="126">
        <f t="shared" si="0"/>
        <v>0</v>
      </c>
      <c r="K4" s="126">
        <f t="shared" si="0"/>
        <v>0</v>
      </c>
      <c r="L4" s="126">
        <f t="shared" si="0"/>
        <v>0</v>
      </c>
      <c r="M4" s="126">
        <f>SUM(B4:L4)</f>
        <v>0</v>
      </c>
    </row>
    <row r="5" spans="1:16" x14ac:dyDescent="0.35">
      <c r="A5" s="5" t="s">
        <v>5</v>
      </c>
      <c r="B5" s="126">
        <v>0</v>
      </c>
      <c r="C5" s="126">
        <v>0</v>
      </c>
      <c r="D5" s="126">
        <v>0</v>
      </c>
      <c r="E5" s="126">
        <v>0</v>
      </c>
      <c r="F5" s="126">
        <v>0</v>
      </c>
      <c r="G5" s="126">
        <v>0</v>
      </c>
      <c r="H5" s="126">
        <v>0</v>
      </c>
      <c r="I5" s="126">
        <v>0</v>
      </c>
      <c r="J5" s="126">
        <v>0</v>
      </c>
      <c r="K5" s="126">
        <v>0</v>
      </c>
      <c r="L5" s="126">
        <v>0</v>
      </c>
      <c r="M5" s="126">
        <f t="shared" ref="M5:M20" si="1">SUM(B5:L5)</f>
        <v>0</v>
      </c>
    </row>
    <row r="6" spans="1:16" x14ac:dyDescent="0.35">
      <c r="A6" s="5" t="s">
        <v>6</v>
      </c>
      <c r="B6" s="126">
        <v>0</v>
      </c>
      <c r="C6" s="126">
        <v>0</v>
      </c>
      <c r="D6" s="126">
        <v>0</v>
      </c>
      <c r="E6" s="126">
        <v>0</v>
      </c>
      <c r="F6" s="126">
        <v>0</v>
      </c>
      <c r="G6" s="126">
        <v>0</v>
      </c>
      <c r="H6" s="126">
        <v>0</v>
      </c>
      <c r="I6" s="126">
        <v>0</v>
      </c>
      <c r="J6" s="126">
        <v>0</v>
      </c>
      <c r="K6" s="126">
        <v>0</v>
      </c>
      <c r="L6" s="126">
        <v>0</v>
      </c>
      <c r="M6" s="126">
        <f t="shared" si="1"/>
        <v>0</v>
      </c>
    </row>
    <row r="7" spans="1:16" x14ac:dyDescent="0.35">
      <c r="A7" s="5" t="s">
        <v>7</v>
      </c>
      <c r="B7" s="126">
        <v>0</v>
      </c>
      <c r="C7" s="126">
        <v>0</v>
      </c>
      <c r="D7" s="126">
        <v>0</v>
      </c>
      <c r="E7" s="126">
        <v>0</v>
      </c>
      <c r="F7" s="126">
        <v>0</v>
      </c>
      <c r="G7" s="126">
        <v>0</v>
      </c>
      <c r="H7" s="126">
        <v>0</v>
      </c>
      <c r="I7" s="126">
        <v>0</v>
      </c>
      <c r="J7" s="126">
        <v>0</v>
      </c>
      <c r="K7" s="126">
        <v>0</v>
      </c>
      <c r="L7" s="126">
        <v>0</v>
      </c>
      <c r="M7" s="126">
        <f t="shared" si="1"/>
        <v>0</v>
      </c>
    </row>
    <row r="8" spans="1:16" x14ac:dyDescent="0.35">
      <c r="A8" s="3" t="s">
        <v>8</v>
      </c>
      <c r="B8" s="126">
        <f>SUM(B9:B11)</f>
        <v>2.81</v>
      </c>
      <c r="C8" s="126">
        <f t="shared" ref="C8:L8" si="2">SUM(C9:C11)</f>
        <v>3.55</v>
      </c>
      <c r="D8" s="126">
        <f t="shared" si="2"/>
        <v>5.97</v>
      </c>
      <c r="E8" s="126">
        <f t="shared" si="2"/>
        <v>6.32</v>
      </c>
      <c r="F8" s="126">
        <f t="shared" si="2"/>
        <v>6.36</v>
      </c>
      <c r="G8" s="126">
        <f t="shared" si="2"/>
        <v>6.1</v>
      </c>
      <c r="H8" s="126">
        <f t="shared" si="2"/>
        <v>7.18</v>
      </c>
      <c r="I8" s="126">
        <f t="shared" si="2"/>
        <v>6.21</v>
      </c>
      <c r="J8" s="126">
        <f t="shared" si="2"/>
        <v>5.87</v>
      </c>
      <c r="K8" s="126">
        <f t="shared" si="2"/>
        <v>6.82</v>
      </c>
      <c r="L8" s="126">
        <f t="shared" si="2"/>
        <v>6.78</v>
      </c>
      <c r="M8" s="126">
        <f t="shared" si="1"/>
        <v>63.97</v>
      </c>
    </row>
    <row r="9" spans="1:16" x14ac:dyDescent="0.35">
      <c r="A9" s="5" t="s">
        <v>5</v>
      </c>
      <c r="B9" s="126">
        <v>2.81</v>
      </c>
      <c r="C9" s="126">
        <v>3.55</v>
      </c>
      <c r="D9" s="126">
        <v>5.97</v>
      </c>
      <c r="E9" s="126">
        <v>6.32</v>
      </c>
      <c r="F9" s="126">
        <v>6.36</v>
      </c>
      <c r="G9" s="126">
        <v>6.1</v>
      </c>
      <c r="H9" s="126">
        <v>7.18</v>
      </c>
      <c r="I9" s="126">
        <v>6.21</v>
      </c>
      <c r="J9" s="126">
        <v>5.87</v>
      </c>
      <c r="K9" s="126">
        <v>6.82</v>
      </c>
      <c r="L9" s="126">
        <v>6.78</v>
      </c>
      <c r="M9" s="126">
        <f t="shared" si="1"/>
        <v>63.97</v>
      </c>
    </row>
    <row r="10" spans="1:16" x14ac:dyDescent="0.35">
      <c r="A10" s="5" t="s">
        <v>6</v>
      </c>
      <c r="B10" s="126">
        <v>0</v>
      </c>
      <c r="C10" s="126">
        <v>0</v>
      </c>
      <c r="D10" s="126">
        <v>0</v>
      </c>
      <c r="E10" s="126">
        <v>0</v>
      </c>
      <c r="F10" s="126">
        <v>0</v>
      </c>
      <c r="G10" s="126">
        <v>0</v>
      </c>
      <c r="H10" s="126">
        <v>0</v>
      </c>
      <c r="I10" s="126">
        <v>0</v>
      </c>
      <c r="J10" s="126">
        <v>0</v>
      </c>
      <c r="K10" s="126">
        <v>0</v>
      </c>
      <c r="L10" s="126">
        <v>0</v>
      </c>
      <c r="M10" s="126">
        <f t="shared" si="1"/>
        <v>0</v>
      </c>
    </row>
    <row r="11" spans="1:16" x14ac:dyDescent="0.35">
      <c r="A11" s="5" t="s">
        <v>7</v>
      </c>
      <c r="B11" s="126">
        <v>0</v>
      </c>
      <c r="C11" s="126">
        <v>0</v>
      </c>
      <c r="D11" s="126">
        <v>0</v>
      </c>
      <c r="E11" s="126">
        <v>0</v>
      </c>
      <c r="F11" s="126">
        <v>0</v>
      </c>
      <c r="G11" s="126">
        <v>0</v>
      </c>
      <c r="H11" s="126">
        <v>0</v>
      </c>
      <c r="I11" s="126">
        <v>0</v>
      </c>
      <c r="J11" s="126">
        <v>0</v>
      </c>
      <c r="K11" s="126">
        <v>0</v>
      </c>
      <c r="L11" s="126">
        <v>0</v>
      </c>
      <c r="M11" s="126">
        <f t="shared" si="1"/>
        <v>0</v>
      </c>
    </row>
    <row r="12" spans="1:16" x14ac:dyDescent="0.35">
      <c r="A12" s="3" t="s">
        <v>11</v>
      </c>
      <c r="B12" s="126">
        <f>SUM(B13:B15)</f>
        <v>-2.81</v>
      </c>
      <c r="C12" s="126">
        <f t="shared" ref="C12:L12" si="3">SUM(C13:C15)</f>
        <v>-3.55</v>
      </c>
      <c r="D12" s="126">
        <f t="shared" si="3"/>
        <v>-5.97</v>
      </c>
      <c r="E12" s="126">
        <f t="shared" si="3"/>
        <v>-6.32</v>
      </c>
      <c r="F12" s="126">
        <f t="shared" si="3"/>
        <v>-6.36</v>
      </c>
      <c r="G12" s="126">
        <f t="shared" si="3"/>
        <v>-6.1</v>
      </c>
      <c r="H12" s="126">
        <f t="shared" si="3"/>
        <v>-7.18</v>
      </c>
      <c r="I12" s="126">
        <f t="shared" si="3"/>
        <v>-6.21</v>
      </c>
      <c r="J12" s="126">
        <f t="shared" si="3"/>
        <v>-5.87</v>
      </c>
      <c r="K12" s="126">
        <f t="shared" si="3"/>
        <v>-6.82</v>
      </c>
      <c r="L12" s="126">
        <f t="shared" si="3"/>
        <v>-6.78</v>
      </c>
      <c r="M12" s="126">
        <f t="shared" si="1"/>
        <v>-63.97</v>
      </c>
    </row>
    <row r="13" spans="1:16" ht="15" thickBot="1" x14ac:dyDescent="0.4">
      <c r="A13" s="5" t="s">
        <v>5</v>
      </c>
      <c r="B13" s="126">
        <v>-2.81</v>
      </c>
      <c r="C13" s="126">
        <v>-3.55</v>
      </c>
      <c r="D13" s="126">
        <v>-5.97</v>
      </c>
      <c r="E13" s="126">
        <v>-6.32</v>
      </c>
      <c r="F13" s="126">
        <v>-6.36</v>
      </c>
      <c r="G13" s="126">
        <v>-6.1</v>
      </c>
      <c r="H13" s="126">
        <v>-7.18</v>
      </c>
      <c r="I13" s="126">
        <v>-6.21</v>
      </c>
      <c r="J13" s="126">
        <v>-5.87</v>
      </c>
      <c r="K13" s="126">
        <v>-6.82</v>
      </c>
      <c r="L13" s="126">
        <v>-6.78</v>
      </c>
      <c r="M13" s="126">
        <f t="shared" si="1"/>
        <v>-63.97</v>
      </c>
    </row>
    <row r="14" spans="1:16" ht="15" thickBot="1" x14ac:dyDescent="0.4">
      <c r="A14" s="5" t="s">
        <v>6</v>
      </c>
      <c r="B14" s="126">
        <v>0</v>
      </c>
      <c r="C14" s="126">
        <v>0</v>
      </c>
      <c r="D14" s="126">
        <v>0</v>
      </c>
      <c r="E14" s="126">
        <v>0</v>
      </c>
      <c r="F14" s="126">
        <v>0</v>
      </c>
      <c r="G14" s="126">
        <v>0</v>
      </c>
      <c r="H14" s="126">
        <v>0</v>
      </c>
      <c r="I14" s="126">
        <v>0</v>
      </c>
      <c r="J14" s="126">
        <v>0</v>
      </c>
      <c r="K14" s="126">
        <v>0</v>
      </c>
      <c r="L14" s="126">
        <v>0</v>
      </c>
      <c r="M14" s="126">
        <f t="shared" si="1"/>
        <v>0</v>
      </c>
      <c r="O14" s="67"/>
      <c r="P14" s="74"/>
    </row>
    <row r="15" spans="1:16" ht="15" thickBot="1" x14ac:dyDescent="0.4">
      <c r="A15" s="5" t="s">
        <v>7</v>
      </c>
      <c r="B15" s="126">
        <v>0</v>
      </c>
      <c r="C15" s="126">
        <v>0</v>
      </c>
      <c r="D15" s="126">
        <v>0</v>
      </c>
      <c r="E15" s="126">
        <v>0</v>
      </c>
      <c r="F15" s="126">
        <v>0</v>
      </c>
      <c r="G15" s="126">
        <v>0</v>
      </c>
      <c r="H15" s="126">
        <v>0</v>
      </c>
      <c r="I15" s="126">
        <v>0</v>
      </c>
      <c r="J15" s="126">
        <v>0</v>
      </c>
      <c r="K15" s="126">
        <v>0</v>
      </c>
      <c r="L15" s="126">
        <v>0</v>
      </c>
      <c r="M15" s="126">
        <f t="shared" si="1"/>
        <v>0</v>
      </c>
      <c r="O15" s="67"/>
      <c r="P15" s="74"/>
    </row>
    <row r="16" spans="1:16" ht="29" x14ac:dyDescent="0.35">
      <c r="A16" s="3" t="s">
        <v>9</v>
      </c>
      <c r="B16" s="126">
        <v>3.79</v>
      </c>
      <c r="C16" s="126">
        <v>2.88</v>
      </c>
      <c r="D16" s="126">
        <v>0</v>
      </c>
      <c r="E16" s="126">
        <v>0</v>
      </c>
      <c r="F16" s="126">
        <v>0</v>
      </c>
      <c r="G16" s="126">
        <v>0</v>
      </c>
      <c r="H16" s="126">
        <v>0</v>
      </c>
      <c r="I16" s="126">
        <v>0</v>
      </c>
      <c r="J16" s="126">
        <v>0</v>
      </c>
      <c r="K16" s="126">
        <v>0</v>
      </c>
      <c r="L16" s="126">
        <v>0</v>
      </c>
      <c r="M16" s="126">
        <f t="shared" si="1"/>
        <v>6.67</v>
      </c>
    </row>
    <row r="17" spans="1:13" x14ac:dyDescent="0.35">
      <c r="A17" s="3" t="s">
        <v>10</v>
      </c>
      <c r="B17" s="126">
        <f>SUM(B18:B20)</f>
        <v>0</v>
      </c>
      <c r="C17" s="126">
        <v>0</v>
      </c>
      <c r="D17" s="126">
        <v>0</v>
      </c>
      <c r="E17" s="126">
        <v>0</v>
      </c>
      <c r="F17" s="126">
        <v>0</v>
      </c>
      <c r="G17" s="126">
        <v>0</v>
      </c>
      <c r="H17" s="126">
        <v>0</v>
      </c>
      <c r="I17" s="126">
        <v>0</v>
      </c>
      <c r="J17" s="126">
        <v>0</v>
      </c>
      <c r="K17" s="126">
        <v>0</v>
      </c>
      <c r="L17" s="126">
        <v>0</v>
      </c>
      <c r="M17" s="126">
        <f t="shared" si="1"/>
        <v>0</v>
      </c>
    </row>
    <row r="18" spans="1:13" x14ac:dyDescent="0.35">
      <c r="A18" s="5" t="s">
        <v>5</v>
      </c>
      <c r="B18" s="126">
        <v>0</v>
      </c>
      <c r="C18" s="126">
        <v>0</v>
      </c>
      <c r="D18" s="126">
        <v>0</v>
      </c>
      <c r="E18" s="126">
        <v>0</v>
      </c>
      <c r="F18" s="126">
        <v>0</v>
      </c>
      <c r="G18" s="126">
        <v>0</v>
      </c>
      <c r="H18" s="126">
        <v>0</v>
      </c>
      <c r="I18" s="126">
        <v>0</v>
      </c>
      <c r="J18" s="126">
        <v>0</v>
      </c>
      <c r="K18" s="126">
        <v>0</v>
      </c>
      <c r="L18" s="126">
        <v>0</v>
      </c>
      <c r="M18" s="126">
        <f t="shared" si="1"/>
        <v>0</v>
      </c>
    </row>
    <row r="19" spans="1:13" x14ac:dyDescent="0.35">
      <c r="A19" s="5" t="s">
        <v>6</v>
      </c>
      <c r="B19" s="126">
        <v>0</v>
      </c>
      <c r="C19" s="126">
        <v>0</v>
      </c>
      <c r="D19" s="126">
        <v>0</v>
      </c>
      <c r="E19" s="126">
        <v>0</v>
      </c>
      <c r="F19" s="126">
        <v>0</v>
      </c>
      <c r="G19" s="126">
        <v>0</v>
      </c>
      <c r="H19" s="126">
        <v>0</v>
      </c>
      <c r="I19" s="126">
        <v>0</v>
      </c>
      <c r="J19" s="126">
        <v>0</v>
      </c>
      <c r="K19" s="126">
        <v>0</v>
      </c>
      <c r="L19" s="126">
        <v>0</v>
      </c>
      <c r="M19" s="126">
        <f t="shared" si="1"/>
        <v>0</v>
      </c>
    </row>
    <row r="20" spans="1:13" x14ac:dyDescent="0.35">
      <c r="A20" s="5" t="s">
        <v>7</v>
      </c>
      <c r="B20" s="126">
        <v>0</v>
      </c>
      <c r="C20" s="126">
        <v>0</v>
      </c>
      <c r="D20" s="126">
        <v>0</v>
      </c>
      <c r="E20" s="126">
        <v>0</v>
      </c>
      <c r="F20" s="126">
        <v>0</v>
      </c>
      <c r="G20" s="126">
        <v>0</v>
      </c>
      <c r="H20" s="126">
        <v>0</v>
      </c>
      <c r="I20" s="126">
        <v>0</v>
      </c>
      <c r="J20" s="126">
        <v>0</v>
      </c>
      <c r="K20" s="126">
        <v>0</v>
      </c>
      <c r="L20" s="126">
        <v>0</v>
      </c>
      <c r="M20" s="126">
        <f t="shared" si="1"/>
        <v>0</v>
      </c>
    </row>
    <row r="21" spans="1:13" ht="55.5" customHeight="1" x14ac:dyDescent="0.35">
      <c r="A21" s="5" t="s">
        <v>12</v>
      </c>
      <c r="B21" s="290" t="s">
        <v>417</v>
      </c>
      <c r="C21" s="290"/>
      <c r="D21" s="290"/>
      <c r="E21" s="290"/>
      <c r="F21" s="290"/>
      <c r="G21" s="290"/>
      <c r="H21" s="290"/>
      <c r="I21" s="290"/>
      <c r="J21" s="290"/>
      <c r="K21" s="290"/>
      <c r="L21" s="290"/>
      <c r="M21" s="290"/>
    </row>
    <row r="22" spans="1:13" ht="43.5" x14ac:dyDescent="0.35">
      <c r="A22" s="5" t="s">
        <v>13</v>
      </c>
      <c r="B22" s="290" t="s">
        <v>416</v>
      </c>
      <c r="C22" s="290"/>
      <c r="D22" s="290"/>
      <c r="E22" s="290"/>
      <c r="F22" s="290"/>
      <c r="G22" s="290"/>
      <c r="H22" s="290"/>
      <c r="I22" s="290"/>
      <c r="J22" s="290"/>
      <c r="K22" s="290"/>
      <c r="L22" s="290"/>
      <c r="M22" s="290"/>
    </row>
    <row r="25" spans="1:13" x14ac:dyDescent="0.35">
      <c r="A25" s="289" t="s">
        <v>14</v>
      </c>
      <c r="B25" s="289"/>
      <c r="C25" s="289"/>
      <c r="D25" s="289"/>
      <c r="E25" s="289"/>
      <c r="F25" s="289"/>
      <c r="G25" s="289"/>
      <c r="H25" s="289"/>
      <c r="I25" s="289"/>
      <c r="J25" s="289"/>
    </row>
    <row r="26" spans="1:13" x14ac:dyDescent="0.35">
      <c r="A26" s="291" t="s">
        <v>15</v>
      </c>
      <c r="B26" s="291"/>
      <c r="C26" s="291"/>
      <c r="D26" s="291"/>
      <c r="E26" s="291"/>
      <c r="F26" s="291"/>
      <c r="G26" s="291"/>
      <c r="H26" s="291"/>
      <c r="I26" s="291"/>
      <c r="J26" s="291"/>
    </row>
    <row r="27" spans="1:13" x14ac:dyDescent="0.35">
      <c r="A27" s="290" t="s">
        <v>16</v>
      </c>
      <c r="B27" s="290"/>
      <c r="C27" s="6">
        <v>0</v>
      </c>
      <c r="D27" s="5">
        <v>1</v>
      </c>
      <c r="E27" s="5">
        <v>2</v>
      </c>
      <c r="F27" s="5">
        <v>3</v>
      </c>
      <c r="G27" s="5">
        <v>5</v>
      </c>
      <c r="H27" s="5">
        <v>10</v>
      </c>
      <c r="I27" s="292" t="s">
        <v>3</v>
      </c>
      <c r="J27" s="292"/>
    </row>
    <row r="28" spans="1:13" ht="43.5" x14ac:dyDescent="0.35">
      <c r="A28" s="125" t="s">
        <v>17</v>
      </c>
      <c r="B28" s="5" t="s">
        <v>20</v>
      </c>
      <c r="C28" s="125"/>
      <c r="D28" s="125"/>
      <c r="E28" s="125"/>
      <c r="F28" s="125"/>
      <c r="G28" s="125"/>
      <c r="H28" s="125"/>
      <c r="I28" s="290"/>
      <c r="J28" s="290"/>
    </row>
    <row r="29" spans="1:13" ht="87" x14ac:dyDescent="0.35">
      <c r="A29" s="125" t="s">
        <v>18</v>
      </c>
      <c r="B29" s="5" t="s">
        <v>21</v>
      </c>
      <c r="C29" s="125"/>
      <c r="D29" s="125"/>
      <c r="E29" s="125"/>
      <c r="F29" s="125"/>
      <c r="G29" s="125"/>
      <c r="H29" s="125"/>
      <c r="I29" s="294"/>
      <c r="J29" s="296"/>
    </row>
    <row r="30" spans="1:13" ht="87" x14ac:dyDescent="0.35">
      <c r="A30" s="125" t="s">
        <v>19</v>
      </c>
      <c r="B30" s="7" t="s">
        <v>22</v>
      </c>
      <c r="C30" s="125"/>
      <c r="D30" s="125"/>
      <c r="E30" s="125"/>
      <c r="F30" s="125"/>
      <c r="G30" s="125"/>
      <c r="H30" s="125"/>
      <c r="I30" s="290"/>
      <c r="J30" s="290"/>
    </row>
    <row r="31" spans="1:13" ht="29" x14ac:dyDescent="0.35">
      <c r="A31" s="8"/>
      <c r="B31" s="5" t="s">
        <v>23</v>
      </c>
      <c r="C31" s="125"/>
      <c r="D31" s="125"/>
      <c r="E31" s="125"/>
      <c r="F31" s="125"/>
      <c r="G31" s="125"/>
      <c r="H31" s="125"/>
      <c r="I31" s="290"/>
      <c r="J31" s="290"/>
    </row>
    <row r="32" spans="1:13" ht="43.5" x14ac:dyDescent="0.35">
      <c r="A32" s="290" t="s">
        <v>24</v>
      </c>
      <c r="B32" s="5" t="s">
        <v>20</v>
      </c>
      <c r="C32" s="290" t="s">
        <v>418</v>
      </c>
      <c r="D32" s="290"/>
      <c r="E32" s="290"/>
      <c r="F32" s="290"/>
      <c r="G32" s="290"/>
      <c r="H32" s="290"/>
      <c r="I32" s="290"/>
      <c r="J32" s="290"/>
    </row>
    <row r="33" spans="1:10" ht="87" x14ac:dyDescent="0.35">
      <c r="A33" s="290"/>
      <c r="B33" s="5" t="s">
        <v>21</v>
      </c>
      <c r="C33" s="290" t="s">
        <v>419</v>
      </c>
      <c r="D33" s="290"/>
      <c r="E33" s="290"/>
      <c r="F33" s="290"/>
      <c r="G33" s="290"/>
      <c r="H33" s="290"/>
      <c r="I33" s="290"/>
      <c r="J33" s="290"/>
    </row>
    <row r="34" spans="1:10" ht="87" x14ac:dyDescent="0.35">
      <c r="A34" s="290"/>
      <c r="B34" s="7" t="s">
        <v>25</v>
      </c>
      <c r="C34" s="290" t="s">
        <v>420</v>
      </c>
      <c r="D34" s="290"/>
      <c r="E34" s="290"/>
      <c r="F34" s="290"/>
      <c r="G34" s="290"/>
      <c r="H34" s="290"/>
      <c r="I34" s="290"/>
      <c r="J34" s="290"/>
    </row>
    <row r="35" spans="1:10" ht="29" x14ac:dyDescent="0.35">
      <c r="A35" s="290"/>
      <c r="B35" s="5" t="s">
        <v>23</v>
      </c>
      <c r="C35" s="125"/>
      <c r="D35" s="125"/>
      <c r="E35" s="125"/>
      <c r="F35" s="125"/>
      <c r="G35" s="125"/>
      <c r="H35" s="125"/>
      <c r="I35" s="290"/>
      <c r="J35" s="290"/>
    </row>
    <row r="36" spans="1:10" x14ac:dyDescent="0.35">
      <c r="A36" s="290" t="s">
        <v>26</v>
      </c>
      <c r="B36" s="5"/>
      <c r="C36" s="294" t="s">
        <v>421</v>
      </c>
      <c r="D36" s="295"/>
      <c r="E36" s="295"/>
      <c r="F36" s="295"/>
      <c r="G36" s="295"/>
      <c r="H36" s="295"/>
      <c r="I36" s="295"/>
      <c r="J36" s="296"/>
    </row>
    <row r="37" spans="1:10" ht="29" x14ac:dyDescent="0.35">
      <c r="A37" s="290"/>
      <c r="B37" s="5" t="s">
        <v>23</v>
      </c>
      <c r="C37" s="294" t="s">
        <v>422</v>
      </c>
      <c r="D37" s="295"/>
      <c r="E37" s="295"/>
      <c r="F37" s="295"/>
      <c r="G37" s="295"/>
      <c r="H37" s="295"/>
      <c r="I37" s="295"/>
      <c r="J37" s="296"/>
    </row>
    <row r="38" spans="1:10" ht="43.5" x14ac:dyDescent="0.35">
      <c r="A38" s="125" t="s">
        <v>13</v>
      </c>
      <c r="B38" s="294" t="s">
        <v>423</v>
      </c>
      <c r="C38" s="295"/>
      <c r="D38" s="295"/>
      <c r="E38" s="295"/>
      <c r="F38" s="295"/>
      <c r="G38" s="295"/>
      <c r="H38" s="295"/>
      <c r="I38" s="295"/>
      <c r="J38" s="296"/>
    </row>
  </sheetData>
  <mergeCells count="22">
    <mergeCell ref="I30:J30"/>
    <mergeCell ref="A1:M1"/>
    <mergeCell ref="A2:A3"/>
    <mergeCell ref="B2:M2"/>
    <mergeCell ref="B21:M21"/>
    <mergeCell ref="B22:M22"/>
    <mergeCell ref="A25:J25"/>
    <mergeCell ref="A26:J26"/>
    <mergeCell ref="A27:B27"/>
    <mergeCell ref="I27:J27"/>
    <mergeCell ref="I28:J28"/>
    <mergeCell ref="I29:J29"/>
    <mergeCell ref="A36:A37"/>
    <mergeCell ref="C36:J36"/>
    <mergeCell ref="B38:J38"/>
    <mergeCell ref="C37:J37"/>
    <mergeCell ref="I31:J31"/>
    <mergeCell ref="A32:A35"/>
    <mergeCell ref="C32:J32"/>
    <mergeCell ref="C33:J33"/>
    <mergeCell ref="C34:J34"/>
    <mergeCell ref="I35:J35"/>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workbookViewId="0">
      <selection activeCell="P18" sqref="P18"/>
    </sheetView>
  </sheetViews>
  <sheetFormatPr defaultRowHeight="14.5" x14ac:dyDescent="0.35"/>
  <cols>
    <col min="1" max="1" width="33.7265625" customWidth="1"/>
  </cols>
  <sheetData>
    <row r="1" spans="1:16" x14ac:dyDescent="0.35">
      <c r="A1" s="289"/>
      <c r="B1" s="289"/>
      <c r="C1" s="289"/>
      <c r="D1" s="289"/>
      <c r="E1" s="289"/>
      <c r="F1" s="289"/>
      <c r="G1" s="289"/>
      <c r="H1" s="289"/>
      <c r="I1" s="289"/>
      <c r="J1" s="289"/>
      <c r="K1" s="289"/>
      <c r="L1" s="289"/>
      <c r="M1" s="289"/>
    </row>
    <row r="2" spans="1:16" x14ac:dyDescent="0.35">
      <c r="A2" s="290" t="s">
        <v>1</v>
      </c>
      <c r="B2" s="291" t="s">
        <v>2</v>
      </c>
      <c r="C2" s="291"/>
      <c r="D2" s="291"/>
      <c r="E2" s="291"/>
      <c r="F2" s="291"/>
      <c r="G2" s="291"/>
      <c r="H2" s="291"/>
      <c r="I2" s="291"/>
      <c r="J2" s="291"/>
      <c r="K2" s="291"/>
      <c r="L2" s="291"/>
      <c r="M2" s="291"/>
    </row>
    <row r="3" spans="1:16" ht="29" x14ac:dyDescent="0.35">
      <c r="A3" s="290"/>
      <c r="B3" s="1">
        <v>0</v>
      </c>
      <c r="C3" s="1">
        <v>1</v>
      </c>
      <c r="D3" s="1">
        <v>2</v>
      </c>
      <c r="E3" s="1">
        <v>3</v>
      </c>
      <c r="F3" s="1">
        <v>4</v>
      </c>
      <c r="G3" s="1">
        <v>5</v>
      </c>
      <c r="H3" s="1">
        <v>6</v>
      </c>
      <c r="I3" s="1">
        <v>7</v>
      </c>
      <c r="J3" s="1">
        <v>8</v>
      </c>
      <c r="K3" s="1">
        <v>9</v>
      </c>
      <c r="L3" s="1">
        <v>10</v>
      </c>
      <c r="M3" s="2" t="s">
        <v>3</v>
      </c>
    </row>
    <row r="4" spans="1:16" x14ac:dyDescent="0.35">
      <c r="A4" s="3" t="s">
        <v>4</v>
      </c>
      <c r="B4" s="126">
        <f>SUM(B5:B7)</f>
        <v>0</v>
      </c>
      <c r="C4" s="126">
        <f t="shared" ref="C4:L4" si="0">SUM(C5:C7)</f>
        <v>0</v>
      </c>
      <c r="D4" s="126">
        <f t="shared" si="0"/>
        <v>0</v>
      </c>
      <c r="E4" s="126">
        <f t="shared" si="0"/>
        <v>0</v>
      </c>
      <c r="F4" s="126">
        <f t="shared" si="0"/>
        <v>0</v>
      </c>
      <c r="G4" s="126">
        <f t="shared" si="0"/>
        <v>0</v>
      </c>
      <c r="H4" s="126">
        <f t="shared" si="0"/>
        <v>0</v>
      </c>
      <c r="I4" s="126">
        <f t="shared" si="0"/>
        <v>0</v>
      </c>
      <c r="J4" s="126">
        <f t="shared" si="0"/>
        <v>0</v>
      </c>
      <c r="K4" s="126">
        <f t="shared" si="0"/>
        <v>0</v>
      </c>
      <c r="L4" s="126">
        <f t="shared" si="0"/>
        <v>0</v>
      </c>
      <c r="M4" s="126">
        <f>SUM(B4:L4)</f>
        <v>0</v>
      </c>
    </row>
    <row r="5" spans="1:16" x14ac:dyDescent="0.35">
      <c r="A5" s="5" t="s">
        <v>5</v>
      </c>
      <c r="B5" s="126">
        <v>0</v>
      </c>
      <c r="C5" s="126">
        <v>0</v>
      </c>
      <c r="D5" s="126">
        <v>0</v>
      </c>
      <c r="E5" s="126">
        <v>0</v>
      </c>
      <c r="F5" s="126">
        <v>0</v>
      </c>
      <c r="G5" s="126">
        <v>0</v>
      </c>
      <c r="H5" s="126">
        <v>0</v>
      </c>
      <c r="I5" s="126">
        <v>0</v>
      </c>
      <c r="J5" s="126">
        <v>0</v>
      </c>
      <c r="K5" s="126">
        <v>0</v>
      </c>
      <c r="L5" s="126">
        <v>0</v>
      </c>
      <c r="M5" s="126">
        <f t="shared" ref="M5:M20" si="1">SUM(B5:L5)</f>
        <v>0</v>
      </c>
    </row>
    <row r="6" spans="1:16" x14ac:dyDescent="0.35">
      <c r="A6" s="5" t="s">
        <v>6</v>
      </c>
      <c r="B6" s="126">
        <v>0</v>
      </c>
      <c r="C6" s="126">
        <v>0</v>
      </c>
      <c r="D6" s="126">
        <v>0</v>
      </c>
      <c r="E6" s="126">
        <v>0</v>
      </c>
      <c r="F6" s="126">
        <v>0</v>
      </c>
      <c r="G6" s="126">
        <v>0</v>
      </c>
      <c r="H6" s="126">
        <v>0</v>
      </c>
      <c r="I6" s="126">
        <v>0</v>
      </c>
      <c r="J6" s="126">
        <v>0</v>
      </c>
      <c r="K6" s="126">
        <v>0</v>
      </c>
      <c r="L6" s="126">
        <v>0</v>
      </c>
      <c r="M6" s="126">
        <f t="shared" si="1"/>
        <v>0</v>
      </c>
    </row>
    <row r="7" spans="1:16" x14ac:dyDescent="0.35">
      <c r="A7" s="5" t="s">
        <v>7</v>
      </c>
      <c r="B7" s="126">
        <v>0</v>
      </c>
      <c r="C7" s="126">
        <v>0</v>
      </c>
      <c r="D7" s="126">
        <v>0</v>
      </c>
      <c r="E7" s="126">
        <v>0</v>
      </c>
      <c r="F7" s="126">
        <v>0</v>
      </c>
      <c r="G7" s="126">
        <v>0</v>
      </c>
      <c r="H7" s="126">
        <v>0</v>
      </c>
      <c r="I7" s="126">
        <v>0</v>
      </c>
      <c r="J7" s="126">
        <v>0</v>
      </c>
      <c r="K7" s="126">
        <v>0</v>
      </c>
      <c r="L7" s="126">
        <v>0</v>
      </c>
      <c r="M7" s="126">
        <f t="shared" si="1"/>
        <v>0</v>
      </c>
    </row>
    <row r="8" spans="1:16" x14ac:dyDescent="0.35">
      <c r="A8" s="3" t="s">
        <v>8</v>
      </c>
      <c r="B8" s="126">
        <f>SUM(B9:B11)</f>
        <v>1.2</v>
      </c>
      <c r="C8" s="126">
        <f t="shared" ref="C8:L8" si="2">SUM(C9:C11)</f>
        <v>30.108000000000001</v>
      </c>
      <c r="D8" s="126">
        <f t="shared" si="2"/>
        <v>300.43700000000001</v>
      </c>
      <c r="E8" s="126">
        <f t="shared" si="2"/>
        <v>30.286000000000001</v>
      </c>
      <c r="F8" s="126">
        <f t="shared" si="2"/>
        <v>30.286000000000001</v>
      </c>
      <c r="G8" s="126">
        <f t="shared" si="2"/>
        <v>30.286000000000001</v>
      </c>
      <c r="H8" s="126">
        <f t="shared" si="2"/>
        <v>30.286000000000001</v>
      </c>
      <c r="I8" s="126">
        <f t="shared" si="2"/>
        <v>30.286000000000001</v>
      </c>
      <c r="J8" s="126">
        <f t="shared" si="2"/>
        <v>0</v>
      </c>
      <c r="K8" s="126">
        <f t="shared" si="2"/>
        <v>0</v>
      </c>
      <c r="L8" s="126">
        <f t="shared" si="2"/>
        <v>0</v>
      </c>
      <c r="M8" s="126">
        <f t="shared" si="1"/>
        <v>483.17500000000001</v>
      </c>
    </row>
    <row r="9" spans="1:16" x14ac:dyDescent="0.35">
      <c r="A9" s="5" t="s">
        <v>5</v>
      </c>
      <c r="B9" s="126">
        <v>1.2</v>
      </c>
      <c r="C9" s="126">
        <v>30.108000000000001</v>
      </c>
      <c r="D9" s="126">
        <v>300.43700000000001</v>
      </c>
      <c r="E9" s="126">
        <v>30.286000000000001</v>
      </c>
      <c r="F9" s="126">
        <v>30.286000000000001</v>
      </c>
      <c r="G9" s="126">
        <v>30.286000000000001</v>
      </c>
      <c r="H9" s="126">
        <v>30.286000000000001</v>
      </c>
      <c r="I9" s="126">
        <v>30.286000000000001</v>
      </c>
      <c r="J9" s="126">
        <v>0</v>
      </c>
      <c r="K9" s="126">
        <v>0</v>
      </c>
      <c r="L9" s="126">
        <v>0</v>
      </c>
      <c r="M9" s="126">
        <f t="shared" si="1"/>
        <v>483.17500000000001</v>
      </c>
    </row>
    <row r="10" spans="1:16" x14ac:dyDescent="0.35">
      <c r="A10" s="5" t="s">
        <v>6</v>
      </c>
      <c r="B10" s="126">
        <v>0</v>
      </c>
      <c r="C10" s="126">
        <v>0</v>
      </c>
      <c r="D10" s="126">
        <v>0</v>
      </c>
      <c r="E10" s="126">
        <v>0</v>
      </c>
      <c r="F10" s="126">
        <v>0</v>
      </c>
      <c r="G10" s="126">
        <v>0</v>
      </c>
      <c r="H10" s="126">
        <v>0</v>
      </c>
      <c r="I10" s="126">
        <v>0</v>
      </c>
      <c r="J10" s="126">
        <v>0</v>
      </c>
      <c r="K10" s="126">
        <v>0</v>
      </c>
      <c r="L10" s="126">
        <v>0</v>
      </c>
      <c r="M10" s="126">
        <f t="shared" si="1"/>
        <v>0</v>
      </c>
    </row>
    <row r="11" spans="1:16" x14ac:dyDescent="0.35">
      <c r="A11" s="5" t="s">
        <v>7</v>
      </c>
      <c r="B11" s="126">
        <v>0</v>
      </c>
      <c r="C11" s="126">
        <v>0</v>
      </c>
      <c r="D11" s="126">
        <v>0</v>
      </c>
      <c r="E11" s="126">
        <v>0</v>
      </c>
      <c r="F11" s="126">
        <v>0</v>
      </c>
      <c r="G11" s="126">
        <v>0</v>
      </c>
      <c r="H11" s="126">
        <v>0</v>
      </c>
      <c r="I11" s="126">
        <v>0</v>
      </c>
      <c r="J11" s="126">
        <v>0</v>
      </c>
      <c r="K11" s="126">
        <v>0</v>
      </c>
      <c r="L11" s="126">
        <v>0</v>
      </c>
      <c r="M11" s="126">
        <f t="shared" si="1"/>
        <v>0</v>
      </c>
    </row>
    <row r="12" spans="1:16" x14ac:dyDescent="0.35">
      <c r="A12" s="3" t="s">
        <v>11</v>
      </c>
      <c r="B12" s="126">
        <f>SUM(B13:B15)</f>
        <v>-1.2</v>
      </c>
      <c r="C12" s="126">
        <f t="shared" ref="C12:L12" si="3">SUM(C13:C15)</f>
        <v>-30.108000000000001</v>
      </c>
      <c r="D12" s="126">
        <f t="shared" si="3"/>
        <v>-300.43700000000001</v>
      </c>
      <c r="E12" s="126">
        <f t="shared" si="3"/>
        <v>-30.286000000000001</v>
      </c>
      <c r="F12" s="126">
        <f t="shared" si="3"/>
        <v>-30.286000000000001</v>
      </c>
      <c r="G12" s="126">
        <f t="shared" si="3"/>
        <v>-30.286000000000001</v>
      </c>
      <c r="H12" s="126">
        <f t="shared" si="3"/>
        <v>-30.286000000000001</v>
      </c>
      <c r="I12" s="126">
        <f t="shared" si="3"/>
        <v>-30.286000000000001</v>
      </c>
      <c r="J12" s="126">
        <f t="shared" si="3"/>
        <v>0</v>
      </c>
      <c r="K12" s="126">
        <f t="shared" si="3"/>
        <v>0</v>
      </c>
      <c r="L12" s="126">
        <f t="shared" si="3"/>
        <v>0</v>
      </c>
      <c r="M12" s="126">
        <f t="shared" si="1"/>
        <v>-483.17500000000001</v>
      </c>
      <c r="O12" s="23"/>
    </row>
    <row r="13" spans="1:16" ht="15" thickBot="1" x14ac:dyDescent="0.4">
      <c r="A13" s="5" t="s">
        <v>5</v>
      </c>
      <c r="B13" s="126">
        <v>-1.2</v>
      </c>
      <c r="C13" s="126">
        <v>-30.108000000000001</v>
      </c>
      <c r="D13" s="126">
        <v>-300.43700000000001</v>
      </c>
      <c r="E13" s="126">
        <v>-30.286000000000001</v>
      </c>
      <c r="F13" s="126">
        <v>-30.286000000000001</v>
      </c>
      <c r="G13" s="126">
        <v>-30.286000000000001</v>
      </c>
      <c r="H13" s="126">
        <v>-30.286000000000001</v>
      </c>
      <c r="I13" s="126">
        <v>-30.286000000000001</v>
      </c>
      <c r="J13" s="126">
        <v>0</v>
      </c>
      <c r="K13" s="126">
        <v>0</v>
      </c>
      <c r="L13" s="126">
        <v>0</v>
      </c>
      <c r="M13" s="126">
        <f t="shared" si="1"/>
        <v>-483.17500000000001</v>
      </c>
    </row>
    <row r="14" spans="1:16" ht="15" thickBot="1" x14ac:dyDescent="0.4">
      <c r="A14" s="5" t="s">
        <v>6</v>
      </c>
      <c r="B14" s="126">
        <v>0</v>
      </c>
      <c r="C14" s="126">
        <v>0</v>
      </c>
      <c r="D14" s="126">
        <v>0</v>
      </c>
      <c r="E14" s="126">
        <v>0</v>
      </c>
      <c r="F14" s="126">
        <v>0</v>
      </c>
      <c r="G14" s="126">
        <v>0</v>
      </c>
      <c r="H14" s="126">
        <v>0</v>
      </c>
      <c r="I14" s="126">
        <v>0</v>
      </c>
      <c r="J14" s="126">
        <v>0</v>
      </c>
      <c r="K14" s="126">
        <v>0</v>
      </c>
      <c r="L14" s="126">
        <v>0</v>
      </c>
      <c r="M14" s="126">
        <f t="shared" si="1"/>
        <v>0</v>
      </c>
      <c r="O14" s="67"/>
      <c r="P14" s="74"/>
    </row>
    <row r="15" spans="1:16" ht="15" thickBot="1" x14ac:dyDescent="0.4">
      <c r="A15" s="5" t="s">
        <v>7</v>
      </c>
      <c r="B15" s="126">
        <v>0</v>
      </c>
      <c r="C15" s="126">
        <v>0</v>
      </c>
      <c r="D15" s="126">
        <v>0</v>
      </c>
      <c r="E15" s="126">
        <v>0</v>
      </c>
      <c r="F15" s="126">
        <v>0</v>
      </c>
      <c r="G15" s="126">
        <v>0</v>
      </c>
      <c r="H15" s="126">
        <v>0</v>
      </c>
      <c r="I15" s="126">
        <v>0</v>
      </c>
      <c r="J15" s="126">
        <v>0</v>
      </c>
      <c r="K15" s="126">
        <v>0</v>
      </c>
      <c r="L15" s="126">
        <v>0</v>
      </c>
      <c r="M15" s="126">
        <f t="shared" si="1"/>
        <v>0</v>
      </c>
      <c r="O15" s="67"/>
      <c r="P15" s="74"/>
    </row>
    <row r="16" spans="1:16" ht="29" x14ac:dyDescent="0.35">
      <c r="A16" s="3" t="s">
        <v>9</v>
      </c>
      <c r="B16" s="126">
        <v>6.8</v>
      </c>
      <c r="C16" s="126">
        <v>170.613</v>
      </c>
      <c r="D16" s="126">
        <v>368.73</v>
      </c>
      <c r="E16" s="126">
        <v>0</v>
      </c>
      <c r="F16" s="126">
        <v>0</v>
      </c>
      <c r="G16" s="126">
        <v>0</v>
      </c>
      <c r="H16" s="126">
        <v>0</v>
      </c>
      <c r="I16" s="126">
        <v>0</v>
      </c>
      <c r="J16" s="126">
        <v>0</v>
      </c>
      <c r="K16" s="126">
        <v>0</v>
      </c>
      <c r="L16" s="126">
        <v>0</v>
      </c>
      <c r="M16" s="126">
        <f t="shared" si="1"/>
        <v>546.14300000000003</v>
      </c>
    </row>
    <row r="17" spans="1:13" x14ac:dyDescent="0.35">
      <c r="A17" s="3" t="s">
        <v>10</v>
      </c>
      <c r="B17" s="126">
        <f>SUM(B18:B20)</f>
        <v>0</v>
      </c>
      <c r="C17" s="126">
        <v>0</v>
      </c>
      <c r="D17" s="126">
        <v>0</v>
      </c>
      <c r="E17" s="126">
        <v>0</v>
      </c>
      <c r="F17" s="126">
        <v>0</v>
      </c>
      <c r="G17" s="126">
        <v>0</v>
      </c>
      <c r="H17" s="126">
        <v>0</v>
      </c>
      <c r="I17" s="126">
        <v>0</v>
      </c>
      <c r="J17" s="126">
        <v>0</v>
      </c>
      <c r="K17" s="126">
        <v>0</v>
      </c>
      <c r="L17" s="126">
        <v>0</v>
      </c>
      <c r="M17" s="126">
        <f t="shared" si="1"/>
        <v>0</v>
      </c>
    </row>
    <row r="18" spans="1:13" x14ac:dyDescent="0.35">
      <c r="A18" s="5" t="s">
        <v>5</v>
      </c>
      <c r="B18" s="126">
        <v>0</v>
      </c>
      <c r="C18" s="126">
        <v>0</v>
      </c>
      <c r="D18" s="126">
        <v>0</v>
      </c>
      <c r="E18" s="126">
        <v>0</v>
      </c>
      <c r="F18" s="126">
        <v>0</v>
      </c>
      <c r="G18" s="126">
        <v>0</v>
      </c>
      <c r="H18" s="126">
        <v>0</v>
      </c>
      <c r="I18" s="126">
        <v>0</v>
      </c>
      <c r="J18" s="126">
        <v>0</v>
      </c>
      <c r="K18" s="126">
        <v>0</v>
      </c>
      <c r="L18" s="126">
        <v>0</v>
      </c>
      <c r="M18" s="126">
        <f t="shared" si="1"/>
        <v>0</v>
      </c>
    </row>
    <row r="19" spans="1:13" x14ac:dyDescent="0.35">
      <c r="A19" s="5" t="s">
        <v>6</v>
      </c>
      <c r="B19" s="126">
        <v>0</v>
      </c>
      <c r="C19" s="126">
        <v>0</v>
      </c>
      <c r="D19" s="126">
        <v>0</v>
      </c>
      <c r="E19" s="126">
        <v>0</v>
      </c>
      <c r="F19" s="126">
        <v>0</v>
      </c>
      <c r="G19" s="126">
        <v>0</v>
      </c>
      <c r="H19" s="126">
        <v>0</v>
      </c>
      <c r="I19" s="126">
        <v>0</v>
      </c>
      <c r="J19" s="126">
        <v>0</v>
      </c>
      <c r="K19" s="126">
        <v>0</v>
      </c>
      <c r="L19" s="126">
        <v>0</v>
      </c>
      <c r="M19" s="126">
        <f t="shared" si="1"/>
        <v>0</v>
      </c>
    </row>
    <row r="20" spans="1:13" x14ac:dyDescent="0.35">
      <c r="A20" s="5" t="s">
        <v>7</v>
      </c>
      <c r="B20" s="126">
        <v>0</v>
      </c>
      <c r="C20" s="126">
        <v>0</v>
      </c>
      <c r="D20" s="126">
        <v>0</v>
      </c>
      <c r="E20" s="126">
        <v>0</v>
      </c>
      <c r="F20" s="126">
        <v>0</v>
      </c>
      <c r="G20" s="126">
        <v>0</v>
      </c>
      <c r="H20" s="126">
        <v>0</v>
      </c>
      <c r="I20" s="126">
        <v>0</v>
      </c>
      <c r="J20" s="126">
        <v>0</v>
      </c>
      <c r="K20" s="126">
        <v>0</v>
      </c>
      <c r="L20" s="126">
        <v>0</v>
      </c>
      <c r="M20" s="126">
        <f t="shared" si="1"/>
        <v>0</v>
      </c>
    </row>
    <row r="21" spans="1:13" x14ac:dyDescent="0.35">
      <c r="A21" s="5" t="s">
        <v>12</v>
      </c>
      <c r="B21" s="290" t="s">
        <v>425</v>
      </c>
      <c r="C21" s="290"/>
      <c r="D21" s="290"/>
      <c r="E21" s="290"/>
      <c r="F21" s="290"/>
      <c r="G21" s="290"/>
      <c r="H21" s="290"/>
      <c r="I21" s="290"/>
      <c r="J21" s="290"/>
      <c r="K21" s="290"/>
      <c r="L21" s="290"/>
      <c r="M21" s="290"/>
    </row>
    <row r="22" spans="1:13" ht="43.5" x14ac:dyDescent="0.35">
      <c r="A22" s="5" t="s">
        <v>13</v>
      </c>
      <c r="B22" s="290"/>
      <c r="C22" s="290"/>
      <c r="D22" s="290"/>
      <c r="E22" s="290"/>
      <c r="F22" s="290"/>
      <c r="G22" s="290"/>
      <c r="H22" s="290"/>
      <c r="I22" s="290"/>
      <c r="J22" s="290"/>
      <c r="K22" s="290"/>
      <c r="L22" s="290"/>
      <c r="M22" s="290"/>
    </row>
    <row r="25" spans="1:13" x14ac:dyDescent="0.35">
      <c r="A25" s="289" t="s">
        <v>14</v>
      </c>
      <c r="B25" s="289"/>
      <c r="C25" s="289"/>
      <c r="D25" s="289"/>
      <c r="E25" s="289"/>
      <c r="F25" s="289"/>
      <c r="G25" s="289"/>
      <c r="H25" s="289"/>
      <c r="I25" s="289"/>
      <c r="J25" s="289"/>
    </row>
    <row r="26" spans="1:13" x14ac:dyDescent="0.35">
      <c r="A26" s="291" t="s">
        <v>15</v>
      </c>
      <c r="B26" s="291"/>
      <c r="C26" s="291"/>
      <c r="D26" s="291"/>
      <c r="E26" s="291"/>
      <c r="F26" s="291"/>
      <c r="G26" s="291"/>
      <c r="H26" s="291"/>
      <c r="I26" s="291"/>
      <c r="J26" s="291"/>
    </row>
    <row r="27" spans="1:13" x14ac:dyDescent="0.35">
      <c r="A27" s="290" t="s">
        <v>16</v>
      </c>
      <c r="B27" s="290"/>
      <c r="C27" s="6">
        <v>0</v>
      </c>
      <c r="D27" s="5">
        <v>1</v>
      </c>
      <c r="E27" s="5">
        <v>2</v>
      </c>
      <c r="F27" s="5">
        <v>3</v>
      </c>
      <c r="G27" s="5">
        <v>5</v>
      </c>
      <c r="H27" s="5">
        <v>10</v>
      </c>
      <c r="I27" s="292" t="s">
        <v>3</v>
      </c>
      <c r="J27" s="292"/>
    </row>
    <row r="28" spans="1:13" ht="43.5" x14ac:dyDescent="0.35">
      <c r="A28" s="125" t="s">
        <v>17</v>
      </c>
      <c r="B28" s="5" t="s">
        <v>20</v>
      </c>
      <c r="C28" s="125"/>
      <c r="D28" s="125"/>
      <c r="E28" s="125"/>
      <c r="F28" s="125"/>
      <c r="G28" s="125"/>
      <c r="H28" s="125"/>
      <c r="I28" s="290"/>
      <c r="J28" s="290"/>
    </row>
    <row r="29" spans="1:13" ht="87" x14ac:dyDescent="0.35">
      <c r="A29" s="125" t="s">
        <v>18</v>
      </c>
      <c r="B29" s="5" t="s">
        <v>21</v>
      </c>
      <c r="C29" s="125"/>
      <c r="D29" s="125"/>
      <c r="E29" s="125"/>
      <c r="F29" s="125"/>
      <c r="G29" s="125"/>
      <c r="H29" s="125"/>
      <c r="I29" s="294"/>
      <c r="J29" s="296"/>
    </row>
    <row r="30" spans="1:13" ht="87" x14ac:dyDescent="0.35">
      <c r="A30" s="125" t="s">
        <v>19</v>
      </c>
      <c r="B30" s="7" t="s">
        <v>22</v>
      </c>
      <c r="C30" s="125"/>
      <c r="D30" s="125"/>
      <c r="E30" s="125"/>
      <c r="F30" s="125"/>
      <c r="G30" s="125"/>
      <c r="H30" s="125"/>
      <c r="I30" s="290"/>
      <c r="J30" s="290"/>
    </row>
    <row r="31" spans="1:13" ht="29" x14ac:dyDescent="0.35">
      <c r="A31" s="8"/>
      <c r="B31" s="5" t="s">
        <v>23</v>
      </c>
      <c r="C31" s="125"/>
      <c r="D31" s="125"/>
      <c r="E31" s="125"/>
      <c r="F31" s="125"/>
      <c r="G31" s="125"/>
      <c r="H31" s="125"/>
      <c r="I31" s="290"/>
      <c r="J31" s="290"/>
    </row>
    <row r="32" spans="1:13" ht="43.5" x14ac:dyDescent="0.35">
      <c r="A32" s="290" t="s">
        <v>24</v>
      </c>
      <c r="B32" s="5" t="s">
        <v>20</v>
      </c>
      <c r="C32" s="300" t="s">
        <v>427</v>
      </c>
      <c r="D32" s="301"/>
      <c r="E32" s="301"/>
      <c r="F32" s="301"/>
      <c r="G32" s="301"/>
      <c r="H32" s="301"/>
      <c r="I32" s="301"/>
      <c r="J32" s="302"/>
    </row>
    <row r="33" spans="1:10" ht="87" x14ac:dyDescent="0.35">
      <c r="A33" s="290"/>
      <c r="B33" s="5" t="s">
        <v>21</v>
      </c>
      <c r="C33" s="395"/>
      <c r="D33" s="396"/>
      <c r="E33" s="396"/>
      <c r="F33" s="396"/>
      <c r="G33" s="396"/>
      <c r="H33" s="396"/>
      <c r="I33" s="396"/>
      <c r="J33" s="397"/>
    </row>
    <row r="34" spans="1:10" ht="87" x14ac:dyDescent="0.35">
      <c r="A34" s="290"/>
      <c r="B34" s="7" t="s">
        <v>25</v>
      </c>
      <c r="C34" s="303"/>
      <c r="D34" s="304"/>
      <c r="E34" s="304"/>
      <c r="F34" s="304"/>
      <c r="G34" s="304"/>
      <c r="H34" s="304"/>
      <c r="I34" s="304"/>
      <c r="J34" s="305"/>
    </row>
    <row r="35" spans="1:10" ht="29" x14ac:dyDescent="0.35">
      <c r="A35" s="290"/>
      <c r="B35" s="5" t="s">
        <v>23</v>
      </c>
      <c r="C35" s="125"/>
      <c r="D35" s="125"/>
      <c r="E35" s="125"/>
      <c r="F35" s="125"/>
      <c r="G35" s="125"/>
      <c r="H35" s="125"/>
      <c r="I35" s="290"/>
      <c r="J35" s="290"/>
    </row>
    <row r="36" spans="1:10" x14ac:dyDescent="0.35">
      <c r="A36" s="290" t="s">
        <v>26</v>
      </c>
      <c r="B36" s="5"/>
      <c r="C36" s="294" t="s">
        <v>428</v>
      </c>
      <c r="D36" s="295"/>
      <c r="E36" s="295"/>
      <c r="F36" s="295"/>
      <c r="G36" s="295"/>
      <c r="H36" s="295"/>
      <c r="I36" s="295"/>
      <c r="J36" s="296"/>
    </row>
    <row r="37" spans="1:10" ht="29" x14ac:dyDescent="0.35">
      <c r="A37" s="290"/>
      <c r="B37" s="5" t="s">
        <v>23</v>
      </c>
      <c r="C37" s="125"/>
      <c r="D37" s="125"/>
      <c r="E37" s="125"/>
      <c r="F37" s="125"/>
      <c r="G37" s="125"/>
      <c r="H37" s="125"/>
      <c r="I37" s="290"/>
      <c r="J37" s="290"/>
    </row>
    <row r="38" spans="1:10" ht="43.5" x14ac:dyDescent="0.35">
      <c r="A38" s="125" t="s">
        <v>13</v>
      </c>
      <c r="B38" s="294"/>
      <c r="C38" s="295"/>
      <c r="D38" s="295"/>
      <c r="E38" s="295"/>
      <c r="F38" s="295"/>
      <c r="G38" s="295"/>
      <c r="H38" s="295"/>
      <c r="I38" s="295"/>
      <c r="J38" s="296"/>
    </row>
  </sheetData>
  <mergeCells count="20">
    <mergeCell ref="A25:J25"/>
    <mergeCell ref="A1:M1"/>
    <mergeCell ref="A2:A3"/>
    <mergeCell ref="B2:M2"/>
    <mergeCell ref="B21:M21"/>
    <mergeCell ref="B22:M22"/>
    <mergeCell ref="I31:J31"/>
    <mergeCell ref="A32:A35"/>
    <mergeCell ref="I35:J35"/>
    <mergeCell ref="A26:J26"/>
    <mergeCell ref="A27:B27"/>
    <mergeCell ref="I27:J27"/>
    <mergeCell ref="I28:J28"/>
    <mergeCell ref="I29:J29"/>
    <mergeCell ref="I30:J30"/>
    <mergeCell ref="A36:A37"/>
    <mergeCell ref="C36:J36"/>
    <mergeCell ref="I37:J37"/>
    <mergeCell ref="B38:J38"/>
    <mergeCell ref="C32:J34"/>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workbookViewId="0">
      <selection activeCell="B22" sqref="B22:M22"/>
    </sheetView>
  </sheetViews>
  <sheetFormatPr defaultRowHeight="14.5" x14ac:dyDescent="0.35"/>
  <cols>
    <col min="1" max="1" width="33.7265625" customWidth="1"/>
  </cols>
  <sheetData>
    <row r="1" spans="1:16" x14ac:dyDescent="0.35">
      <c r="A1" s="289"/>
      <c r="B1" s="289"/>
      <c r="C1" s="289"/>
      <c r="D1" s="289"/>
      <c r="E1" s="289"/>
      <c r="F1" s="289"/>
      <c r="G1" s="289"/>
      <c r="H1" s="289"/>
      <c r="I1" s="289"/>
      <c r="J1" s="289"/>
      <c r="K1" s="289"/>
      <c r="L1" s="289"/>
      <c r="M1" s="289"/>
    </row>
    <row r="2" spans="1:16" x14ac:dyDescent="0.35">
      <c r="A2" s="290" t="s">
        <v>1</v>
      </c>
      <c r="B2" s="291" t="s">
        <v>2</v>
      </c>
      <c r="C2" s="291"/>
      <c r="D2" s="291"/>
      <c r="E2" s="291"/>
      <c r="F2" s="291"/>
      <c r="G2" s="291"/>
      <c r="H2" s="291"/>
      <c r="I2" s="291"/>
      <c r="J2" s="291"/>
      <c r="K2" s="291"/>
      <c r="L2" s="291"/>
      <c r="M2" s="291"/>
    </row>
    <row r="3" spans="1:16" ht="29" x14ac:dyDescent="0.35">
      <c r="A3" s="290"/>
      <c r="B3" s="1">
        <v>0</v>
      </c>
      <c r="C3" s="1">
        <v>1</v>
      </c>
      <c r="D3" s="1">
        <v>2</v>
      </c>
      <c r="E3" s="1">
        <v>3</v>
      </c>
      <c r="F3" s="1">
        <v>4</v>
      </c>
      <c r="G3" s="1">
        <v>5</v>
      </c>
      <c r="H3" s="1">
        <v>6</v>
      </c>
      <c r="I3" s="1">
        <v>7</v>
      </c>
      <c r="J3" s="1">
        <v>8</v>
      </c>
      <c r="K3" s="1">
        <v>9</v>
      </c>
      <c r="L3" s="1">
        <v>10</v>
      </c>
      <c r="M3" s="2" t="s">
        <v>3</v>
      </c>
    </row>
    <row r="4" spans="1:16" x14ac:dyDescent="0.35">
      <c r="A4" s="3" t="s">
        <v>4</v>
      </c>
      <c r="B4" s="126">
        <f>SUM(B5:B7)</f>
        <v>0</v>
      </c>
      <c r="C4" s="126">
        <f t="shared" ref="C4:L4" si="0">SUM(C5:C7)</f>
        <v>0</v>
      </c>
      <c r="D4" s="126">
        <f t="shared" si="0"/>
        <v>0</v>
      </c>
      <c r="E4" s="126">
        <f t="shared" si="0"/>
        <v>0</v>
      </c>
      <c r="F4" s="126">
        <f t="shared" si="0"/>
        <v>0</v>
      </c>
      <c r="G4" s="126">
        <f t="shared" si="0"/>
        <v>0</v>
      </c>
      <c r="H4" s="126">
        <f t="shared" si="0"/>
        <v>0</v>
      </c>
      <c r="I4" s="126">
        <f t="shared" si="0"/>
        <v>0</v>
      </c>
      <c r="J4" s="126">
        <f t="shared" si="0"/>
        <v>0</v>
      </c>
      <c r="K4" s="126">
        <f t="shared" si="0"/>
        <v>0</v>
      </c>
      <c r="L4" s="126">
        <f t="shared" si="0"/>
        <v>0</v>
      </c>
      <c r="M4" s="126">
        <f>SUM(B4:L4)</f>
        <v>0</v>
      </c>
    </row>
    <row r="5" spans="1:16" x14ac:dyDescent="0.35">
      <c r="A5" s="5" t="s">
        <v>5</v>
      </c>
      <c r="B5" s="126">
        <v>0</v>
      </c>
      <c r="C5" s="126">
        <v>0</v>
      </c>
      <c r="D5" s="126">
        <v>0</v>
      </c>
      <c r="E5" s="126">
        <v>0</v>
      </c>
      <c r="F5" s="126">
        <v>0</v>
      </c>
      <c r="G5" s="126">
        <v>0</v>
      </c>
      <c r="H5" s="126">
        <v>0</v>
      </c>
      <c r="I5" s="126">
        <v>0</v>
      </c>
      <c r="J5" s="126">
        <v>0</v>
      </c>
      <c r="K5" s="126">
        <v>0</v>
      </c>
      <c r="L5" s="126">
        <v>0</v>
      </c>
      <c r="M5" s="126">
        <f t="shared" ref="M5:M20" si="1">SUM(B5:L5)</f>
        <v>0</v>
      </c>
    </row>
    <row r="6" spans="1:16" x14ac:dyDescent="0.35">
      <c r="A6" s="5" t="s">
        <v>6</v>
      </c>
      <c r="B6" s="126">
        <v>0</v>
      </c>
      <c r="C6" s="126">
        <v>0</v>
      </c>
      <c r="D6" s="126">
        <v>0</v>
      </c>
      <c r="E6" s="126">
        <v>0</v>
      </c>
      <c r="F6" s="126">
        <v>0</v>
      </c>
      <c r="G6" s="126">
        <v>0</v>
      </c>
      <c r="H6" s="126">
        <v>0</v>
      </c>
      <c r="I6" s="126">
        <v>0</v>
      </c>
      <c r="J6" s="126">
        <v>0</v>
      </c>
      <c r="K6" s="126">
        <v>0</v>
      </c>
      <c r="L6" s="126">
        <v>0</v>
      </c>
      <c r="M6" s="126">
        <f t="shared" si="1"/>
        <v>0</v>
      </c>
    </row>
    <row r="7" spans="1:16" x14ac:dyDescent="0.35">
      <c r="A7" s="5" t="s">
        <v>7</v>
      </c>
      <c r="B7" s="126">
        <v>0</v>
      </c>
      <c r="C7" s="126">
        <v>0</v>
      </c>
      <c r="D7" s="126">
        <v>0</v>
      </c>
      <c r="E7" s="126">
        <v>0</v>
      </c>
      <c r="F7" s="126">
        <v>0</v>
      </c>
      <c r="G7" s="126">
        <v>0</v>
      </c>
      <c r="H7" s="126">
        <v>0</v>
      </c>
      <c r="I7" s="126">
        <v>0</v>
      </c>
      <c r="J7" s="126">
        <v>0</v>
      </c>
      <c r="K7" s="126">
        <v>0</v>
      </c>
      <c r="L7" s="126">
        <v>0</v>
      </c>
      <c r="M7" s="126">
        <f t="shared" si="1"/>
        <v>0</v>
      </c>
    </row>
    <row r="8" spans="1:16" x14ac:dyDescent="0.35">
      <c r="A8" s="3" t="s">
        <v>8</v>
      </c>
      <c r="B8" s="126">
        <f>SUM(B9:B11)</f>
        <v>2.7490000000000001</v>
      </c>
      <c r="C8" s="126">
        <f t="shared" ref="C8:L8" si="2">SUM(C9:C11)</f>
        <v>2.718</v>
      </c>
      <c r="D8" s="126">
        <f t="shared" si="2"/>
        <v>2.7589999999999999</v>
      </c>
      <c r="E8" s="126">
        <f t="shared" si="2"/>
        <v>0</v>
      </c>
      <c r="F8" s="126">
        <f t="shared" si="2"/>
        <v>0</v>
      </c>
      <c r="G8" s="126">
        <f t="shared" si="2"/>
        <v>0</v>
      </c>
      <c r="H8" s="126">
        <f t="shared" si="2"/>
        <v>0</v>
      </c>
      <c r="I8" s="126">
        <f t="shared" si="2"/>
        <v>0</v>
      </c>
      <c r="J8" s="126">
        <f t="shared" si="2"/>
        <v>0</v>
      </c>
      <c r="K8" s="126">
        <f t="shared" si="2"/>
        <v>0</v>
      </c>
      <c r="L8" s="126">
        <f t="shared" si="2"/>
        <v>0</v>
      </c>
      <c r="M8" s="126">
        <f t="shared" si="1"/>
        <v>8.2260000000000009</v>
      </c>
    </row>
    <row r="9" spans="1:16" x14ac:dyDescent="0.35">
      <c r="A9" s="5" t="s">
        <v>5</v>
      </c>
      <c r="B9" s="126">
        <v>2.7490000000000001</v>
      </c>
      <c r="C9" s="126">
        <v>2.718</v>
      </c>
      <c r="D9" s="126">
        <v>2.7589999999999999</v>
      </c>
      <c r="E9" s="126">
        <v>0</v>
      </c>
      <c r="F9" s="126">
        <v>0</v>
      </c>
      <c r="G9" s="126">
        <v>0</v>
      </c>
      <c r="H9" s="126">
        <v>0</v>
      </c>
      <c r="I9" s="126">
        <v>0</v>
      </c>
      <c r="J9" s="126">
        <v>0</v>
      </c>
      <c r="K9" s="126">
        <v>0</v>
      </c>
      <c r="L9" s="126">
        <v>0</v>
      </c>
      <c r="M9" s="126">
        <f t="shared" si="1"/>
        <v>8.2260000000000009</v>
      </c>
    </row>
    <row r="10" spans="1:16" x14ac:dyDescent="0.35">
      <c r="A10" s="5" t="s">
        <v>6</v>
      </c>
      <c r="B10" s="126">
        <v>0</v>
      </c>
      <c r="C10" s="126">
        <v>0</v>
      </c>
      <c r="D10" s="126">
        <v>0</v>
      </c>
      <c r="E10" s="126">
        <v>0</v>
      </c>
      <c r="F10" s="126">
        <v>0</v>
      </c>
      <c r="G10" s="126">
        <v>0</v>
      </c>
      <c r="H10" s="126">
        <v>0</v>
      </c>
      <c r="I10" s="126">
        <v>0</v>
      </c>
      <c r="J10" s="126">
        <v>0</v>
      </c>
      <c r="K10" s="126">
        <v>0</v>
      </c>
      <c r="L10" s="126">
        <v>0</v>
      </c>
      <c r="M10" s="126">
        <f t="shared" si="1"/>
        <v>0</v>
      </c>
    </row>
    <row r="11" spans="1:16" x14ac:dyDescent="0.35">
      <c r="A11" s="5" t="s">
        <v>7</v>
      </c>
      <c r="B11" s="126">
        <v>0</v>
      </c>
      <c r="C11" s="126">
        <v>0</v>
      </c>
      <c r="D11" s="126">
        <v>0</v>
      </c>
      <c r="E11" s="126">
        <v>0</v>
      </c>
      <c r="F11" s="126">
        <v>0</v>
      </c>
      <c r="G11" s="126">
        <v>0</v>
      </c>
      <c r="H11" s="126">
        <v>0</v>
      </c>
      <c r="I11" s="126">
        <v>0</v>
      </c>
      <c r="J11" s="126">
        <v>0</v>
      </c>
      <c r="K11" s="126">
        <v>0</v>
      </c>
      <c r="L11" s="126">
        <v>0</v>
      </c>
      <c r="M11" s="126">
        <f t="shared" si="1"/>
        <v>0</v>
      </c>
    </row>
    <row r="12" spans="1:16" x14ac:dyDescent="0.35">
      <c r="A12" s="3" t="s">
        <v>11</v>
      </c>
      <c r="B12" s="126">
        <f>SUM(B13:B15)</f>
        <v>-2.7490000000000001</v>
      </c>
      <c r="C12" s="126">
        <f t="shared" ref="C12:L12" si="3">SUM(C13:C15)</f>
        <v>-2.718</v>
      </c>
      <c r="D12" s="126">
        <f t="shared" si="3"/>
        <v>-2.7589999999999999</v>
      </c>
      <c r="E12" s="126">
        <f t="shared" si="3"/>
        <v>0</v>
      </c>
      <c r="F12" s="126">
        <f t="shared" si="3"/>
        <v>0</v>
      </c>
      <c r="G12" s="126">
        <f t="shared" si="3"/>
        <v>0</v>
      </c>
      <c r="H12" s="126">
        <f t="shared" si="3"/>
        <v>0</v>
      </c>
      <c r="I12" s="126">
        <f t="shared" si="3"/>
        <v>0</v>
      </c>
      <c r="J12" s="126">
        <f t="shared" si="3"/>
        <v>0</v>
      </c>
      <c r="K12" s="126">
        <f t="shared" si="3"/>
        <v>0</v>
      </c>
      <c r="L12" s="126">
        <f t="shared" si="3"/>
        <v>0</v>
      </c>
      <c r="M12" s="126">
        <f t="shared" si="1"/>
        <v>-8.2260000000000009</v>
      </c>
    </row>
    <row r="13" spans="1:16" ht="15" thickBot="1" x14ac:dyDescent="0.4">
      <c r="A13" s="5" t="s">
        <v>5</v>
      </c>
      <c r="B13" s="126">
        <v>-2.7490000000000001</v>
      </c>
      <c r="C13" s="126">
        <v>-2.718</v>
      </c>
      <c r="D13" s="126">
        <v>-2.7589999999999999</v>
      </c>
      <c r="E13" s="126">
        <v>0</v>
      </c>
      <c r="F13" s="126">
        <v>0</v>
      </c>
      <c r="G13" s="126">
        <v>0</v>
      </c>
      <c r="H13" s="126">
        <v>0</v>
      </c>
      <c r="I13" s="126">
        <v>0</v>
      </c>
      <c r="J13" s="126">
        <v>0</v>
      </c>
      <c r="K13" s="126">
        <v>0</v>
      </c>
      <c r="L13" s="126">
        <v>0</v>
      </c>
      <c r="M13" s="126">
        <f t="shared" si="1"/>
        <v>-8.2260000000000009</v>
      </c>
    </row>
    <row r="14" spans="1:16" ht="15" thickBot="1" x14ac:dyDescent="0.4">
      <c r="A14" s="5" t="s">
        <v>6</v>
      </c>
      <c r="B14" s="126">
        <v>0</v>
      </c>
      <c r="C14" s="126">
        <v>0</v>
      </c>
      <c r="D14" s="126">
        <v>0</v>
      </c>
      <c r="E14" s="126">
        <v>0</v>
      </c>
      <c r="F14" s="126">
        <v>0</v>
      </c>
      <c r="G14" s="126">
        <v>0</v>
      </c>
      <c r="H14" s="126">
        <v>0</v>
      </c>
      <c r="I14" s="126">
        <v>0</v>
      </c>
      <c r="J14" s="126">
        <v>0</v>
      </c>
      <c r="K14" s="126">
        <v>0</v>
      </c>
      <c r="L14" s="126">
        <v>0</v>
      </c>
      <c r="M14" s="126">
        <f t="shared" si="1"/>
        <v>0</v>
      </c>
      <c r="O14" s="67"/>
      <c r="P14" s="74"/>
    </row>
    <row r="15" spans="1:16" ht="15" thickBot="1" x14ac:dyDescent="0.4">
      <c r="A15" s="5" t="s">
        <v>7</v>
      </c>
      <c r="B15" s="126">
        <v>0</v>
      </c>
      <c r="C15" s="126">
        <v>0</v>
      </c>
      <c r="D15" s="126">
        <v>0</v>
      </c>
      <c r="E15" s="126">
        <v>0</v>
      </c>
      <c r="F15" s="126">
        <v>0</v>
      </c>
      <c r="G15" s="126">
        <v>0</v>
      </c>
      <c r="H15" s="126">
        <v>0</v>
      </c>
      <c r="I15" s="126">
        <v>0</v>
      </c>
      <c r="J15" s="126">
        <v>0</v>
      </c>
      <c r="K15" s="126">
        <v>0</v>
      </c>
      <c r="L15" s="126">
        <v>0</v>
      </c>
      <c r="M15" s="126">
        <f t="shared" si="1"/>
        <v>0</v>
      </c>
      <c r="O15" s="67"/>
      <c r="P15" s="74"/>
    </row>
    <row r="16" spans="1:16" ht="29" x14ac:dyDescent="0.35">
      <c r="A16" s="3" t="s">
        <v>9</v>
      </c>
      <c r="B16" s="126">
        <v>0</v>
      </c>
      <c r="C16" s="126">
        <v>0</v>
      </c>
      <c r="D16" s="126">
        <v>0</v>
      </c>
      <c r="E16" s="126">
        <v>0</v>
      </c>
      <c r="F16" s="126">
        <v>0</v>
      </c>
      <c r="G16" s="126">
        <v>0</v>
      </c>
      <c r="H16" s="126">
        <v>0</v>
      </c>
      <c r="I16" s="126">
        <v>0</v>
      </c>
      <c r="J16" s="126">
        <v>0</v>
      </c>
      <c r="K16" s="126">
        <v>0</v>
      </c>
      <c r="L16" s="126">
        <v>0</v>
      </c>
      <c r="M16" s="126">
        <f t="shared" si="1"/>
        <v>0</v>
      </c>
    </row>
    <row r="17" spans="1:13" x14ac:dyDescent="0.35">
      <c r="A17" s="3" t="s">
        <v>10</v>
      </c>
      <c r="B17" s="126">
        <f>SUM(B18:B20)</f>
        <v>0</v>
      </c>
      <c r="C17" s="126">
        <v>0</v>
      </c>
      <c r="D17" s="126">
        <v>0</v>
      </c>
      <c r="E17" s="126">
        <v>0</v>
      </c>
      <c r="F17" s="126">
        <v>0</v>
      </c>
      <c r="G17" s="126">
        <v>0</v>
      </c>
      <c r="H17" s="126">
        <v>0</v>
      </c>
      <c r="I17" s="126">
        <v>0</v>
      </c>
      <c r="J17" s="126">
        <v>0</v>
      </c>
      <c r="K17" s="126">
        <v>0</v>
      </c>
      <c r="L17" s="126">
        <v>0</v>
      </c>
      <c r="M17" s="126">
        <f t="shared" si="1"/>
        <v>0</v>
      </c>
    </row>
    <row r="18" spans="1:13" x14ac:dyDescent="0.35">
      <c r="A18" s="5" t="s">
        <v>5</v>
      </c>
      <c r="B18" s="126">
        <v>0</v>
      </c>
      <c r="C18" s="126">
        <v>0</v>
      </c>
      <c r="D18" s="126">
        <v>0</v>
      </c>
      <c r="E18" s="126">
        <v>0</v>
      </c>
      <c r="F18" s="126">
        <v>0</v>
      </c>
      <c r="G18" s="126">
        <v>0</v>
      </c>
      <c r="H18" s="126">
        <v>0</v>
      </c>
      <c r="I18" s="126">
        <v>0</v>
      </c>
      <c r="J18" s="126">
        <v>0</v>
      </c>
      <c r="K18" s="126">
        <v>0</v>
      </c>
      <c r="L18" s="126">
        <v>0</v>
      </c>
      <c r="M18" s="126">
        <f t="shared" si="1"/>
        <v>0</v>
      </c>
    </row>
    <row r="19" spans="1:13" x14ac:dyDescent="0.35">
      <c r="A19" s="5" t="s">
        <v>6</v>
      </c>
      <c r="B19" s="126">
        <v>0</v>
      </c>
      <c r="C19" s="126">
        <v>0</v>
      </c>
      <c r="D19" s="126">
        <v>0</v>
      </c>
      <c r="E19" s="126">
        <v>0</v>
      </c>
      <c r="F19" s="126">
        <v>0</v>
      </c>
      <c r="G19" s="126">
        <v>0</v>
      </c>
      <c r="H19" s="126">
        <v>0</v>
      </c>
      <c r="I19" s="126">
        <v>0</v>
      </c>
      <c r="J19" s="126">
        <v>0</v>
      </c>
      <c r="K19" s="126">
        <v>0</v>
      </c>
      <c r="L19" s="126">
        <v>0</v>
      </c>
      <c r="M19" s="126">
        <f t="shared" si="1"/>
        <v>0</v>
      </c>
    </row>
    <row r="20" spans="1:13" x14ac:dyDescent="0.35">
      <c r="A20" s="5" t="s">
        <v>7</v>
      </c>
      <c r="B20" s="126">
        <v>0</v>
      </c>
      <c r="C20" s="126">
        <v>0</v>
      </c>
      <c r="D20" s="126">
        <v>0</v>
      </c>
      <c r="E20" s="126">
        <v>0</v>
      </c>
      <c r="F20" s="126">
        <v>0</v>
      </c>
      <c r="G20" s="126">
        <v>0</v>
      </c>
      <c r="H20" s="126">
        <v>0</v>
      </c>
      <c r="I20" s="126">
        <v>0</v>
      </c>
      <c r="J20" s="126">
        <v>0</v>
      </c>
      <c r="K20" s="126">
        <v>0</v>
      </c>
      <c r="L20" s="126">
        <v>0</v>
      </c>
      <c r="M20" s="126">
        <f t="shared" si="1"/>
        <v>0</v>
      </c>
    </row>
    <row r="21" spans="1:13" x14ac:dyDescent="0.35">
      <c r="A21" s="5" t="s">
        <v>12</v>
      </c>
      <c r="B21" s="401" t="s">
        <v>430</v>
      </c>
      <c r="C21" s="401"/>
      <c r="D21" s="401"/>
      <c r="E21" s="401"/>
      <c r="F21" s="401"/>
      <c r="G21" s="401"/>
      <c r="H21" s="401"/>
      <c r="I21" s="401"/>
      <c r="J21" s="401"/>
      <c r="K21" s="401"/>
      <c r="L21" s="401"/>
      <c r="M21" s="401"/>
    </row>
    <row r="22" spans="1:13" ht="43.5" x14ac:dyDescent="0.35">
      <c r="A22" s="5" t="s">
        <v>13</v>
      </c>
      <c r="B22" s="290" t="s">
        <v>431</v>
      </c>
      <c r="C22" s="290"/>
      <c r="D22" s="290"/>
      <c r="E22" s="290"/>
      <c r="F22" s="290"/>
      <c r="G22" s="290"/>
      <c r="H22" s="290"/>
      <c r="I22" s="290"/>
      <c r="J22" s="290"/>
      <c r="K22" s="290"/>
      <c r="L22" s="290"/>
      <c r="M22" s="290"/>
    </row>
    <row r="25" spans="1:13" x14ac:dyDescent="0.35">
      <c r="A25" s="289" t="s">
        <v>14</v>
      </c>
      <c r="B25" s="289"/>
      <c r="C25" s="289"/>
      <c r="D25" s="289"/>
      <c r="E25" s="289"/>
      <c r="F25" s="289"/>
      <c r="G25" s="289"/>
      <c r="H25" s="289"/>
      <c r="I25" s="289"/>
      <c r="J25" s="289"/>
    </row>
    <row r="26" spans="1:13" x14ac:dyDescent="0.35">
      <c r="A26" s="291" t="s">
        <v>15</v>
      </c>
      <c r="B26" s="291"/>
      <c r="C26" s="291"/>
      <c r="D26" s="291"/>
      <c r="E26" s="291"/>
      <c r="F26" s="291"/>
      <c r="G26" s="291"/>
      <c r="H26" s="291"/>
      <c r="I26" s="291"/>
      <c r="J26" s="291"/>
    </row>
    <row r="27" spans="1:13" x14ac:dyDescent="0.35">
      <c r="A27" s="290" t="s">
        <v>16</v>
      </c>
      <c r="B27" s="290"/>
      <c r="C27" s="6">
        <v>0</v>
      </c>
      <c r="D27" s="5">
        <v>1</v>
      </c>
      <c r="E27" s="5">
        <v>2</v>
      </c>
      <c r="F27" s="5">
        <v>3</v>
      </c>
      <c r="G27" s="5">
        <v>5</v>
      </c>
      <c r="H27" s="5">
        <v>10</v>
      </c>
      <c r="I27" s="292" t="s">
        <v>3</v>
      </c>
      <c r="J27" s="292"/>
    </row>
    <row r="28" spans="1:13" ht="43.5" x14ac:dyDescent="0.35">
      <c r="A28" s="125" t="s">
        <v>17</v>
      </c>
      <c r="B28" s="5" t="s">
        <v>20</v>
      </c>
      <c r="C28" s="125"/>
      <c r="D28" s="125"/>
      <c r="E28" s="125"/>
      <c r="F28" s="125"/>
      <c r="G28" s="125"/>
      <c r="H28" s="125"/>
      <c r="I28" s="290"/>
      <c r="J28" s="290"/>
    </row>
    <row r="29" spans="1:13" ht="87" x14ac:dyDescent="0.35">
      <c r="A29" s="125" t="s">
        <v>18</v>
      </c>
      <c r="B29" s="5" t="s">
        <v>21</v>
      </c>
      <c r="C29" s="125"/>
      <c r="D29" s="125"/>
      <c r="E29" s="125"/>
      <c r="F29" s="125"/>
      <c r="G29" s="125"/>
      <c r="H29" s="125"/>
      <c r="I29" s="294"/>
      <c r="J29" s="296"/>
    </row>
    <row r="30" spans="1:13" ht="87" x14ac:dyDescent="0.35">
      <c r="A30" s="125" t="s">
        <v>19</v>
      </c>
      <c r="B30" s="7" t="s">
        <v>22</v>
      </c>
      <c r="C30" s="125"/>
      <c r="D30" s="125"/>
      <c r="E30" s="125"/>
      <c r="F30" s="125"/>
      <c r="G30" s="125"/>
      <c r="H30" s="125"/>
      <c r="I30" s="290"/>
      <c r="J30" s="290"/>
    </row>
    <row r="31" spans="1:13" ht="29" x14ac:dyDescent="0.35">
      <c r="A31" s="8"/>
      <c r="B31" s="5" t="s">
        <v>23</v>
      </c>
      <c r="C31" s="125"/>
      <c r="D31" s="125"/>
      <c r="E31" s="125"/>
      <c r="F31" s="125"/>
      <c r="G31" s="125"/>
      <c r="H31" s="125"/>
      <c r="I31" s="290"/>
      <c r="J31" s="290"/>
    </row>
    <row r="32" spans="1:13" ht="43.5" x14ac:dyDescent="0.35">
      <c r="A32" s="290" t="s">
        <v>24</v>
      </c>
      <c r="B32" s="5" t="s">
        <v>20</v>
      </c>
      <c r="C32" s="290" t="s">
        <v>432</v>
      </c>
      <c r="D32" s="290"/>
      <c r="E32" s="290"/>
      <c r="F32" s="290"/>
      <c r="G32" s="290"/>
      <c r="H32" s="290"/>
      <c r="I32" s="290"/>
      <c r="J32" s="290"/>
    </row>
    <row r="33" spans="1:10" ht="87" x14ac:dyDescent="0.35">
      <c r="A33" s="290"/>
      <c r="B33" s="5" t="s">
        <v>21</v>
      </c>
      <c r="C33" s="290" t="s">
        <v>432</v>
      </c>
      <c r="D33" s="290"/>
      <c r="E33" s="290"/>
      <c r="F33" s="290"/>
      <c r="G33" s="290"/>
      <c r="H33" s="290"/>
      <c r="I33" s="290"/>
      <c r="J33" s="290"/>
    </row>
    <row r="34" spans="1:10" ht="87" x14ac:dyDescent="0.35">
      <c r="A34" s="290"/>
      <c r="B34" s="7" t="s">
        <v>25</v>
      </c>
      <c r="C34" s="290" t="s">
        <v>433</v>
      </c>
      <c r="D34" s="290"/>
      <c r="E34" s="290"/>
      <c r="F34" s="290"/>
      <c r="G34" s="290"/>
      <c r="H34" s="290"/>
      <c r="I34" s="290"/>
      <c r="J34" s="290"/>
    </row>
    <row r="35" spans="1:10" ht="29" x14ac:dyDescent="0.35">
      <c r="A35" s="290"/>
      <c r="B35" s="5" t="s">
        <v>23</v>
      </c>
      <c r="C35" s="125"/>
      <c r="D35" s="125"/>
      <c r="E35" s="125"/>
      <c r="F35" s="125"/>
      <c r="G35" s="125"/>
      <c r="H35" s="125"/>
      <c r="I35" s="290"/>
      <c r="J35" s="290"/>
    </row>
    <row r="36" spans="1:10" ht="43.5" x14ac:dyDescent="0.35">
      <c r="A36" s="290" t="s">
        <v>26</v>
      </c>
      <c r="B36" s="5" t="s">
        <v>375</v>
      </c>
      <c r="C36" s="294" t="s">
        <v>435</v>
      </c>
      <c r="D36" s="295"/>
      <c r="E36" s="295"/>
      <c r="F36" s="295"/>
      <c r="G36" s="295"/>
      <c r="H36" s="295"/>
      <c r="I36" s="295"/>
      <c r="J36" s="296"/>
    </row>
    <row r="37" spans="1:10" ht="72.5" x14ac:dyDescent="0.35">
      <c r="A37" s="290"/>
      <c r="B37" s="5" t="s">
        <v>434</v>
      </c>
      <c r="C37" s="294" t="s">
        <v>436</v>
      </c>
      <c r="D37" s="295"/>
      <c r="E37" s="295"/>
      <c r="F37" s="295"/>
      <c r="G37" s="295"/>
      <c r="H37" s="295"/>
      <c r="I37" s="295"/>
      <c r="J37" s="296"/>
    </row>
    <row r="38" spans="1:10" ht="43.5" x14ac:dyDescent="0.35">
      <c r="A38" s="125" t="s">
        <v>13</v>
      </c>
      <c r="B38" s="294" t="s">
        <v>437</v>
      </c>
      <c r="C38" s="295"/>
      <c r="D38" s="295"/>
      <c r="E38" s="295"/>
      <c r="F38" s="295"/>
      <c r="G38" s="295"/>
      <c r="H38" s="295"/>
      <c r="I38" s="295"/>
      <c r="J38" s="296"/>
    </row>
  </sheetData>
  <mergeCells count="22">
    <mergeCell ref="I30:J30"/>
    <mergeCell ref="A1:M1"/>
    <mergeCell ref="A2:A3"/>
    <mergeCell ref="B2:M2"/>
    <mergeCell ref="B21:M21"/>
    <mergeCell ref="B22:M22"/>
    <mergeCell ref="A25:J25"/>
    <mergeCell ref="A26:J26"/>
    <mergeCell ref="A27:B27"/>
    <mergeCell ref="I27:J27"/>
    <mergeCell ref="I28:J28"/>
    <mergeCell ref="I29:J29"/>
    <mergeCell ref="A36:A37"/>
    <mergeCell ref="C36:J36"/>
    <mergeCell ref="B38:J38"/>
    <mergeCell ref="C37:J37"/>
    <mergeCell ref="I31:J31"/>
    <mergeCell ref="A32:A35"/>
    <mergeCell ref="C32:J32"/>
    <mergeCell ref="C33:J33"/>
    <mergeCell ref="C34:J34"/>
    <mergeCell ref="I35:J35"/>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workbookViewId="0">
      <selection activeCell="M4" sqref="M4:M20"/>
    </sheetView>
  </sheetViews>
  <sheetFormatPr defaultRowHeight="14.5" x14ac:dyDescent="0.35"/>
  <cols>
    <col min="1" max="1" width="33.7265625" customWidth="1"/>
  </cols>
  <sheetData>
    <row r="1" spans="1:16" x14ac:dyDescent="0.35">
      <c r="A1" s="289"/>
      <c r="B1" s="289"/>
      <c r="C1" s="289"/>
      <c r="D1" s="289"/>
      <c r="E1" s="289"/>
      <c r="F1" s="289"/>
      <c r="G1" s="289"/>
      <c r="H1" s="289"/>
      <c r="I1" s="289"/>
      <c r="J1" s="289"/>
      <c r="K1" s="289"/>
      <c r="L1" s="289"/>
      <c r="M1" s="289"/>
    </row>
    <row r="2" spans="1:16" x14ac:dyDescent="0.35">
      <c r="A2" s="290" t="s">
        <v>1</v>
      </c>
      <c r="B2" s="291" t="s">
        <v>2</v>
      </c>
      <c r="C2" s="291"/>
      <c r="D2" s="291"/>
      <c r="E2" s="291"/>
      <c r="F2" s="291"/>
      <c r="G2" s="291"/>
      <c r="H2" s="291"/>
      <c r="I2" s="291"/>
      <c r="J2" s="291"/>
      <c r="K2" s="291"/>
      <c r="L2" s="291"/>
      <c r="M2" s="291"/>
    </row>
    <row r="3" spans="1:16" ht="29" x14ac:dyDescent="0.35">
      <c r="A3" s="290"/>
      <c r="B3" s="1">
        <v>0</v>
      </c>
      <c r="C3" s="1">
        <v>1</v>
      </c>
      <c r="D3" s="1">
        <v>2</v>
      </c>
      <c r="E3" s="1">
        <v>3</v>
      </c>
      <c r="F3" s="1">
        <v>4</v>
      </c>
      <c r="G3" s="1">
        <v>5</v>
      </c>
      <c r="H3" s="1">
        <v>6</v>
      </c>
      <c r="I3" s="1">
        <v>7</v>
      </c>
      <c r="J3" s="1">
        <v>8</v>
      </c>
      <c r="K3" s="1">
        <v>9</v>
      </c>
      <c r="L3" s="1">
        <v>10</v>
      </c>
      <c r="M3" s="2" t="s">
        <v>3</v>
      </c>
    </row>
    <row r="4" spans="1:16" x14ac:dyDescent="0.35">
      <c r="A4" s="3" t="s">
        <v>4</v>
      </c>
      <c r="B4" s="126">
        <f>SUM(B5:B7)</f>
        <v>0</v>
      </c>
      <c r="C4" s="126">
        <f t="shared" ref="C4:L4" si="0">SUM(C5:C7)</f>
        <v>0</v>
      </c>
      <c r="D4" s="126">
        <f t="shared" si="0"/>
        <v>0</v>
      </c>
      <c r="E4" s="126">
        <f t="shared" si="0"/>
        <v>0</v>
      </c>
      <c r="F4" s="126">
        <f t="shared" si="0"/>
        <v>0</v>
      </c>
      <c r="G4" s="126">
        <f t="shared" si="0"/>
        <v>0</v>
      </c>
      <c r="H4" s="126">
        <f t="shared" si="0"/>
        <v>0</v>
      </c>
      <c r="I4" s="126">
        <f t="shared" si="0"/>
        <v>0</v>
      </c>
      <c r="J4" s="126">
        <f t="shared" si="0"/>
        <v>0</v>
      </c>
      <c r="K4" s="126">
        <f t="shared" si="0"/>
        <v>0</v>
      </c>
      <c r="L4" s="126">
        <f t="shared" si="0"/>
        <v>0</v>
      </c>
      <c r="M4" s="228">
        <f>SUM(B4:L4)</f>
        <v>0</v>
      </c>
    </row>
    <row r="5" spans="1:16" x14ac:dyDescent="0.35">
      <c r="A5" s="5" t="s">
        <v>5</v>
      </c>
      <c r="B5" s="126">
        <v>0</v>
      </c>
      <c r="C5" s="126">
        <v>0</v>
      </c>
      <c r="D5" s="126">
        <v>0</v>
      </c>
      <c r="E5" s="126">
        <v>0</v>
      </c>
      <c r="F5" s="126">
        <v>0</v>
      </c>
      <c r="G5" s="126">
        <v>0</v>
      </c>
      <c r="H5" s="126">
        <v>0</v>
      </c>
      <c r="I5" s="126">
        <v>0</v>
      </c>
      <c r="J5" s="126">
        <v>0</v>
      </c>
      <c r="K5" s="126">
        <v>0</v>
      </c>
      <c r="L5" s="126">
        <v>0</v>
      </c>
      <c r="M5" s="228">
        <f t="shared" ref="M5:M20" si="1">SUM(B5:L5)</f>
        <v>0</v>
      </c>
    </row>
    <row r="6" spans="1:16" x14ac:dyDescent="0.35">
      <c r="A6" s="5" t="s">
        <v>6</v>
      </c>
      <c r="B6" s="126">
        <v>0</v>
      </c>
      <c r="C6" s="126">
        <v>0</v>
      </c>
      <c r="D6" s="126">
        <v>0</v>
      </c>
      <c r="E6" s="126">
        <v>0</v>
      </c>
      <c r="F6" s="126">
        <v>0</v>
      </c>
      <c r="G6" s="126">
        <v>0</v>
      </c>
      <c r="H6" s="126">
        <v>0</v>
      </c>
      <c r="I6" s="126">
        <v>0</v>
      </c>
      <c r="J6" s="126">
        <v>0</v>
      </c>
      <c r="K6" s="126">
        <v>0</v>
      </c>
      <c r="L6" s="126">
        <v>0</v>
      </c>
      <c r="M6" s="228">
        <f t="shared" si="1"/>
        <v>0</v>
      </c>
    </row>
    <row r="7" spans="1:16" x14ac:dyDescent="0.35">
      <c r="A7" s="5" t="s">
        <v>7</v>
      </c>
      <c r="B7" s="126">
        <v>0</v>
      </c>
      <c r="C7" s="126">
        <v>0</v>
      </c>
      <c r="D7" s="126">
        <v>0</v>
      </c>
      <c r="E7" s="126">
        <v>0</v>
      </c>
      <c r="F7" s="126">
        <v>0</v>
      </c>
      <c r="G7" s="126">
        <v>0</v>
      </c>
      <c r="H7" s="126">
        <v>0</v>
      </c>
      <c r="I7" s="126">
        <v>0</v>
      </c>
      <c r="J7" s="126">
        <v>0</v>
      </c>
      <c r="K7" s="126">
        <v>0</v>
      </c>
      <c r="L7" s="126">
        <v>0</v>
      </c>
      <c r="M7" s="228">
        <f t="shared" si="1"/>
        <v>0</v>
      </c>
    </row>
    <row r="8" spans="1:16" x14ac:dyDescent="0.35">
      <c r="A8" s="3" t="s">
        <v>8</v>
      </c>
      <c r="B8" s="126">
        <f>SUM(B9:B11)</f>
        <v>0.08</v>
      </c>
      <c r="C8" s="126">
        <f t="shared" ref="C8:L8" si="2">SUM(C9:C11)</f>
        <v>1.44</v>
      </c>
      <c r="D8" s="126">
        <f t="shared" si="2"/>
        <v>0.48</v>
      </c>
      <c r="E8" s="126">
        <f t="shared" si="2"/>
        <v>0.68</v>
      </c>
      <c r="F8" s="126">
        <f t="shared" si="2"/>
        <v>0.68</v>
      </c>
      <c r="G8" s="126">
        <f t="shared" si="2"/>
        <v>0.68</v>
      </c>
      <c r="H8" s="126">
        <f t="shared" si="2"/>
        <v>0.68</v>
      </c>
      <c r="I8" s="126">
        <f t="shared" si="2"/>
        <v>0.68</v>
      </c>
      <c r="J8" s="126">
        <f t="shared" si="2"/>
        <v>0.68</v>
      </c>
      <c r="K8" s="126">
        <f t="shared" si="2"/>
        <v>0.68</v>
      </c>
      <c r="L8" s="126">
        <f t="shared" si="2"/>
        <v>0</v>
      </c>
      <c r="M8" s="228">
        <f t="shared" si="1"/>
        <v>6.7599999999999989</v>
      </c>
    </row>
    <row r="9" spans="1:16" x14ac:dyDescent="0.35">
      <c r="A9" s="5" t="s">
        <v>5</v>
      </c>
      <c r="B9" s="126">
        <v>0.08</v>
      </c>
      <c r="C9" s="126">
        <v>1.44</v>
      </c>
      <c r="D9" s="126">
        <v>0.48</v>
      </c>
      <c r="E9" s="126">
        <v>0.68</v>
      </c>
      <c r="F9" s="126">
        <v>0.68</v>
      </c>
      <c r="G9" s="126">
        <v>0.68</v>
      </c>
      <c r="H9" s="126">
        <v>0.68</v>
      </c>
      <c r="I9" s="126">
        <v>0.68</v>
      </c>
      <c r="J9" s="126">
        <v>0.68</v>
      </c>
      <c r="K9" s="126">
        <v>0.68</v>
      </c>
      <c r="L9" s="126">
        <v>0</v>
      </c>
      <c r="M9" s="228">
        <f t="shared" si="1"/>
        <v>6.7599999999999989</v>
      </c>
    </row>
    <row r="10" spans="1:16" x14ac:dyDescent="0.35">
      <c r="A10" s="5" t="s">
        <v>6</v>
      </c>
      <c r="B10" s="126">
        <v>0</v>
      </c>
      <c r="C10" s="126">
        <v>0</v>
      </c>
      <c r="D10" s="126">
        <v>0</v>
      </c>
      <c r="E10" s="126">
        <v>0</v>
      </c>
      <c r="F10" s="126">
        <v>0</v>
      </c>
      <c r="G10" s="126">
        <v>0</v>
      </c>
      <c r="H10" s="126">
        <v>0</v>
      </c>
      <c r="I10" s="126">
        <v>0</v>
      </c>
      <c r="J10" s="126">
        <v>0</v>
      </c>
      <c r="K10" s="126">
        <v>0</v>
      </c>
      <c r="L10" s="126">
        <v>0</v>
      </c>
      <c r="M10" s="228">
        <f t="shared" si="1"/>
        <v>0</v>
      </c>
    </row>
    <row r="11" spans="1:16" x14ac:dyDescent="0.35">
      <c r="A11" s="5" t="s">
        <v>7</v>
      </c>
      <c r="B11" s="126">
        <v>0</v>
      </c>
      <c r="C11" s="126">
        <v>0</v>
      </c>
      <c r="D11" s="126">
        <v>0</v>
      </c>
      <c r="E11" s="126">
        <v>0</v>
      </c>
      <c r="F11" s="126">
        <v>0</v>
      </c>
      <c r="G11" s="126">
        <v>0</v>
      </c>
      <c r="H11" s="126">
        <v>0</v>
      </c>
      <c r="I11" s="126">
        <v>0</v>
      </c>
      <c r="J11" s="126">
        <v>0</v>
      </c>
      <c r="K11" s="126">
        <v>0</v>
      </c>
      <c r="L11" s="126">
        <v>0</v>
      </c>
      <c r="M11" s="228">
        <f t="shared" si="1"/>
        <v>0</v>
      </c>
    </row>
    <row r="12" spans="1:16" x14ac:dyDescent="0.35">
      <c r="A12" s="3" t="s">
        <v>11</v>
      </c>
      <c r="B12" s="126">
        <f>SUM(B13:B15)</f>
        <v>-0.08</v>
      </c>
      <c r="C12" s="126">
        <f t="shared" ref="C12:L12" si="3">SUM(C13:C15)</f>
        <v>-1.44</v>
      </c>
      <c r="D12" s="126">
        <f t="shared" si="3"/>
        <v>-0.48</v>
      </c>
      <c r="E12" s="126">
        <f t="shared" si="3"/>
        <v>-0.68</v>
      </c>
      <c r="F12" s="126">
        <f t="shared" si="3"/>
        <v>-0.68</v>
      </c>
      <c r="G12" s="126">
        <f t="shared" si="3"/>
        <v>-0.68</v>
      </c>
      <c r="H12" s="126">
        <f t="shared" si="3"/>
        <v>-0.68</v>
      </c>
      <c r="I12" s="126">
        <f t="shared" si="3"/>
        <v>-0.68</v>
      </c>
      <c r="J12" s="126">
        <f t="shared" si="3"/>
        <v>-0.68</v>
      </c>
      <c r="K12" s="126">
        <f t="shared" si="3"/>
        <v>-0.68</v>
      </c>
      <c r="L12" s="126">
        <f t="shared" si="3"/>
        <v>0</v>
      </c>
      <c r="M12" s="228">
        <f t="shared" si="1"/>
        <v>-6.7599999999999989</v>
      </c>
    </row>
    <row r="13" spans="1:16" ht="15" thickBot="1" x14ac:dyDescent="0.4">
      <c r="A13" s="5" t="s">
        <v>5</v>
      </c>
      <c r="B13" s="126">
        <v>-0.08</v>
      </c>
      <c r="C13" s="126">
        <v>-1.44</v>
      </c>
      <c r="D13" s="126">
        <v>-0.48</v>
      </c>
      <c r="E13" s="126">
        <v>-0.68</v>
      </c>
      <c r="F13" s="126">
        <v>-0.68</v>
      </c>
      <c r="G13" s="126">
        <v>-0.68</v>
      </c>
      <c r="H13" s="126">
        <v>-0.68</v>
      </c>
      <c r="I13" s="126">
        <v>-0.68</v>
      </c>
      <c r="J13" s="126">
        <v>-0.68</v>
      </c>
      <c r="K13" s="126">
        <v>-0.68</v>
      </c>
      <c r="L13" s="126">
        <v>0</v>
      </c>
      <c r="M13" s="228">
        <f t="shared" si="1"/>
        <v>-6.7599999999999989</v>
      </c>
    </row>
    <row r="14" spans="1:16" ht="15" thickBot="1" x14ac:dyDescent="0.4">
      <c r="A14" s="5" t="s">
        <v>6</v>
      </c>
      <c r="B14" s="126">
        <v>0</v>
      </c>
      <c r="C14" s="126">
        <v>0</v>
      </c>
      <c r="D14" s="126">
        <v>0</v>
      </c>
      <c r="E14" s="126">
        <v>0</v>
      </c>
      <c r="F14" s="126">
        <v>0</v>
      </c>
      <c r="G14" s="126">
        <v>0</v>
      </c>
      <c r="H14" s="126">
        <v>0</v>
      </c>
      <c r="I14" s="126">
        <v>0</v>
      </c>
      <c r="J14" s="126">
        <v>0</v>
      </c>
      <c r="K14" s="126">
        <v>0</v>
      </c>
      <c r="L14" s="126">
        <v>0</v>
      </c>
      <c r="M14" s="228">
        <f t="shared" si="1"/>
        <v>0</v>
      </c>
      <c r="O14" s="67"/>
      <c r="P14" s="74"/>
    </row>
    <row r="15" spans="1:16" ht="15" thickBot="1" x14ac:dyDescent="0.4">
      <c r="A15" s="5" t="s">
        <v>7</v>
      </c>
      <c r="B15" s="126">
        <v>0</v>
      </c>
      <c r="C15" s="126">
        <v>0</v>
      </c>
      <c r="D15" s="126">
        <v>0</v>
      </c>
      <c r="E15" s="126">
        <v>0</v>
      </c>
      <c r="F15" s="126">
        <v>0</v>
      </c>
      <c r="G15" s="126">
        <v>0</v>
      </c>
      <c r="H15" s="126">
        <v>0</v>
      </c>
      <c r="I15" s="126">
        <v>0</v>
      </c>
      <c r="J15" s="126">
        <v>0</v>
      </c>
      <c r="K15" s="126">
        <v>0</v>
      </c>
      <c r="L15" s="126">
        <v>0</v>
      </c>
      <c r="M15" s="228">
        <f t="shared" si="1"/>
        <v>0</v>
      </c>
      <c r="O15" s="67"/>
      <c r="P15" s="74"/>
    </row>
    <row r="16" spans="1:16" ht="29" x14ac:dyDescent="0.35">
      <c r="A16" s="3" t="s">
        <v>9</v>
      </c>
      <c r="B16" s="126">
        <v>0.46</v>
      </c>
      <c r="C16" s="126">
        <v>7.94</v>
      </c>
      <c r="D16" s="126">
        <v>2.63</v>
      </c>
      <c r="E16" s="126">
        <v>0</v>
      </c>
      <c r="F16" s="126">
        <v>0</v>
      </c>
      <c r="G16" s="126">
        <v>0</v>
      </c>
      <c r="H16" s="126">
        <v>0</v>
      </c>
      <c r="I16" s="126">
        <v>0</v>
      </c>
      <c r="J16" s="126">
        <v>0</v>
      </c>
      <c r="K16" s="126">
        <v>0</v>
      </c>
      <c r="L16" s="126">
        <v>0</v>
      </c>
      <c r="M16" s="228">
        <f t="shared" si="1"/>
        <v>11.030000000000001</v>
      </c>
    </row>
    <row r="17" spans="1:13" x14ac:dyDescent="0.35">
      <c r="A17" s="3" t="s">
        <v>10</v>
      </c>
      <c r="B17" s="126">
        <f>SUM(B18:B20)</f>
        <v>0</v>
      </c>
      <c r="C17" s="126">
        <v>0</v>
      </c>
      <c r="D17" s="126">
        <v>0</v>
      </c>
      <c r="E17" s="126">
        <v>0</v>
      </c>
      <c r="F17" s="126">
        <v>0</v>
      </c>
      <c r="G17" s="126">
        <v>0</v>
      </c>
      <c r="H17" s="126">
        <v>0</v>
      </c>
      <c r="I17" s="126">
        <v>0</v>
      </c>
      <c r="J17" s="126">
        <v>0</v>
      </c>
      <c r="K17" s="126">
        <v>0</v>
      </c>
      <c r="L17" s="126">
        <v>0</v>
      </c>
      <c r="M17" s="228">
        <f t="shared" si="1"/>
        <v>0</v>
      </c>
    </row>
    <row r="18" spans="1:13" x14ac:dyDescent="0.35">
      <c r="A18" s="5" t="s">
        <v>5</v>
      </c>
      <c r="B18" s="126">
        <v>0</v>
      </c>
      <c r="C18" s="126">
        <v>0</v>
      </c>
      <c r="D18" s="126">
        <v>0</v>
      </c>
      <c r="E18" s="126">
        <v>0</v>
      </c>
      <c r="F18" s="126">
        <v>0</v>
      </c>
      <c r="G18" s="126">
        <v>0</v>
      </c>
      <c r="H18" s="126">
        <v>0</v>
      </c>
      <c r="I18" s="126">
        <v>0</v>
      </c>
      <c r="J18" s="126">
        <v>0</v>
      </c>
      <c r="K18" s="126">
        <v>0</v>
      </c>
      <c r="L18" s="126">
        <v>0</v>
      </c>
      <c r="M18" s="228">
        <f t="shared" si="1"/>
        <v>0</v>
      </c>
    </row>
    <row r="19" spans="1:13" x14ac:dyDescent="0.35">
      <c r="A19" s="5" t="s">
        <v>6</v>
      </c>
      <c r="B19" s="126">
        <v>0</v>
      </c>
      <c r="C19" s="126">
        <v>0</v>
      </c>
      <c r="D19" s="126">
        <v>0</v>
      </c>
      <c r="E19" s="126">
        <v>0</v>
      </c>
      <c r="F19" s="126">
        <v>0</v>
      </c>
      <c r="G19" s="126">
        <v>0</v>
      </c>
      <c r="H19" s="126">
        <v>0</v>
      </c>
      <c r="I19" s="126">
        <v>0</v>
      </c>
      <c r="J19" s="126">
        <v>0</v>
      </c>
      <c r="K19" s="126">
        <v>0</v>
      </c>
      <c r="L19" s="126">
        <v>0</v>
      </c>
      <c r="M19" s="228">
        <f t="shared" si="1"/>
        <v>0</v>
      </c>
    </row>
    <row r="20" spans="1:13" x14ac:dyDescent="0.35">
      <c r="A20" s="5" t="s">
        <v>7</v>
      </c>
      <c r="B20" s="126">
        <v>0</v>
      </c>
      <c r="C20" s="126">
        <v>0</v>
      </c>
      <c r="D20" s="126">
        <v>0</v>
      </c>
      <c r="E20" s="126">
        <v>0</v>
      </c>
      <c r="F20" s="126">
        <v>0</v>
      </c>
      <c r="G20" s="126">
        <v>0</v>
      </c>
      <c r="H20" s="126">
        <v>0</v>
      </c>
      <c r="I20" s="126">
        <v>0</v>
      </c>
      <c r="J20" s="126">
        <v>0</v>
      </c>
      <c r="K20" s="126">
        <v>0</v>
      </c>
      <c r="L20" s="126">
        <v>0</v>
      </c>
      <c r="M20" s="228">
        <f t="shared" si="1"/>
        <v>0</v>
      </c>
    </row>
    <row r="21" spans="1:13" ht="48" customHeight="1" x14ac:dyDescent="0.35">
      <c r="A21" s="5" t="s">
        <v>12</v>
      </c>
      <c r="B21" s="290" t="s">
        <v>413</v>
      </c>
      <c r="C21" s="290"/>
      <c r="D21" s="290"/>
      <c r="E21" s="290"/>
      <c r="F21" s="290"/>
      <c r="G21" s="290"/>
      <c r="H21" s="290"/>
      <c r="I21" s="290"/>
      <c r="J21" s="290"/>
      <c r="K21" s="290"/>
      <c r="L21" s="290"/>
      <c r="M21" s="290"/>
    </row>
    <row r="22" spans="1:13" ht="43.5" x14ac:dyDescent="0.35">
      <c r="A22" s="5" t="s">
        <v>13</v>
      </c>
      <c r="B22" s="290" t="s">
        <v>414</v>
      </c>
      <c r="C22" s="290"/>
      <c r="D22" s="290"/>
      <c r="E22" s="290"/>
      <c r="F22" s="290"/>
      <c r="G22" s="290"/>
      <c r="H22" s="290"/>
      <c r="I22" s="290"/>
      <c r="J22" s="290"/>
      <c r="K22" s="290"/>
      <c r="L22" s="290"/>
      <c r="M22" s="290"/>
    </row>
    <row r="25" spans="1:13" x14ac:dyDescent="0.35">
      <c r="A25" s="289" t="s">
        <v>14</v>
      </c>
      <c r="B25" s="289"/>
      <c r="C25" s="289"/>
      <c r="D25" s="289"/>
      <c r="E25" s="289"/>
      <c r="F25" s="289"/>
      <c r="G25" s="289"/>
      <c r="H25" s="289"/>
      <c r="I25" s="289"/>
      <c r="J25" s="289"/>
    </row>
    <row r="26" spans="1:13" x14ac:dyDescent="0.35">
      <c r="A26" s="291" t="s">
        <v>15</v>
      </c>
      <c r="B26" s="291"/>
      <c r="C26" s="291"/>
      <c r="D26" s="291"/>
      <c r="E26" s="291"/>
      <c r="F26" s="291"/>
      <c r="G26" s="291"/>
      <c r="H26" s="291"/>
      <c r="I26" s="291"/>
      <c r="J26" s="291"/>
    </row>
    <row r="27" spans="1:13" x14ac:dyDescent="0.35">
      <c r="A27" s="290" t="s">
        <v>16</v>
      </c>
      <c r="B27" s="290"/>
      <c r="C27" s="6">
        <v>0</v>
      </c>
      <c r="D27" s="5">
        <v>1</v>
      </c>
      <c r="E27" s="5">
        <v>2</v>
      </c>
      <c r="F27" s="5">
        <v>3</v>
      </c>
      <c r="G27" s="5">
        <v>5</v>
      </c>
      <c r="H27" s="5">
        <v>10</v>
      </c>
      <c r="I27" s="292" t="s">
        <v>3</v>
      </c>
      <c r="J27" s="292"/>
    </row>
    <row r="28" spans="1:13" ht="43.5" x14ac:dyDescent="0.35">
      <c r="A28" s="125" t="s">
        <v>17</v>
      </c>
      <c r="B28" s="5" t="s">
        <v>20</v>
      </c>
      <c r="C28" s="125"/>
      <c r="D28" s="125"/>
      <c r="E28" s="125"/>
      <c r="F28" s="125"/>
      <c r="G28" s="125"/>
      <c r="H28" s="125"/>
      <c r="I28" s="290"/>
      <c r="J28" s="290"/>
    </row>
    <row r="29" spans="1:13" ht="87" x14ac:dyDescent="0.35">
      <c r="A29" s="125" t="s">
        <v>18</v>
      </c>
      <c r="B29" s="5" t="s">
        <v>21</v>
      </c>
      <c r="C29" s="125"/>
      <c r="D29" s="125"/>
      <c r="E29" s="125"/>
      <c r="F29" s="125"/>
      <c r="G29" s="125"/>
      <c r="H29" s="125"/>
      <c r="I29" s="294"/>
      <c r="J29" s="296"/>
    </row>
    <row r="30" spans="1:13" ht="87" x14ac:dyDescent="0.35">
      <c r="A30" s="125" t="s">
        <v>19</v>
      </c>
      <c r="B30" s="7" t="s">
        <v>22</v>
      </c>
      <c r="C30" s="125"/>
      <c r="D30" s="125"/>
      <c r="E30" s="125"/>
      <c r="F30" s="125"/>
      <c r="G30" s="125"/>
      <c r="H30" s="125"/>
      <c r="I30" s="290"/>
      <c r="J30" s="290"/>
    </row>
    <row r="31" spans="1:13" ht="29" x14ac:dyDescent="0.35">
      <c r="A31" s="8"/>
      <c r="B31" s="5" t="s">
        <v>23</v>
      </c>
      <c r="C31" s="125"/>
      <c r="D31" s="125"/>
      <c r="E31" s="125"/>
      <c r="F31" s="125"/>
      <c r="G31" s="125"/>
      <c r="H31" s="125"/>
      <c r="I31" s="290"/>
      <c r="J31" s="290"/>
    </row>
    <row r="32" spans="1:13" ht="43.5" x14ac:dyDescent="0.35">
      <c r="A32" s="290" t="s">
        <v>24</v>
      </c>
      <c r="B32" s="5" t="s">
        <v>20</v>
      </c>
      <c r="C32" s="300" t="s">
        <v>415</v>
      </c>
      <c r="D32" s="301"/>
      <c r="E32" s="301"/>
      <c r="F32" s="301"/>
      <c r="G32" s="301"/>
      <c r="H32" s="301"/>
      <c r="I32" s="301"/>
      <c r="J32" s="302"/>
    </row>
    <row r="33" spans="1:10" ht="87" x14ac:dyDescent="0.35">
      <c r="A33" s="290"/>
      <c r="B33" s="5" t="s">
        <v>21</v>
      </c>
      <c r="C33" s="395"/>
      <c r="D33" s="396"/>
      <c r="E33" s="396"/>
      <c r="F33" s="396"/>
      <c r="G33" s="396"/>
      <c r="H33" s="396"/>
      <c r="I33" s="396"/>
      <c r="J33" s="397"/>
    </row>
    <row r="34" spans="1:10" ht="87" x14ac:dyDescent="0.35">
      <c r="A34" s="290"/>
      <c r="B34" s="7" t="s">
        <v>25</v>
      </c>
      <c r="C34" s="303"/>
      <c r="D34" s="304"/>
      <c r="E34" s="304"/>
      <c r="F34" s="304"/>
      <c r="G34" s="304"/>
      <c r="H34" s="304"/>
      <c r="I34" s="304"/>
      <c r="J34" s="305"/>
    </row>
    <row r="35" spans="1:10" ht="29" x14ac:dyDescent="0.35">
      <c r="A35" s="290"/>
      <c r="B35" s="5" t="s">
        <v>23</v>
      </c>
      <c r="C35" s="125"/>
      <c r="D35" s="125"/>
      <c r="E35" s="125"/>
      <c r="F35" s="125"/>
      <c r="G35" s="125"/>
      <c r="H35" s="125"/>
      <c r="I35" s="290"/>
      <c r="J35" s="290"/>
    </row>
    <row r="36" spans="1:10" ht="87" x14ac:dyDescent="0.35">
      <c r="A36" s="290" t="s">
        <v>26</v>
      </c>
      <c r="B36" s="5" t="s">
        <v>22</v>
      </c>
      <c r="C36" s="294"/>
      <c r="D36" s="295"/>
      <c r="E36" s="295"/>
      <c r="F36" s="295"/>
      <c r="G36" s="295"/>
      <c r="H36" s="295"/>
      <c r="I36" s="295"/>
      <c r="J36" s="296"/>
    </row>
    <row r="37" spans="1:10" ht="29" x14ac:dyDescent="0.35">
      <c r="A37" s="290"/>
      <c r="B37" s="5" t="s">
        <v>23</v>
      </c>
      <c r="C37" s="125"/>
      <c r="D37" s="125"/>
      <c r="E37" s="125"/>
      <c r="F37" s="125"/>
      <c r="G37" s="125"/>
      <c r="H37" s="125"/>
      <c r="I37" s="290"/>
      <c r="J37" s="290"/>
    </row>
    <row r="38" spans="1:10" ht="43.5" x14ac:dyDescent="0.35">
      <c r="A38" s="125" t="s">
        <v>13</v>
      </c>
      <c r="B38" s="294"/>
      <c r="C38" s="295"/>
      <c r="D38" s="295"/>
      <c r="E38" s="295"/>
      <c r="F38" s="295"/>
      <c r="G38" s="295"/>
      <c r="H38" s="295"/>
      <c r="I38" s="295"/>
      <c r="J38" s="296"/>
    </row>
  </sheetData>
  <mergeCells count="20">
    <mergeCell ref="A25:J25"/>
    <mergeCell ref="A1:M1"/>
    <mergeCell ref="A2:A3"/>
    <mergeCell ref="B2:M2"/>
    <mergeCell ref="B21:M21"/>
    <mergeCell ref="B22:M22"/>
    <mergeCell ref="I31:J31"/>
    <mergeCell ref="A32:A35"/>
    <mergeCell ref="I35:J35"/>
    <mergeCell ref="A26:J26"/>
    <mergeCell ref="A27:B27"/>
    <mergeCell ref="I27:J27"/>
    <mergeCell ref="I28:J28"/>
    <mergeCell ref="I29:J29"/>
    <mergeCell ref="I30:J30"/>
    <mergeCell ref="A36:A37"/>
    <mergeCell ref="C36:J36"/>
    <mergeCell ref="I37:J37"/>
    <mergeCell ref="B38:J38"/>
    <mergeCell ref="C32:J34"/>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38"/>
  <sheetViews>
    <sheetView workbookViewId="0">
      <selection activeCell="B21" sqref="B21:M21"/>
    </sheetView>
  </sheetViews>
  <sheetFormatPr defaultRowHeight="14.5" x14ac:dyDescent="0.35"/>
  <cols>
    <col min="1" max="1" width="33.7265625" customWidth="1"/>
  </cols>
  <sheetData>
    <row r="1" spans="1:16" x14ac:dyDescent="0.35">
      <c r="A1" s="289"/>
      <c r="B1" s="289"/>
      <c r="C1" s="289"/>
      <c r="D1" s="289"/>
      <c r="E1" s="289"/>
      <c r="F1" s="289"/>
      <c r="G1" s="289"/>
      <c r="H1" s="289"/>
      <c r="I1" s="289"/>
      <c r="J1" s="289"/>
      <c r="K1" s="289"/>
      <c r="L1" s="289"/>
      <c r="M1" s="289"/>
    </row>
    <row r="2" spans="1:16" x14ac:dyDescent="0.35">
      <c r="A2" s="290" t="s">
        <v>1</v>
      </c>
      <c r="B2" s="291" t="s">
        <v>2</v>
      </c>
      <c r="C2" s="291"/>
      <c r="D2" s="291"/>
      <c r="E2" s="291"/>
      <c r="F2" s="291"/>
      <c r="G2" s="291"/>
      <c r="H2" s="291"/>
      <c r="I2" s="291"/>
      <c r="J2" s="291"/>
      <c r="K2" s="291"/>
      <c r="L2" s="291"/>
      <c r="M2" s="291"/>
    </row>
    <row r="3" spans="1:16" ht="29" x14ac:dyDescent="0.35">
      <c r="A3" s="290"/>
      <c r="B3" s="1">
        <v>0</v>
      </c>
      <c r="C3" s="1">
        <v>1</v>
      </c>
      <c r="D3" s="1">
        <v>2</v>
      </c>
      <c r="E3" s="1">
        <v>3</v>
      </c>
      <c r="F3" s="1">
        <v>4</v>
      </c>
      <c r="G3" s="1">
        <v>5</v>
      </c>
      <c r="H3" s="1">
        <v>6</v>
      </c>
      <c r="I3" s="1">
        <v>7</v>
      </c>
      <c r="J3" s="1">
        <v>8</v>
      </c>
      <c r="K3" s="1">
        <v>9</v>
      </c>
      <c r="L3" s="1">
        <v>10</v>
      </c>
      <c r="M3" s="2" t="s">
        <v>3</v>
      </c>
    </row>
    <row r="4" spans="1:16" x14ac:dyDescent="0.35">
      <c r="A4" s="3" t="s">
        <v>4</v>
      </c>
      <c r="B4" s="169">
        <f>SUM(B5:B7)</f>
        <v>4.3</v>
      </c>
      <c r="C4" s="169">
        <f t="shared" ref="C4:L4" si="0">SUM(C5:C7)</f>
        <v>8.02</v>
      </c>
      <c r="D4" s="169">
        <f t="shared" si="0"/>
        <v>8.02</v>
      </c>
      <c r="E4" s="169">
        <f t="shared" si="0"/>
        <v>8.02</v>
      </c>
      <c r="F4" s="169">
        <f t="shared" si="0"/>
        <v>0</v>
      </c>
      <c r="G4" s="169">
        <f t="shared" si="0"/>
        <v>0</v>
      </c>
      <c r="H4" s="169">
        <f t="shared" si="0"/>
        <v>0</v>
      </c>
      <c r="I4" s="169">
        <f t="shared" si="0"/>
        <v>0</v>
      </c>
      <c r="J4" s="169">
        <f t="shared" si="0"/>
        <v>0</v>
      </c>
      <c r="K4" s="169">
        <f t="shared" si="0"/>
        <v>0</v>
      </c>
      <c r="L4" s="169">
        <f t="shared" si="0"/>
        <v>0</v>
      </c>
      <c r="M4" s="169">
        <f>SUM(B4:L4)</f>
        <v>28.36</v>
      </c>
    </row>
    <row r="5" spans="1:16" x14ac:dyDescent="0.35">
      <c r="A5" s="5" t="s">
        <v>5</v>
      </c>
      <c r="B5" s="169">
        <v>4.3</v>
      </c>
      <c r="C5" s="169">
        <v>8.02</v>
      </c>
      <c r="D5" s="169">
        <v>8.02</v>
      </c>
      <c r="E5" s="169">
        <v>8.02</v>
      </c>
      <c r="F5" s="169">
        <v>0</v>
      </c>
      <c r="G5" s="169">
        <v>0</v>
      </c>
      <c r="H5" s="169">
        <v>0</v>
      </c>
      <c r="I5" s="169">
        <v>0</v>
      </c>
      <c r="J5" s="169">
        <v>0</v>
      </c>
      <c r="K5" s="169">
        <v>0</v>
      </c>
      <c r="L5" s="169">
        <v>0</v>
      </c>
      <c r="M5" s="169">
        <f t="shared" ref="M5:M20" si="1">SUM(B5:L5)</f>
        <v>28.36</v>
      </c>
    </row>
    <row r="6" spans="1:16" x14ac:dyDescent="0.35">
      <c r="A6" s="5" t="s">
        <v>6</v>
      </c>
      <c r="B6" s="169">
        <v>0</v>
      </c>
      <c r="C6" s="169">
        <v>0</v>
      </c>
      <c r="D6" s="169">
        <v>0</v>
      </c>
      <c r="E6" s="169">
        <v>0</v>
      </c>
      <c r="F6" s="169">
        <v>0</v>
      </c>
      <c r="G6" s="169">
        <v>0</v>
      </c>
      <c r="H6" s="169">
        <v>0</v>
      </c>
      <c r="I6" s="169">
        <v>0</v>
      </c>
      <c r="J6" s="169">
        <v>0</v>
      </c>
      <c r="K6" s="169">
        <v>0</v>
      </c>
      <c r="L6" s="169">
        <v>0</v>
      </c>
      <c r="M6" s="169">
        <f t="shared" si="1"/>
        <v>0</v>
      </c>
    </row>
    <row r="7" spans="1:16" x14ac:dyDescent="0.35">
      <c r="A7" s="5" t="s">
        <v>7</v>
      </c>
      <c r="B7" s="169">
        <v>0</v>
      </c>
      <c r="C7" s="169">
        <v>0</v>
      </c>
      <c r="D7" s="169">
        <v>0</v>
      </c>
      <c r="E7" s="169">
        <v>0</v>
      </c>
      <c r="F7" s="169">
        <v>0</v>
      </c>
      <c r="G7" s="169">
        <v>0</v>
      </c>
      <c r="H7" s="169">
        <v>0</v>
      </c>
      <c r="I7" s="169">
        <v>0</v>
      </c>
      <c r="J7" s="169">
        <v>0</v>
      </c>
      <c r="K7" s="169">
        <v>0</v>
      </c>
      <c r="L7" s="169">
        <v>0</v>
      </c>
      <c r="M7" s="169">
        <f t="shared" si="1"/>
        <v>0</v>
      </c>
    </row>
    <row r="8" spans="1:16" x14ac:dyDescent="0.35">
      <c r="A8" s="3" t="s">
        <v>8</v>
      </c>
      <c r="B8" s="169">
        <f>SUM(B9:B11)</f>
        <v>14.03</v>
      </c>
      <c r="C8" s="169">
        <f t="shared" ref="C8:L8" si="2">SUM(C9:C11)</f>
        <v>12.06</v>
      </c>
      <c r="D8" s="169">
        <f t="shared" si="2"/>
        <v>5.78</v>
      </c>
      <c r="E8" s="169">
        <f t="shared" si="2"/>
        <v>5.18</v>
      </c>
      <c r="F8" s="169">
        <f t="shared" si="2"/>
        <v>4.4400000000000004</v>
      </c>
      <c r="G8" s="169">
        <f t="shared" si="2"/>
        <v>4.4400000000000004</v>
      </c>
      <c r="H8" s="169">
        <f t="shared" si="2"/>
        <v>4.4400000000000004</v>
      </c>
      <c r="I8" s="169">
        <f t="shared" si="2"/>
        <v>2.36</v>
      </c>
      <c r="J8" s="169">
        <f t="shared" si="2"/>
        <v>2.36</v>
      </c>
      <c r="K8" s="169">
        <f t="shared" si="2"/>
        <v>2.36</v>
      </c>
      <c r="L8" s="169">
        <f t="shared" si="2"/>
        <v>0</v>
      </c>
      <c r="M8" s="169">
        <f t="shared" si="1"/>
        <v>57.449999999999989</v>
      </c>
    </row>
    <row r="9" spans="1:16" x14ac:dyDescent="0.35">
      <c r="A9" s="5" t="s">
        <v>5</v>
      </c>
      <c r="B9" s="169">
        <v>14.03</v>
      </c>
      <c r="C9" s="169">
        <v>12.06</v>
      </c>
      <c r="D9" s="169">
        <v>5.78</v>
      </c>
      <c r="E9" s="169">
        <v>5.18</v>
      </c>
      <c r="F9" s="169">
        <v>4.4400000000000004</v>
      </c>
      <c r="G9" s="169">
        <v>4.4400000000000004</v>
      </c>
      <c r="H9" s="169">
        <v>4.4400000000000004</v>
      </c>
      <c r="I9" s="169">
        <v>2.36</v>
      </c>
      <c r="J9" s="169">
        <v>2.36</v>
      </c>
      <c r="K9" s="169">
        <v>2.36</v>
      </c>
      <c r="L9" s="169">
        <v>0</v>
      </c>
      <c r="M9" s="169">
        <f t="shared" si="1"/>
        <v>57.449999999999989</v>
      </c>
    </row>
    <row r="10" spans="1:16" x14ac:dyDescent="0.35">
      <c r="A10" s="5" t="s">
        <v>6</v>
      </c>
      <c r="B10" s="169">
        <v>0</v>
      </c>
      <c r="C10" s="169">
        <v>0</v>
      </c>
      <c r="D10" s="169">
        <v>0</v>
      </c>
      <c r="E10" s="169">
        <v>0</v>
      </c>
      <c r="F10" s="169">
        <v>0</v>
      </c>
      <c r="G10" s="169">
        <v>0</v>
      </c>
      <c r="H10" s="169">
        <v>0</v>
      </c>
      <c r="I10" s="169">
        <v>0</v>
      </c>
      <c r="J10" s="169">
        <v>0</v>
      </c>
      <c r="K10" s="169">
        <v>0</v>
      </c>
      <c r="L10" s="169">
        <v>0</v>
      </c>
      <c r="M10" s="169">
        <f t="shared" si="1"/>
        <v>0</v>
      </c>
    </row>
    <row r="11" spans="1:16" x14ac:dyDescent="0.35">
      <c r="A11" s="5" t="s">
        <v>7</v>
      </c>
      <c r="B11" s="169">
        <v>0</v>
      </c>
      <c r="C11" s="169">
        <v>0</v>
      </c>
      <c r="D11" s="169">
        <v>0</v>
      </c>
      <c r="E11" s="169">
        <v>0</v>
      </c>
      <c r="F11" s="169">
        <v>0</v>
      </c>
      <c r="G11" s="169">
        <v>0</v>
      </c>
      <c r="H11" s="169">
        <v>0</v>
      </c>
      <c r="I11" s="169">
        <v>0</v>
      </c>
      <c r="J11" s="169">
        <v>0</v>
      </c>
      <c r="K11" s="169">
        <v>0</v>
      </c>
      <c r="L11" s="169">
        <v>0</v>
      </c>
      <c r="M11" s="169">
        <f t="shared" si="1"/>
        <v>0</v>
      </c>
    </row>
    <row r="12" spans="1:16" x14ac:dyDescent="0.35">
      <c r="A12" s="3" t="s">
        <v>11</v>
      </c>
      <c r="B12" s="169">
        <f>B4-B8</f>
        <v>-9.73</v>
      </c>
      <c r="C12" s="169">
        <f t="shared" ref="C12:L12" si="3">C4-C8</f>
        <v>-4.0400000000000009</v>
      </c>
      <c r="D12" s="169">
        <f t="shared" si="3"/>
        <v>2.2399999999999993</v>
      </c>
      <c r="E12" s="169">
        <f t="shared" si="3"/>
        <v>2.84</v>
      </c>
      <c r="F12" s="169">
        <f t="shared" si="3"/>
        <v>-4.4400000000000004</v>
      </c>
      <c r="G12" s="169">
        <f t="shared" si="3"/>
        <v>-4.4400000000000004</v>
      </c>
      <c r="H12" s="169">
        <f t="shared" si="3"/>
        <v>-4.4400000000000004</v>
      </c>
      <c r="I12" s="169">
        <f t="shared" si="3"/>
        <v>-2.36</v>
      </c>
      <c r="J12" s="169">
        <f t="shared" si="3"/>
        <v>-2.36</v>
      </c>
      <c r="K12" s="169">
        <f t="shared" si="3"/>
        <v>-2.36</v>
      </c>
      <c r="L12" s="169">
        <f t="shared" si="3"/>
        <v>0</v>
      </c>
      <c r="M12" s="169">
        <f t="shared" si="1"/>
        <v>-29.090000000000003</v>
      </c>
    </row>
    <row r="13" spans="1:16" ht="15" thickBot="1" x14ac:dyDescent="0.4">
      <c r="A13" s="5" t="s">
        <v>5</v>
      </c>
      <c r="B13" s="169">
        <f>B4-B9</f>
        <v>-9.73</v>
      </c>
      <c r="C13" s="169">
        <f t="shared" ref="C13:L13" si="4">C4-C9</f>
        <v>-4.0400000000000009</v>
      </c>
      <c r="D13" s="169">
        <f t="shared" si="4"/>
        <v>2.2399999999999993</v>
      </c>
      <c r="E13" s="169">
        <f t="shared" si="4"/>
        <v>2.84</v>
      </c>
      <c r="F13" s="169">
        <f t="shared" si="4"/>
        <v>-4.4400000000000004</v>
      </c>
      <c r="G13" s="169">
        <f t="shared" si="4"/>
        <v>-4.4400000000000004</v>
      </c>
      <c r="H13" s="169">
        <f t="shared" si="4"/>
        <v>-4.4400000000000004</v>
      </c>
      <c r="I13" s="169">
        <f t="shared" si="4"/>
        <v>-2.36</v>
      </c>
      <c r="J13" s="169">
        <f t="shared" si="4"/>
        <v>-2.36</v>
      </c>
      <c r="K13" s="169">
        <f t="shared" si="4"/>
        <v>-2.36</v>
      </c>
      <c r="L13" s="169">
        <f t="shared" si="4"/>
        <v>0</v>
      </c>
      <c r="M13" s="169">
        <f t="shared" si="1"/>
        <v>-29.090000000000003</v>
      </c>
    </row>
    <row r="14" spans="1:16" ht="15" thickBot="1" x14ac:dyDescent="0.4">
      <c r="A14" s="5" t="s">
        <v>6</v>
      </c>
      <c r="B14" s="169">
        <v>0</v>
      </c>
      <c r="C14" s="169">
        <v>0</v>
      </c>
      <c r="D14" s="169">
        <v>0</v>
      </c>
      <c r="E14" s="169">
        <v>0</v>
      </c>
      <c r="F14" s="169">
        <v>0</v>
      </c>
      <c r="G14" s="169">
        <v>0</v>
      </c>
      <c r="H14" s="169">
        <v>0</v>
      </c>
      <c r="I14" s="169">
        <v>0</v>
      </c>
      <c r="J14" s="169">
        <v>0</v>
      </c>
      <c r="K14" s="169">
        <v>0</v>
      </c>
      <c r="L14" s="169">
        <v>0</v>
      </c>
      <c r="M14" s="169">
        <f t="shared" si="1"/>
        <v>0</v>
      </c>
      <c r="O14" s="67" t="s">
        <v>679</v>
      </c>
      <c r="P14" s="68">
        <f>M12</f>
        <v>-29.090000000000003</v>
      </c>
    </row>
    <row r="15" spans="1:16" ht="15" thickBot="1" x14ac:dyDescent="0.4">
      <c r="A15" s="5" t="s">
        <v>7</v>
      </c>
      <c r="B15" s="169">
        <v>0</v>
      </c>
      <c r="C15" s="169">
        <v>0</v>
      </c>
      <c r="D15" s="169">
        <v>0</v>
      </c>
      <c r="E15" s="169">
        <v>0</v>
      </c>
      <c r="F15" s="169">
        <v>0</v>
      </c>
      <c r="G15" s="169">
        <v>0</v>
      </c>
      <c r="H15" s="169">
        <v>0</v>
      </c>
      <c r="I15" s="169">
        <v>0</v>
      </c>
      <c r="J15" s="169">
        <v>0</v>
      </c>
      <c r="K15" s="169">
        <v>0</v>
      </c>
      <c r="L15" s="169">
        <v>0</v>
      </c>
      <c r="M15" s="169">
        <f t="shared" si="1"/>
        <v>0</v>
      </c>
      <c r="O15" s="67"/>
      <c r="P15" s="74"/>
    </row>
    <row r="16" spans="1:16" ht="29" x14ac:dyDescent="0.35">
      <c r="A16" s="3" t="s">
        <v>9</v>
      </c>
      <c r="B16" s="169">
        <v>0</v>
      </c>
      <c r="C16" s="169">
        <v>0</v>
      </c>
      <c r="D16" s="169">
        <v>0</v>
      </c>
      <c r="E16" s="169">
        <v>0</v>
      </c>
      <c r="F16" s="169">
        <v>0</v>
      </c>
      <c r="G16" s="169">
        <v>0</v>
      </c>
      <c r="H16" s="169">
        <v>0</v>
      </c>
      <c r="I16" s="169">
        <v>0</v>
      </c>
      <c r="J16" s="169">
        <v>0</v>
      </c>
      <c r="K16" s="169">
        <v>0</v>
      </c>
      <c r="L16" s="169">
        <v>0</v>
      </c>
      <c r="M16" s="169">
        <f t="shared" si="1"/>
        <v>0</v>
      </c>
    </row>
    <row r="17" spans="1:13" x14ac:dyDescent="0.35">
      <c r="A17" s="3" t="s">
        <v>10</v>
      </c>
      <c r="B17" s="169">
        <f>SUM(B18:B20)</f>
        <v>0</v>
      </c>
      <c r="C17" s="169">
        <v>0</v>
      </c>
      <c r="D17" s="169">
        <v>0</v>
      </c>
      <c r="E17" s="169">
        <v>0</v>
      </c>
      <c r="F17" s="169">
        <v>0</v>
      </c>
      <c r="G17" s="169">
        <v>0</v>
      </c>
      <c r="H17" s="169">
        <v>0</v>
      </c>
      <c r="I17" s="169">
        <v>0</v>
      </c>
      <c r="J17" s="169">
        <v>0</v>
      </c>
      <c r="K17" s="169">
        <v>0</v>
      </c>
      <c r="L17" s="169">
        <v>0</v>
      </c>
      <c r="M17" s="169">
        <f t="shared" si="1"/>
        <v>0</v>
      </c>
    </row>
    <row r="18" spans="1:13" x14ac:dyDescent="0.35">
      <c r="A18" s="5" t="s">
        <v>5</v>
      </c>
      <c r="B18" s="169">
        <v>0</v>
      </c>
      <c r="C18" s="169">
        <v>0</v>
      </c>
      <c r="D18" s="169">
        <v>0</v>
      </c>
      <c r="E18" s="169">
        <v>0</v>
      </c>
      <c r="F18" s="169">
        <v>0</v>
      </c>
      <c r="G18" s="169">
        <v>0</v>
      </c>
      <c r="H18" s="169">
        <v>0</v>
      </c>
      <c r="I18" s="169">
        <v>0</v>
      </c>
      <c r="J18" s="169">
        <v>0</v>
      </c>
      <c r="K18" s="169">
        <v>0</v>
      </c>
      <c r="L18" s="169">
        <v>0</v>
      </c>
      <c r="M18" s="169">
        <f t="shared" si="1"/>
        <v>0</v>
      </c>
    </row>
    <row r="19" spans="1:13" x14ac:dyDescent="0.35">
      <c r="A19" s="5" t="s">
        <v>6</v>
      </c>
      <c r="B19" s="169">
        <v>0</v>
      </c>
      <c r="C19" s="169">
        <v>0</v>
      </c>
      <c r="D19" s="169">
        <v>0</v>
      </c>
      <c r="E19" s="169">
        <v>0</v>
      </c>
      <c r="F19" s="169">
        <v>0</v>
      </c>
      <c r="G19" s="169">
        <v>0</v>
      </c>
      <c r="H19" s="169">
        <v>0</v>
      </c>
      <c r="I19" s="169">
        <v>0</v>
      </c>
      <c r="J19" s="169">
        <v>0</v>
      </c>
      <c r="K19" s="169">
        <v>0</v>
      </c>
      <c r="L19" s="169">
        <v>0</v>
      </c>
      <c r="M19" s="169">
        <f t="shared" si="1"/>
        <v>0</v>
      </c>
    </row>
    <row r="20" spans="1:13" x14ac:dyDescent="0.35">
      <c r="A20" s="5" t="s">
        <v>7</v>
      </c>
      <c r="B20" s="169">
        <v>0</v>
      </c>
      <c r="C20" s="169">
        <v>0</v>
      </c>
      <c r="D20" s="169">
        <v>0</v>
      </c>
      <c r="E20" s="169">
        <v>0</v>
      </c>
      <c r="F20" s="169">
        <v>0</v>
      </c>
      <c r="G20" s="169">
        <v>0</v>
      </c>
      <c r="H20" s="169">
        <v>0</v>
      </c>
      <c r="I20" s="169">
        <v>0</v>
      </c>
      <c r="J20" s="169">
        <v>0</v>
      </c>
      <c r="K20" s="169">
        <v>0</v>
      </c>
      <c r="L20" s="169">
        <v>0</v>
      </c>
      <c r="M20" s="169">
        <f t="shared" si="1"/>
        <v>0</v>
      </c>
    </row>
    <row r="21" spans="1:13" ht="34" customHeight="1" x14ac:dyDescent="0.35">
      <c r="A21" s="5" t="s">
        <v>12</v>
      </c>
      <c r="B21" s="402" t="s">
        <v>695</v>
      </c>
      <c r="C21" s="402"/>
      <c r="D21" s="402"/>
      <c r="E21" s="402"/>
      <c r="F21" s="402"/>
      <c r="G21" s="402"/>
      <c r="H21" s="402"/>
      <c r="I21" s="402"/>
      <c r="J21" s="402"/>
      <c r="K21" s="402"/>
      <c r="L21" s="402"/>
      <c r="M21" s="402"/>
    </row>
    <row r="22" spans="1:13" ht="43.5" x14ac:dyDescent="0.35">
      <c r="A22" s="5" t="s">
        <v>13</v>
      </c>
      <c r="B22" s="290"/>
      <c r="C22" s="290"/>
      <c r="D22" s="290"/>
      <c r="E22" s="290"/>
      <c r="F22" s="290"/>
      <c r="G22" s="290"/>
      <c r="H22" s="290"/>
      <c r="I22" s="290"/>
      <c r="J22" s="290"/>
      <c r="K22" s="290"/>
      <c r="L22" s="290"/>
      <c r="M22" s="290"/>
    </row>
    <row r="25" spans="1:13" x14ac:dyDescent="0.35">
      <c r="A25" s="289" t="s">
        <v>14</v>
      </c>
      <c r="B25" s="289"/>
      <c r="C25" s="289"/>
      <c r="D25" s="289"/>
      <c r="E25" s="289"/>
      <c r="F25" s="289"/>
      <c r="G25" s="289"/>
      <c r="H25" s="289"/>
      <c r="I25" s="289"/>
      <c r="J25" s="289"/>
    </row>
    <row r="26" spans="1:13" x14ac:dyDescent="0.35">
      <c r="A26" s="291" t="s">
        <v>15</v>
      </c>
      <c r="B26" s="291"/>
      <c r="C26" s="291"/>
      <c r="D26" s="291"/>
      <c r="E26" s="291"/>
      <c r="F26" s="291"/>
      <c r="G26" s="291"/>
      <c r="H26" s="291"/>
      <c r="I26" s="291"/>
      <c r="J26" s="291"/>
    </row>
    <row r="27" spans="1:13" x14ac:dyDescent="0.35">
      <c r="A27" s="290" t="s">
        <v>16</v>
      </c>
      <c r="B27" s="290"/>
      <c r="C27" s="6">
        <v>0</v>
      </c>
      <c r="D27" s="5">
        <v>1</v>
      </c>
      <c r="E27" s="5">
        <v>2</v>
      </c>
      <c r="F27" s="5">
        <v>3</v>
      </c>
      <c r="G27" s="5">
        <v>5</v>
      </c>
      <c r="H27" s="5">
        <v>10</v>
      </c>
      <c r="I27" s="292" t="s">
        <v>3</v>
      </c>
      <c r="J27" s="292"/>
    </row>
    <row r="28" spans="1:13" ht="43.5" x14ac:dyDescent="0.35">
      <c r="A28" s="170" t="s">
        <v>17</v>
      </c>
      <c r="B28" s="5" t="s">
        <v>20</v>
      </c>
      <c r="C28" s="170"/>
      <c r="D28" s="170"/>
      <c r="E28" s="170"/>
      <c r="F28" s="170"/>
      <c r="G28" s="170"/>
      <c r="H28" s="170"/>
      <c r="I28" s="290"/>
      <c r="J28" s="290"/>
    </row>
    <row r="29" spans="1:13" ht="87" x14ac:dyDescent="0.35">
      <c r="A29" s="170" t="s">
        <v>18</v>
      </c>
      <c r="B29" s="5" t="s">
        <v>21</v>
      </c>
      <c r="C29" s="170"/>
      <c r="D29" s="170"/>
      <c r="E29" s="170"/>
      <c r="F29" s="170"/>
      <c r="G29" s="170"/>
      <c r="H29" s="170"/>
      <c r="I29" s="294"/>
      <c r="J29" s="296"/>
    </row>
    <row r="30" spans="1:13" ht="87" x14ac:dyDescent="0.35">
      <c r="A30" s="170" t="s">
        <v>19</v>
      </c>
      <c r="B30" s="7" t="s">
        <v>22</v>
      </c>
      <c r="C30" s="170"/>
      <c r="D30" s="170"/>
      <c r="E30" s="170"/>
      <c r="F30" s="170"/>
      <c r="G30" s="170"/>
      <c r="H30" s="170"/>
      <c r="I30" s="290"/>
      <c r="J30" s="290"/>
    </row>
    <row r="31" spans="1:13" ht="29" x14ac:dyDescent="0.35">
      <c r="A31" s="8"/>
      <c r="B31" s="5" t="s">
        <v>23</v>
      </c>
      <c r="C31" s="170"/>
      <c r="D31" s="170"/>
      <c r="E31" s="170"/>
      <c r="F31" s="170"/>
      <c r="G31" s="170"/>
      <c r="H31" s="170"/>
      <c r="I31" s="290"/>
      <c r="J31" s="290"/>
    </row>
    <row r="32" spans="1:13" ht="43.5" x14ac:dyDescent="0.35">
      <c r="A32" s="290" t="s">
        <v>24</v>
      </c>
      <c r="B32" s="5" t="s">
        <v>20</v>
      </c>
      <c r="C32" s="290"/>
      <c r="D32" s="290"/>
      <c r="E32" s="290"/>
      <c r="F32" s="290"/>
      <c r="G32" s="290"/>
      <c r="H32" s="290"/>
      <c r="I32" s="290"/>
      <c r="J32" s="290"/>
    </row>
    <row r="33" spans="1:10" ht="87" x14ac:dyDescent="0.35">
      <c r="A33" s="290"/>
      <c r="B33" s="5" t="s">
        <v>21</v>
      </c>
      <c r="C33" s="290"/>
      <c r="D33" s="290"/>
      <c r="E33" s="290"/>
      <c r="F33" s="290"/>
      <c r="G33" s="290"/>
      <c r="H33" s="290"/>
      <c r="I33" s="290"/>
      <c r="J33" s="290"/>
    </row>
    <row r="34" spans="1:10" ht="87" x14ac:dyDescent="0.35">
      <c r="A34" s="290"/>
      <c r="B34" s="7" t="s">
        <v>25</v>
      </c>
      <c r="C34" s="290"/>
      <c r="D34" s="290"/>
      <c r="E34" s="290"/>
      <c r="F34" s="290"/>
      <c r="G34" s="290"/>
      <c r="H34" s="290"/>
      <c r="I34" s="290"/>
      <c r="J34" s="290"/>
    </row>
    <row r="35" spans="1:10" ht="29" x14ac:dyDescent="0.35">
      <c r="A35" s="290"/>
      <c r="B35" s="5" t="s">
        <v>23</v>
      </c>
      <c r="C35" s="170"/>
      <c r="D35" s="170"/>
      <c r="E35" s="170"/>
      <c r="F35" s="170"/>
      <c r="G35" s="170"/>
      <c r="H35" s="170"/>
      <c r="I35" s="290"/>
      <c r="J35" s="290"/>
    </row>
    <row r="36" spans="1:10" x14ac:dyDescent="0.35">
      <c r="A36" s="290" t="s">
        <v>26</v>
      </c>
      <c r="B36" s="5"/>
      <c r="C36" s="294" t="s">
        <v>626</v>
      </c>
      <c r="D36" s="295"/>
      <c r="E36" s="295"/>
      <c r="F36" s="295"/>
      <c r="G36" s="295"/>
      <c r="H36" s="295"/>
      <c r="I36" s="295"/>
      <c r="J36" s="296"/>
    </row>
    <row r="37" spans="1:10" ht="29" x14ac:dyDescent="0.35">
      <c r="A37" s="290"/>
      <c r="B37" s="5" t="s">
        <v>23</v>
      </c>
      <c r="C37" s="170"/>
      <c r="D37" s="170"/>
      <c r="E37" s="170"/>
      <c r="F37" s="170"/>
      <c r="G37" s="170"/>
      <c r="H37" s="170"/>
      <c r="I37" s="290"/>
      <c r="J37" s="290"/>
    </row>
    <row r="38" spans="1:10" ht="43.5" x14ac:dyDescent="0.35">
      <c r="A38" s="170" t="s">
        <v>13</v>
      </c>
      <c r="B38" s="294"/>
      <c r="C38" s="295"/>
      <c r="D38" s="295"/>
      <c r="E38" s="295"/>
      <c r="F38" s="295"/>
      <c r="G38" s="295"/>
      <c r="H38" s="295"/>
      <c r="I38" s="295"/>
      <c r="J38" s="296"/>
    </row>
  </sheetData>
  <mergeCells count="22">
    <mergeCell ref="A36:A37"/>
    <mergeCell ref="C36:J36"/>
    <mergeCell ref="I37:J37"/>
    <mergeCell ref="B38:J38"/>
    <mergeCell ref="I31:J31"/>
    <mergeCell ref="A32:A35"/>
    <mergeCell ref="C32:J32"/>
    <mergeCell ref="C33:J33"/>
    <mergeCell ref="C34:J34"/>
    <mergeCell ref="I35:J35"/>
    <mergeCell ref="I30:J30"/>
    <mergeCell ref="A1:M1"/>
    <mergeCell ref="A2:A3"/>
    <mergeCell ref="B2:M2"/>
    <mergeCell ref="B21:M21"/>
    <mergeCell ref="B22:M22"/>
    <mergeCell ref="A25:J25"/>
    <mergeCell ref="A26:J26"/>
    <mergeCell ref="A27:B27"/>
    <mergeCell ref="I27:J27"/>
    <mergeCell ref="I28:J28"/>
    <mergeCell ref="I29:J29"/>
  </mergeCell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workbookViewId="0">
      <selection activeCell="N23" sqref="N23"/>
    </sheetView>
  </sheetViews>
  <sheetFormatPr defaultRowHeight="14.5" x14ac:dyDescent="0.35"/>
  <cols>
    <col min="1" max="1" width="23" customWidth="1"/>
    <col min="2" max="2" width="21.7265625" customWidth="1"/>
    <col min="13" max="13" width="24.7265625" customWidth="1"/>
  </cols>
  <sheetData>
    <row r="1" spans="1:15" x14ac:dyDescent="0.35">
      <c r="A1" s="289" t="s">
        <v>0</v>
      </c>
      <c r="B1" s="289"/>
      <c r="C1" s="289"/>
      <c r="D1" s="289"/>
      <c r="E1" s="289"/>
      <c r="F1" s="289"/>
      <c r="G1" s="289"/>
      <c r="H1" s="289"/>
      <c r="I1" s="289"/>
      <c r="J1" s="289"/>
      <c r="K1" s="289"/>
      <c r="L1" s="289"/>
      <c r="M1" s="289"/>
    </row>
    <row r="2" spans="1:15" x14ac:dyDescent="0.35">
      <c r="A2" s="290" t="s">
        <v>1</v>
      </c>
      <c r="B2" s="291" t="s">
        <v>2</v>
      </c>
      <c r="C2" s="291"/>
      <c r="D2" s="291"/>
      <c r="E2" s="291"/>
      <c r="F2" s="291"/>
      <c r="G2" s="291"/>
      <c r="H2" s="291"/>
      <c r="I2" s="291"/>
      <c r="J2" s="291"/>
      <c r="K2" s="291"/>
      <c r="L2" s="291"/>
      <c r="M2" s="291"/>
    </row>
    <row r="3" spans="1:15" ht="11.25" customHeight="1" x14ac:dyDescent="0.35">
      <c r="A3" s="290"/>
      <c r="B3" s="1">
        <v>0</v>
      </c>
      <c r="C3" s="1">
        <v>1</v>
      </c>
      <c r="D3" s="1">
        <v>2</v>
      </c>
      <c r="E3" s="1">
        <v>3</v>
      </c>
      <c r="F3" s="1">
        <v>4</v>
      </c>
      <c r="G3" s="1">
        <v>5</v>
      </c>
      <c r="H3" s="1">
        <v>6</v>
      </c>
      <c r="I3" s="1">
        <v>7</v>
      </c>
      <c r="J3" s="1">
        <v>8</v>
      </c>
      <c r="K3" s="1">
        <v>9</v>
      </c>
      <c r="L3" s="1">
        <v>10</v>
      </c>
      <c r="M3" s="2" t="s">
        <v>3</v>
      </c>
    </row>
    <row r="4" spans="1:15" ht="20.25" customHeight="1" x14ac:dyDescent="0.35">
      <c r="A4" s="3" t="s">
        <v>4</v>
      </c>
      <c r="B4" s="63">
        <f>SUM(B5:B7)</f>
        <v>0</v>
      </c>
      <c r="C4" s="63">
        <f t="shared" ref="C4:L4" si="0">SUM(C5:C7)</f>
        <v>0</v>
      </c>
      <c r="D4" s="63">
        <f t="shared" si="0"/>
        <v>0</v>
      </c>
      <c r="E4" s="63">
        <f t="shared" si="0"/>
        <v>0</v>
      </c>
      <c r="F4" s="63">
        <f t="shared" si="0"/>
        <v>0</v>
      </c>
      <c r="G4" s="63">
        <f t="shared" si="0"/>
        <v>0</v>
      </c>
      <c r="H4" s="63">
        <f t="shared" si="0"/>
        <v>0</v>
      </c>
      <c r="I4" s="63">
        <f t="shared" si="0"/>
        <v>0</v>
      </c>
      <c r="J4" s="63">
        <f t="shared" si="0"/>
        <v>0</v>
      </c>
      <c r="K4" s="63">
        <f t="shared" si="0"/>
        <v>0</v>
      </c>
      <c r="L4" s="63">
        <f t="shared" si="0"/>
        <v>0</v>
      </c>
      <c r="M4" s="63">
        <f>SUM(B4:L4)</f>
        <v>0</v>
      </c>
    </row>
    <row r="5" spans="1:15" ht="18" customHeight="1" x14ac:dyDescent="0.35">
      <c r="A5" s="5" t="s">
        <v>5</v>
      </c>
      <c r="B5" s="63">
        <v>0</v>
      </c>
      <c r="C5" s="63">
        <v>0</v>
      </c>
      <c r="D5" s="63">
        <v>0</v>
      </c>
      <c r="E5" s="63">
        <v>0</v>
      </c>
      <c r="F5" s="63">
        <v>0</v>
      </c>
      <c r="G5" s="63">
        <v>0</v>
      </c>
      <c r="H5" s="63">
        <v>0</v>
      </c>
      <c r="I5" s="63">
        <v>0</v>
      </c>
      <c r="J5" s="63">
        <v>0</v>
      </c>
      <c r="K5" s="63">
        <v>0</v>
      </c>
      <c r="L5" s="63">
        <v>0</v>
      </c>
      <c r="M5" s="63">
        <f t="shared" ref="M5:M20" si="1">SUM(B5:L5)</f>
        <v>0</v>
      </c>
    </row>
    <row r="6" spans="1:15" x14ac:dyDescent="0.35">
      <c r="A6" s="5" t="s">
        <v>6</v>
      </c>
      <c r="B6" s="63">
        <v>0</v>
      </c>
      <c r="C6" s="63">
        <v>0</v>
      </c>
      <c r="D6" s="63">
        <v>0</v>
      </c>
      <c r="E6" s="63">
        <v>0</v>
      </c>
      <c r="F6" s="63">
        <v>0</v>
      </c>
      <c r="G6" s="63">
        <v>0</v>
      </c>
      <c r="H6" s="63">
        <v>0</v>
      </c>
      <c r="I6" s="63">
        <v>0</v>
      </c>
      <c r="J6" s="63">
        <v>0</v>
      </c>
      <c r="K6" s="63">
        <v>0</v>
      </c>
      <c r="L6" s="63">
        <v>0</v>
      </c>
      <c r="M6" s="63">
        <f t="shared" si="1"/>
        <v>0</v>
      </c>
    </row>
    <row r="7" spans="1:15" ht="30" customHeight="1" x14ac:dyDescent="0.35">
      <c r="A7" s="5" t="s">
        <v>7</v>
      </c>
      <c r="B7" s="63">
        <v>0</v>
      </c>
      <c r="C7" s="63">
        <v>0</v>
      </c>
      <c r="D7" s="63">
        <v>0</v>
      </c>
      <c r="E7" s="63">
        <v>0</v>
      </c>
      <c r="F7" s="63">
        <v>0</v>
      </c>
      <c r="G7" s="63">
        <v>0</v>
      </c>
      <c r="H7" s="63">
        <v>0</v>
      </c>
      <c r="I7" s="63">
        <v>0</v>
      </c>
      <c r="J7" s="63">
        <v>0</v>
      </c>
      <c r="K7" s="63">
        <v>0</v>
      </c>
      <c r="L7" s="63">
        <v>0</v>
      </c>
      <c r="M7" s="63">
        <f t="shared" si="1"/>
        <v>0</v>
      </c>
    </row>
    <row r="8" spans="1:15" ht="31.5" customHeight="1" x14ac:dyDescent="0.35">
      <c r="A8" s="3" t="s">
        <v>8</v>
      </c>
      <c r="B8" s="63">
        <f>SUM(B9:B11)</f>
        <v>3</v>
      </c>
      <c r="C8" s="63">
        <f t="shared" ref="C8:L8" si="2">SUM(C9:C11)</f>
        <v>4</v>
      </c>
      <c r="D8" s="63">
        <f t="shared" si="2"/>
        <v>4</v>
      </c>
      <c r="E8" s="63">
        <f t="shared" si="2"/>
        <v>0</v>
      </c>
      <c r="F8" s="63">
        <f t="shared" si="2"/>
        <v>0</v>
      </c>
      <c r="G8" s="63">
        <f t="shared" si="2"/>
        <v>0</v>
      </c>
      <c r="H8" s="63">
        <f t="shared" si="2"/>
        <v>0</v>
      </c>
      <c r="I8" s="63">
        <f t="shared" si="2"/>
        <v>0</v>
      </c>
      <c r="J8" s="63">
        <f t="shared" si="2"/>
        <v>0</v>
      </c>
      <c r="K8" s="63">
        <f t="shared" si="2"/>
        <v>0</v>
      </c>
      <c r="L8" s="63">
        <f t="shared" si="2"/>
        <v>0</v>
      </c>
      <c r="M8" s="63">
        <f t="shared" si="1"/>
        <v>11</v>
      </c>
      <c r="N8" s="23"/>
    </row>
    <row r="9" spans="1:15" ht="20.25" customHeight="1" x14ac:dyDescent="0.35">
      <c r="A9" s="5" t="s">
        <v>5</v>
      </c>
      <c r="B9" s="63">
        <v>3</v>
      </c>
      <c r="C9" s="63">
        <v>4</v>
      </c>
      <c r="D9" s="63">
        <v>4</v>
      </c>
      <c r="E9" s="63">
        <v>0</v>
      </c>
      <c r="F9" s="63">
        <v>0</v>
      </c>
      <c r="G9" s="63">
        <v>0</v>
      </c>
      <c r="H9" s="63">
        <v>0</v>
      </c>
      <c r="I9" s="63">
        <v>0</v>
      </c>
      <c r="J9" s="63">
        <v>0</v>
      </c>
      <c r="K9" s="63">
        <v>0</v>
      </c>
      <c r="L9" s="63">
        <v>0</v>
      </c>
      <c r="M9" s="63">
        <f t="shared" si="1"/>
        <v>11</v>
      </c>
    </row>
    <row r="10" spans="1:15" x14ac:dyDescent="0.35">
      <c r="A10" s="5" t="s">
        <v>6</v>
      </c>
      <c r="B10" s="63">
        <v>0</v>
      </c>
      <c r="C10" s="63">
        <v>0</v>
      </c>
      <c r="D10" s="63">
        <v>0</v>
      </c>
      <c r="E10" s="63">
        <v>0</v>
      </c>
      <c r="F10" s="63">
        <v>0</v>
      </c>
      <c r="G10" s="63">
        <v>0</v>
      </c>
      <c r="H10" s="63">
        <v>0</v>
      </c>
      <c r="I10" s="63">
        <v>0</v>
      </c>
      <c r="J10" s="63">
        <v>0</v>
      </c>
      <c r="K10" s="63">
        <v>0</v>
      </c>
      <c r="L10" s="63">
        <v>0</v>
      </c>
      <c r="M10" s="63">
        <f t="shared" si="1"/>
        <v>0</v>
      </c>
    </row>
    <row r="11" spans="1:15" ht="40.5" customHeight="1" x14ac:dyDescent="0.35">
      <c r="A11" s="5" t="s">
        <v>7</v>
      </c>
      <c r="B11" s="63">
        <v>0</v>
      </c>
      <c r="C11" s="63">
        <v>0</v>
      </c>
      <c r="D11" s="63">
        <v>0</v>
      </c>
      <c r="E11" s="63">
        <v>0</v>
      </c>
      <c r="F11" s="63">
        <v>0</v>
      </c>
      <c r="G11" s="63">
        <v>0</v>
      </c>
      <c r="H11" s="63">
        <v>0</v>
      </c>
      <c r="I11" s="63">
        <v>0</v>
      </c>
      <c r="J11" s="63">
        <v>0</v>
      </c>
      <c r="K11" s="63">
        <v>0</v>
      </c>
      <c r="L11" s="63">
        <v>0</v>
      </c>
      <c r="M11" s="63">
        <f t="shared" si="1"/>
        <v>0</v>
      </c>
    </row>
    <row r="12" spans="1:15" ht="24" customHeight="1" x14ac:dyDescent="0.35">
      <c r="A12" s="3" t="s">
        <v>11</v>
      </c>
      <c r="B12" s="63">
        <f>SUM(B13:B15)</f>
        <v>-3</v>
      </c>
      <c r="C12" s="63">
        <f t="shared" ref="C12:L12" si="3">SUM(C13:C15)</f>
        <v>-4</v>
      </c>
      <c r="D12" s="63">
        <f t="shared" si="3"/>
        <v>-4</v>
      </c>
      <c r="E12" s="63">
        <f t="shared" si="3"/>
        <v>0</v>
      </c>
      <c r="F12" s="63">
        <f t="shared" si="3"/>
        <v>0</v>
      </c>
      <c r="G12" s="63">
        <f t="shared" si="3"/>
        <v>0</v>
      </c>
      <c r="H12" s="63">
        <f t="shared" si="3"/>
        <v>0</v>
      </c>
      <c r="I12" s="63">
        <f t="shared" si="3"/>
        <v>0</v>
      </c>
      <c r="J12" s="63">
        <f t="shared" si="3"/>
        <v>0</v>
      </c>
      <c r="K12" s="63">
        <f t="shared" si="3"/>
        <v>0</v>
      </c>
      <c r="L12" s="63">
        <f t="shared" si="3"/>
        <v>0</v>
      </c>
      <c r="M12" s="63">
        <f t="shared" si="1"/>
        <v>-11</v>
      </c>
      <c r="O12" s="23"/>
    </row>
    <row r="13" spans="1:15" ht="18" customHeight="1" x14ac:dyDescent="0.35">
      <c r="A13" s="5" t="s">
        <v>5</v>
      </c>
      <c r="B13" s="63">
        <v>-3</v>
      </c>
      <c r="C13" s="63">
        <v>-4</v>
      </c>
      <c r="D13" s="63">
        <v>-4</v>
      </c>
      <c r="E13" s="63">
        <v>0</v>
      </c>
      <c r="F13" s="63">
        <v>0</v>
      </c>
      <c r="G13" s="63">
        <v>0</v>
      </c>
      <c r="H13" s="63">
        <v>0</v>
      </c>
      <c r="I13" s="63">
        <v>0</v>
      </c>
      <c r="J13" s="63">
        <v>0</v>
      </c>
      <c r="K13" s="63">
        <v>0</v>
      </c>
      <c r="L13" s="63">
        <v>0</v>
      </c>
      <c r="M13" s="63">
        <f t="shared" si="1"/>
        <v>-11</v>
      </c>
    </row>
    <row r="14" spans="1:15" x14ac:dyDescent="0.35">
      <c r="A14" s="5" t="s">
        <v>6</v>
      </c>
      <c r="B14" s="63">
        <v>0</v>
      </c>
      <c r="C14" s="63">
        <v>0</v>
      </c>
      <c r="D14" s="63">
        <v>0</v>
      </c>
      <c r="E14" s="63">
        <v>0</v>
      </c>
      <c r="F14" s="63">
        <v>0</v>
      </c>
      <c r="G14" s="63">
        <v>0</v>
      </c>
      <c r="H14" s="63">
        <v>0</v>
      </c>
      <c r="I14" s="63">
        <v>0</v>
      </c>
      <c r="J14" s="63">
        <v>0</v>
      </c>
      <c r="K14" s="63">
        <v>0</v>
      </c>
      <c r="L14" s="63">
        <v>0</v>
      </c>
      <c r="M14" s="63">
        <f t="shared" si="1"/>
        <v>0</v>
      </c>
    </row>
    <row r="15" spans="1:15" ht="36" customHeight="1" x14ac:dyDescent="0.35">
      <c r="A15" s="5" t="s">
        <v>7</v>
      </c>
      <c r="B15" s="63">
        <v>0</v>
      </c>
      <c r="C15" s="63">
        <v>0</v>
      </c>
      <c r="D15" s="63">
        <v>0</v>
      </c>
      <c r="E15" s="63">
        <v>0</v>
      </c>
      <c r="F15" s="63">
        <v>0</v>
      </c>
      <c r="G15" s="63">
        <v>0</v>
      </c>
      <c r="H15" s="63">
        <v>0</v>
      </c>
      <c r="I15" s="63">
        <v>0</v>
      </c>
      <c r="J15" s="63">
        <v>0</v>
      </c>
      <c r="K15" s="63">
        <v>0</v>
      </c>
      <c r="L15" s="63">
        <v>0</v>
      </c>
      <c r="M15" s="63">
        <f t="shared" si="1"/>
        <v>0</v>
      </c>
    </row>
    <row r="16" spans="1:15" ht="60" customHeight="1" x14ac:dyDescent="0.35">
      <c r="A16" s="3" t="s">
        <v>9</v>
      </c>
      <c r="B16" s="63">
        <v>0</v>
      </c>
      <c r="C16" s="63">
        <v>0</v>
      </c>
      <c r="D16" s="63">
        <v>0</v>
      </c>
      <c r="E16" s="63">
        <v>0</v>
      </c>
      <c r="F16" s="63">
        <v>0</v>
      </c>
      <c r="G16" s="63">
        <v>0</v>
      </c>
      <c r="H16" s="63">
        <v>0</v>
      </c>
      <c r="I16" s="63">
        <v>0</v>
      </c>
      <c r="J16" s="63">
        <v>0</v>
      </c>
      <c r="K16" s="63">
        <v>0</v>
      </c>
      <c r="L16" s="63">
        <v>0</v>
      </c>
      <c r="M16" s="63">
        <f t="shared" si="1"/>
        <v>0</v>
      </c>
    </row>
    <row r="17" spans="1:13" ht="44.25" customHeight="1" x14ac:dyDescent="0.35">
      <c r="A17" s="3" t="s">
        <v>10</v>
      </c>
      <c r="B17" s="63">
        <f>SUM(B18:B20)</f>
        <v>0</v>
      </c>
      <c r="C17" s="63">
        <v>0</v>
      </c>
      <c r="D17" s="63">
        <v>0</v>
      </c>
      <c r="E17" s="63">
        <v>0</v>
      </c>
      <c r="F17" s="63">
        <v>0</v>
      </c>
      <c r="G17" s="63">
        <v>0</v>
      </c>
      <c r="H17" s="63">
        <v>0</v>
      </c>
      <c r="I17" s="63">
        <v>0</v>
      </c>
      <c r="J17" s="63">
        <v>0</v>
      </c>
      <c r="K17" s="63">
        <v>0</v>
      </c>
      <c r="L17" s="63">
        <v>0</v>
      </c>
      <c r="M17" s="63">
        <f t="shared" si="1"/>
        <v>0</v>
      </c>
    </row>
    <row r="18" spans="1:13" ht="21" customHeight="1" x14ac:dyDescent="0.35">
      <c r="A18" s="5" t="s">
        <v>5</v>
      </c>
      <c r="B18" s="63">
        <v>0</v>
      </c>
      <c r="C18" s="63">
        <v>0</v>
      </c>
      <c r="D18" s="63">
        <v>0</v>
      </c>
      <c r="E18" s="63">
        <v>0</v>
      </c>
      <c r="F18" s="63">
        <v>0</v>
      </c>
      <c r="G18" s="63">
        <v>0</v>
      </c>
      <c r="H18" s="63">
        <v>0</v>
      </c>
      <c r="I18" s="63">
        <v>0</v>
      </c>
      <c r="J18" s="63">
        <v>0</v>
      </c>
      <c r="K18" s="63">
        <v>0</v>
      </c>
      <c r="L18" s="63">
        <v>0</v>
      </c>
      <c r="M18" s="63">
        <f t="shared" si="1"/>
        <v>0</v>
      </c>
    </row>
    <row r="19" spans="1:13" x14ac:dyDescent="0.35">
      <c r="A19" s="5" t="s">
        <v>6</v>
      </c>
      <c r="B19" s="63">
        <v>0</v>
      </c>
      <c r="C19" s="63">
        <v>0</v>
      </c>
      <c r="D19" s="63">
        <v>0</v>
      </c>
      <c r="E19" s="63">
        <v>0</v>
      </c>
      <c r="F19" s="63">
        <v>0</v>
      </c>
      <c r="G19" s="63">
        <v>0</v>
      </c>
      <c r="H19" s="63">
        <v>0</v>
      </c>
      <c r="I19" s="63">
        <v>0</v>
      </c>
      <c r="J19" s="63">
        <v>0</v>
      </c>
      <c r="K19" s="63">
        <v>0</v>
      </c>
      <c r="L19" s="63">
        <v>0</v>
      </c>
      <c r="M19" s="63">
        <f t="shared" si="1"/>
        <v>0</v>
      </c>
    </row>
    <row r="20" spans="1:13" ht="32.25" customHeight="1" x14ac:dyDescent="0.35">
      <c r="A20" s="5" t="s">
        <v>7</v>
      </c>
      <c r="B20" s="63">
        <v>0</v>
      </c>
      <c r="C20" s="63">
        <v>0</v>
      </c>
      <c r="D20" s="63">
        <v>0</v>
      </c>
      <c r="E20" s="63">
        <v>0</v>
      </c>
      <c r="F20" s="63">
        <v>0</v>
      </c>
      <c r="G20" s="63">
        <v>0</v>
      </c>
      <c r="H20" s="63">
        <v>0</v>
      </c>
      <c r="I20" s="63">
        <v>0</v>
      </c>
      <c r="J20" s="63">
        <v>0</v>
      </c>
      <c r="K20" s="63">
        <v>0</v>
      </c>
      <c r="L20" s="63">
        <v>0</v>
      </c>
      <c r="M20" s="63">
        <f t="shared" si="1"/>
        <v>0</v>
      </c>
    </row>
    <row r="21" spans="1:13" ht="31.5" customHeight="1" x14ac:dyDescent="0.35">
      <c r="A21" s="5" t="s">
        <v>12</v>
      </c>
      <c r="B21" s="290" t="s">
        <v>101</v>
      </c>
      <c r="C21" s="290"/>
      <c r="D21" s="290"/>
      <c r="E21" s="290"/>
      <c r="F21" s="290"/>
      <c r="G21" s="290"/>
      <c r="H21" s="290"/>
      <c r="I21" s="290"/>
      <c r="J21" s="290"/>
      <c r="K21" s="290"/>
      <c r="L21" s="290"/>
      <c r="M21" s="290"/>
    </row>
    <row r="22" spans="1:13" ht="108" customHeight="1" x14ac:dyDescent="0.35">
      <c r="A22" s="5" t="s">
        <v>13</v>
      </c>
      <c r="B22" s="290" t="s">
        <v>102</v>
      </c>
      <c r="C22" s="290"/>
      <c r="D22" s="290"/>
      <c r="E22" s="290"/>
      <c r="F22" s="290"/>
      <c r="G22" s="290"/>
      <c r="H22" s="290"/>
      <c r="I22" s="290"/>
      <c r="J22" s="290"/>
      <c r="K22" s="290"/>
      <c r="L22" s="290"/>
      <c r="M22" s="290"/>
    </row>
    <row r="25" spans="1:13" x14ac:dyDescent="0.35">
      <c r="A25" s="289" t="s">
        <v>14</v>
      </c>
      <c r="B25" s="289"/>
      <c r="C25" s="289"/>
      <c r="D25" s="289"/>
      <c r="E25" s="289"/>
      <c r="F25" s="289"/>
      <c r="G25" s="289"/>
      <c r="H25" s="289"/>
      <c r="I25" s="289"/>
      <c r="J25" s="289"/>
    </row>
    <row r="26" spans="1:13" x14ac:dyDescent="0.35">
      <c r="A26" s="291" t="s">
        <v>15</v>
      </c>
      <c r="B26" s="291"/>
      <c r="C26" s="291"/>
      <c r="D26" s="291"/>
      <c r="E26" s="291"/>
      <c r="F26" s="291"/>
      <c r="G26" s="291"/>
      <c r="H26" s="291"/>
      <c r="I26" s="291"/>
      <c r="J26" s="291"/>
    </row>
    <row r="27" spans="1:13" x14ac:dyDescent="0.35">
      <c r="A27" s="290" t="s">
        <v>16</v>
      </c>
      <c r="B27" s="290"/>
      <c r="C27" s="6">
        <v>0</v>
      </c>
      <c r="D27" s="5">
        <v>1</v>
      </c>
      <c r="E27" s="5">
        <v>2</v>
      </c>
      <c r="F27" s="5">
        <v>3</v>
      </c>
      <c r="G27" s="5">
        <v>5</v>
      </c>
      <c r="H27" s="5">
        <v>10</v>
      </c>
      <c r="I27" s="292" t="s">
        <v>3</v>
      </c>
      <c r="J27" s="292"/>
    </row>
    <row r="28" spans="1:13" x14ac:dyDescent="0.35">
      <c r="A28" s="20" t="s">
        <v>17</v>
      </c>
      <c r="B28" s="5" t="s">
        <v>20</v>
      </c>
      <c r="C28" s="20"/>
      <c r="D28" s="20"/>
      <c r="E28" s="20"/>
      <c r="F28" s="20"/>
      <c r="G28" s="20"/>
      <c r="H28" s="20"/>
      <c r="I28" s="290"/>
      <c r="J28" s="290"/>
    </row>
    <row r="29" spans="1:13" ht="29" x14ac:dyDescent="0.35">
      <c r="A29" s="20" t="s">
        <v>18</v>
      </c>
      <c r="B29" s="5" t="s">
        <v>21</v>
      </c>
      <c r="C29" s="20"/>
      <c r="D29" s="20"/>
      <c r="E29" s="20"/>
      <c r="F29" s="20"/>
      <c r="G29" s="20"/>
      <c r="H29" s="20"/>
      <c r="I29" s="294"/>
      <c r="J29" s="296"/>
    </row>
    <row r="30" spans="1:13" ht="29" x14ac:dyDescent="0.35">
      <c r="A30" s="20" t="s">
        <v>19</v>
      </c>
      <c r="B30" s="7" t="s">
        <v>22</v>
      </c>
      <c r="C30" s="20"/>
      <c r="D30" s="20"/>
      <c r="E30" s="20"/>
      <c r="F30" s="20"/>
      <c r="G30" s="20"/>
      <c r="H30" s="20"/>
      <c r="I30" s="290"/>
      <c r="J30" s="290"/>
    </row>
    <row r="31" spans="1:13" x14ac:dyDescent="0.35">
      <c r="A31" s="8"/>
      <c r="B31" s="5" t="s">
        <v>23</v>
      </c>
      <c r="C31" s="20"/>
      <c r="D31" s="20"/>
      <c r="E31" s="20"/>
      <c r="F31" s="20"/>
      <c r="G31" s="20"/>
      <c r="H31" s="20"/>
      <c r="I31" s="290"/>
      <c r="J31" s="290"/>
    </row>
    <row r="32" spans="1:13" ht="80.25" customHeight="1" x14ac:dyDescent="0.35">
      <c r="A32" s="290" t="s">
        <v>24</v>
      </c>
      <c r="B32" s="5" t="s">
        <v>20</v>
      </c>
      <c r="C32" s="290" t="s">
        <v>103</v>
      </c>
      <c r="D32" s="290"/>
      <c r="E32" s="290"/>
      <c r="F32" s="290"/>
      <c r="G32" s="290"/>
      <c r="H32" s="290"/>
      <c r="I32" s="290"/>
      <c r="J32" s="290"/>
    </row>
    <row r="33" spans="1:10" ht="79.5" customHeight="1" x14ac:dyDescent="0.35">
      <c r="A33" s="290"/>
      <c r="B33" s="5" t="s">
        <v>21</v>
      </c>
      <c r="C33" s="290" t="s">
        <v>103</v>
      </c>
      <c r="D33" s="290"/>
      <c r="E33" s="290"/>
      <c r="F33" s="290"/>
      <c r="G33" s="290"/>
      <c r="H33" s="290"/>
      <c r="I33" s="290"/>
      <c r="J33" s="290"/>
    </row>
    <row r="34" spans="1:10" ht="29" x14ac:dyDescent="0.35">
      <c r="A34" s="290"/>
      <c r="B34" s="7" t="s">
        <v>25</v>
      </c>
      <c r="C34" s="290" t="s">
        <v>104</v>
      </c>
      <c r="D34" s="290"/>
      <c r="E34" s="290"/>
      <c r="F34" s="290"/>
      <c r="G34" s="290"/>
      <c r="H34" s="290"/>
      <c r="I34" s="290"/>
      <c r="J34" s="290"/>
    </row>
    <row r="35" spans="1:10" x14ac:dyDescent="0.35">
      <c r="A35" s="290"/>
      <c r="B35" s="5" t="s">
        <v>23</v>
      </c>
      <c r="C35" s="20"/>
      <c r="D35" s="20"/>
      <c r="E35" s="20"/>
      <c r="F35" s="20"/>
      <c r="G35" s="20"/>
      <c r="H35" s="20"/>
      <c r="I35" s="290"/>
      <c r="J35" s="290"/>
    </row>
    <row r="36" spans="1:10" ht="29" x14ac:dyDescent="0.35">
      <c r="A36" s="290" t="s">
        <v>26</v>
      </c>
      <c r="B36" s="5" t="s">
        <v>22</v>
      </c>
      <c r="C36" s="294"/>
      <c r="D36" s="295"/>
      <c r="E36" s="295"/>
      <c r="F36" s="295"/>
      <c r="G36" s="295"/>
      <c r="H36" s="295"/>
      <c r="I36" s="295"/>
      <c r="J36" s="296"/>
    </row>
    <row r="37" spans="1:10" x14ac:dyDescent="0.35">
      <c r="A37" s="290"/>
      <c r="B37" s="5" t="s">
        <v>23</v>
      </c>
      <c r="C37" s="20"/>
      <c r="D37" s="20"/>
      <c r="E37" s="20"/>
      <c r="F37" s="20"/>
      <c r="G37" s="20"/>
      <c r="H37" s="20"/>
      <c r="I37" s="290"/>
      <c r="J37" s="290"/>
    </row>
    <row r="38" spans="1:10" ht="58" x14ac:dyDescent="0.35">
      <c r="A38" s="20" t="s">
        <v>13</v>
      </c>
      <c r="B38" s="294"/>
      <c r="C38" s="295"/>
      <c r="D38" s="295"/>
      <c r="E38" s="295"/>
      <c r="F38" s="295"/>
      <c r="G38" s="295"/>
      <c r="H38" s="295"/>
      <c r="I38" s="295"/>
      <c r="J38" s="296"/>
    </row>
  </sheetData>
  <mergeCells count="22">
    <mergeCell ref="A36:A37"/>
    <mergeCell ref="C36:J36"/>
    <mergeCell ref="I37:J37"/>
    <mergeCell ref="B38:J38"/>
    <mergeCell ref="I31:J31"/>
    <mergeCell ref="A32:A35"/>
    <mergeCell ref="C32:J32"/>
    <mergeCell ref="C33:J33"/>
    <mergeCell ref="C34:J34"/>
    <mergeCell ref="I35:J35"/>
    <mergeCell ref="I30:J30"/>
    <mergeCell ref="A1:M1"/>
    <mergeCell ref="A2:A3"/>
    <mergeCell ref="B2:M2"/>
    <mergeCell ref="B21:M21"/>
    <mergeCell ref="B22:M22"/>
    <mergeCell ref="A25:J25"/>
    <mergeCell ref="A26:J26"/>
    <mergeCell ref="A27:B27"/>
    <mergeCell ref="I27:J27"/>
    <mergeCell ref="I28:J28"/>
    <mergeCell ref="I29:J29"/>
  </mergeCells>
  <pageMargins left="0.7" right="0.7" top="0.75" bottom="0.75" header="0.3" footer="0.3"/>
  <pageSetup paperSize="9" orientation="portrait" horizontalDpi="300" verticalDpi="3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38"/>
  <sheetViews>
    <sheetView topLeftCell="A4" workbookViewId="0">
      <selection activeCell="P15" sqref="P15"/>
    </sheetView>
  </sheetViews>
  <sheetFormatPr defaultRowHeight="14.5" x14ac:dyDescent="0.35"/>
  <cols>
    <col min="1" max="1" width="33.7265625" customWidth="1"/>
  </cols>
  <sheetData>
    <row r="1" spans="1:16" x14ac:dyDescent="0.35">
      <c r="A1" s="289"/>
      <c r="B1" s="289"/>
      <c r="C1" s="289"/>
      <c r="D1" s="289"/>
      <c r="E1" s="289"/>
      <c r="F1" s="289"/>
      <c r="G1" s="289"/>
      <c r="H1" s="289"/>
      <c r="I1" s="289"/>
      <c r="J1" s="289"/>
      <c r="K1" s="289"/>
      <c r="L1" s="289"/>
      <c r="M1" s="289"/>
    </row>
    <row r="2" spans="1:16" x14ac:dyDescent="0.35">
      <c r="A2" s="290" t="s">
        <v>1</v>
      </c>
      <c r="B2" s="291" t="s">
        <v>2</v>
      </c>
      <c r="C2" s="291"/>
      <c r="D2" s="291"/>
      <c r="E2" s="291"/>
      <c r="F2" s="291"/>
      <c r="G2" s="291"/>
      <c r="H2" s="291"/>
      <c r="I2" s="291"/>
      <c r="J2" s="291"/>
      <c r="K2" s="291"/>
      <c r="L2" s="291"/>
      <c r="M2" s="291"/>
    </row>
    <row r="3" spans="1:16" ht="29" x14ac:dyDescent="0.35">
      <c r="A3" s="290"/>
      <c r="B3" s="1">
        <v>0</v>
      </c>
      <c r="C3" s="1">
        <v>1</v>
      </c>
      <c r="D3" s="1">
        <v>2</v>
      </c>
      <c r="E3" s="1">
        <v>3</v>
      </c>
      <c r="F3" s="1">
        <v>4</v>
      </c>
      <c r="G3" s="1">
        <v>5</v>
      </c>
      <c r="H3" s="1">
        <v>6</v>
      </c>
      <c r="I3" s="1">
        <v>7</v>
      </c>
      <c r="J3" s="1">
        <v>8</v>
      </c>
      <c r="K3" s="1">
        <v>9</v>
      </c>
      <c r="L3" s="1">
        <v>10</v>
      </c>
      <c r="M3" s="2" t="s">
        <v>3</v>
      </c>
    </row>
    <row r="4" spans="1:16" x14ac:dyDescent="0.35">
      <c r="A4" s="3" t="s">
        <v>4</v>
      </c>
      <c r="B4" s="163">
        <f>SUM(B5:B7)</f>
        <v>0</v>
      </c>
      <c r="C4" s="163">
        <f t="shared" ref="C4:L4" si="0">SUM(C5:C7)</f>
        <v>0</v>
      </c>
      <c r="D4" s="163">
        <f t="shared" si="0"/>
        <v>0</v>
      </c>
      <c r="E4" s="163">
        <f t="shared" si="0"/>
        <v>0</v>
      </c>
      <c r="F4" s="163">
        <f t="shared" si="0"/>
        <v>0</v>
      </c>
      <c r="G4" s="163">
        <f t="shared" si="0"/>
        <v>0</v>
      </c>
      <c r="H4" s="163">
        <f t="shared" si="0"/>
        <v>0</v>
      </c>
      <c r="I4" s="163">
        <f t="shared" si="0"/>
        <v>0</v>
      </c>
      <c r="J4" s="163">
        <f t="shared" si="0"/>
        <v>0</v>
      </c>
      <c r="K4" s="163">
        <f t="shared" si="0"/>
        <v>0</v>
      </c>
      <c r="L4" s="163">
        <f t="shared" si="0"/>
        <v>0</v>
      </c>
      <c r="M4" s="163">
        <f>SUM(B4:L4)</f>
        <v>0</v>
      </c>
    </row>
    <row r="5" spans="1:16" x14ac:dyDescent="0.35">
      <c r="A5" s="5" t="s">
        <v>5</v>
      </c>
      <c r="B5" s="163">
        <v>0</v>
      </c>
      <c r="C5" s="163">
        <v>0</v>
      </c>
      <c r="D5" s="163">
        <v>0</v>
      </c>
      <c r="E5" s="163">
        <v>0</v>
      </c>
      <c r="F5" s="163">
        <v>0</v>
      </c>
      <c r="G5" s="163">
        <v>0</v>
      </c>
      <c r="H5" s="163">
        <v>0</v>
      </c>
      <c r="I5" s="163">
        <v>0</v>
      </c>
      <c r="J5" s="163">
        <v>0</v>
      </c>
      <c r="K5" s="163">
        <v>0</v>
      </c>
      <c r="L5" s="163">
        <v>0</v>
      </c>
      <c r="M5" s="163">
        <f t="shared" ref="M5:M20" si="1">SUM(B5:L5)</f>
        <v>0</v>
      </c>
    </row>
    <row r="6" spans="1:16" x14ac:dyDescent="0.35">
      <c r="A6" s="5" t="s">
        <v>6</v>
      </c>
      <c r="B6" s="163">
        <v>0</v>
      </c>
      <c r="C6" s="163">
        <v>0</v>
      </c>
      <c r="D6" s="163">
        <v>0</v>
      </c>
      <c r="E6" s="163">
        <v>0</v>
      </c>
      <c r="F6" s="163">
        <v>0</v>
      </c>
      <c r="G6" s="163">
        <v>0</v>
      </c>
      <c r="H6" s="163">
        <v>0</v>
      </c>
      <c r="I6" s="163">
        <v>0</v>
      </c>
      <c r="J6" s="163">
        <v>0</v>
      </c>
      <c r="K6" s="163">
        <v>0</v>
      </c>
      <c r="L6" s="163">
        <v>0</v>
      </c>
      <c r="M6" s="163">
        <f t="shared" si="1"/>
        <v>0</v>
      </c>
    </row>
    <row r="7" spans="1:16" x14ac:dyDescent="0.35">
      <c r="A7" s="5" t="s">
        <v>7</v>
      </c>
      <c r="B7" s="163">
        <v>0</v>
      </c>
      <c r="C7" s="163">
        <v>0</v>
      </c>
      <c r="D7" s="163">
        <v>0</v>
      </c>
      <c r="E7" s="163">
        <v>0</v>
      </c>
      <c r="F7" s="163">
        <v>0</v>
      </c>
      <c r="G7" s="163">
        <v>0</v>
      </c>
      <c r="H7" s="163">
        <v>0</v>
      </c>
      <c r="I7" s="163">
        <v>0</v>
      </c>
      <c r="J7" s="163">
        <v>0</v>
      </c>
      <c r="K7" s="163">
        <v>0</v>
      </c>
      <c r="L7" s="163">
        <v>0</v>
      </c>
      <c r="M7" s="163">
        <f t="shared" si="1"/>
        <v>0</v>
      </c>
    </row>
    <row r="8" spans="1:16" x14ac:dyDescent="0.35">
      <c r="A8" s="3" t="s">
        <v>8</v>
      </c>
      <c r="B8" s="163">
        <f>SUM(B9:B11)</f>
        <v>0.161</v>
      </c>
      <c r="C8" s="163">
        <f t="shared" ref="C8:L8" si="2">SUM(C9:C11)</f>
        <v>0.182</v>
      </c>
      <c r="D8" s="163">
        <f t="shared" si="2"/>
        <v>5.1999999999999998E-2</v>
      </c>
      <c r="E8" s="163">
        <f t="shared" si="2"/>
        <v>0</v>
      </c>
      <c r="F8" s="163">
        <f t="shared" si="2"/>
        <v>0</v>
      </c>
      <c r="G8" s="163">
        <f t="shared" si="2"/>
        <v>0</v>
      </c>
      <c r="H8" s="163">
        <f t="shared" si="2"/>
        <v>0</v>
      </c>
      <c r="I8" s="163">
        <f t="shared" si="2"/>
        <v>0</v>
      </c>
      <c r="J8" s="163">
        <f t="shared" si="2"/>
        <v>0</v>
      </c>
      <c r="K8" s="163">
        <f t="shared" si="2"/>
        <v>0</v>
      </c>
      <c r="L8" s="163">
        <f t="shared" si="2"/>
        <v>0</v>
      </c>
      <c r="M8" s="163">
        <f t="shared" si="1"/>
        <v>0.39499999999999996</v>
      </c>
    </row>
    <row r="9" spans="1:16" x14ac:dyDescent="0.35">
      <c r="A9" s="5" t="s">
        <v>5</v>
      </c>
      <c r="B9" s="163">
        <v>0.161</v>
      </c>
      <c r="C9" s="163">
        <v>0.182</v>
      </c>
      <c r="D9" s="163">
        <v>5.1999999999999998E-2</v>
      </c>
      <c r="E9" s="163">
        <v>0</v>
      </c>
      <c r="F9" s="163">
        <v>0</v>
      </c>
      <c r="G9" s="163">
        <v>0</v>
      </c>
      <c r="H9" s="163">
        <v>0</v>
      </c>
      <c r="I9" s="163">
        <v>0</v>
      </c>
      <c r="J9" s="163">
        <v>0</v>
      </c>
      <c r="K9" s="163">
        <v>0</v>
      </c>
      <c r="L9" s="163">
        <v>0</v>
      </c>
      <c r="M9" s="163">
        <f t="shared" si="1"/>
        <v>0.39499999999999996</v>
      </c>
    </row>
    <row r="10" spans="1:16" x14ac:dyDescent="0.35">
      <c r="A10" s="5" t="s">
        <v>6</v>
      </c>
      <c r="B10" s="163">
        <v>0</v>
      </c>
      <c r="C10" s="163">
        <v>0</v>
      </c>
      <c r="D10" s="163">
        <v>0</v>
      </c>
      <c r="E10" s="163">
        <v>0</v>
      </c>
      <c r="F10" s="163">
        <v>0</v>
      </c>
      <c r="G10" s="163">
        <v>0</v>
      </c>
      <c r="H10" s="163">
        <v>0</v>
      </c>
      <c r="I10" s="163">
        <v>0</v>
      </c>
      <c r="J10" s="163">
        <v>0</v>
      </c>
      <c r="K10" s="163">
        <v>0</v>
      </c>
      <c r="L10" s="163">
        <v>0</v>
      </c>
      <c r="M10" s="163">
        <f t="shared" si="1"/>
        <v>0</v>
      </c>
    </row>
    <row r="11" spans="1:16" x14ac:dyDescent="0.35">
      <c r="A11" s="5" t="s">
        <v>7</v>
      </c>
      <c r="B11" s="163">
        <v>0</v>
      </c>
      <c r="C11" s="163">
        <v>0</v>
      </c>
      <c r="D11" s="163">
        <v>0</v>
      </c>
      <c r="E11" s="163">
        <v>0</v>
      </c>
      <c r="F11" s="163">
        <v>0</v>
      </c>
      <c r="G11" s="163">
        <v>0</v>
      </c>
      <c r="H11" s="163">
        <v>0</v>
      </c>
      <c r="I11" s="163">
        <v>0</v>
      </c>
      <c r="J11" s="163">
        <v>0</v>
      </c>
      <c r="K11" s="163">
        <v>0</v>
      </c>
      <c r="L11" s="163">
        <v>0</v>
      </c>
      <c r="M11" s="163">
        <f t="shared" si="1"/>
        <v>0</v>
      </c>
    </row>
    <row r="12" spans="1:16" x14ac:dyDescent="0.35">
      <c r="A12" s="3" t="s">
        <v>11</v>
      </c>
      <c r="B12" s="163">
        <f>SUM(B13:B15)</f>
        <v>-0.161</v>
      </c>
      <c r="C12" s="163">
        <f t="shared" ref="C12:L12" si="3">SUM(C13:C15)</f>
        <v>-0.182</v>
      </c>
      <c r="D12" s="163">
        <f t="shared" si="3"/>
        <v>-5.1999999999999998E-2</v>
      </c>
      <c r="E12" s="163">
        <f t="shared" si="3"/>
        <v>0</v>
      </c>
      <c r="F12" s="163">
        <f t="shared" si="3"/>
        <v>0</v>
      </c>
      <c r="G12" s="163">
        <f t="shared" si="3"/>
        <v>0</v>
      </c>
      <c r="H12" s="163">
        <f t="shared" si="3"/>
        <v>0</v>
      </c>
      <c r="I12" s="163">
        <f t="shared" si="3"/>
        <v>0</v>
      </c>
      <c r="J12" s="163">
        <f t="shared" si="3"/>
        <v>0</v>
      </c>
      <c r="K12" s="163">
        <f t="shared" si="3"/>
        <v>0</v>
      </c>
      <c r="L12" s="163">
        <f t="shared" si="3"/>
        <v>0</v>
      </c>
      <c r="M12" s="163">
        <f t="shared" si="1"/>
        <v>-0.39499999999999996</v>
      </c>
    </row>
    <row r="13" spans="1:16" ht="15" thickBot="1" x14ac:dyDescent="0.4">
      <c r="A13" s="5" t="s">
        <v>5</v>
      </c>
      <c r="B13" s="163">
        <v>-0.161</v>
      </c>
      <c r="C13" s="163">
        <v>-0.182</v>
      </c>
      <c r="D13" s="163">
        <v>-5.1999999999999998E-2</v>
      </c>
      <c r="E13" s="163">
        <v>0</v>
      </c>
      <c r="F13" s="163">
        <v>0</v>
      </c>
      <c r="G13" s="163">
        <v>0</v>
      </c>
      <c r="H13" s="163">
        <v>0</v>
      </c>
      <c r="I13" s="163">
        <v>0</v>
      </c>
      <c r="J13" s="163">
        <v>0</v>
      </c>
      <c r="K13" s="163">
        <v>0</v>
      </c>
      <c r="L13" s="163">
        <v>0</v>
      </c>
      <c r="M13" s="163">
        <f t="shared" si="1"/>
        <v>-0.39499999999999996</v>
      </c>
    </row>
    <row r="14" spans="1:16" ht="15" thickBot="1" x14ac:dyDescent="0.4">
      <c r="A14" s="5" t="s">
        <v>6</v>
      </c>
      <c r="B14" s="163">
        <v>0</v>
      </c>
      <c r="C14" s="163">
        <v>0</v>
      </c>
      <c r="D14" s="163">
        <v>0</v>
      </c>
      <c r="E14" s="163">
        <v>0</v>
      </c>
      <c r="F14" s="163">
        <v>0</v>
      </c>
      <c r="G14" s="163">
        <v>0</v>
      </c>
      <c r="H14" s="163">
        <v>0</v>
      </c>
      <c r="I14" s="163">
        <v>0</v>
      </c>
      <c r="J14" s="163">
        <v>0</v>
      </c>
      <c r="K14" s="163">
        <v>0</v>
      </c>
      <c r="L14" s="163">
        <v>0</v>
      </c>
      <c r="M14" s="163">
        <f t="shared" si="1"/>
        <v>0</v>
      </c>
      <c r="O14" s="67" t="s">
        <v>679</v>
      </c>
      <c r="P14" s="198">
        <f>M12</f>
        <v>-0.39499999999999996</v>
      </c>
    </row>
    <row r="15" spans="1:16" ht="15" thickBot="1" x14ac:dyDescent="0.4">
      <c r="A15" s="5" t="s">
        <v>7</v>
      </c>
      <c r="B15" s="163">
        <v>0</v>
      </c>
      <c r="C15" s="163">
        <v>0</v>
      </c>
      <c r="D15" s="163">
        <v>0</v>
      </c>
      <c r="E15" s="163">
        <v>0</v>
      </c>
      <c r="F15" s="163">
        <v>0</v>
      </c>
      <c r="G15" s="163">
        <v>0</v>
      </c>
      <c r="H15" s="163">
        <v>0</v>
      </c>
      <c r="I15" s="163">
        <v>0</v>
      </c>
      <c r="J15" s="163">
        <v>0</v>
      </c>
      <c r="K15" s="163">
        <v>0</v>
      </c>
      <c r="L15" s="163">
        <v>0</v>
      </c>
      <c r="M15" s="163">
        <f t="shared" si="1"/>
        <v>0</v>
      </c>
      <c r="O15" s="67"/>
      <c r="P15" s="74"/>
    </row>
    <row r="16" spans="1:16" ht="29" x14ac:dyDescent="0.35">
      <c r="A16" s="3" t="s">
        <v>9</v>
      </c>
      <c r="B16" s="163">
        <v>0</v>
      </c>
      <c r="C16" s="163">
        <v>0</v>
      </c>
      <c r="D16" s="163">
        <v>0</v>
      </c>
      <c r="E16" s="163">
        <v>0</v>
      </c>
      <c r="F16" s="163">
        <v>0</v>
      </c>
      <c r="G16" s="163">
        <v>0</v>
      </c>
      <c r="H16" s="163">
        <v>0</v>
      </c>
      <c r="I16" s="163">
        <v>0</v>
      </c>
      <c r="J16" s="163">
        <v>0</v>
      </c>
      <c r="K16" s="163">
        <v>0</v>
      </c>
      <c r="L16" s="163">
        <v>0</v>
      </c>
      <c r="M16" s="163">
        <f t="shared" si="1"/>
        <v>0</v>
      </c>
    </row>
    <row r="17" spans="1:13" x14ac:dyDescent="0.35">
      <c r="A17" s="3" t="s">
        <v>10</v>
      </c>
      <c r="B17" s="163">
        <f>SUM(B18:B20)</f>
        <v>0</v>
      </c>
      <c r="C17" s="163">
        <v>0</v>
      </c>
      <c r="D17" s="163">
        <v>0</v>
      </c>
      <c r="E17" s="163">
        <v>0</v>
      </c>
      <c r="F17" s="163">
        <v>0</v>
      </c>
      <c r="G17" s="163">
        <v>0</v>
      </c>
      <c r="H17" s="163">
        <v>0</v>
      </c>
      <c r="I17" s="163">
        <v>0</v>
      </c>
      <c r="J17" s="163">
        <v>0</v>
      </c>
      <c r="K17" s="163">
        <v>0</v>
      </c>
      <c r="L17" s="163">
        <v>0</v>
      </c>
      <c r="M17" s="163">
        <f t="shared" si="1"/>
        <v>0</v>
      </c>
    </row>
    <row r="18" spans="1:13" x14ac:dyDescent="0.35">
      <c r="A18" s="5" t="s">
        <v>5</v>
      </c>
      <c r="B18" s="163">
        <v>0</v>
      </c>
      <c r="C18" s="163">
        <v>0</v>
      </c>
      <c r="D18" s="163">
        <v>0</v>
      </c>
      <c r="E18" s="163">
        <v>0</v>
      </c>
      <c r="F18" s="163">
        <v>0</v>
      </c>
      <c r="G18" s="163">
        <v>0</v>
      </c>
      <c r="H18" s="163">
        <v>0</v>
      </c>
      <c r="I18" s="163">
        <v>0</v>
      </c>
      <c r="J18" s="163">
        <v>0</v>
      </c>
      <c r="K18" s="163">
        <v>0</v>
      </c>
      <c r="L18" s="163">
        <v>0</v>
      </c>
      <c r="M18" s="163">
        <f t="shared" si="1"/>
        <v>0</v>
      </c>
    </row>
    <row r="19" spans="1:13" x14ac:dyDescent="0.35">
      <c r="A19" s="5" t="s">
        <v>6</v>
      </c>
      <c r="B19" s="163">
        <v>0</v>
      </c>
      <c r="C19" s="163">
        <v>0</v>
      </c>
      <c r="D19" s="163">
        <v>0</v>
      </c>
      <c r="E19" s="163">
        <v>0</v>
      </c>
      <c r="F19" s="163">
        <v>0</v>
      </c>
      <c r="G19" s="163">
        <v>0</v>
      </c>
      <c r="H19" s="163">
        <v>0</v>
      </c>
      <c r="I19" s="163">
        <v>0</v>
      </c>
      <c r="J19" s="163">
        <v>0</v>
      </c>
      <c r="K19" s="163">
        <v>0</v>
      </c>
      <c r="L19" s="163">
        <v>0</v>
      </c>
      <c r="M19" s="163">
        <f t="shared" si="1"/>
        <v>0</v>
      </c>
    </row>
    <row r="20" spans="1:13" x14ac:dyDescent="0.35">
      <c r="A20" s="5" t="s">
        <v>7</v>
      </c>
      <c r="B20" s="163">
        <v>0</v>
      </c>
      <c r="C20" s="163">
        <v>0</v>
      </c>
      <c r="D20" s="163">
        <v>0</v>
      </c>
      <c r="E20" s="163">
        <v>0</v>
      </c>
      <c r="F20" s="163">
        <v>0</v>
      </c>
      <c r="G20" s="163">
        <v>0</v>
      </c>
      <c r="H20" s="163">
        <v>0</v>
      </c>
      <c r="I20" s="163">
        <v>0</v>
      </c>
      <c r="J20" s="163">
        <v>0</v>
      </c>
      <c r="K20" s="163">
        <v>0</v>
      </c>
      <c r="L20" s="163">
        <v>0</v>
      </c>
      <c r="M20" s="163">
        <f t="shared" si="1"/>
        <v>0</v>
      </c>
    </row>
    <row r="21" spans="1:13" x14ac:dyDescent="0.35">
      <c r="A21" s="5" t="s">
        <v>12</v>
      </c>
      <c r="B21" s="290" t="s">
        <v>628</v>
      </c>
      <c r="C21" s="290"/>
      <c r="D21" s="290"/>
      <c r="E21" s="290"/>
      <c r="F21" s="290"/>
      <c r="G21" s="290"/>
      <c r="H21" s="290"/>
      <c r="I21" s="290"/>
      <c r="J21" s="290"/>
      <c r="K21" s="290"/>
      <c r="L21" s="290"/>
      <c r="M21" s="290"/>
    </row>
    <row r="22" spans="1:13" ht="43.5" x14ac:dyDescent="0.35">
      <c r="A22" s="5" t="s">
        <v>13</v>
      </c>
      <c r="B22" s="290" t="s">
        <v>627</v>
      </c>
      <c r="C22" s="290"/>
      <c r="D22" s="290"/>
      <c r="E22" s="290"/>
      <c r="F22" s="290"/>
      <c r="G22" s="290"/>
      <c r="H22" s="290"/>
      <c r="I22" s="290"/>
      <c r="J22" s="290"/>
      <c r="K22" s="290"/>
      <c r="L22" s="290"/>
      <c r="M22" s="290"/>
    </row>
    <row r="25" spans="1:13" x14ac:dyDescent="0.35">
      <c r="A25" s="289" t="s">
        <v>14</v>
      </c>
      <c r="B25" s="289"/>
      <c r="C25" s="289"/>
      <c r="D25" s="289"/>
      <c r="E25" s="289"/>
      <c r="F25" s="289"/>
      <c r="G25" s="289"/>
      <c r="H25" s="289"/>
      <c r="I25" s="289"/>
      <c r="J25" s="289"/>
    </row>
    <row r="26" spans="1:13" x14ac:dyDescent="0.35">
      <c r="A26" s="291" t="s">
        <v>15</v>
      </c>
      <c r="B26" s="291"/>
      <c r="C26" s="291"/>
      <c r="D26" s="291"/>
      <c r="E26" s="291"/>
      <c r="F26" s="291"/>
      <c r="G26" s="291"/>
      <c r="H26" s="291"/>
      <c r="I26" s="291"/>
      <c r="J26" s="291"/>
    </row>
    <row r="27" spans="1:13" x14ac:dyDescent="0.35">
      <c r="A27" s="290" t="s">
        <v>16</v>
      </c>
      <c r="B27" s="290"/>
      <c r="C27" s="6">
        <v>0</v>
      </c>
      <c r="D27" s="5">
        <v>1</v>
      </c>
      <c r="E27" s="5">
        <v>2</v>
      </c>
      <c r="F27" s="5">
        <v>3</v>
      </c>
      <c r="G27" s="5">
        <v>5</v>
      </c>
      <c r="H27" s="5">
        <v>10</v>
      </c>
      <c r="I27" s="292" t="s">
        <v>3</v>
      </c>
      <c r="J27" s="292"/>
    </row>
    <row r="28" spans="1:13" ht="43.5" x14ac:dyDescent="0.35">
      <c r="A28" s="170" t="s">
        <v>17</v>
      </c>
      <c r="B28" s="5" t="s">
        <v>20</v>
      </c>
      <c r="C28" s="170"/>
      <c r="D28" s="170"/>
      <c r="E28" s="170"/>
      <c r="F28" s="170"/>
      <c r="G28" s="170"/>
      <c r="H28" s="170"/>
      <c r="I28" s="290"/>
      <c r="J28" s="290"/>
    </row>
    <row r="29" spans="1:13" ht="87" x14ac:dyDescent="0.35">
      <c r="A29" s="170" t="s">
        <v>18</v>
      </c>
      <c r="B29" s="5" t="s">
        <v>21</v>
      </c>
      <c r="C29" s="170"/>
      <c r="D29" s="170"/>
      <c r="E29" s="170"/>
      <c r="F29" s="170"/>
      <c r="G29" s="170"/>
      <c r="H29" s="170"/>
      <c r="I29" s="294"/>
      <c r="J29" s="296"/>
    </row>
    <row r="30" spans="1:13" ht="87" x14ac:dyDescent="0.35">
      <c r="A30" s="170" t="s">
        <v>19</v>
      </c>
      <c r="B30" s="7" t="s">
        <v>22</v>
      </c>
      <c r="C30" s="170"/>
      <c r="D30" s="170"/>
      <c r="E30" s="170"/>
      <c r="F30" s="170"/>
      <c r="G30" s="170"/>
      <c r="H30" s="170"/>
      <c r="I30" s="290"/>
      <c r="J30" s="290"/>
    </row>
    <row r="31" spans="1:13" ht="29" x14ac:dyDescent="0.35">
      <c r="A31" s="8"/>
      <c r="B31" s="5" t="s">
        <v>23</v>
      </c>
      <c r="C31" s="170"/>
      <c r="D31" s="170"/>
      <c r="E31" s="170"/>
      <c r="F31" s="170"/>
      <c r="G31" s="170"/>
      <c r="H31" s="170"/>
      <c r="I31" s="290"/>
      <c r="J31" s="290"/>
    </row>
    <row r="32" spans="1:13" ht="43.5" x14ac:dyDescent="0.35">
      <c r="A32" s="290" t="s">
        <v>24</v>
      </c>
      <c r="B32" s="5" t="s">
        <v>20</v>
      </c>
      <c r="C32" s="290"/>
      <c r="D32" s="290"/>
      <c r="E32" s="290"/>
      <c r="F32" s="290"/>
      <c r="G32" s="290"/>
      <c r="H32" s="290"/>
      <c r="I32" s="290"/>
      <c r="J32" s="290"/>
    </row>
    <row r="33" spans="1:10" ht="87" x14ac:dyDescent="0.35">
      <c r="A33" s="290"/>
      <c r="B33" s="5" t="s">
        <v>21</v>
      </c>
      <c r="C33" s="290"/>
      <c r="D33" s="290"/>
      <c r="E33" s="290"/>
      <c r="F33" s="290"/>
      <c r="G33" s="290"/>
      <c r="H33" s="290"/>
      <c r="I33" s="290"/>
      <c r="J33" s="290"/>
    </row>
    <row r="34" spans="1:10" ht="87" x14ac:dyDescent="0.35">
      <c r="A34" s="290"/>
      <c r="B34" s="7" t="s">
        <v>25</v>
      </c>
      <c r="C34" s="290"/>
      <c r="D34" s="290"/>
      <c r="E34" s="290"/>
      <c r="F34" s="290"/>
      <c r="G34" s="290"/>
      <c r="H34" s="290"/>
      <c r="I34" s="290"/>
      <c r="J34" s="290"/>
    </row>
    <row r="35" spans="1:10" ht="29" x14ac:dyDescent="0.35">
      <c r="A35" s="290"/>
      <c r="B35" s="5" t="s">
        <v>23</v>
      </c>
      <c r="C35" s="170"/>
      <c r="D35" s="170"/>
      <c r="E35" s="170"/>
      <c r="F35" s="170"/>
      <c r="G35" s="170"/>
      <c r="H35" s="170"/>
      <c r="I35" s="290"/>
      <c r="J35" s="290"/>
    </row>
    <row r="36" spans="1:10" ht="87" x14ac:dyDescent="0.35">
      <c r="A36" s="290" t="s">
        <v>26</v>
      </c>
      <c r="B36" s="5" t="s">
        <v>22</v>
      </c>
      <c r="C36" s="294"/>
      <c r="D36" s="295"/>
      <c r="E36" s="295"/>
      <c r="F36" s="295"/>
      <c r="G36" s="295"/>
      <c r="H36" s="295"/>
      <c r="I36" s="295"/>
      <c r="J36" s="296"/>
    </row>
    <row r="37" spans="1:10" ht="29" x14ac:dyDescent="0.35">
      <c r="A37" s="290"/>
      <c r="B37" s="5" t="s">
        <v>23</v>
      </c>
      <c r="C37" s="170"/>
      <c r="D37" s="170"/>
      <c r="E37" s="170"/>
      <c r="F37" s="170"/>
      <c r="G37" s="170"/>
      <c r="H37" s="170"/>
      <c r="I37" s="290"/>
      <c r="J37" s="290"/>
    </row>
    <row r="38" spans="1:10" ht="43.5" x14ac:dyDescent="0.35">
      <c r="A38" s="170" t="s">
        <v>13</v>
      </c>
      <c r="B38" s="294"/>
      <c r="C38" s="295"/>
      <c r="D38" s="295"/>
      <c r="E38" s="295"/>
      <c r="F38" s="295"/>
      <c r="G38" s="295"/>
      <c r="H38" s="295"/>
      <c r="I38" s="295"/>
      <c r="J38" s="296"/>
    </row>
  </sheetData>
  <mergeCells count="22">
    <mergeCell ref="A36:A37"/>
    <mergeCell ref="C36:J36"/>
    <mergeCell ref="I37:J37"/>
    <mergeCell ref="B38:J38"/>
    <mergeCell ref="I31:J31"/>
    <mergeCell ref="A32:A35"/>
    <mergeCell ref="C32:J32"/>
    <mergeCell ref="C33:J33"/>
    <mergeCell ref="C34:J34"/>
    <mergeCell ref="I35:J35"/>
    <mergeCell ref="I30:J30"/>
    <mergeCell ref="A1:M1"/>
    <mergeCell ref="A2:A3"/>
    <mergeCell ref="B2:M2"/>
    <mergeCell ref="B21:M21"/>
    <mergeCell ref="B22:M22"/>
    <mergeCell ref="A25:J25"/>
    <mergeCell ref="A26:J26"/>
    <mergeCell ref="A27:B27"/>
    <mergeCell ref="I27:J27"/>
    <mergeCell ref="I28:J28"/>
    <mergeCell ref="I29:J29"/>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38"/>
  <sheetViews>
    <sheetView topLeftCell="A5" zoomScale="85" zoomScaleNormal="85" workbookViewId="0">
      <selection activeCell="N25" sqref="N25"/>
    </sheetView>
  </sheetViews>
  <sheetFormatPr defaultRowHeight="14.5" x14ac:dyDescent="0.35"/>
  <cols>
    <col min="1" max="1" width="26.7265625" customWidth="1"/>
  </cols>
  <sheetData>
    <row r="1" spans="1:16" x14ac:dyDescent="0.35">
      <c r="A1" s="289"/>
      <c r="B1" s="289"/>
      <c r="C1" s="289"/>
      <c r="D1" s="289"/>
      <c r="E1" s="289"/>
      <c r="F1" s="289"/>
      <c r="G1" s="289"/>
      <c r="H1" s="289"/>
      <c r="I1" s="289"/>
      <c r="J1" s="289"/>
      <c r="K1" s="289"/>
      <c r="L1" s="289"/>
      <c r="M1" s="289"/>
    </row>
    <row r="2" spans="1:16" x14ac:dyDescent="0.35">
      <c r="A2" s="290" t="s">
        <v>1</v>
      </c>
      <c r="B2" s="291" t="s">
        <v>2</v>
      </c>
      <c r="C2" s="291"/>
      <c r="D2" s="291"/>
      <c r="E2" s="291"/>
      <c r="F2" s="291"/>
      <c r="G2" s="291"/>
      <c r="H2" s="291"/>
      <c r="I2" s="291"/>
      <c r="J2" s="291"/>
      <c r="K2" s="291"/>
      <c r="L2" s="291"/>
      <c r="M2" s="291"/>
    </row>
    <row r="3" spans="1:16" ht="29" x14ac:dyDescent="0.35">
      <c r="A3" s="290"/>
      <c r="B3" s="1">
        <v>0</v>
      </c>
      <c r="C3" s="1">
        <v>1</v>
      </c>
      <c r="D3" s="1">
        <v>2</v>
      </c>
      <c r="E3" s="1">
        <v>3</v>
      </c>
      <c r="F3" s="1">
        <v>4</v>
      </c>
      <c r="G3" s="1">
        <v>5</v>
      </c>
      <c r="H3" s="1">
        <v>6</v>
      </c>
      <c r="I3" s="1">
        <v>7</v>
      </c>
      <c r="J3" s="1">
        <v>8</v>
      </c>
      <c r="K3" s="1">
        <v>9</v>
      </c>
      <c r="L3" s="1">
        <v>10</v>
      </c>
      <c r="M3" s="2" t="s">
        <v>3</v>
      </c>
    </row>
    <row r="4" spans="1:16" x14ac:dyDescent="0.35">
      <c r="A4" s="3" t="s">
        <v>4</v>
      </c>
      <c r="B4" s="152">
        <f>SUM(B5:B7)</f>
        <v>0</v>
      </c>
      <c r="C4" s="152">
        <f t="shared" ref="C4:L4" si="0">SUM(C5:C7)</f>
        <v>0</v>
      </c>
      <c r="D4" s="152">
        <f t="shared" si="0"/>
        <v>0</v>
      </c>
      <c r="E4" s="152">
        <f t="shared" si="0"/>
        <v>0</v>
      </c>
      <c r="F4" s="152">
        <f t="shared" si="0"/>
        <v>0</v>
      </c>
      <c r="G4" s="152">
        <f t="shared" si="0"/>
        <v>0</v>
      </c>
      <c r="H4" s="152">
        <f t="shared" si="0"/>
        <v>0</v>
      </c>
      <c r="I4" s="152">
        <f t="shared" si="0"/>
        <v>0</v>
      </c>
      <c r="J4" s="152">
        <f t="shared" si="0"/>
        <v>0</v>
      </c>
      <c r="K4" s="152">
        <f t="shared" si="0"/>
        <v>0</v>
      </c>
      <c r="L4" s="152">
        <f t="shared" si="0"/>
        <v>0</v>
      </c>
      <c r="M4" s="193">
        <f>SUM(B4:L4)</f>
        <v>0</v>
      </c>
    </row>
    <row r="5" spans="1:16" x14ac:dyDescent="0.35">
      <c r="A5" s="5" t="s">
        <v>5</v>
      </c>
      <c r="B5" s="152">
        <v>0</v>
      </c>
      <c r="C5" s="152">
        <v>0</v>
      </c>
      <c r="D5" s="152">
        <v>0</v>
      </c>
      <c r="E5" s="152">
        <v>0</v>
      </c>
      <c r="F5" s="152">
        <v>0</v>
      </c>
      <c r="G5" s="152">
        <v>0</v>
      </c>
      <c r="H5" s="152">
        <v>0</v>
      </c>
      <c r="I5" s="152">
        <v>0</v>
      </c>
      <c r="J5" s="152">
        <v>0</v>
      </c>
      <c r="K5" s="152">
        <v>0</v>
      </c>
      <c r="L5" s="152">
        <v>0</v>
      </c>
      <c r="M5" s="193">
        <f t="shared" ref="M5:M20" si="1">SUM(B5:L5)</f>
        <v>0</v>
      </c>
    </row>
    <row r="6" spans="1:16" x14ac:dyDescent="0.35">
      <c r="A6" s="5" t="s">
        <v>6</v>
      </c>
      <c r="B6" s="152">
        <v>0</v>
      </c>
      <c r="C6" s="152">
        <v>0</v>
      </c>
      <c r="D6" s="152">
        <v>0</v>
      </c>
      <c r="E6" s="152">
        <v>0</v>
      </c>
      <c r="F6" s="152">
        <v>0</v>
      </c>
      <c r="G6" s="152">
        <v>0</v>
      </c>
      <c r="H6" s="152">
        <v>0</v>
      </c>
      <c r="I6" s="152">
        <v>0</v>
      </c>
      <c r="J6" s="152">
        <v>0</v>
      </c>
      <c r="K6" s="152">
        <v>0</v>
      </c>
      <c r="L6" s="152">
        <v>0</v>
      </c>
      <c r="M6" s="193">
        <f t="shared" si="1"/>
        <v>0</v>
      </c>
    </row>
    <row r="7" spans="1:16" x14ac:dyDescent="0.35">
      <c r="A7" s="5" t="s">
        <v>7</v>
      </c>
      <c r="B7" s="152">
        <v>0</v>
      </c>
      <c r="C7" s="152">
        <v>0</v>
      </c>
      <c r="D7" s="152">
        <v>0</v>
      </c>
      <c r="E7" s="152">
        <v>0</v>
      </c>
      <c r="F7" s="152">
        <v>0</v>
      </c>
      <c r="G7" s="152">
        <v>0</v>
      </c>
      <c r="H7" s="152">
        <v>0</v>
      </c>
      <c r="I7" s="152">
        <v>0</v>
      </c>
      <c r="J7" s="152">
        <v>0</v>
      </c>
      <c r="K7" s="152">
        <v>0</v>
      </c>
      <c r="L7" s="152">
        <v>0</v>
      </c>
      <c r="M7" s="193">
        <f t="shared" si="1"/>
        <v>0</v>
      </c>
    </row>
    <row r="8" spans="1:16" x14ac:dyDescent="0.35">
      <c r="A8" s="3" t="s">
        <v>8</v>
      </c>
      <c r="B8" s="193">
        <f>SUM(B9:B11)</f>
        <v>0</v>
      </c>
      <c r="C8" s="193">
        <f t="shared" ref="C8:L8" si="2">SUM(C9:C11)</f>
        <v>2.5156000000000001E-2</v>
      </c>
      <c r="D8" s="193">
        <f t="shared" si="2"/>
        <v>0.17499999999999999</v>
      </c>
      <c r="E8" s="193">
        <f t="shared" si="2"/>
        <v>9.3088000000000004E-2</v>
      </c>
      <c r="F8" s="193">
        <f t="shared" si="2"/>
        <v>0.02</v>
      </c>
      <c r="G8" s="193">
        <f t="shared" si="2"/>
        <v>0.02</v>
      </c>
      <c r="H8" s="193">
        <f t="shared" si="2"/>
        <v>0.02</v>
      </c>
      <c r="I8" s="193">
        <f t="shared" si="2"/>
        <v>0.02</v>
      </c>
      <c r="J8" s="193">
        <f t="shared" si="2"/>
        <v>0.02</v>
      </c>
      <c r="K8" s="193">
        <f t="shared" si="2"/>
        <v>0</v>
      </c>
      <c r="L8" s="193">
        <f t="shared" si="2"/>
        <v>0</v>
      </c>
      <c r="M8" s="193">
        <f t="shared" si="1"/>
        <v>0.39324400000000009</v>
      </c>
    </row>
    <row r="9" spans="1:16" x14ac:dyDescent="0.35">
      <c r="A9" s="5" t="s">
        <v>5</v>
      </c>
      <c r="B9" s="193">
        <v>0</v>
      </c>
      <c r="C9" s="193">
        <v>2.5156000000000001E-2</v>
      </c>
      <c r="D9" s="193">
        <v>0.17499999999999999</v>
      </c>
      <c r="E9" s="193">
        <v>9.3088000000000004E-2</v>
      </c>
      <c r="F9" s="193">
        <v>0.02</v>
      </c>
      <c r="G9" s="193">
        <v>0.02</v>
      </c>
      <c r="H9" s="193">
        <v>0.02</v>
      </c>
      <c r="I9" s="193">
        <v>0.02</v>
      </c>
      <c r="J9" s="193">
        <v>0.02</v>
      </c>
      <c r="K9" s="193">
        <v>0</v>
      </c>
      <c r="L9" s="193">
        <v>0</v>
      </c>
      <c r="M9" s="193">
        <f t="shared" si="1"/>
        <v>0.39324400000000009</v>
      </c>
    </row>
    <row r="10" spans="1:16" x14ac:dyDescent="0.35">
      <c r="A10" s="5" t="s">
        <v>6</v>
      </c>
      <c r="B10" s="152">
        <v>0</v>
      </c>
      <c r="C10" s="152">
        <v>0</v>
      </c>
      <c r="D10" s="152">
        <v>0</v>
      </c>
      <c r="E10" s="152">
        <v>0</v>
      </c>
      <c r="F10" s="152">
        <v>0</v>
      </c>
      <c r="G10" s="152">
        <v>0</v>
      </c>
      <c r="H10" s="152">
        <v>0</v>
      </c>
      <c r="I10" s="152">
        <v>0</v>
      </c>
      <c r="J10" s="152">
        <v>0</v>
      </c>
      <c r="K10" s="152">
        <v>0</v>
      </c>
      <c r="L10" s="152">
        <v>0</v>
      </c>
      <c r="M10" s="193">
        <f t="shared" si="1"/>
        <v>0</v>
      </c>
    </row>
    <row r="11" spans="1:16" x14ac:dyDescent="0.35">
      <c r="A11" s="5" t="s">
        <v>7</v>
      </c>
      <c r="B11" s="152">
        <v>0</v>
      </c>
      <c r="C11" s="152">
        <v>0</v>
      </c>
      <c r="D11" s="152">
        <v>0</v>
      </c>
      <c r="E11" s="152">
        <v>0</v>
      </c>
      <c r="F11" s="152">
        <v>0</v>
      </c>
      <c r="G11" s="152">
        <v>0</v>
      </c>
      <c r="H11" s="152">
        <v>0</v>
      </c>
      <c r="I11" s="152">
        <v>0</v>
      </c>
      <c r="J11" s="152">
        <v>0</v>
      </c>
      <c r="K11" s="152">
        <v>0</v>
      </c>
      <c r="L11" s="152">
        <v>0</v>
      </c>
      <c r="M11" s="193">
        <f t="shared" si="1"/>
        <v>0</v>
      </c>
    </row>
    <row r="12" spans="1:16" x14ac:dyDescent="0.35">
      <c r="A12" s="3" t="s">
        <v>11</v>
      </c>
      <c r="B12" s="152">
        <f>SUM(B13:B15)</f>
        <v>0</v>
      </c>
      <c r="C12" s="152">
        <f t="shared" ref="C12:L12" si="3">SUM(C13:C15)</f>
        <v>-2.5156000000000001E-2</v>
      </c>
      <c r="D12" s="152">
        <f t="shared" si="3"/>
        <v>-0.17499999999999999</v>
      </c>
      <c r="E12" s="152">
        <f t="shared" si="3"/>
        <v>-9.3088000000000004E-2</v>
      </c>
      <c r="F12" s="152">
        <f t="shared" si="3"/>
        <v>-0.02</v>
      </c>
      <c r="G12" s="152">
        <f t="shared" si="3"/>
        <v>-0.02</v>
      </c>
      <c r="H12" s="152">
        <f t="shared" si="3"/>
        <v>-0.02</v>
      </c>
      <c r="I12" s="152">
        <f t="shared" si="3"/>
        <v>-0.02</v>
      </c>
      <c r="J12" s="152">
        <f t="shared" si="3"/>
        <v>-0.02</v>
      </c>
      <c r="K12" s="152">
        <f t="shared" si="3"/>
        <v>0</v>
      </c>
      <c r="L12" s="152">
        <f t="shared" si="3"/>
        <v>0</v>
      </c>
      <c r="M12" s="193">
        <f t="shared" si="1"/>
        <v>-0.39324400000000009</v>
      </c>
    </row>
    <row r="13" spans="1:16" ht="15" thickBot="1" x14ac:dyDescent="0.4">
      <c r="A13" s="5" t="s">
        <v>5</v>
      </c>
      <c r="B13" s="152">
        <v>0</v>
      </c>
      <c r="C13" s="152">
        <v>-2.5156000000000001E-2</v>
      </c>
      <c r="D13" s="152">
        <v>-0.17499999999999999</v>
      </c>
      <c r="E13" s="152">
        <v>-9.3088000000000004E-2</v>
      </c>
      <c r="F13" s="194">
        <v>-0.02</v>
      </c>
      <c r="G13" s="194">
        <v>-0.02</v>
      </c>
      <c r="H13" s="194">
        <v>-0.02</v>
      </c>
      <c r="I13" s="194">
        <v>-0.02</v>
      </c>
      <c r="J13" s="194">
        <v>-0.02</v>
      </c>
      <c r="K13" s="152">
        <v>0</v>
      </c>
      <c r="L13" s="152">
        <v>0</v>
      </c>
      <c r="M13" s="193">
        <f t="shared" si="1"/>
        <v>-0.39324400000000009</v>
      </c>
    </row>
    <row r="14" spans="1:16" ht="15" thickBot="1" x14ac:dyDescent="0.4">
      <c r="A14" s="5" t="s">
        <v>6</v>
      </c>
      <c r="B14" s="152">
        <v>0</v>
      </c>
      <c r="C14" s="152">
        <v>0</v>
      </c>
      <c r="D14" s="152">
        <v>0</v>
      </c>
      <c r="E14" s="152">
        <v>0</v>
      </c>
      <c r="F14" s="152">
        <v>0</v>
      </c>
      <c r="G14" s="152">
        <v>0</v>
      </c>
      <c r="H14" s="152">
        <v>0</v>
      </c>
      <c r="I14" s="152">
        <v>0</v>
      </c>
      <c r="J14" s="152">
        <v>0</v>
      </c>
      <c r="K14" s="152">
        <v>0</v>
      </c>
      <c r="L14" s="152">
        <v>0</v>
      </c>
      <c r="M14" s="193">
        <f t="shared" si="1"/>
        <v>0</v>
      </c>
      <c r="O14" s="67"/>
      <c r="P14" s="74"/>
    </row>
    <row r="15" spans="1:16" ht="15" thickBot="1" x14ac:dyDescent="0.4">
      <c r="A15" s="5" t="s">
        <v>7</v>
      </c>
      <c r="B15" s="152">
        <v>0</v>
      </c>
      <c r="C15" s="152">
        <v>0</v>
      </c>
      <c r="D15" s="152">
        <v>0</v>
      </c>
      <c r="E15" s="152">
        <v>0</v>
      </c>
      <c r="F15" s="152">
        <v>0</v>
      </c>
      <c r="G15" s="152">
        <v>0</v>
      </c>
      <c r="H15" s="152">
        <v>0</v>
      </c>
      <c r="I15" s="152">
        <v>0</v>
      </c>
      <c r="J15" s="152">
        <v>0</v>
      </c>
      <c r="K15" s="152">
        <v>0</v>
      </c>
      <c r="L15" s="152">
        <v>0</v>
      </c>
      <c r="M15" s="193">
        <f t="shared" si="1"/>
        <v>0</v>
      </c>
      <c r="O15" s="67"/>
      <c r="P15" s="74"/>
    </row>
    <row r="16" spans="1:16" ht="29" x14ac:dyDescent="0.35">
      <c r="A16" s="3" t="s">
        <v>9</v>
      </c>
      <c r="B16" s="152">
        <v>0</v>
      </c>
      <c r="C16" s="163">
        <v>0.13850000000000001</v>
      </c>
      <c r="D16" s="163">
        <v>0.96479999999999999</v>
      </c>
      <c r="E16" s="163">
        <v>0.51249999999999996</v>
      </c>
      <c r="F16" s="163">
        <v>0</v>
      </c>
      <c r="G16" s="163">
        <v>0</v>
      </c>
      <c r="H16" s="152">
        <v>0</v>
      </c>
      <c r="I16" s="152">
        <v>0</v>
      </c>
      <c r="J16" s="152">
        <v>0</v>
      </c>
      <c r="K16" s="152">
        <v>0</v>
      </c>
      <c r="L16" s="152">
        <v>0</v>
      </c>
      <c r="M16" s="193">
        <f t="shared" si="1"/>
        <v>1.6157999999999999</v>
      </c>
    </row>
    <row r="17" spans="1:13" x14ac:dyDescent="0.35">
      <c r="A17" s="3" t="s">
        <v>10</v>
      </c>
      <c r="B17" s="152">
        <f>SUM(B18:B20)</f>
        <v>0</v>
      </c>
      <c r="C17" s="152">
        <v>0</v>
      </c>
      <c r="D17" s="152">
        <v>0</v>
      </c>
      <c r="E17" s="152">
        <v>0</v>
      </c>
      <c r="F17" s="152">
        <v>0</v>
      </c>
      <c r="G17" s="152">
        <v>0</v>
      </c>
      <c r="H17" s="152">
        <v>0</v>
      </c>
      <c r="I17" s="152">
        <v>0</v>
      </c>
      <c r="J17" s="152">
        <v>0</v>
      </c>
      <c r="K17" s="152">
        <v>0</v>
      </c>
      <c r="L17" s="152">
        <v>0</v>
      </c>
      <c r="M17" s="193">
        <f t="shared" si="1"/>
        <v>0</v>
      </c>
    </row>
    <row r="18" spans="1:13" x14ac:dyDescent="0.35">
      <c r="A18" s="5" t="s">
        <v>5</v>
      </c>
      <c r="B18" s="152">
        <v>0</v>
      </c>
      <c r="C18" s="152">
        <v>0</v>
      </c>
      <c r="D18" s="152">
        <v>0</v>
      </c>
      <c r="E18" s="152">
        <v>0</v>
      </c>
      <c r="F18" s="152">
        <v>0</v>
      </c>
      <c r="G18" s="152">
        <v>0</v>
      </c>
      <c r="H18" s="152">
        <v>0</v>
      </c>
      <c r="I18" s="152">
        <v>0</v>
      </c>
      <c r="J18" s="152">
        <v>0</v>
      </c>
      <c r="K18" s="152">
        <v>0</v>
      </c>
      <c r="L18" s="152">
        <v>0</v>
      </c>
      <c r="M18" s="193">
        <f t="shared" si="1"/>
        <v>0</v>
      </c>
    </row>
    <row r="19" spans="1:13" x14ac:dyDescent="0.35">
      <c r="A19" s="5" t="s">
        <v>6</v>
      </c>
      <c r="B19" s="152">
        <v>0</v>
      </c>
      <c r="C19" s="152">
        <v>0</v>
      </c>
      <c r="D19" s="152">
        <v>0</v>
      </c>
      <c r="E19" s="152">
        <v>0</v>
      </c>
      <c r="F19" s="152">
        <v>0</v>
      </c>
      <c r="G19" s="152">
        <v>0</v>
      </c>
      <c r="H19" s="152">
        <v>0</v>
      </c>
      <c r="I19" s="152">
        <v>0</v>
      </c>
      <c r="J19" s="152">
        <v>0</v>
      </c>
      <c r="K19" s="152">
        <v>0</v>
      </c>
      <c r="L19" s="152">
        <v>0</v>
      </c>
      <c r="M19" s="193">
        <f t="shared" si="1"/>
        <v>0</v>
      </c>
    </row>
    <row r="20" spans="1:13" x14ac:dyDescent="0.35">
      <c r="A20" s="5" t="s">
        <v>7</v>
      </c>
      <c r="B20" s="152">
        <v>0</v>
      </c>
      <c r="C20" s="152">
        <v>0</v>
      </c>
      <c r="D20" s="152">
        <v>0</v>
      </c>
      <c r="E20" s="152">
        <v>0</v>
      </c>
      <c r="F20" s="152">
        <v>0</v>
      </c>
      <c r="G20" s="152">
        <v>0</v>
      </c>
      <c r="H20" s="152">
        <v>0</v>
      </c>
      <c r="I20" s="152">
        <v>0</v>
      </c>
      <c r="J20" s="152">
        <v>0</v>
      </c>
      <c r="K20" s="152">
        <v>0</v>
      </c>
      <c r="L20" s="152">
        <v>0</v>
      </c>
      <c r="M20" s="193">
        <f t="shared" si="1"/>
        <v>0</v>
      </c>
    </row>
    <row r="21" spans="1:13" x14ac:dyDescent="0.35">
      <c r="A21" s="5" t="s">
        <v>12</v>
      </c>
      <c r="B21" s="290" t="s">
        <v>662</v>
      </c>
      <c r="C21" s="290"/>
      <c r="D21" s="290"/>
      <c r="E21" s="290"/>
      <c r="F21" s="290"/>
      <c r="G21" s="290"/>
      <c r="H21" s="290"/>
      <c r="I21" s="290"/>
      <c r="J21" s="290"/>
      <c r="K21" s="290"/>
      <c r="L21" s="290"/>
      <c r="M21" s="290"/>
    </row>
    <row r="22" spans="1:13" ht="43.5" x14ac:dyDescent="0.35">
      <c r="A22" s="5" t="s">
        <v>13</v>
      </c>
      <c r="B22" s="290"/>
      <c r="C22" s="290"/>
      <c r="D22" s="290"/>
      <c r="E22" s="290"/>
      <c r="F22" s="290"/>
      <c r="G22" s="290"/>
      <c r="H22" s="290"/>
      <c r="I22" s="290"/>
      <c r="J22" s="290"/>
      <c r="K22" s="290"/>
      <c r="L22" s="290"/>
      <c r="M22" s="290"/>
    </row>
    <row r="25" spans="1:13" x14ac:dyDescent="0.35">
      <c r="A25" s="289" t="s">
        <v>14</v>
      </c>
      <c r="B25" s="289"/>
      <c r="C25" s="289"/>
      <c r="D25" s="289"/>
      <c r="E25" s="289"/>
      <c r="F25" s="289"/>
      <c r="G25" s="289"/>
      <c r="H25" s="289"/>
      <c r="I25" s="289"/>
      <c r="J25" s="289"/>
    </row>
    <row r="26" spans="1:13" x14ac:dyDescent="0.35">
      <c r="A26" s="291" t="s">
        <v>15</v>
      </c>
      <c r="B26" s="291"/>
      <c r="C26" s="291"/>
      <c r="D26" s="291"/>
      <c r="E26" s="291"/>
      <c r="F26" s="291"/>
      <c r="G26" s="291"/>
      <c r="H26" s="291"/>
      <c r="I26" s="291"/>
      <c r="J26" s="291"/>
    </row>
    <row r="27" spans="1:13" x14ac:dyDescent="0.35">
      <c r="A27" s="290" t="s">
        <v>16</v>
      </c>
      <c r="B27" s="290"/>
      <c r="C27" s="6">
        <v>0</v>
      </c>
      <c r="D27" s="5">
        <v>1</v>
      </c>
      <c r="E27" s="5">
        <v>2</v>
      </c>
      <c r="F27" s="5">
        <v>3</v>
      </c>
      <c r="G27" s="5">
        <v>5</v>
      </c>
      <c r="H27" s="5">
        <v>10</v>
      </c>
      <c r="I27" s="292" t="s">
        <v>3</v>
      </c>
      <c r="J27" s="292"/>
    </row>
    <row r="28" spans="1:13" ht="43.5" x14ac:dyDescent="0.35">
      <c r="A28" s="151" t="s">
        <v>17</v>
      </c>
      <c r="B28" s="5" t="s">
        <v>20</v>
      </c>
      <c r="C28" s="151"/>
      <c r="D28" s="151"/>
      <c r="E28" s="151"/>
      <c r="F28" s="151"/>
      <c r="G28" s="151"/>
      <c r="H28" s="151"/>
      <c r="I28" s="290"/>
      <c r="J28" s="290"/>
    </row>
    <row r="29" spans="1:13" ht="87" x14ac:dyDescent="0.35">
      <c r="A29" s="151" t="s">
        <v>18</v>
      </c>
      <c r="B29" s="5" t="s">
        <v>21</v>
      </c>
      <c r="C29" s="151"/>
      <c r="D29" s="151"/>
      <c r="E29" s="151"/>
      <c r="F29" s="151"/>
      <c r="G29" s="151"/>
      <c r="H29" s="151"/>
      <c r="I29" s="294"/>
      <c r="J29" s="296"/>
    </row>
    <row r="30" spans="1:13" ht="87" x14ac:dyDescent="0.35">
      <c r="A30" s="151" t="s">
        <v>19</v>
      </c>
      <c r="B30" s="7" t="s">
        <v>22</v>
      </c>
      <c r="C30" s="151"/>
      <c r="D30" s="151"/>
      <c r="E30" s="151"/>
      <c r="F30" s="151"/>
      <c r="G30" s="151"/>
      <c r="H30" s="151"/>
      <c r="I30" s="290"/>
      <c r="J30" s="290"/>
    </row>
    <row r="31" spans="1:13" ht="29" x14ac:dyDescent="0.35">
      <c r="A31" s="8"/>
      <c r="B31" s="5" t="s">
        <v>23</v>
      </c>
      <c r="C31" s="151"/>
      <c r="D31" s="151"/>
      <c r="E31" s="151"/>
      <c r="F31" s="151"/>
      <c r="G31" s="151"/>
      <c r="H31" s="151"/>
      <c r="I31" s="290"/>
      <c r="J31" s="290"/>
    </row>
    <row r="32" spans="1:13" ht="43.5" x14ac:dyDescent="0.35">
      <c r="A32" s="290" t="s">
        <v>24</v>
      </c>
      <c r="B32" s="5" t="s">
        <v>20</v>
      </c>
      <c r="C32" s="290"/>
      <c r="D32" s="290"/>
      <c r="E32" s="290"/>
      <c r="F32" s="290"/>
      <c r="G32" s="290"/>
      <c r="H32" s="290"/>
      <c r="I32" s="290"/>
      <c r="J32" s="290"/>
    </row>
    <row r="33" spans="1:10" ht="87" x14ac:dyDescent="0.35">
      <c r="A33" s="290"/>
      <c r="B33" s="5" t="s">
        <v>21</v>
      </c>
      <c r="C33" s="290"/>
      <c r="D33" s="290"/>
      <c r="E33" s="290"/>
      <c r="F33" s="290"/>
      <c r="G33" s="290"/>
      <c r="H33" s="290"/>
      <c r="I33" s="290"/>
      <c r="J33" s="290"/>
    </row>
    <row r="34" spans="1:10" ht="87" x14ac:dyDescent="0.35">
      <c r="A34" s="290"/>
      <c r="B34" s="7" t="s">
        <v>25</v>
      </c>
      <c r="C34" s="290"/>
      <c r="D34" s="290"/>
      <c r="E34" s="290"/>
      <c r="F34" s="290"/>
      <c r="G34" s="290"/>
      <c r="H34" s="290"/>
      <c r="I34" s="290"/>
      <c r="J34" s="290"/>
    </row>
    <row r="35" spans="1:10" ht="29" x14ac:dyDescent="0.35">
      <c r="A35" s="290"/>
      <c r="B35" s="5" t="s">
        <v>23</v>
      </c>
      <c r="C35" s="151"/>
      <c r="D35" s="151"/>
      <c r="E35" s="151"/>
      <c r="F35" s="151"/>
      <c r="G35" s="151"/>
      <c r="H35" s="151"/>
      <c r="I35" s="290"/>
      <c r="J35" s="290"/>
    </row>
    <row r="36" spans="1:10" ht="179" customHeight="1" x14ac:dyDescent="0.35">
      <c r="A36" s="290" t="s">
        <v>26</v>
      </c>
      <c r="B36" s="5" t="s">
        <v>22</v>
      </c>
      <c r="C36" s="403" t="s">
        <v>577</v>
      </c>
      <c r="D36" s="404"/>
      <c r="E36" s="404"/>
      <c r="F36" s="404"/>
      <c r="G36" s="404"/>
      <c r="H36" s="404"/>
      <c r="I36" s="404"/>
      <c r="J36" s="405"/>
    </row>
    <row r="37" spans="1:10" ht="29" x14ac:dyDescent="0.35">
      <c r="A37" s="290"/>
      <c r="B37" s="5" t="s">
        <v>23</v>
      </c>
      <c r="C37" s="151"/>
      <c r="D37" s="151"/>
      <c r="E37" s="151"/>
      <c r="F37" s="151"/>
      <c r="G37" s="151"/>
      <c r="H37" s="151"/>
      <c r="I37" s="290"/>
      <c r="J37" s="290"/>
    </row>
    <row r="38" spans="1:10" ht="43.5" x14ac:dyDescent="0.35">
      <c r="A38" s="151" t="s">
        <v>13</v>
      </c>
      <c r="B38" s="294"/>
      <c r="C38" s="295"/>
      <c r="D38" s="295"/>
      <c r="E38" s="295"/>
      <c r="F38" s="295"/>
      <c r="G38" s="295"/>
      <c r="H38" s="295"/>
      <c r="I38" s="295"/>
      <c r="J38" s="296"/>
    </row>
  </sheetData>
  <mergeCells count="22">
    <mergeCell ref="I30:J30"/>
    <mergeCell ref="A1:M1"/>
    <mergeCell ref="A2:A3"/>
    <mergeCell ref="B2:M2"/>
    <mergeCell ref="B21:M21"/>
    <mergeCell ref="B22:M22"/>
    <mergeCell ref="A25:J25"/>
    <mergeCell ref="A26:J26"/>
    <mergeCell ref="A27:B27"/>
    <mergeCell ref="I27:J27"/>
    <mergeCell ref="I28:J28"/>
    <mergeCell ref="I29:J29"/>
    <mergeCell ref="A36:A37"/>
    <mergeCell ref="C36:J36"/>
    <mergeCell ref="I37:J37"/>
    <mergeCell ref="B38:J38"/>
    <mergeCell ref="I31:J31"/>
    <mergeCell ref="A32:A35"/>
    <mergeCell ref="C32:J32"/>
    <mergeCell ref="C33:J33"/>
    <mergeCell ref="C34:J34"/>
    <mergeCell ref="I35:J35"/>
  </mergeCells>
  <pageMargins left="0.7" right="0.7" top="0.75" bottom="0.75" header="0.3" footer="0.3"/>
  <pageSetup paperSize="9" orientation="portrait" horizontalDpi="300" verticalDpi="30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38"/>
  <sheetViews>
    <sheetView zoomScale="70" zoomScaleNormal="70" workbookViewId="0">
      <selection activeCell="C36" sqref="C36:J36"/>
    </sheetView>
  </sheetViews>
  <sheetFormatPr defaultRowHeight="14.5" x14ac:dyDescent="0.35"/>
  <cols>
    <col min="1" max="1" width="21" customWidth="1"/>
  </cols>
  <sheetData>
    <row r="1" spans="1:16" x14ac:dyDescent="0.35">
      <c r="A1" s="289"/>
      <c r="B1" s="289"/>
      <c r="C1" s="289"/>
      <c r="D1" s="289"/>
      <c r="E1" s="289"/>
      <c r="F1" s="289"/>
      <c r="G1" s="289"/>
      <c r="H1" s="289"/>
      <c r="I1" s="289"/>
      <c r="J1" s="289"/>
      <c r="K1" s="289"/>
      <c r="L1" s="289"/>
      <c r="M1" s="289"/>
    </row>
    <row r="2" spans="1:16" x14ac:dyDescent="0.35">
      <c r="A2" s="290" t="s">
        <v>1</v>
      </c>
      <c r="B2" s="291" t="s">
        <v>2</v>
      </c>
      <c r="C2" s="291"/>
      <c r="D2" s="291"/>
      <c r="E2" s="291"/>
      <c r="F2" s="291"/>
      <c r="G2" s="291"/>
      <c r="H2" s="291"/>
      <c r="I2" s="291"/>
      <c r="J2" s="291"/>
      <c r="K2" s="291"/>
      <c r="L2" s="291"/>
      <c r="M2" s="291"/>
    </row>
    <row r="3" spans="1:16" ht="29" x14ac:dyDescent="0.35">
      <c r="A3" s="290"/>
      <c r="B3" s="1">
        <v>0</v>
      </c>
      <c r="C3" s="1">
        <v>1</v>
      </c>
      <c r="D3" s="1">
        <v>2</v>
      </c>
      <c r="E3" s="1">
        <v>3</v>
      </c>
      <c r="F3" s="1">
        <v>4</v>
      </c>
      <c r="G3" s="1">
        <v>5</v>
      </c>
      <c r="H3" s="1">
        <v>6</v>
      </c>
      <c r="I3" s="1">
        <v>7</v>
      </c>
      <c r="J3" s="1">
        <v>8</v>
      </c>
      <c r="K3" s="1">
        <v>9</v>
      </c>
      <c r="L3" s="1">
        <v>10</v>
      </c>
      <c r="M3" s="2" t="s">
        <v>3</v>
      </c>
    </row>
    <row r="4" spans="1:16" x14ac:dyDescent="0.35">
      <c r="A4" s="3" t="s">
        <v>4</v>
      </c>
      <c r="B4" s="152">
        <f>SUM(B5:B7)</f>
        <v>0</v>
      </c>
      <c r="C4" s="152">
        <f t="shared" ref="C4:L4" si="0">SUM(C5:C7)</f>
        <v>0</v>
      </c>
      <c r="D4" s="152">
        <f t="shared" si="0"/>
        <v>0</v>
      </c>
      <c r="E4" s="152">
        <f t="shared" si="0"/>
        <v>0</v>
      </c>
      <c r="F4" s="152">
        <f t="shared" si="0"/>
        <v>0</v>
      </c>
      <c r="G4" s="152">
        <f t="shared" si="0"/>
        <v>0</v>
      </c>
      <c r="H4" s="152">
        <f t="shared" si="0"/>
        <v>0</v>
      </c>
      <c r="I4" s="152">
        <f t="shared" si="0"/>
        <v>0</v>
      </c>
      <c r="J4" s="152">
        <f t="shared" si="0"/>
        <v>0</v>
      </c>
      <c r="K4" s="152">
        <f t="shared" si="0"/>
        <v>0</v>
      </c>
      <c r="L4" s="152">
        <f t="shared" si="0"/>
        <v>0</v>
      </c>
      <c r="M4" s="152">
        <f>SUM(B4:L4)</f>
        <v>0</v>
      </c>
    </row>
    <row r="5" spans="1:16" x14ac:dyDescent="0.35">
      <c r="A5" s="5" t="s">
        <v>5</v>
      </c>
      <c r="B5" s="152">
        <v>0</v>
      </c>
      <c r="C5" s="152">
        <v>0</v>
      </c>
      <c r="D5" s="152">
        <v>0</v>
      </c>
      <c r="E5" s="152">
        <v>0</v>
      </c>
      <c r="F5" s="152">
        <v>0</v>
      </c>
      <c r="G5" s="152">
        <v>0</v>
      </c>
      <c r="H5" s="152">
        <v>0</v>
      </c>
      <c r="I5" s="152">
        <v>0</v>
      </c>
      <c r="J5" s="152">
        <v>0</v>
      </c>
      <c r="K5" s="152">
        <v>0</v>
      </c>
      <c r="L5" s="152">
        <v>0</v>
      </c>
      <c r="M5" s="152">
        <f t="shared" ref="M5:M20" si="1">SUM(B5:L5)</f>
        <v>0</v>
      </c>
    </row>
    <row r="6" spans="1:16" x14ac:dyDescent="0.35">
      <c r="A6" s="5" t="s">
        <v>6</v>
      </c>
      <c r="B6" s="152">
        <v>0</v>
      </c>
      <c r="C6" s="152">
        <v>0</v>
      </c>
      <c r="D6" s="152">
        <v>0</v>
      </c>
      <c r="E6" s="152">
        <v>0</v>
      </c>
      <c r="F6" s="152">
        <v>0</v>
      </c>
      <c r="G6" s="152">
        <v>0</v>
      </c>
      <c r="H6" s="152">
        <v>0</v>
      </c>
      <c r="I6" s="152">
        <v>0</v>
      </c>
      <c r="J6" s="152">
        <v>0</v>
      </c>
      <c r="K6" s="152">
        <v>0</v>
      </c>
      <c r="L6" s="152">
        <v>0</v>
      </c>
      <c r="M6" s="152">
        <f t="shared" si="1"/>
        <v>0</v>
      </c>
    </row>
    <row r="7" spans="1:16" ht="29" x14ac:dyDescent="0.35">
      <c r="A7" s="5" t="s">
        <v>7</v>
      </c>
      <c r="B7" s="152">
        <v>0</v>
      </c>
      <c r="C7" s="152">
        <v>0</v>
      </c>
      <c r="D7" s="152">
        <v>0</v>
      </c>
      <c r="E7" s="152">
        <v>0</v>
      </c>
      <c r="F7" s="152">
        <v>0</v>
      </c>
      <c r="G7" s="152">
        <v>0</v>
      </c>
      <c r="H7" s="152">
        <v>0</v>
      </c>
      <c r="I7" s="152">
        <v>0</v>
      </c>
      <c r="J7" s="152">
        <v>0</v>
      </c>
      <c r="K7" s="152">
        <v>0</v>
      </c>
      <c r="L7" s="152">
        <v>0</v>
      </c>
      <c r="M7" s="152">
        <f t="shared" si="1"/>
        <v>0</v>
      </c>
    </row>
    <row r="8" spans="1:16" x14ac:dyDescent="0.35">
      <c r="A8" s="3" t="s">
        <v>8</v>
      </c>
      <c r="B8" s="152">
        <f>SUM(B9:B11)</f>
        <v>0</v>
      </c>
      <c r="C8" s="152">
        <f t="shared" ref="C8:L8" si="2">SUM(C9:C11)</f>
        <v>2.8743999999999999E-2</v>
      </c>
      <c r="D8" s="152">
        <f t="shared" si="2"/>
        <v>0.12698300000000001</v>
      </c>
      <c r="E8" s="152">
        <f t="shared" si="2"/>
        <v>7.0449999999999999E-2</v>
      </c>
      <c r="F8" s="152">
        <f t="shared" si="2"/>
        <v>0.04</v>
      </c>
      <c r="G8" s="152">
        <f t="shared" si="2"/>
        <v>0.04</v>
      </c>
      <c r="H8" s="152">
        <f t="shared" si="2"/>
        <v>0.04</v>
      </c>
      <c r="I8" s="152">
        <f t="shared" si="2"/>
        <v>0.04</v>
      </c>
      <c r="J8" s="152">
        <f t="shared" si="2"/>
        <v>0.04</v>
      </c>
      <c r="K8" s="152">
        <f t="shared" si="2"/>
        <v>0</v>
      </c>
      <c r="L8" s="152">
        <f t="shared" si="2"/>
        <v>0</v>
      </c>
      <c r="M8" s="152">
        <f t="shared" si="1"/>
        <v>0.42617699999999992</v>
      </c>
    </row>
    <row r="9" spans="1:16" x14ac:dyDescent="0.35">
      <c r="A9" s="5" t="s">
        <v>5</v>
      </c>
      <c r="B9" s="152">
        <v>0</v>
      </c>
      <c r="C9" s="152">
        <v>2.8743999999999999E-2</v>
      </c>
      <c r="D9" s="152">
        <v>0.12698300000000001</v>
      </c>
      <c r="E9" s="152">
        <v>7.0449999999999999E-2</v>
      </c>
      <c r="F9" s="194">
        <v>0.04</v>
      </c>
      <c r="G9" s="194">
        <v>0.04</v>
      </c>
      <c r="H9" s="194">
        <v>0.04</v>
      </c>
      <c r="I9" s="194">
        <v>0.04</v>
      </c>
      <c r="J9" s="194">
        <v>0.04</v>
      </c>
      <c r="K9" s="152">
        <v>0</v>
      </c>
      <c r="L9" s="152">
        <v>0</v>
      </c>
      <c r="M9" s="152">
        <f t="shared" si="1"/>
        <v>0.42617699999999992</v>
      </c>
      <c r="N9" t="s">
        <v>663</v>
      </c>
    </row>
    <row r="10" spans="1:16" x14ac:dyDescent="0.35">
      <c r="A10" s="5" t="s">
        <v>6</v>
      </c>
      <c r="B10" s="152">
        <v>0</v>
      </c>
      <c r="C10" s="152">
        <v>0</v>
      </c>
      <c r="D10" s="152">
        <v>0</v>
      </c>
      <c r="E10" s="152">
        <v>0</v>
      </c>
      <c r="F10" s="152">
        <v>0</v>
      </c>
      <c r="G10" s="152">
        <v>0</v>
      </c>
      <c r="H10" s="152">
        <v>0</v>
      </c>
      <c r="I10" s="152">
        <v>0</v>
      </c>
      <c r="J10" s="152">
        <v>0</v>
      </c>
      <c r="K10" s="152">
        <v>0</v>
      </c>
      <c r="L10" s="152">
        <v>0</v>
      </c>
      <c r="M10" s="152">
        <f t="shared" si="1"/>
        <v>0</v>
      </c>
    </row>
    <row r="11" spans="1:16" ht="29" x14ac:dyDescent="0.35">
      <c r="A11" s="5" t="s">
        <v>7</v>
      </c>
      <c r="B11" s="152">
        <v>0</v>
      </c>
      <c r="C11" s="152">
        <v>0</v>
      </c>
      <c r="D11" s="152">
        <v>0</v>
      </c>
      <c r="E11" s="152">
        <v>0</v>
      </c>
      <c r="F11" s="152">
        <v>0</v>
      </c>
      <c r="G11" s="152">
        <v>0</v>
      </c>
      <c r="H11" s="152">
        <v>0</v>
      </c>
      <c r="I11" s="152">
        <v>0</v>
      </c>
      <c r="J11" s="152">
        <v>0</v>
      </c>
      <c r="K11" s="152">
        <v>0</v>
      </c>
      <c r="L11" s="152">
        <v>0</v>
      </c>
      <c r="M11" s="152">
        <f t="shared" si="1"/>
        <v>0</v>
      </c>
    </row>
    <row r="12" spans="1:16" x14ac:dyDescent="0.35">
      <c r="A12" s="3" t="s">
        <v>11</v>
      </c>
      <c r="B12" s="152">
        <f>SUM(B13:B15)</f>
        <v>0</v>
      </c>
      <c r="C12" s="152">
        <f t="shared" ref="C12:L12" si="3">SUM(C13:C15)</f>
        <v>-2.8743999999999999E-2</v>
      </c>
      <c r="D12" s="152">
        <f t="shared" si="3"/>
        <v>-0.12698300000000001</v>
      </c>
      <c r="E12" s="152">
        <f t="shared" si="3"/>
        <v>-7.0449999999999999E-2</v>
      </c>
      <c r="F12" s="152">
        <f t="shared" si="3"/>
        <v>-0.04</v>
      </c>
      <c r="G12" s="152">
        <f t="shared" si="3"/>
        <v>-0.04</v>
      </c>
      <c r="H12" s="152">
        <f t="shared" si="3"/>
        <v>-0.04</v>
      </c>
      <c r="I12" s="152">
        <f t="shared" si="3"/>
        <v>-0.04</v>
      </c>
      <c r="J12" s="152">
        <f t="shared" si="3"/>
        <v>-0.04</v>
      </c>
      <c r="K12" s="152">
        <f t="shared" si="3"/>
        <v>0</v>
      </c>
      <c r="L12" s="152">
        <f t="shared" si="3"/>
        <v>0</v>
      </c>
      <c r="M12" s="152">
        <f t="shared" si="1"/>
        <v>-0.42617699999999992</v>
      </c>
    </row>
    <row r="13" spans="1:16" ht="15" thickBot="1" x14ac:dyDescent="0.4">
      <c r="A13" s="5" t="s">
        <v>5</v>
      </c>
      <c r="B13" s="152">
        <v>0</v>
      </c>
      <c r="C13" s="152">
        <v>-2.8743999999999999E-2</v>
      </c>
      <c r="D13" s="152">
        <v>-0.12698300000000001</v>
      </c>
      <c r="E13" s="152">
        <v>-7.0449999999999999E-2</v>
      </c>
      <c r="F13" s="194">
        <v>-0.04</v>
      </c>
      <c r="G13" s="194">
        <v>-0.04</v>
      </c>
      <c r="H13" s="194">
        <v>-0.04</v>
      </c>
      <c r="I13" s="194">
        <v>-0.04</v>
      </c>
      <c r="J13" s="194">
        <v>-0.04</v>
      </c>
      <c r="K13" s="152">
        <v>0</v>
      </c>
      <c r="L13" s="152">
        <v>0</v>
      </c>
      <c r="M13" s="152">
        <f t="shared" si="1"/>
        <v>-0.42617699999999992</v>
      </c>
    </row>
    <row r="14" spans="1:16" ht="15" thickBot="1" x14ac:dyDescent="0.4">
      <c r="A14" s="5" t="s">
        <v>6</v>
      </c>
      <c r="B14" s="152">
        <v>0</v>
      </c>
      <c r="C14" s="152">
        <v>0</v>
      </c>
      <c r="D14" s="152">
        <v>0</v>
      </c>
      <c r="E14" s="152">
        <v>0</v>
      </c>
      <c r="F14" s="152">
        <v>0</v>
      </c>
      <c r="G14" s="152">
        <v>0</v>
      </c>
      <c r="H14" s="152">
        <v>0</v>
      </c>
      <c r="I14" s="152">
        <v>0</v>
      </c>
      <c r="J14" s="152">
        <v>0</v>
      </c>
      <c r="K14" s="152">
        <v>0</v>
      </c>
      <c r="L14" s="152">
        <v>0</v>
      </c>
      <c r="M14" s="152">
        <f t="shared" si="1"/>
        <v>0</v>
      </c>
      <c r="O14" s="67"/>
      <c r="P14" s="74"/>
    </row>
    <row r="15" spans="1:16" ht="29.5" thickBot="1" x14ac:dyDescent="0.4">
      <c r="A15" s="5" t="s">
        <v>7</v>
      </c>
      <c r="B15" s="152">
        <v>0</v>
      </c>
      <c r="C15" s="152">
        <v>0</v>
      </c>
      <c r="D15" s="152">
        <v>0</v>
      </c>
      <c r="E15" s="152">
        <v>0</v>
      </c>
      <c r="F15" s="152">
        <v>0</v>
      </c>
      <c r="G15" s="152">
        <v>0</v>
      </c>
      <c r="H15" s="152">
        <v>0</v>
      </c>
      <c r="I15" s="152">
        <v>0</v>
      </c>
      <c r="J15" s="152">
        <v>0</v>
      </c>
      <c r="K15" s="152">
        <v>0</v>
      </c>
      <c r="L15" s="152">
        <v>0</v>
      </c>
      <c r="M15" s="152">
        <f t="shared" si="1"/>
        <v>0</v>
      </c>
      <c r="O15" s="67"/>
      <c r="P15" s="74"/>
    </row>
    <row r="16" spans="1:16" ht="43.5" x14ac:dyDescent="0.35">
      <c r="A16" s="3" t="s">
        <v>9</v>
      </c>
      <c r="B16" s="152">
        <v>0</v>
      </c>
      <c r="C16" s="152">
        <v>0.15826899999999999</v>
      </c>
      <c r="D16" s="152">
        <v>0.69919399999999998</v>
      </c>
      <c r="E16" s="152">
        <v>0.38791300000000001</v>
      </c>
      <c r="F16" s="152">
        <v>0</v>
      </c>
      <c r="G16" s="152">
        <v>0</v>
      </c>
      <c r="H16" s="152">
        <v>0</v>
      </c>
      <c r="I16" s="152">
        <v>0</v>
      </c>
      <c r="J16" s="152">
        <v>0</v>
      </c>
      <c r="K16" s="152">
        <v>0</v>
      </c>
      <c r="L16" s="152">
        <v>0</v>
      </c>
      <c r="M16" s="152">
        <f t="shared" si="1"/>
        <v>1.245376</v>
      </c>
    </row>
    <row r="17" spans="1:13" ht="29" x14ac:dyDescent="0.35">
      <c r="A17" s="3" t="s">
        <v>10</v>
      </c>
      <c r="B17" s="152">
        <f>SUM(B18:B20)</f>
        <v>0</v>
      </c>
      <c r="C17" s="152">
        <v>0</v>
      </c>
      <c r="D17" s="152">
        <v>0</v>
      </c>
      <c r="E17" s="152">
        <v>0</v>
      </c>
      <c r="F17" s="152">
        <v>0</v>
      </c>
      <c r="G17" s="152">
        <v>0</v>
      </c>
      <c r="H17" s="152">
        <v>0</v>
      </c>
      <c r="I17" s="152">
        <v>0</v>
      </c>
      <c r="J17" s="152">
        <v>0</v>
      </c>
      <c r="K17" s="152">
        <v>0</v>
      </c>
      <c r="L17" s="152">
        <v>0</v>
      </c>
      <c r="M17" s="152">
        <f t="shared" si="1"/>
        <v>0</v>
      </c>
    </row>
    <row r="18" spans="1:13" x14ac:dyDescent="0.35">
      <c r="A18" s="5" t="s">
        <v>5</v>
      </c>
      <c r="B18" s="152">
        <v>0</v>
      </c>
      <c r="C18" s="152">
        <v>0</v>
      </c>
      <c r="D18" s="152">
        <v>0</v>
      </c>
      <c r="E18" s="152">
        <v>0</v>
      </c>
      <c r="F18" s="152">
        <v>0</v>
      </c>
      <c r="G18" s="152">
        <v>0</v>
      </c>
      <c r="H18" s="152">
        <v>0</v>
      </c>
      <c r="I18" s="152">
        <v>0</v>
      </c>
      <c r="J18" s="152">
        <v>0</v>
      </c>
      <c r="K18" s="152">
        <v>0</v>
      </c>
      <c r="L18" s="152">
        <v>0</v>
      </c>
      <c r="M18" s="152">
        <f t="shared" si="1"/>
        <v>0</v>
      </c>
    </row>
    <row r="19" spans="1:13" x14ac:dyDescent="0.35">
      <c r="A19" s="5" t="s">
        <v>6</v>
      </c>
      <c r="B19" s="152">
        <v>0</v>
      </c>
      <c r="C19" s="152">
        <v>0</v>
      </c>
      <c r="D19" s="152">
        <v>0</v>
      </c>
      <c r="E19" s="152">
        <v>0</v>
      </c>
      <c r="F19" s="152">
        <v>0</v>
      </c>
      <c r="G19" s="152">
        <v>0</v>
      </c>
      <c r="H19" s="152">
        <v>0</v>
      </c>
      <c r="I19" s="152">
        <v>0</v>
      </c>
      <c r="J19" s="152">
        <v>0</v>
      </c>
      <c r="K19" s="152">
        <v>0</v>
      </c>
      <c r="L19" s="152">
        <v>0</v>
      </c>
      <c r="M19" s="152">
        <f t="shared" si="1"/>
        <v>0</v>
      </c>
    </row>
    <row r="20" spans="1:13" ht="29" x14ac:dyDescent="0.35">
      <c r="A20" s="5" t="s">
        <v>7</v>
      </c>
      <c r="B20" s="152">
        <v>0</v>
      </c>
      <c r="C20" s="152">
        <v>0</v>
      </c>
      <c r="D20" s="152">
        <v>0</v>
      </c>
      <c r="E20" s="152">
        <v>0</v>
      </c>
      <c r="F20" s="152">
        <v>0</v>
      </c>
      <c r="G20" s="152">
        <v>0</v>
      </c>
      <c r="H20" s="152">
        <v>0</v>
      </c>
      <c r="I20" s="152">
        <v>0</v>
      </c>
      <c r="J20" s="152">
        <v>0</v>
      </c>
      <c r="K20" s="152">
        <v>0</v>
      </c>
      <c r="L20" s="152">
        <v>0</v>
      </c>
      <c r="M20" s="152">
        <f t="shared" si="1"/>
        <v>0</v>
      </c>
    </row>
    <row r="21" spans="1:13" x14ac:dyDescent="0.35">
      <c r="A21" s="5" t="s">
        <v>12</v>
      </c>
      <c r="B21" s="290" t="s">
        <v>664</v>
      </c>
      <c r="C21" s="290"/>
      <c r="D21" s="290"/>
      <c r="E21" s="290"/>
      <c r="F21" s="290"/>
      <c r="G21" s="290"/>
      <c r="H21" s="290"/>
      <c r="I21" s="290"/>
      <c r="J21" s="290"/>
      <c r="K21" s="290"/>
      <c r="L21" s="290"/>
      <c r="M21" s="290"/>
    </row>
    <row r="22" spans="1:13" ht="58" x14ac:dyDescent="0.35">
      <c r="A22" s="5" t="s">
        <v>13</v>
      </c>
      <c r="B22" s="290"/>
      <c r="C22" s="290"/>
      <c r="D22" s="290"/>
      <c r="E22" s="290"/>
      <c r="F22" s="290"/>
      <c r="G22" s="290"/>
      <c r="H22" s="290"/>
      <c r="I22" s="290"/>
      <c r="J22" s="290"/>
      <c r="K22" s="290"/>
      <c r="L22" s="290"/>
      <c r="M22" s="290"/>
    </row>
    <row r="25" spans="1:13" x14ac:dyDescent="0.35">
      <c r="A25" s="289" t="s">
        <v>14</v>
      </c>
      <c r="B25" s="289"/>
      <c r="C25" s="289"/>
      <c r="D25" s="289"/>
      <c r="E25" s="289"/>
      <c r="F25" s="289"/>
      <c r="G25" s="289"/>
      <c r="H25" s="289"/>
      <c r="I25" s="289"/>
      <c r="J25" s="289"/>
    </row>
    <row r="26" spans="1:13" x14ac:dyDescent="0.35">
      <c r="A26" s="291" t="s">
        <v>15</v>
      </c>
      <c r="B26" s="291"/>
      <c r="C26" s="291"/>
      <c r="D26" s="291"/>
      <c r="E26" s="291"/>
      <c r="F26" s="291"/>
      <c r="G26" s="291"/>
      <c r="H26" s="291"/>
      <c r="I26" s="291"/>
      <c r="J26" s="291"/>
    </row>
    <row r="27" spans="1:13" x14ac:dyDescent="0.35">
      <c r="A27" s="290" t="s">
        <v>16</v>
      </c>
      <c r="B27" s="290"/>
      <c r="C27" s="6">
        <v>0</v>
      </c>
      <c r="D27" s="5">
        <v>1</v>
      </c>
      <c r="E27" s="5">
        <v>2</v>
      </c>
      <c r="F27" s="5">
        <v>3</v>
      </c>
      <c r="G27" s="5">
        <v>5</v>
      </c>
      <c r="H27" s="5">
        <v>10</v>
      </c>
      <c r="I27" s="292" t="s">
        <v>3</v>
      </c>
      <c r="J27" s="292"/>
    </row>
    <row r="28" spans="1:13" ht="43.5" x14ac:dyDescent="0.35">
      <c r="A28" s="151" t="s">
        <v>17</v>
      </c>
      <c r="B28" s="5" t="s">
        <v>20</v>
      </c>
      <c r="C28" s="151"/>
      <c r="D28" s="151"/>
      <c r="E28" s="151"/>
      <c r="F28" s="151"/>
      <c r="G28" s="151"/>
      <c r="H28" s="151"/>
      <c r="I28" s="290"/>
      <c r="J28" s="290"/>
    </row>
    <row r="29" spans="1:13" ht="87" x14ac:dyDescent="0.35">
      <c r="A29" s="151" t="s">
        <v>18</v>
      </c>
      <c r="B29" s="5" t="s">
        <v>21</v>
      </c>
      <c r="C29" s="151"/>
      <c r="D29" s="151"/>
      <c r="E29" s="151"/>
      <c r="F29" s="151"/>
      <c r="G29" s="151"/>
      <c r="H29" s="151"/>
      <c r="I29" s="294"/>
      <c r="J29" s="296"/>
    </row>
    <row r="30" spans="1:13" ht="87" x14ac:dyDescent="0.35">
      <c r="A30" s="151" t="s">
        <v>19</v>
      </c>
      <c r="B30" s="7" t="s">
        <v>22</v>
      </c>
      <c r="C30" s="151"/>
      <c r="D30" s="151"/>
      <c r="E30" s="151"/>
      <c r="F30" s="151"/>
      <c r="G30" s="151"/>
      <c r="H30" s="151"/>
      <c r="I30" s="290"/>
      <c r="J30" s="290"/>
    </row>
    <row r="31" spans="1:13" ht="29" x14ac:dyDescent="0.35">
      <c r="A31" s="8"/>
      <c r="B31" s="5" t="s">
        <v>23</v>
      </c>
      <c r="C31" s="151"/>
      <c r="D31" s="151"/>
      <c r="E31" s="151"/>
      <c r="F31" s="151"/>
      <c r="G31" s="151"/>
      <c r="H31" s="151"/>
      <c r="I31" s="290"/>
      <c r="J31" s="290"/>
    </row>
    <row r="32" spans="1:13" ht="43.5" x14ac:dyDescent="0.35">
      <c r="A32" s="290" t="s">
        <v>24</v>
      </c>
      <c r="B32" s="5" t="s">
        <v>20</v>
      </c>
      <c r="C32" s="290"/>
      <c r="D32" s="290"/>
      <c r="E32" s="290"/>
      <c r="F32" s="290"/>
      <c r="G32" s="290"/>
      <c r="H32" s="290"/>
      <c r="I32" s="290"/>
      <c r="J32" s="290"/>
    </row>
    <row r="33" spans="1:10" ht="87" x14ac:dyDescent="0.35">
      <c r="A33" s="290"/>
      <c r="B33" s="5" t="s">
        <v>21</v>
      </c>
      <c r="C33" s="290"/>
      <c r="D33" s="290"/>
      <c r="E33" s="290"/>
      <c r="F33" s="290"/>
      <c r="G33" s="290"/>
      <c r="H33" s="290"/>
      <c r="I33" s="290"/>
      <c r="J33" s="290"/>
    </row>
    <row r="34" spans="1:10" ht="87" x14ac:dyDescent="0.35">
      <c r="A34" s="290"/>
      <c r="B34" s="7" t="s">
        <v>25</v>
      </c>
      <c r="C34" s="290"/>
      <c r="D34" s="290"/>
      <c r="E34" s="290"/>
      <c r="F34" s="290"/>
      <c r="G34" s="290"/>
      <c r="H34" s="290"/>
      <c r="I34" s="290"/>
      <c r="J34" s="290"/>
    </row>
    <row r="35" spans="1:10" ht="29" x14ac:dyDescent="0.35">
      <c r="A35" s="290"/>
      <c r="B35" s="5" t="s">
        <v>23</v>
      </c>
      <c r="C35" s="151"/>
      <c r="D35" s="151"/>
      <c r="E35" s="151"/>
      <c r="F35" s="151"/>
      <c r="G35" s="151"/>
      <c r="H35" s="151"/>
      <c r="I35" s="290"/>
      <c r="J35" s="290"/>
    </row>
    <row r="36" spans="1:10" ht="87" x14ac:dyDescent="0.35">
      <c r="A36" s="290" t="s">
        <v>26</v>
      </c>
      <c r="B36" s="5" t="s">
        <v>22</v>
      </c>
      <c r="C36" s="403" t="s">
        <v>578</v>
      </c>
      <c r="D36" s="295"/>
      <c r="E36" s="295"/>
      <c r="F36" s="295"/>
      <c r="G36" s="295"/>
      <c r="H36" s="295"/>
      <c r="I36" s="295"/>
      <c r="J36" s="296"/>
    </row>
    <row r="37" spans="1:10" ht="29" x14ac:dyDescent="0.35">
      <c r="A37" s="290"/>
      <c r="B37" s="5" t="s">
        <v>23</v>
      </c>
      <c r="C37" s="151"/>
      <c r="D37" s="151"/>
      <c r="E37" s="151"/>
      <c r="F37" s="151"/>
      <c r="G37" s="151"/>
      <c r="H37" s="151"/>
      <c r="I37" s="290"/>
      <c r="J37" s="290"/>
    </row>
    <row r="38" spans="1:10" ht="58" x14ac:dyDescent="0.35">
      <c r="A38" s="151" t="s">
        <v>13</v>
      </c>
      <c r="B38" s="294"/>
      <c r="C38" s="295"/>
      <c r="D38" s="295"/>
      <c r="E38" s="295"/>
      <c r="F38" s="295"/>
      <c r="G38" s="295"/>
      <c r="H38" s="295"/>
      <c r="I38" s="295"/>
      <c r="J38" s="296"/>
    </row>
  </sheetData>
  <mergeCells count="22">
    <mergeCell ref="I30:J30"/>
    <mergeCell ref="A1:M1"/>
    <mergeCell ref="A2:A3"/>
    <mergeCell ref="B2:M2"/>
    <mergeCell ref="B21:M21"/>
    <mergeCell ref="B22:M22"/>
    <mergeCell ref="A25:J25"/>
    <mergeCell ref="A26:J26"/>
    <mergeCell ref="A27:B27"/>
    <mergeCell ref="I27:J27"/>
    <mergeCell ref="I28:J28"/>
    <mergeCell ref="I29:J29"/>
    <mergeCell ref="A36:A37"/>
    <mergeCell ref="C36:J36"/>
    <mergeCell ref="I37:J37"/>
    <mergeCell ref="B38:J38"/>
    <mergeCell ref="I31:J31"/>
    <mergeCell ref="A32:A35"/>
    <mergeCell ref="C32:J32"/>
    <mergeCell ref="C33:J33"/>
    <mergeCell ref="C34:J34"/>
    <mergeCell ref="I35:J35"/>
  </mergeCells>
  <pageMargins left="0.7" right="0.7" top="0.75" bottom="0.75" header="0.3" footer="0.3"/>
  <pageSetup paperSize="9" orientation="portrait" horizontalDpi="300" verticalDpi="30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38"/>
  <sheetViews>
    <sheetView topLeftCell="A3" zoomScale="70" zoomScaleNormal="70" workbookViewId="0">
      <selection activeCell="C36" sqref="C36:J36"/>
    </sheetView>
  </sheetViews>
  <sheetFormatPr defaultRowHeight="14.5" x14ac:dyDescent="0.35"/>
  <cols>
    <col min="1" max="1" width="25.54296875" customWidth="1"/>
  </cols>
  <sheetData>
    <row r="1" spans="1:16" x14ac:dyDescent="0.35">
      <c r="A1" s="289"/>
      <c r="B1" s="289"/>
      <c r="C1" s="289"/>
      <c r="D1" s="289"/>
      <c r="E1" s="289"/>
      <c r="F1" s="289"/>
      <c r="G1" s="289"/>
      <c r="H1" s="289"/>
      <c r="I1" s="289"/>
      <c r="J1" s="289"/>
      <c r="K1" s="289"/>
      <c r="L1" s="289"/>
      <c r="M1" s="289"/>
    </row>
    <row r="2" spans="1:16" x14ac:dyDescent="0.35">
      <c r="A2" s="290" t="s">
        <v>1</v>
      </c>
      <c r="B2" s="291" t="s">
        <v>2</v>
      </c>
      <c r="C2" s="291"/>
      <c r="D2" s="291"/>
      <c r="E2" s="291"/>
      <c r="F2" s="291"/>
      <c r="G2" s="291"/>
      <c r="H2" s="291"/>
      <c r="I2" s="291"/>
      <c r="J2" s="291"/>
      <c r="K2" s="291"/>
      <c r="L2" s="291"/>
      <c r="M2" s="291"/>
    </row>
    <row r="3" spans="1:16" ht="29" x14ac:dyDescent="0.35">
      <c r="A3" s="290"/>
      <c r="B3" s="1">
        <v>0</v>
      </c>
      <c r="C3" s="1">
        <v>1</v>
      </c>
      <c r="D3" s="1">
        <v>2</v>
      </c>
      <c r="E3" s="1">
        <v>3</v>
      </c>
      <c r="F3" s="1">
        <v>4</v>
      </c>
      <c r="G3" s="1">
        <v>5</v>
      </c>
      <c r="H3" s="1">
        <v>6</v>
      </c>
      <c r="I3" s="1">
        <v>7</v>
      </c>
      <c r="J3" s="1">
        <v>8</v>
      </c>
      <c r="K3" s="1">
        <v>9</v>
      </c>
      <c r="L3" s="1">
        <v>10</v>
      </c>
      <c r="M3" s="2" t="s">
        <v>3</v>
      </c>
    </row>
    <row r="4" spans="1:16" x14ac:dyDescent="0.35">
      <c r="A4" s="3" t="s">
        <v>4</v>
      </c>
      <c r="B4" s="152">
        <f>SUM(B5:B7)</f>
        <v>0</v>
      </c>
      <c r="C4" s="152">
        <f t="shared" ref="C4:L4" si="0">SUM(C5:C7)</f>
        <v>0</v>
      </c>
      <c r="D4" s="152">
        <f t="shared" si="0"/>
        <v>0</v>
      </c>
      <c r="E4" s="152">
        <f t="shared" si="0"/>
        <v>0</v>
      </c>
      <c r="F4" s="152">
        <f t="shared" si="0"/>
        <v>0</v>
      </c>
      <c r="G4" s="152">
        <f t="shared" si="0"/>
        <v>0</v>
      </c>
      <c r="H4" s="152">
        <f t="shared" si="0"/>
        <v>0</v>
      </c>
      <c r="I4" s="152">
        <f t="shared" si="0"/>
        <v>0</v>
      </c>
      <c r="J4" s="152">
        <f t="shared" si="0"/>
        <v>0</v>
      </c>
      <c r="K4" s="152">
        <f t="shared" si="0"/>
        <v>0</v>
      </c>
      <c r="L4" s="152">
        <f t="shared" si="0"/>
        <v>0</v>
      </c>
      <c r="M4" s="152">
        <f>SUM(B4:L4)</f>
        <v>0</v>
      </c>
    </row>
    <row r="5" spans="1:16" x14ac:dyDescent="0.35">
      <c r="A5" s="5" t="s">
        <v>5</v>
      </c>
      <c r="B5" s="152">
        <v>0</v>
      </c>
      <c r="C5" s="152">
        <v>0</v>
      </c>
      <c r="D5" s="152">
        <v>0</v>
      </c>
      <c r="E5" s="152">
        <v>0</v>
      </c>
      <c r="F5" s="152">
        <v>0</v>
      </c>
      <c r="G5" s="152">
        <v>0</v>
      </c>
      <c r="H5" s="152">
        <v>0</v>
      </c>
      <c r="I5" s="152">
        <v>0</v>
      </c>
      <c r="J5" s="152">
        <v>0</v>
      </c>
      <c r="K5" s="152">
        <v>0</v>
      </c>
      <c r="L5" s="152">
        <v>0</v>
      </c>
      <c r="M5" s="152">
        <f t="shared" ref="M5:M20" si="1">SUM(B5:L5)</f>
        <v>0</v>
      </c>
    </row>
    <row r="6" spans="1:16" x14ac:dyDescent="0.35">
      <c r="A6" s="5" t="s">
        <v>6</v>
      </c>
      <c r="B6" s="152">
        <v>0</v>
      </c>
      <c r="C6" s="152">
        <v>0</v>
      </c>
      <c r="D6" s="152">
        <v>0</v>
      </c>
      <c r="E6" s="152">
        <v>0</v>
      </c>
      <c r="F6" s="152">
        <v>0</v>
      </c>
      <c r="G6" s="152">
        <v>0</v>
      </c>
      <c r="H6" s="152">
        <v>0</v>
      </c>
      <c r="I6" s="152">
        <v>0</v>
      </c>
      <c r="J6" s="152">
        <v>0</v>
      </c>
      <c r="K6" s="152">
        <v>0</v>
      </c>
      <c r="L6" s="152">
        <v>0</v>
      </c>
      <c r="M6" s="152">
        <f t="shared" si="1"/>
        <v>0</v>
      </c>
    </row>
    <row r="7" spans="1:16" ht="29" x14ac:dyDescent="0.35">
      <c r="A7" s="5" t="s">
        <v>7</v>
      </c>
      <c r="B7" s="152">
        <v>0</v>
      </c>
      <c r="C7" s="152">
        <v>0</v>
      </c>
      <c r="D7" s="152">
        <v>0</v>
      </c>
      <c r="E7" s="152">
        <v>0</v>
      </c>
      <c r="F7" s="152">
        <v>0</v>
      </c>
      <c r="G7" s="152">
        <v>0</v>
      </c>
      <c r="H7" s="152">
        <v>0</v>
      </c>
      <c r="I7" s="152">
        <v>0</v>
      </c>
      <c r="J7" s="152">
        <v>0</v>
      </c>
      <c r="K7" s="152">
        <v>0</v>
      </c>
      <c r="L7" s="152">
        <v>0</v>
      </c>
      <c r="M7" s="152">
        <f t="shared" si="1"/>
        <v>0</v>
      </c>
    </row>
    <row r="8" spans="1:16" x14ac:dyDescent="0.35">
      <c r="A8" s="3" t="s">
        <v>8</v>
      </c>
      <c r="B8" s="152">
        <f>SUM(B9:B11)</f>
        <v>0</v>
      </c>
      <c r="C8" s="152">
        <f t="shared" ref="C8:L8" si="2">SUM(C9:C11)</f>
        <v>1.48</v>
      </c>
      <c r="D8" s="152">
        <f t="shared" si="2"/>
        <v>2.5099999999999998</v>
      </c>
      <c r="E8" s="152">
        <f t="shared" si="2"/>
        <v>1.26</v>
      </c>
      <c r="F8" s="152">
        <f t="shared" si="2"/>
        <v>0.15</v>
      </c>
      <c r="G8" s="152">
        <f t="shared" si="2"/>
        <v>0.09</v>
      </c>
      <c r="H8" s="152">
        <f t="shared" si="2"/>
        <v>0.1</v>
      </c>
      <c r="I8" s="152">
        <f t="shared" si="2"/>
        <v>0.15</v>
      </c>
      <c r="J8" s="152">
        <f t="shared" si="2"/>
        <v>0.09</v>
      </c>
      <c r="K8" s="152">
        <f t="shared" si="2"/>
        <v>0</v>
      </c>
      <c r="L8" s="152">
        <f t="shared" si="2"/>
        <v>0</v>
      </c>
      <c r="M8" s="152">
        <f t="shared" si="1"/>
        <v>5.83</v>
      </c>
    </row>
    <row r="9" spans="1:16" x14ac:dyDescent="0.35">
      <c r="A9" s="5" t="s">
        <v>5</v>
      </c>
      <c r="B9" s="152">
        <v>0</v>
      </c>
      <c r="C9" s="194">
        <v>1.48</v>
      </c>
      <c r="D9" s="194">
        <v>2.5099999999999998</v>
      </c>
      <c r="E9" s="194">
        <v>1.26</v>
      </c>
      <c r="F9" s="194">
        <v>0.15</v>
      </c>
      <c r="G9" s="194">
        <v>0.09</v>
      </c>
      <c r="H9" s="194">
        <v>0.1</v>
      </c>
      <c r="I9" s="194">
        <v>0.15</v>
      </c>
      <c r="J9" s="194">
        <v>0.09</v>
      </c>
      <c r="K9" s="152">
        <v>0</v>
      </c>
      <c r="L9" s="152">
        <v>0</v>
      </c>
      <c r="M9" s="152">
        <f t="shared" si="1"/>
        <v>5.83</v>
      </c>
    </row>
    <row r="10" spans="1:16" x14ac:dyDescent="0.35">
      <c r="A10" s="5" t="s">
        <v>6</v>
      </c>
      <c r="B10" s="152">
        <v>0</v>
      </c>
      <c r="C10" s="152">
        <v>0</v>
      </c>
      <c r="D10" s="152">
        <v>0</v>
      </c>
      <c r="E10" s="152">
        <v>0</v>
      </c>
      <c r="F10" s="152">
        <v>0</v>
      </c>
      <c r="G10" s="152">
        <v>0</v>
      </c>
      <c r="H10" s="152">
        <v>0</v>
      </c>
      <c r="I10" s="152">
        <v>0</v>
      </c>
      <c r="J10" s="152">
        <v>0</v>
      </c>
      <c r="K10" s="152">
        <v>0</v>
      </c>
      <c r="L10" s="152">
        <v>0</v>
      </c>
      <c r="M10" s="152">
        <f t="shared" si="1"/>
        <v>0</v>
      </c>
    </row>
    <row r="11" spans="1:16" ht="29" x14ac:dyDescent="0.35">
      <c r="A11" s="5" t="s">
        <v>7</v>
      </c>
      <c r="B11" s="152">
        <v>0</v>
      </c>
      <c r="C11" s="152">
        <v>0</v>
      </c>
      <c r="D11" s="152">
        <v>0</v>
      </c>
      <c r="E11" s="152">
        <v>0</v>
      </c>
      <c r="F11" s="152">
        <v>0</v>
      </c>
      <c r="G11" s="152">
        <v>0</v>
      </c>
      <c r="H11" s="152">
        <v>0</v>
      </c>
      <c r="I11" s="152">
        <v>0</v>
      </c>
      <c r="J11" s="152">
        <v>0</v>
      </c>
      <c r="K11" s="152">
        <v>0</v>
      </c>
      <c r="L11" s="152">
        <v>0</v>
      </c>
      <c r="M11" s="152">
        <f t="shared" si="1"/>
        <v>0</v>
      </c>
    </row>
    <row r="12" spans="1:16" x14ac:dyDescent="0.35">
      <c r="A12" s="3" t="s">
        <v>11</v>
      </c>
      <c r="B12" s="152">
        <f>SUM(B13:B15)</f>
        <v>0</v>
      </c>
      <c r="C12" s="152">
        <f t="shared" ref="C12:L12" si="3">SUM(C13:C15)</f>
        <v>-1.48</v>
      </c>
      <c r="D12" s="152">
        <f t="shared" si="3"/>
        <v>-2.5099999999999998</v>
      </c>
      <c r="E12" s="152">
        <f t="shared" si="3"/>
        <v>-1.26</v>
      </c>
      <c r="F12" s="152">
        <f t="shared" si="3"/>
        <v>-0.15</v>
      </c>
      <c r="G12" s="152">
        <f t="shared" si="3"/>
        <v>-0.09</v>
      </c>
      <c r="H12" s="152">
        <f t="shared" si="3"/>
        <v>-0.1</v>
      </c>
      <c r="I12" s="152">
        <f t="shared" si="3"/>
        <v>-0.15</v>
      </c>
      <c r="J12" s="152">
        <f t="shared" si="3"/>
        <v>-0.09</v>
      </c>
      <c r="K12" s="152">
        <f t="shared" si="3"/>
        <v>0</v>
      </c>
      <c r="L12" s="152">
        <f t="shared" si="3"/>
        <v>0</v>
      </c>
      <c r="M12" s="152">
        <f t="shared" si="1"/>
        <v>-5.83</v>
      </c>
    </row>
    <row r="13" spans="1:16" ht="15" thickBot="1" x14ac:dyDescent="0.4">
      <c r="A13" s="5" t="s">
        <v>5</v>
      </c>
      <c r="B13" s="152">
        <v>0</v>
      </c>
      <c r="C13" s="194">
        <v>-1.48</v>
      </c>
      <c r="D13" s="194">
        <v>-2.5099999999999998</v>
      </c>
      <c r="E13" s="194">
        <v>-1.26</v>
      </c>
      <c r="F13" s="194">
        <v>-0.15</v>
      </c>
      <c r="G13" s="194">
        <v>-0.09</v>
      </c>
      <c r="H13" s="194">
        <v>-0.1</v>
      </c>
      <c r="I13" s="194">
        <v>-0.15</v>
      </c>
      <c r="J13" s="194">
        <v>-0.09</v>
      </c>
      <c r="K13" s="194">
        <v>0</v>
      </c>
      <c r="L13" s="152">
        <v>0</v>
      </c>
      <c r="M13" s="152">
        <f t="shared" si="1"/>
        <v>-5.83</v>
      </c>
    </row>
    <row r="14" spans="1:16" ht="15" thickBot="1" x14ac:dyDescent="0.4">
      <c r="A14" s="5" t="s">
        <v>6</v>
      </c>
      <c r="B14" s="152">
        <v>0</v>
      </c>
      <c r="C14" s="152">
        <v>0</v>
      </c>
      <c r="D14" s="152">
        <v>0</v>
      </c>
      <c r="E14" s="152">
        <v>0</v>
      </c>
      <c r="F14" s="152">
        <v>0</v>
      </c>
      <c r="G14" s="152">
        <v>0</v>
      </c>
      <c r="H14" s="152">
        <v>0</v>
      </c>
      <c r="I14" s="152">
        <v>0</v>
      </c>
      <c r="J14" s="152">
        <v>0</v>
      </c>
      <c r="K14" s="152">
        <v>0</v>
      </c>
      <c r="L14" s="152">
        <v>0</v>
      </c>
      <c r="M14" s="152">
        <f t="shared" si="1"/>
        <v>0</v>
      </c>
      <c r="O14" s="67"/>
      <c r="P14" s="74"/>
    </row>
    <row r="15" spans="1:16" ht="29.5" thickBot="1" x14ac:dyDescent="0.4">
      <c r="A15" s="5" t="s">
        <v>7</v>
      </c>
      <c r="B15" s="152">
        <v>0</v>
      </c>
      <c r="C15" s="152">
        <v>0</v>
      </c>
      <c r="D15" s="152">
        <v>0</v>
      </c>
      <c r="E15" s="152">
        <v>0</v>
      </c>
      <c r="F15" s="152">
        <v>0</v>
      </c>
      <c r="G15" s="152">
        <v>0</v>
      </c>
      <c r="H15" s="152">
        <v>0</v>
      </c>
      <c r="I15" s="152">
        <v>0</v>
      </c>
      <c r="J15" s="152">
        <v>0</v>
      </c>
      <c r="K15" s="152">
        <v>0</v>
      </c>
      <c r="L15" s="152">
        <v>0</v>
      </c>
      <c r="M15" s="152">
        <f t="shared" si="1"/>
        <v>0</v>
      </c>
      <c r="O15" s="67"/>
      <c r="P15" s="74"/>
    </row>
    <row r="16" spans="1:16" ht="43.5" x14ac:dyDescent="0.35">
      <c r="A16" s="3" t="s">
        <v>9</v>
      </c>
      <c r="B16" s="152">
        <v>0</v>
      </c>
      <c r="C16" s="194">
        <v>8.16</v>
      </c>
      <c r="D16" s="194">
        <v>13.83</v>
      </c>
      <c r="E16" s="194">
        <v>6.45</v>
      </c>
      <c r="F16" s="152">
        <v>0</v>
      </c>
      <c r="G16" s="152">
        <v>0</v>
      </c>
      <c r="H16" s="152">
        <v>0</v>
      </c>
      <c r="I16" s="152">
        <v>0</v>
      </c>
      <c r="J16" s="152">
        <v>0</v>
      </c>
      <c r="K16" s="152">
        <v>0</v>
      </c>
      <c r="L16" s="152">
        <v>0</v>
      </c>
      <c r="M16" s="152">
        <f t="shared" si="1"/>
        <v>28.44</v>
      </c>
    </row>
    <row r="17" spans="1:13" ht="29" x14ac:dyDescent="0.35">
      <c r="A17" s="3" t="s">
        <v>10</v>
      </c>
      <c r="B17" s="152">
        <f>SUM(B18:B20)</f>
        <v>0</v>
      </c>
      <c r="C17" s="152">
        <v>0</v>
      </c>
      <c r="D17" s="152">
        <v>0</v>
      </c>
      <c r="E17" s="152">
        <v>0</v>
      </c>
      <c r="F17" s="152">
        <v>0</v>
      </c>
      <c r="G17" s="152">
        <v>0</v>
      </c>
      <c r="H17" s="152">
        <v>0</v>
      </c>
      <c r="I17" s="152">
        <v>0</v>
      </c>
      <c r="J17" s="152">
        <v>0</v>
      </c>
      <c r="K17" s="152">
        <v>0</v>
      </c>
      <c r="L17" s="152">
        <v>0</v>
      </c>
      <c r="M17" s="152">
        <f t="shared" si="1"/>
        <v>0</v>
      </c>
    </row>
    <row r="18" spans="1:13" x14ac:dyDescent="0.35">
      <c r="A18" s="5" t="s">
        <v>5</v>
      </c>
      <c r="B18" s="152">
        <v>0</v>
      </c>
      <c r="C18" s="152">
        <v>0</v>
      </c>
      <c r="D18" s="152">
        <v>0</v>
      </c>
      <c r="E18" s="152">
        <v>0</v>
      </c>
      <c r="F18" s="152">
        <v>0</v>
      </c>
      <c r="G18" s="152">
        <v>0</v>
      </c>
      <c r="H18" s="152">
        <v>0</v>
      </c>
      <c r="I18" s="152">
        <v>0</v>
      </c>
      <c r="J18" s="152">
        <v>0</v>
      </c>
      <c r="K18" s="152">
        <v>0</v>
      </c>
      <c r="L18" s="152">
        <v>0</v>
      </c>
      <c r="M18" s="152">
        <f t="shared" si="1"/>
        <v>0</v>
      </c>
    </row>
    <row r="19" spans="1:13" x14ac:dyDescent="0.35">
      <c r="A19" s="5" t="s">
        <v>6</v>
      </c>
      <c r="B19" s="152">
        <v>0</v>
      </c>
      <c r="C19" s="152">
        <v>0</v>
      </c>
      <c r="D19" s="152">
        <v>0</v>
      </c>
      <c r="E19" s="152">
        <v>0</v>
      </c>
      <c r="F19" s="152">
        <v>0</v>
      </c>
      <c r="G19" s="152">
        <v>0</v>
      </c>
      <c r="H19" s="152">
        <v>0</v>
      </c>
      <c r="I19" s="152">
        <v>0</v>
      </c>
      <c r="J19" s="152">
        <v>0</v>
      </c>
      <c r="K19" s="152">
        <v>0</v>
      </c>
      <c r="L19" s="152">
        <v>0</v>
      </c>
      <c r="M19" s="152">
        <f t="shared" si="1"/>
        <v>0</v>
      </c>
    </row>
    <row r="20" spans="1:13" ht="29" x14ac:dyDescent="0.35">
      <c r="A20" s="5" t="s">
        <v>7</v>
      </c>
      <c r="B20" s="152">
        <v>0</v>
      </c>
      <c r="C20" s="152">
        <v>0</v>
      </c>
      <c r="D20" s="152">
        <v>0</v>
      </c>
      <c r="E20" s="152">
        <v>0</v>
      </c>
      <c r="F20" s="152">
        <v>0</v>
      </c>
      <c r="G20" s="152">
        <v>0</v>
      </c>
      <c r="H20" s="152">
        <v>0</v>
      </c>
      <c r="I20" s="152">
        <v>0</v>
      </c>
      <c r="J20" s="152">
        <v>0</v>
      </c>
      <c r="K20" s="152">
        <v>0</v>
      </c>
      <c r="L20" s="152">
        <v>0</v>
      </c>
      <c r="M20" s="152">
        <f t="shared" si="1"/>
        <v>0</v>
      </c>
    </row>
    <row r="21" spans="1:13" x14ac:dyDescent="0.35">
      <c r="A21" s="5" t="s">
        <v>12</v>
      </c>
      <c r="B21" s="290" t="s">
        <v>662</v>
      </c>
      <c r="C21" s="290"/>
      <c r="D21" s="290"/>
      <c r="E21" s="290"/>
      <c r="F21" s="290"/>
      <c r="G21" s="290"/>
      <c r="H21" s="290"/>
      <c r="I21" s="290"/>
      <c r="J21" s="290"/>
      <c r="K21" s="290"/>
      <c r="L21" s="290"/>
      <c r="M21" s="290"/>
    </row>
    <row r="22" spans="1:13" ht="43.5" x14ac:dyDescent="0.35">
      <c r="A22" s="5" t="s">
        <v>13</v>
      </c>
      <c r="B22" s="290" t="s">
        <v>579</v>
      </c>
      <c r="C22" s="290"/>
      <c r="D22" s="290"/>
      <c r="E22" s="290"/>
      <c r="F22" s="290"/>
      <c r="G22" s="290"/>
      <c r="H22" s="290"/>
      <c r="I22" s="290"/>
      <c r="J22" s="290"/>
      <c r="K22" s="290"/>
      <c r="L22" s="290"/>
      <c r="M22" s="290"/>
    </row>
    <row r="25" spans="1:13" x14ac:dyDescent="0.35">
      <c r="A25" s="289" t="s">
        <v>14</v>
      </c>
      <c r="B25" s="289"/>
      <c r="C25" s="289"/>
      <c r="D25" s="289"/>
      <c r="E25" s="289"/>
      <c r="F25" s="289"/>
      <c r="G25" s="289"/>
      <c r="H25" s="289"/>
      <c r="I25" s="289"/>
      <c r="J25" s="289"/>
    </row>
    <row r="26" spans="1:13" x14ac:dyDescent="0.35">
      <c r="A26" s="291" t="s">
        <v>15</v>
      </c>
      <c r="B26" s="291"/>
      <c r="C26" s="291"/>
      <c r="D26" s="291"/>
      <c r="E26" s="291"/>
      <c r="F26" s="291"/>
      <c r="G26" s="291"/>
      <c r="H26" s="291"/>
      <c r="I26" s="291"/>
      <c r="J26" s="291"/>
    </row>
    <row r="27" spans="1:13" x14ac:dyDescent="0.35">
      <c r="A27" s="290" t="s">
        <v>16</v>
      </c>
      <c r="B27" s="290"/>
      <c r="C27" s="6">
        <v>0</v>
      </c>
      <c r="D27" s="5">
        <v>1</v>
      </c>
      <c r="E27" s="5">
        <v>2</v>
      </c>
      <c r="F27" s="5">
        <v>3</v>
      </c>
      <c r="G27" s="5">
        <v>5</v>
      </c>
      <c r="H27" s="5">
        <v>10</v>
      </c>
      <c r="I27" s="292" t="s">
        <v>3</v>
      </c>
      <c r="J27" s="292"/>
    </row>
    <row r="28" spans="1:13" ht="43.5" x14ac:dyDescent="0.35">
      <c r="A28" s="151" t="s">
        <v>17</v>
      </c>
      <c r="B28" s="5" t="s">
        <v>20</v>
      </c>
      <c r="C28" s="151"/>
      <c r="D28" s="151"/>
      <c r="E28" s="151"/>
      <c r="F28" s="151"/>
      <c r="G28" s="151"/>
      <c r="H28" s="151"/>
      <c r="I28" s="290"/>
      <c r="J28" s="290"/>
    </row>
    <row r="29" spans="1:13" ht="87" x14ac:dyDescent="0.35">
      <c r="A29" s="151" t="s">
        <v>18</v>
      </c>
      <c r="B29" s="5" t="s">
        <v>21</v>
      </c>
      <c r="C29" s="151"/>
      <c r="D29" s="151"/>
      <c r="E29" s="151"/>
      <c r="F29" s="151"/>
      <c r="G29" s="151"/>
      <c r="H29" s="151"/>
      <c r="I29" s="294"/>
      <c r="J29" s="296"/>
    </row>
    <row r="30" spans="1:13" ht="87" x14ac:dyDescent="0.35">
      <c r="A30" s="151" t="s">
        <v>19</v>
      </c>
      <c r="B30" s="7" t="s">
        <v>22</v>
      </c>
      <c r="C30" s="151"/>
      <c r="D30" s="151"/>
      <c r="E30" s="151"/>
      <c r="F30" s="151"/>
      <c r="G30" s="151"/>
      <c r="H30" s="151"/>
      <c r="I30" s="290"/>
      <c r="J30" s="290"/>
    </row>
    <row r="31" spans="1:13" ht="29" x14ac:dyDescent="0.35">
      <c r="A31" s="8"/>
      <c r="B31" s="5" t="s">
        <v>23</v>
      </c>
      <c r="C31" s="151"/>
      <c r="D31" s="151"/>
      <c r="E31" s="151"/>
      <c r="F31" s="151"/>
      <c r="G31" s="151"/>
      <c r="H31" s="151"/>
      <c r="I31" s="290"/>
      <c r="J31" s="290"/>
    </row>
    <row r="32" spans="1:13" ht="43.5" x14ac:dyDescent="0.35">
      <c r="A32" s="290" t="s">
        <v>24</v>
      </c>
      <c r="B32" s="5" t="s">
        <v>20</v>
      </c>
      <c r="C32" s="290"/>
      <c r="D32" s="290"/>
      <c r="E32" s="290"/>
      <c r="F32" s="290"/>
      <c r="G32" s="290"/>
      <c r="H32" s="290"/>
      <c r="I32" s="290"/>
      <c r="J32" s="290"/>
    </row>
    <row r="33" spans="1:10" ht="87" x14ac:dyDescent="0.35">
      <c r="A33" s="290"/>
      <c r="B33" s="5" t="s">
        <v>21</v>
      </c>
      <c r="C33" s="290"/>
      <c r="D33" s="290"/>
      <c r="E33" s="290"/>
      <c r="F33" s="290"/>
      <c r="G33" s="290"/>
      <c r="H33" s="290"/>
      <c r="I33" s="290"/>
      <c r="J33" s="290"/>
    </row>
    <row r="34" spans="1:10" ht="87" x14ac:dyDescent="0.35">
      <c r="A34" s="290"/>
      <c r="B34" s="7" t="s">
        <v>25</v>
      </c>
      <c r="C34" s="290" t="s">
        <v>580</v>
      </c>
      <c r="D34" s="290"/>
      <c r="E34" s="290"/>
      <c r="F34" s="290"/>
      <c r="G34" s="290"/>
      <c r="H34" s="290"/>
      <c r="I34" s="290"/>
      <c r="J34" s="290"/>
    </row>
    <row r="35" spans="1:10" ht="29" x14ac:dyDescent="0.35">
      <c r="A35" s="290"/>
      <c r="B35" s="5" t="s">
        <v>23</v>
      </c>
      <c r="C35" s="151"/>
      <c r="D35" s="151"/>
      <c r="E35" s="151"/>
      <c r="F35" s="151"/>
      <c r="G35" s="151"/>
      <c r="H35" s="151"/>
      <c r="I35" s="290"/>
      <c r="J35" s="290"/>
    </row>
    <row r="36" spans="1:10" ht="87" x14ac:dyDescent="0.35">
      <c r="A36" s="290" t="s">
        <v>26</v>
      </c>
      <c r="B36" s="5" t="s">
        <v>22</v>
      </c>
      <c r="C36" s="294" t="s">
        <v>581</v>
      </c>
      <c r="D36" s="295"/>
      <c r="E36" s="295"/>
      <c r="F36" s="295"/>
      <c r="G36" s="295"/>
      <c r="H36" s="295"/>
      <c r="I36" s="295"/>
      <c r="J36" s="296"/>
    </row>
    <row r="37" spans="1:10" ht="29" x14ac:dyDescent="0.35">
      <c r="A37" s="290"/>
      <c r="B37" s="5" t="s">
        <v>23</v>
      </c>
      <c r="C37" s="151"/>
      <c r="D37" s="151"/>
      <c r="E37" s="151"/>
      <c r="F37" s="151"/>
      <c r="G37" s="151"/>
      <c r="H37" s="151"/>
      <c r="I37" s="290"/>
      <c r="J37" s="290"/>
    </row>
    <row r="38" spans="1:10" ht="43.5" x14ac:dyDescent="0.35">
      <c r="A38" s="151" t="s">
        <v>13</v>
      </c>
      <c r="B38" s="294"/>
      <c r="C38" s="295"/>
      <c r="D38" s="295"/>
      <c r="E38" s="295"/>
      <c r="F38" s="295"/>
      <c r="G38" s="295"/>
      <c r="H38" s="295"/>
      <c r="I38" s="295"/>
      <c r="J38" s="296"/>
    </row>
  </sheetData>
  <mergeCells count="22">
    <mergeCell ref="I30:J30"/>
    <mergeCell ref="A1:M1"/>
    <mergeCell ref="A2:A3"/>
    <mergeCell ref="B2:M2"/>
    <mergeCell ref="B21:M21"/>
    <mergeCell ref="B22:M22"/>
    <mergeCell ref="A25:J25"/>
    <mergeCell ref="A26:J26"/>
    <mergeCell ref="A27:B27"/>
    <mergeCell ref="I27:J27"/>
    <mergeCell ref="I28:J28"/>
    <mergeCell ref="I29:J29"/>
    <mergeCell ref="A36:A37"/>
    <mergeCell ref="C36:J36"/>
    <mergeCell ref="I37:J37"/>
    <mergeCell ref="B38:J38"/>
    <mergeCell ref="I31:J31"/>
    <mergeCell ref="A32:A35"/>
    <mergeCell ref="C32:J32"/>
    <mergeCell ref="C33:J33"/>
    <mergeCell ref="C34:J34"/>
    <mergeCell ref="I35:J35"/>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38"/>
  <sheetViews>
    <sheetView zoomScale="55" zoomScaleNormal="55" workbookViewId="0">
      <selection activeCell="C36" sqref="C36:J36"/>
    </sheetView>
  </sheetViews>
  <sheetFormatPr defaultRowHeight="14.5" x14ac:dyDescent="0.35"/>
  <cols>
    <col min="1" max="1" width="27.6328125" customWidth="1"/>
  </cols>
  <sheetData>
    <row r="1" spans="1:16" x14ac:dyDescent="0.35">
      <c r="A1" s="289"/>
      <c r="B1" s="289"/>
      <c r="C1" s="289"/>
      <c r="D1" s="289"/>
      <c r="E1" s="289"/>
      <c r="F1" s="289"/>
      <c r="G1" s="289"/>
      <c r="H1" s="289"/>
      <c r="I1" s="289"/>
      <c r="J1" s="289"/>
      <c r="K1" s="289"/>
      <c r="L1" s="289"/>
      <c r="M1" s="289"/>
    </row>
    <row r="2" spans="1:16" x14ac:dyDescent="0.35">
      <c r="A2" s="290" t="s">
        <v>1</v>
      </c>
      <c r="B2" s="291" t="s">
        <v>2</v>
      </c>
      <c r="C2" s="291"/>
      <c r="D2" s="291"/>
      <c r="E2" s="291"/>
      <c r="F2" s="291"/>
      <c r="G2" s="291"/>
      <c r="H2" s="291"/>
      <c r="I2" s="291"/>
      <c r="J2" s="291"/>
      <c r="K2" s="291"/>
      <c r="L2" s="291"/>
      <c r="M2" s="291"/>
    </row>
    <row r="3" spans="1:16" ht="29" x14ac:dyDescent="0.35">
      <c r="A3" s="290"/>
      <c r="B3" s="1">
        <v>0</v>
      </c>
      <c r="C3" s="1">
        <v>1</v>
      </c>
      <c r="D3" s="1">
        <v>2</v>
      </c>
      <c r="E3" s="1">
        <v>3</v>
      </c>
      <c r="F3" s="1">
        <v>4</v>
      </c>
      <c r="G3" s="1">
        <v>5</v>
      </c>
      <c r="H3" s="1">
        <v>6</v>
      </c>
      <c r="I3" s="1">
        <v>7</v>
      </c>
      <c r="J3" s="1">
        <v>8</v>
      </c>
      <c r="K3" s="1">
        <v>9</v>
      </c>
      <c r="L3" s="1">
        <v>10</v>
      </c>
      <c r="M3" s="2" t="s">
        <v>3</v>
      </c>
    </row>
    <row r="4" spans="1:16" x14ac:dyDescent="0.35">
      <c r="A4" s="3" t="s">
        <v>4</v>
      </c>
      <c r="B4" s="152">
        <f>SUM(B5:B7)</f>
        <v>0</v>
      </c>
      <c r="C4" s="152">
        <f t="shared" ref="C4:L4" si="0">SUM(C5:C7)</f>
        <v>0</v>
      </c>
      <c r="D4" s="152">
        <f t="shared" si="0"/>
        <v>0</v>
      </c>
      <c r="E4" s="152">
        <f t="shared" si="0"/>
        <v>0</v>
      </c>
      <c r="F4" s="152">
        <f t="shared" si="0"/>
        <v>0</v>
      </c>
      <c r="G4" s="152">
        <f t="shared" si="0"/>
        <v>0</v>
      </c>
      <c r="H4" s="152">
        <f t="shared" si="0"/>
        <v>0</v>
      </c>
      <c r="I4" s="152">
        <f t="shared" si="0"/>
        <v>0</v>
      </c>
      <c r="J4" s="152">
        <f t="shared" si="0"/>
        <v>0</v>
      </c>
      <c r="K4" s="152">
        <f t="shared" si="0"/>
        <v>0</v>
      </c>
      <c r="L4" s="152">
        <f t="shared" si="0"/>
        <v>0</v>
      </c>
      <c r="M4" s="152">
        <f>SUM(B4:L4)</f>
        <v>0</v>
      </c>
    </row>
    <row r="5" spans="1:16" x14ac:dyDescent="0.35">
      <c r="A5" s="5" t="s">
        <v>5</v>
      </c>
      <c r="B5" s="152">
        <v>0</v>
      </c>
      <c r="C5" s="152">
        <v>0</v>
      </c>
      <c r="D5" s="152">
        <v>0</v>
      </c>
      <c r="E5" s="152">
        <v>0</v>
      </c>
      <c r="F5" s="152">
        <v>0</v>
      </c>
      <c r="G5" s="152">
        <v>0</v>
      </c>
      <c r="H5" s="152">
        <v>0</v>
      </c>
      <c r="I5" s="152">
        <v>0</v>
      </c>
      <c r="J5" s="152">
        <v>0</v>
      </c>
      <c r="K5" s="152">
        <v>0</v>
      </c>
      <c r="L5" s="152">
        <v>0</v>
      </c>
      <c r="M5" s="152">
        <f t="shared" ref="M5:M20" si="1">SUM(B5:L5)</f>
        <v>0</v>
      </c>
    </row>
    <row r="6" spans="1:16" x14ac:dyDescent="0.35">
      <c r="A6" s="5" t="s">
        <v>6</v>
      </c>
      <c r="B6" s="152">
        <v>0</v>
      </c>
      <c r="C6" s="152">
        <v>0</v>
      </c>
      <c r="D6" s="152">
        <v>0</v>
      </c>
      <c r="E6" s="152">
        <v>0</v>
      </c>
      <c r="F6" s="152">
        <v>0</v>
      </c>
      <c r="G6" s="152">
        <v>0</v>
      </c>
      <c r="H6" s="152">
        <v>0</v>
      </c>
      <c r="I6" s="152">
        <v>0</v>
      </c>
      <c r="J6" s="152">
        <v>0</v>
      </c>
      <c r="K6" s="152">
        <v>0</v>
      </c>
      <c r="L6" s="152">
        <v>0</v>
      </c>
      <c r="M6" s="152">
        <f t="shared" si="1"/>
        <v>0</v>
      </c>
    </row>
    <row r="7" spans="1:16" x14ac:dyDescent="0.35">
      <c r="A7" s="5" t="s">
        <v>7</v>
      </c>
      <c r="B7" s="152">
        <v>0</v>
      </c>
      <c r="C7" s="152">
        <v>0</v>
      </c>
      <c r="D7" s="152">
        <v>0</v>
      </c>
      <c r="E7" s="152">
        <v>0</v>
      </c>
      <c r="F7" s="152">
        <v>0</v>
      </c>
      <c r="G7" s="152">
        <v>0</v>
      </c>
      <c r="H7" s="152">
        <v>0</v>
      </c>
      <c r="I7" s="152">
        <v>0</v>
      </c>
      <c r="J7" s="152">
        <v>0</v>
      </c>
      <c r="K7" s="152">
        <v>0</v>
      </c>
      <c r="L7" s="152">
        <v>0</v>
      </c>
      <c r="M7" s="152">
        <f t="shared" si="1"/>
        <v>0</v>
      </c>
    </row>
    <row r="8" spans="1:16" x14ac:dyDescent="0.35">
      <c r="A8" s="3" t="s">
        <v>8</v>
      </c>
      <c r="B8" s="152">
        <f>SUM(B9:B11)</f>
        <v>0</v>
      </c>
      <c r="C8" s="152">
        <f t="shared" ref="C8:L8" si="2">SUM(C9:C11)</f>
        <v>0.53</v>
      </c>
      <c r="D8" s="152">
        <f t="shared" si="2"/>
        <v>0.32</v>
      </c>
      <c r="E8" s="152">
        <f t="shared" si="2"/>
        <v>0.31</v>
      </c>
      <c r="F8" s="152">
        <f t="shared" si="2"/>
        <v>7.0000000000000007E-2</v>
      </c>
      <c r="G8" s="152">
        <f t="shared" si="2"/>
        <v>7.0000000000000007E-2</v>
      </c>
      <c r="H8" s="152">
        <f t="shared" si="2"/>
        <v>7.0000000000000007E-2</v>
      </c>
      <c r="I8" s="152">
        <f t="shared" si="2"/>
        <v>7.0000000000000007E-2</v>
      </c>
      <c r="J8" s="152">
        <f t="shared" si="2"/>
        <v>0</v>
      </c>
      <c r="K8" s="152">
        <f t="shared" si="2"/>
        <v>0</v>
      </c>
      <c r="L8" s="152">
        <f t="shared" si="2"/>
        <v>0</v>
      </c>
      <c r="M8" s="152">
        <f t="shared" si="1"/>
        <v>1.4400000000000004</v>
      </c>
    </row>
    <row r="9" spans="1:16" x14ac:dyDescent="0.35">
      <c r="A9" s="5" t="s">
        <v>5</v>
      </c>
      <c r="B9" s="194">
        <v>0</v>
      </c>
      <c r="C9" s="194">
        <v>0.53</v>
      </c>
      <c r="D9" s="194">
        <v>0.32</v>
      </c>
      <c r="E9" s="194">
        <v>0.31</v>
      </c>
      <c r="F9" s="194">
        <v>7.0000000000000007E-2</v>
      </c>
      <c r="G9" s="194">
        <v>7.0000000000000007E-2</v>
      </c>
      <c r="H9" s="194">
        <v>7.0000000000000007E-2</v>
      </c>
      <c r="I9" s="194">
        <v>7.0000000000000007E-2</v>
      </c>
      <c r="J9" s="194">
        <v>0</v>
      </c>
      <c r="K9" s="152">
        <v>0</v>
      </c>
      <c r="L9" s="152">
        <v>0</v>
      </c>
      <c r="M9" s="152">
        <f t="shared" si="1"/>
        <v>1.4400000000000004</v>
      </c>
    </row>
    <row r="10" spans="1:16" x14ac:dyDescent="0.35">
      <c r="A10" s="5" t="s">
        <v>6</v>
      </c>
      <c r="B10" s="152">
        <v>0</v>
      </c>
      <c r="C10" s="152">
        <v>0</v>
      </c>
      <c r="D10" s="152">
        <v>0</v>
      </c>
      <c r="E10" s="152">
        <v>0</v>
      </c>
      <c r="F10" s="152">
        <v>0</v>
      </c>
      <c r="G10" s="152">
        <v>0</v>
      </c>
      <c r="H10" s="152">
        <v>0</v>
      </c>
      <c r="I10" s="152">
        <v>0</v>
      </c>
      <c r="J10" s="152">
        <v>0</v>
      </c>
      <c r="K10" s="152">
        <v>0</v>
      </c>
      <c r="L10" s="152">
        <v>0</v>
      </c>
      <c r="M10" s="152">
        <f t="shared" si="1"/>
        <v>0</v>
      </c>
    </row>
    <row r="11" spans="1:16" x14ac:dyDescent="0.35">
      <c r="A11" s="5" t="s">
        <v>7</v>
      </c>
      <c r="B11" s="152">
        <v>0</v>
      </c>
      <c r="C11" s="152">
        <v>0</v>
      </c>
      <c r="D11" s="152">
        <v>0</v>
      </c>
      <c r="E11" s="152">
        <v>0</v>
      </c>
      <c r="F11" s="152">
        <v>0</v>
      </c>
      <c r="G11" s="152">
        <v>0</v>
      </c>
      <c r="H11" s="152">
        <v>0</v>
      </c>
      <c r="I11" s="152">
        <v>0</v>
      </c>
      <c r="J11" s="152">
        <v>0</v>
      </c>
      <c r="K11" s="152">
        <v>0</v>
      </c>
      <c r="L11" s="152">
        <v>0</v>
      </c>
      <c r="M11" s="152">
        <f t="shared" si="1"/>
        <v>0</v>
      </c>
    </row>
    <row r="12" spans="1:16" x14ac:dyDescent="0.35">
      <c r="A12" s="3" t="s">
        <v>11</v>
      </c>
      <c r="B12" s="152">
        <f>SUM(B13:B15)</f>
        <v>0</v>
      </c>
      <c r="C12" s="152">
        <f t="shared" ref="C12:L12" si="3">SUM(C13:C15)</f>
        <v>-0.53</v>
      </c>
      <c r="D12" s="152">
        <f t="shared" si="3"/>
        <v>-0.32</v>
      </c>
      <c r="E12" s="152">
        <f t="shared" si="3"/>
        <v>-0.31</v>
      </c>
      <c r="F12" s="152">
        <f t="shared" si="3"/>
        <v>-7.0000000000000007E-2</v>
      </c>
      <c r="G12" s="152">
        <f t="shared" si="3"/>
        <v>-7.0000000000000007E-2</v>
      </c>
      <c r="H12" s="152">
        <f t="shared" si="3"/>
        <v>-7.0000000000000007E-2</v>
      </c>
      <c r="I12" s="152">
        <f t="shared" si="3"/>
        <v>-7.0000000000000007E-2</v>
      </c>
      <c r="J12" s="152">
        <f t="shared" si="3"/>
        <v>0</v>
      </c>
      <c r="K12" s="152">
        <f t="shared" si="3"/>
        <v>0</v>
      </c>
      <c r="L12" s="152">
        <f t="shared" si="3"/>
        <v>0</v>
      </c>
      <c r="M12" s="152">
        <f t="shared" si="1"/>
        <v>-1.4400000000000004</v>
      </c>
    </row>
    <row r="13" spans="1:16" ht="15" thickBot="1" x14ac:dyDescent="0.4">
      <c r="A13" s="5" t="s">
        <v>5</v>
      </c>
      <c r="B13" s="194">
        <v>0</v>
      </c>
      <c r="C13" s="194">
        <v>-0.53</v>
      </c>
      <c r="D13" s="194">
        <v>-0.32</v>
      </c>
      <c r="E13" s="194">
        <v>-0.31</v>
      </c>
      <c r="F13" s="194">
        <v>-7.0000000000000007E-2</v>
      </c>
      <c r="G13" s="194">
        <v>-7.0000000000000007E-2</v>
      </c>
      <c r="H13" s="194">
        <v>-7.0000000000000007E-2</v>
      </c>
      <c r="I13" s="194">
        <v>-7.0000000000000007E-2</v>
      </c>
      <c r="J13" s="194">
        <v>0</v>
      </c>
      <c r="K13" s="152">
        <v>0</v>
      </c>
      <c r="L13" s="152">
        <v>0</v>
      </c>
      <c r="M13" s="152">
        <f t="shared" si="1"/>
        <v>-1.4400000000000004</v>
      </c>
    </row>
    <row r="14" spans="1:16" ht="15" thickBot="1" x14ac:dyDescent="0.4">
      <c r="A14" s="5" t="s">
        <v>6</v>
      </c>
      <c r="B14" s="152">
        <v>0</v>
      </c>
      <c r="C14" s="152">
        <v>0</v>
      </c>
      <c r="D14" s="152">
        <v>0</v>
      </c>
      <c r="E14" s="152">
        <v>0</v>
      </c>
      <c r="F14" s="152">
        <v>0</v>
      </c>
      <c r="G14" s="152">
        <v>0</v>
      </c>
      <c r="H14" s="152">
        <v>0</v>
      </c>
      <c r="I14" s="152">
        <v>0</v>
      </c>
      <c r="J14" s="152">
        <v>0</v>
      </c>
      <c r="K14" s="152">
        <v>0</v>
      </c>
      <c r="L14" s="152">
        <v>0</v>
      </c>
      <c r="M14" s="152">
        <f t="shared" si="1"/>
        <v>0</v>
      </c>
      <c r="O14" s="67"/>
      <c r="P14" s="74"/>
    </row>
    <row r="15" spans="1:16" ht="15" thickBot="1" x14ac:dyDescent="0.4">
      <c r="A15" s="5" t="s">
        <v>7</v>
      </c>
      <c r="B15" s="152">
        <v>0</v>
      </c>
      <c r="C15" s="152">
        <v>0</v>
      </c>
      <c r="D15" s="152">
        <v>0</v>
      </c>
      <c r="E15" s="152">
        <v>0</v>
      </c>
      <c r="F15" s="152">
        <v>0</v>
      </c>
      <c r="G15" s="152">
        <v>0</v>
      </c>
      <c r="H15" s="152">
        <v>0</v>
      </c>
      <c r="I15" s="152">
        <v>0</v>
      </c>
      <c r="J15" s="152">
        <v>0</v>
      </c>
      <c r="K15" s="152">
        <v>0</v>
      </c>
      <c r="L15" s="152">
        <v>0</v>
      </c>
      <c r="M15" s="152">
        <f t="shared" si="1"/>
        <v>0</v>
      </c>
      <c r="O15" s="67"/>
      <c r="P15" s="74"/>
    </row>
    <row r="16" spans="1:16" ht="29" x14ac:dyDescent="0.35">
      <c r="A16" s="3" t="s">
        <v>9</v>
      </c>
      <c r="B16" s="194">
        <v>0</v>
      </c>
      <c r="C16" s="194">
        <v>2.71</v>
      </c>
      <c r="D16" s="194">
        <v>1.47</v>
      </c>
      <c r="E16" s="152">
        <v>0</v>
      </c>
      <c r="F16" s="152">
        <v>0</v>
      </c>
      <c r="G16" s="152">
        <v>0</v>
      </c>
      <c r="H16" s="152">
        <v>0</v>
      </c>
      <c r="I16" s="152">
        <v>0</v>
      </c>
      <c r="J16" s="152">
        <v>0</v>
      </c>
      <c r="K16" s="152">
        <v>0</v>
      </c>
      <c r="L16" s="152">
        <v>0</v>
      </c>
      <c r="M16" s="152">
        <f t="shared" si="1"/>
        <v>4.18</v>
      </c>
    </row>
    <row r="17" spans="1:13" x14ac:dyDescent="0.35">
      <c r="A17" s="3" t="s">
        <v>10</v>
      </c>
      <c r="B17" s="152">
        <f>SUM(B18:B20)</f>
        <v>0</v>
      </c>
      <c r="C17" s="152">
        <v>0</v>
      </c>
      <c r="D17" s="152">
        <v>0</v>
      </c>
      <c r="E17" s="152">
        <v>0</v>
      </c>
      <c r="F17" s="152">
        <v>0</v>
      </c>
      <c r="G17" s="152">
        <v>0</v>
      </c>
      <c r="H17" s="152">
        <v>0</v>
      </c>
      <c r="I17" s="152">
        <v>0</v>
      </c>
      <c r="J17" s="152">
        <v>0</v>
      </c>
      <c r="K17" s="152">
        <v>0</v>
      </c>
      <c r="L17" s="152">
        <v>0</v>
      </c>
      <c r="M17" s="152">
        <f t="shared" si="1"/>
        <v>0</v>
      </c>
    </row>
    <row r="18" spans="1:13" x14ac:dyDescent="0.35">
      <c r="A18" s="5" t="s">
        <v>5</v>
      </c>
      <c r="B18" s="152">
        <v>0</v>
      </c>
      <c r="C18" s="152">
        <v>0</v>
      </c>
      <c r="D18" s="152">
        <v>0</v>
      </c>
      <c r="E18" s="152">
        <v>0</v>
      </c>
      <c r="F18" s="152">
        <v>0</v>
      </c>
      <c r="G18" s="152">
        <v>0</v>
      </c>
      <c r="H18" s="152">
        <v>0</v>
      </c>
      <c r="I18" s="152">
        <v>0</v>
      </c>
      <c r="J18" s="152">
        <v>0</v>
      </c>
      <c r="K18" s="152">
        <v>0</v>
      </c>
      <c r="L18" s="152">
        <v>0</v>
      </c>
      <c r="M18" s="152">
        <f t="shared" si="1"/>
        <v>0</v>
      </c>
    </row>
    <row r="19" spans="1:13" x14ac:dyDescent="0.35">
      <c r="A19" s="5" t="s">
        <v>6</v>
      </c>
      <c r="B19" s="152">
        <v>0</v>
      </c>
      <c r="C19" s="152">
        <v>0</v>
      </c>
      <c r="D19" s="152">
        <v>0</v>
      </c>
      <c r="E19" s="152">
        <v>0</v>
      </c>
      <c r="F19" s="152">
        <v>0</v>
      </c>
      <c r="G19" s="152">
        <v>0</v>
      </c>
      <c r="H19" s="152">
        <v>0</v>
      </c>
      <c r="I19" s="152">
        <v>0</v>
      </c>
      <c r="J19" s="152">
        <v>0</v>
      </c>
      <c r="K19" s="152">
        <v>0</v>
      </c>
      <c r="L19" s="152">
        <v>0</v>
      </c>
      <c r="M19" s="152">
        <f t="shared" si="1"/>
        <v>0</v>
      </c>
    </row>
    <row r="20" spans="1:13" x14ac:dyDescent="0.35">
      <c r="A20" s="5" t="s">
        <v>7</v>
      </c>
      <c r="B20" s="152">
        <v>0</v>
      </c>
      <c r="C20" s="152">
        <v>0</v>
      </c>
      <c r="D20" s="152">
        <v>0</v>
      </c>
      <c r="E20" s="152">
        <v>0</v>
      </c>
      <c r="F20" s="152">
        <v>0</v>
      </c>
      <c r="G20" s="152">
        <v>0</v>
      </c>
      <c r="H20" s="152">
        <v>0</v>
      </c>
      <c r="I20" s="152">
        <v>0</v>
      </c>
      <c r="J20" s="152">
        <v>0</v>
      </c>
      <c r="K20" s="152">
        <v>0</v>
      </c>
      <c r="L20" s="152">
        <v>0</v>
      </c>
      <c r="M20" s="152">
        <f t="shared" si="1"/>
        <v>0</v>
      </c>
    </row>
    <row r="21" spans="1:13" x14ac:dyDescent="0.35">
      <c r="A21" s="5" t="s">
        <v>12</v>
      </c>
      <c r="B21" s="290" t="s">
        <v>665</v>
      </c>
      <c r="C21" s="290"/>
      <c r="D21" s="290"/>
      <c r="E21" s="290"/>
      <c r="F21" s="290"/>
      <c r="G21" s="290"/>
      <c r="H21" s="290"/>
      <c r="I21" s="290"/>
      <c r="J21" s="290"/>
      <c r="K21" s="290"/>
      <c r="L21" s="290"/>
      <c r="M21" s="290"/>
    </row>
    <row r="22" spans="1:13" ht="43.5" x14ac:dyDescent="0.35">
      <c r="A22" s="5" t="s">
        <v>13</v>
      </c>
      <c r="B22" s="290"/>
      <c r="C22" s="290"/>
      <c r="D22" s="290"/>
      <c r="E22" s="290"/>
      <c r="F22" s="290"/>
      <c r="G22" s="290"/>
      <c r="H22" s="290"/>
      <c r="I22" s="290"/>
      <c r="J22" s="290"/>
      <c r="K22" s="290"/>
      <c r="L22" s="290"/>
      <c r="M22" s="290"/>
    </row>
    <row r="25" spans="1:13" x14ac:dyDescent="0.35">
      <c r="A25" s="289" t="s">
        <v>14</v>
      </c>
      <c r="B25" s="289"/>
      <c r="C25" s="289"/>
      <c r="D25" s="289"/>
      <c r="E25" s="289"/>
      <c r="F25" s="289"/>
      <c r="G25" s="289"/>
      <c r="H25" s="289"/>
      <c r="I25" s="289"/>
      <c r="J25" s="289"/>
    </row>
    <row r="26" spans="1:13" x14ac:dyDescent="0.35">
      <c r="A26" s="291" t="s">
        <v>15</v>
      </c>
      <c r="B26" s="291"/>
      <c r="C26" s="291"/>
      <c r="D26" s="291"/>
      <c r="E26" s="291"/>
      <c r="F26" s="291"/>
      <c r="G26" s="291"/>
      <c r="H26" s="291"/>
      <c r="I26" s="291"/>
      <c r="J26" s="291"/>
    </row>
    <row r="27" spans="1:13" x14ac:dyDescent="0.35">
      <c r="A27" s="290" t="s">
        <v>16</v>
      </c>
      <c r="B27" s="290"/>
      <c r="C27" s="6">
        <v>0</v>
      </c>
      <c r="D27" s="5">
        <v>1</v>
      </c>
      <c r="E27" s="5">
        <v>2</v>
      </c>
      <c r="F27" s="5">
        <v>3</v>
      </c>
      <c r="G27" s="5">
        <v>5</v>
      </c>
      <c r="H27" s="5">
        <v>10</v>
      </c>
      <c r="I27" s="292" t="s">
        <v>3</v>
      </c>
      <c r="J27" s="292"/>
    </row>
    <row r="28" spans="1:13" ht="43.5" x14ac:dyDescent="0.35">
      <c r="A28" s="151" t="s">
        <v>17</v>
      </c>
      <c r="B28" s="5" t="s">
        <v>20</v>
      </c>
      <c r="C28" s="151"/>
      <c r="D28" s="151"/>
      <c r="E28" s="151"/>
      <c r="F28" s="151"/>
      <c r="G28" s="151"/>
      <c r="H28" s="151"/>
      <c r="I28" s="290"/>
      <c r="J28" s="290"/>
    </row>
    <row r="29" spans="1:13" ht="87" x14ac:dyDescent="0.35">
      <c r="A29" s="151" t="s">
        <v>18</v>
      </c>
      <c r="B29" s="5" t="s">
        <v>21</v>
      </c>
      <c r="C29" s="151"/>
      <c r="D29" s="151"/>
      <c r="E29" s="151"/>
      <c r="F29" s="151"/>
      <c r="G29" s="151"/>
      <c r="H29" s="151"/>
      <c r="I29" s="294"/>
      <c r="J29" s="296"/>
    </row>
    <row r="30" spans="1:13" ht="87" x14ac:dyDescent="0.35">
      <c r="A30" s="151" t="s">
        <v>19</v>
      </c>
      <c r="B30" s="7" t="s">
        <v>22</v>
      </c>
      <c r="C30" s="151"/>
      <c r="D30" s="151"/>
      <c r="E30" s="151"/>
      <c r="F30" s="151"/>
      <c r="G30" s="151"/>
      <c r="H30" s="151"/>
      <c r="I30" s="290"/>
      <c r="J30" s="290"/>
    </row>
    <row r="31" spans="1:13" ht="29" x14ac:dyDescent="0.35">
      <c r="A31" s="8"/>
      <c r="B31" s="5" t="s">
        <v>23</v>
      </c>
      <c r="C31" s="151"/>
      <c r="D31" s="151"/>
      <c r="E31" s="151"/>
      <c r="F31" s="151"/>
      <c r="G31" s="151"/>
      <c r="H31" s="151"/>
      <c r="I31" s="290"/>
      <c r="J31" s="290"/>
    </row>
    <row r="32" spans="1:13" ht="43.5" x14ac:dyDescent="0.35">
      <c r="A32" s="290" t="s">
        <v>24</v>
      </c>
      <c r="B32" s="5" t="s">
        <v>20</v>
      </c>
      <c r="C32" s="290"/>
      <c r="D32" s="290"/>
      <c r="E32" s="290"/>
      <c r="F32" s="290"/>
      <c r="G32" s="290"/>
      <c r="H32" s="290"/>
      <c r="I32" s="290"/>
      <c r="J32" s="290"/>
    </row>
    <row r="33" spans="1:10" ht="87" x14ac:dyDescent="0.35">
      <c r="A33" s="290"/>
      <c r="B33" s="5" t="s">
        <v>21</v>
      </c>
      <c r="C33" s="290"/>
      <c r="D33" s="290"/>
      <c r="E33" s="290"/>
      <c r="F33" s="290"/>
      <c r="G33" s="290"/>
      <c r="H33" s="290"/>
      <c r="I33" s="290"/>
      <c r="J33" s="290"/>
    </row>
    <row r="34" spans="1:10" ht="87" x14ac:dyDescent="0.35">
      <c r="A34" s="290"/>
      <c r="B34" s="7" t="s">
        <v>25</v>
      </c>
      <c r="C34" s="290"/>
      <c r="D34" s="290"/>
      <c r="E34" s="290"/>
      <c r="F34" s="290"/>
      <c r="G34" s="290"/>
      <c r="H34" s="290"/>
      <c r="I34" s="290"/>
      <c r="J34" s="290"/>
    </row>
    <row r="35" spans="1:10" ht="29" x14ac:dyDescent="0.35">
      <c r="A35" s="290"/>
      <c r="B35" s="5" t="s">
        <v>23</v>
      </c>
      <c r="C35" s="151"/>
      <c r="D35" s="151"/>
      <c r="E35" s="151"/>
      <c r="F35" s="151"/>
      <c r="G35" s="151"/>
      <c r="H35" s="151"/>
      <c r="I35" s="290"/>
      <c r="J35" s="290"/>
    </row>
    <row r="36" spans="1:10" ht="87" x14ac:dyDescent="0.35">
      <c r="A36" s="290" t="s">
        <v>26</v>
      </c>
      <c r="B36" s="5" t="s">
        <v>22</v>
      </c>
      <c r="C36" s="294" t="s">
        <v>582</v>
      </c>
      <c r="D36" s="295"/>
      <c r="E36" s="295"/>
      <c r="F36" s="295"/>
      <c r="G36" s="295"/>
      <c r="H36" s="295"/>
      <c r="I36" s="295"/>
      <c r="J36" s="296"/>
    </row>
    <row r="37" spans="1:10" ht="29" x14ac:dyDescent="0.35">
      <c r="A37" s="290"/>
      <c r="B37" s="5" t="s">
        <v>23</v>
      </c>
      <c r="C37" s="151"/>
      <c r="D37" s="151"/>
      <c r="E37" s="151"/>
      <c r="F37" s="151"/>
      <c r="G37" s="151"/>
      <c r="H37" s="151"/>
      <c r="I37" s="290"/>
      <c r="J37" s="290"/>
    </row>
    <row r="38" spans="1:10" ht="43.5" x14ac:dyDescent="0.35">
      <c r="A38" s="151" t="s">
        <v>13</v>
      </c>
      <c r="B38" s="294"/>
      <c r="C38" s="295"/>
      <c r="D38" s="295"/>
      <c r="E38" s="295"/>
      <c r="F38" s="295"/>
      <c r="G38" s="295"/>
      <c r="H38" s="295"/>
      <c r="I38" s="295"/>
      <c r="J38" s="296"/>
    </row>
  </sheetData>
  <mergeCells count="22">
    <mergeCell ref="I30:J30"/>
    <mergeCell ref="A1:M1"/>
    <mergeCell ref="A2:A3"/>
    <mergeCell ref="B2:M2"/>
    <mergeCell ref="B21:M21"/>
    <mergeCell ref="B22:M22"/>
    <mergeCell ref="A25:J25"/>
    <mergeCell ref="A26:J26"/>
    <mergeCell ref="A27:B27"/>
    <mergeCell ref="I27:J27"/>
    <mergeCell ref="I28:J28"/>
    <mergeCell ref="I29:J29"/>
    <mergeCell ref="A36:A37"/>
    <mergeCell ref="C36:J36"/>
    <mergeCell ref="I37:J37"/>
    <mergeCell ref="B38:J38"/>
    <mergeCell ref="I31:J31"/>
    <mergeCell ref="A32:A35"/>
    <mergeCell ref="C32:J32"/>
    <mergeCell ref="C33:J33"/>
    <mergeCell ref="C34:J34"/>
    <mergeCell ref="I35:J35"/>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38"/>
  <sheetViews>
    <sheetView zoomScale="55" zoomScaleNormal="55" workbookViewId="0">
      <selection activeCell="C36" sqref="C36:J36"/>
    </sheetView>
  </sheetViews>
  <sheetFormatPr defaultRowHeight="14.5" x14ac:dyDescent="0.35"/>
  <cols>
    <col min="1" max="1" width="20" customWidth="1"/>
  </cols>
  <sheetData>
    <row r="1" spans="1:16" x14ac:dyDescent="0.35">
      <c r="A1" s="289"/>
      <c r="B1" s="289"/>
      <c r="C1" s="289"/>
      <c r="D1" s="289"/>
      <c r="E1" s="289"/>
      <c r="F1" s="289"/>
      <c r="G1" s="289"/>
      <c r="H1" s="289"/>
      <c r="I1" s="289"/>
      <c r="J1" s="289"/>
      <c r="K1" s="289"/>
      <c r="L1" s="289"/>
      <c r="M1" s="289"/>
    </row>
    <row r="2" spans="1:16" x14ac:dyDescent="0.35">
      <c r="A2" s="290" t="s">
        <v>1</v>
      </c>
      <c r="B2" s="291" t="s">
        <v>2</v>
      </c>
      <c r="C2" s="291"/>
      <c r="D2" s="291"/>
      <c r="E2" s="291"/>
      <c r="F2" s="291"/>
      <c r="G2" s="291"/>
      <c r="H2" s="291"/>
      <c r="I2" s="291"/>
      <c r="J2" s="291"/>
      <c r="K2" s="291"/>
      <c r="L2" s="291"/>
      <c r="M2" s="291"/>
    </row>
    <row r="3" spans="1:16" ht="29" x14ac:dyDescent="0.35">
      <c r="A3" s="290"/>
      <c r="B3" s="1">
        <v>0</v>
      </c>
      <c r="C3" s="1">
        <v>1</v>
      </c>
      <c r="D3" s="1">
        <v>2</v>
      </c>
      <c r="E3" s="1">
        <v>3</v>
      </c>
      <c r="F3" s="1">
        <v>4</v>
      </c>
      <c r="G3" s="1">
        <v>5</v>
      </c>
      <c r="H3" s="1">
        <v>6</v>
      </c>
      <c r="I3" s="1">
        <v>7</v>
      </c>
      <c r="J3" s="1">
        <v>8</v>
      </c>
      <c r="K3" s="1">
        <v>9</v>
      </c>
      <c r="L3" s="1">
        <v>10</v>
      </c>
      <c r="M3" s="2" t="s">
        <v>3</v>
      </c>
    </row>
    <row r="4" spans="1:16" x14ac:dyDescent="0.35">
      <c r="A4" s="3" t="s">
        <v>4</v>
      </c>
      <c r="B4" s="152">
        <f>SUM(B5:B7)</f>
        <v>0</v>
      </c>
      <c r="C4" s="152">
        <f t="shared" ref="C4:L4" si="0">SUM(C5:C7)</f>
        <v>0</v>
      </c>
      <c r="D4" s="152">
        <f t="shared" si="0"/>
        <v>0</v>
      </c>
      <c r="E4" s="152">
        <f t="shared" si="0"/>
        <v>0</v>
      </c>
      <c r="F4" s="152">
        <f t="shared" si="0"/>
        <v>0</v>
      </c>
      <c r="G4" s="152">
        <f t="shared" si="0"/>
        <v>0</v>
      </c>
      <c r="H4" s="152">
        <f t="shared" si="0"/>
        <v>0</v>
      </c>
      <c r="I4" s="152">
        <f t="shared" si="0"/>
        <v>0</v>
      </c>
      <c r="J4" s="152">
        <f t="shared" si="0"/>
        <v>0</v>
      </c>
      <c r="K4" s="152">
        <f t="shared" si="0"/>
        <v>0</v>
      </c>
      <c r="L4" s="152">
        <f t="shared" si="0"/>
        <v>0</v>
      </c>
      <c r="M4" s="152">
        <f>SUM(B4:L4)</f>
        <v>0</v>
      </c>
    </row>
    <row r="5" spans="1:16" x14ac:dyDescent="0.35">
      <c r="A5" s="5" t="s">
        <v>5</v>
      </c>
      <c r="B5" s="152">
        <v>0</v>
      </c>
      <c r="C5" s="152">
        <v>0</v>
      </c>
      <c r="D5" s="152">
        <v>0</v>
      </c>
      <c r="E5" s="152">
        <v>0</v>
      </c>
      <c r="F5" s="152">
        <v>0</v>
      </c>
      <c r="G5" s="152">
        <v>0</v>
      </c>
      <c r="H5" s="152">
        <v>0</v>
      </c>
      <c r="I5" s="152">
        <v>0</v>
      </c>
      <c r="J5" s="152">
        <v>0</v>
      </c>
      <c r="K5" s="152">
        <v>0</v>
      </c>
      <c r="L5" s="152">
        <v>0</v>
      </c>
      <c r="M5" s="152">
        <f t="shared" ref="M5:M20" si="1">SUM(B5:L5)</f>
        <v>0</v>
      </c>
    </row>
    <row r="6" spans="1:16" x14ac:dyDescent="0.35">
      <c r="A6" s="5" t="s">
        <v>6</v>
      </c>
      <c r="B6" s="152">
        <v>0</v>
      </c>
      <c r="C6" s="152">
        <v>0</v>
      </c>
      <c r="D6" s="152">
        <v>0</v>
      </c>
      <c r="E6" s="152">
        <v>0</v>
      </c>
      <c r="F6" s="152">
        <v>0</v>
      </c>
      <c r="G6" s="152">
        <v>0</v>
      </c>
      <c r="H6" s="152">
        <v>0</v>
      </c>
      <c r="I6" s="152">
        <v>0</v>
      </c>
      <c r="J6" s="152">
        <v>0</v>
      </c>
      <c r="K6" s="152">
        <v>0</v>
      </c>
      <c r="L6" s="152">
        <v>0</v>
      </c>
      <c r="M6" s="152">
        <f t="shared" si="1"/>
        <v>0</v>
      </c>
    </row>
    <row r="7" spans="1:16" ht="29" x14ac:dyDescent="0.35">
      <c r="A7" s="5" t="s">
        <v>7</v>
      </c>
      <c r="B7" s="152">
        <v>0</v>
      </c>
      <c r="C7" s="152">
        <v>0</v>
      </c>
      <c r="D7" s="152">
        <v>0</v>
      </c>
      <c r="E7" s="152">
        <v>0</v>
      </c>
      <c r="F7" s="152">
        <v>0</v>
      </c>
      <c r="G7" s="152">
        <v>0</v>
      </c>
      <c r="H7" s="152">
        <v>0</v>
      </c>
      <c r="I7" s="152">
        <v>0</v>
      </c>
      <c r="J7" s="152">
        <v>0</v>
      </c>
      <c r="K7" s="152">
        <v>0</v>
      </c>
      <c r="L7" s="152">
        <v>0</v>
      </c>
      <c r="M7" s="152">
        <f t="shared" si="1"/>
        <v>0</v>
      </c>
    </row>
    <row r="8" spans="1:16" x14ac:dyDescent="0.35">
      <c r="A8" s="3" t="s">
        <v>8</v>
      </c>
      <c r="B8" s="152">
        <f>SUM(B9:B11)</f>
        <v>0</v>
      </c>
      <c r="C8" s="152">
        <f t="shared" ref="C8:L8" si="2">SUM(C9:C11)</f>
        <v>0.47</v>
      </c>
      <c r="D8" s="152">
        <f t="shared" si="2"/>
        <v>0.28999999999999998</v>
      </c>
      <c r="E8" s="152">
        <f t="shared" si="2"/>
        <v>0.09</v>
      </c>
      <c r="F8" s="152">
        <f t="shared" si="2"/>
        <v>0.02</v>
      </c>
      <c r="G8" s="152">
        <f t="shared" si="2"/>
        <v>0.02</v>
      </c>
      <c r="H8" s="152">
        <f t="shared" si="2"/>
        <v>0.02</v>
      </c>
      <c r="I8" s="152">
        <f t="shared" si="2"/>
        <v>0.02</v>
      </c>
      <c r="J8" s="152">
        <f t="shared" si="2"/>
        <v>0</v>
      </c>
      <c r="K8" s="152">
        <f t="shared" si="2"/>
        <v>0</v>
      </c>
      <c r="L8" s="152">
        <f t="shared" si="2"/>
        <v>0</v>
      </c>
      <c r="M8" s="152">
        <f t="shared" si="1"/>
        <v>0.93</v>
      </c>
    </row>
    <row r="9" spans="1:16" x14ac:dyDescent="0.35">
      <c r="A9" s="5" t="s">
        <v>5</v>
      </c>
      <c r="B9" s="194">
        <v>0</v>
      </c>
      <c r="C9" s="194">
        <v>0.47</v>
      </c>
      <c r="D9" s="194">
        <v>0.28999999999999998</v>
      </c>
      <c r="E9" s="194">
        <v>0.09</v>
      </c>
      <c r="F9" s="194">
        <v>0.02</v>
      </c>
      <c r="G9" s="194">
        <v>0.02</v>
      </c>
      <c r="H9" s="194">
        <v>0.02</v>
      </c>
      <c r="I9" s="194">
        <v>0.02</v>
      </c>
      <c r="J9" s="194">
        <v>0</v>
      </c>
      <c r="K9" s="152">
        <v>0</v>
      </c>
      <c r="L9" s="152">
        <v>0</v>
      </c>
      <c r="M9" s="152">
        <f t="shared" si="1"/>
        <v>0.93</v>
      </c>
    </row>
    <row r="10" spans="1:16" x14ac:dyDescent="0.35">
      <c r="A10" s="5" t="s">
        <v>6</v>
      </c>
      <c r="B10" s="152">
        <v>0</v>
      </c>
      <c r="C10" s="152">
        <v>0</v>
      </c>
      <c r="D10" s="152">
        <v>0</v>
      </c>
      <c r="E10" s="152">
        <v>0</v>
      </c>
      <c r="F10" s="152">
        <v>0</v>
      </c>
      <c r="G10" s="152">
        <v>0</v>
      </c>
      <c r="H10" s="152">
        <v>0</v>
      </c>
      <c r="I10" s="152">
        <v>0</v>
      </c>
      <c r="J10" s="152">
        <v>0</v>
      </c>
      <c r="K10" s="152">
        <v>0</v>
      </c>
      <c r="L10" s="152">
        <v>0</v>
      </c>
      <c r="M10" s="152">
        <f t="shared" si="1"/>
        <v>0</v>
      </c>
    </row>
    <row r="11" spans="1:16" ht="29" x14ac:dyDescent="0.35">
      <c r="A11" s="5" t="s">
        <v>7</v>
      </c>
      <c r="B11" s="152">
        <v>0</v>
      </c>
      <c r="C11" s="152">
        <v>0</v>
      </c>
      <c r="D11" s="152">
        <v>0</v>
      </c>
      <c r="E11" s="152">
        <v>0</v>
      </c>
      <c r="F11" s="152">
        <v>0</v>
      </c>
      <c r="G11" s="152">
        <v>0</v>
      </c>
      <c r="H11" s="152">
        <v>0</v>
      </c>
      <c r="I11" s="152">
        <v>0</v>
      </c>
      <c r="J11" s="152">
        <v>0</v>
      </c>
      <c r="K11" s="152">
        <v>0</v>
      </c>
      <c r="L11" s="152">
        <v>0</v>
      </c>
      <c r="M11" s="152">
        <f t="shared" si="1"/>
        <v>0</v>
      </c>
    </row>
    <row r="12" spans="1:16" x14ac:dyDescent="0.35">
      <c r="A12" s="3" t="s">
        <v>11</v>
      </c>
      <c r="B12" s="152">
        <f>SUM(B13:B15)</f>
        <v>0</v>
      </c>
      <c r="C12" s="152">
        <f t="shared" ref="C12:L12" si="3">SUM(C13:C15)</f>
        <v>-0.47</v>
      </c>
      <c r="D12" s="152">
        <f t="shared" si="3"/>
        <v>-0.28999999999999998</v>
      </c>
      <c r="E12" s="152">
        <f t="shared" si="3"/>
        <v>-0.09</v>
      </c>
      <c r="F12" s="152">
        <f t="shared" si="3"/>
        <v>-0.02</v>
      </c>
      <c r="G12" s="152">
        <f t="shared" si="3"/>
        <v>-0.02</v>
      </c>
      <c r="H12" s="152">
        <f t="shared" si="3"/>
        <v>-0.02</v>
      </c>
      <c r="I12" s="152">
        <f t="shared" si="3"/>
        <v>-0.02</v>
      </c>
      <c r="J12" s="152">
        <f t="shared" si="3"/>
        <v>0</v>
      </c>
      <c r="K12" s="152">
        <f t="shared" si="3"/>
        <v>0</v>
      </c>
      <c r="L12" s="152">
        <f t="shared" si="3"/>
        <v>0</v>
      </c>
      <c r="M12" s="152">
        <f t="shared" si="1"/>
        <v>-0.93</v>
      </c>
    </row>
    <row r="13" spans="1:16" ht="15" thickBot="1" x14ac:dyDescent="0.4">
      <c r="A13" s="5" t="s">
        <v>5</v>
      </c>
      <c r="B13" s="194">
        <v>0</v>
      </c>
      <c r="C13" s="194">
        <v>-0.47</v>
      </c>
      <c r="D13" s="194">
        <v>-0.28999999999999998</v>
      </c>
      <c r="E13" s="194">
        <v>-0.09</v>
      </c>
      <c r="F13" s="194">
        <v>-0.02</v>
      </c>
      <c r="G13" s="194">
        <v>-0.02</v>
      </c>
      <c r="H13" s="194">
        <v>-0.02</v>
      </c>
      <c r="I13" s="194">
        <v>-0.02</v>
      </c>
      <c r="J13" s="194">
        <v>0</v>
      </c>
      <c r="K13" s="152">
        <v>0</v>
      </c>
      <c r="L13" s="152">
        <v>0</v>
      </c>
      <c r="M13" s="152">
        <f t="shared" si="1"/>
        <v>-0.93</v>
      </c>
    </row>
    <row r="14" spans="1:16" ht="15" thickBot="1" x14ac:dyDescent="0.4">
      <c r="A14" s="5" t="s">
        <v>6</v>
      </c>
      <c r="B14" s="152">
        <v>0</v>
      </c>
      <c r="C14" s="152">
        <v>0</v>
      </c>
      <c r="D14" s="152">
        <v>0</v>
      </c>
      <c r="E14" s="152">
        <v>0</v>
      </c>
      <c r="F14" s="152">
        <v>0</v>
      </c>
      <c r="G14" s="152">
        <v>0</v>
      </c>
      <c r="H14" s="152">
        <v>0</v>
      </c>
      <c r="I14" s="152">
        <v>0</v>
      </c>
      <c r="J14" s="152">
        <v>0</v>
      </c>
      <c r="K14" s="152">
        <v>0</v>
      </c>
      <c r="L14" s="152">
        <v>0</v>
      </c>
      <c r="M14" s="152">
        <f t="shared" si="1"/>
        <v>0</v>
      </c>
      <c r="O14" s="67"/>
      <c r="P14" s="74"/>
    </row>
    <row r="15" spans="1:16" ht="29.5" thickBot="1" x14ac:dyDescent="0.4">
      <c r="A15" s="5" t="s">
        <v>7</v>
      </c>
      <c r="B15" s="152">
        <v>0</v>
      </c>
      <c r="C15" s="152">
        <v>0</v>
      </c>
      <c r="D15" s="152">
        <v>0</v>
      </c>
      <c r="E15" s="152">
        <v>0</v>
      </c>
      <c r="F15" s="152">
        <v>0</v>
      </c>
      <c r="G15" s="152">
        <v>0</v>
      </c>
      <c r="H15" s="152">
        <v>0</v>
      </c>
      <c r="I15" s="152">
        <v>0</v>
      </c>
      <c r="J15" s="152">
        <v>0</v>
      </c>
      <c r="K15" s="152">
        <v>0</v>
      </c>
      <c r="L15" s="152">
        <v>0</v>
      </c>
      <c r="M15" s="152">
        <f t="shared" si="1"/>
        <v>0</v>
      </c>
      <c r="O15" s="67"/>
      <c r="P15" s="74"/>
    </row>
    <row r="16" spans="1:16" ht="43.5" x14ac:dyDescent="0.35">
      <c r="A16" s="3" t="s">
        <v>9</v>
      </c>
      <c r="B16" s="194">
        <v>0</v>
      </c>
      <c r="C16" s="194">
        <v>2.59</v>
      </c>
      <c r="D16" s="194">
        <v>1.53</v>
      </c>
      <c r="E16" s="194">
        <v>0</v>
      </c>
      <c r="F16" s="152">
        <v>0</v>
      </c>
      <c r="G16" s="152">
        <v>0</v>
      </c>
      <c r="H16" s="152">
        <v>0</v>
      </c>
      <c r="I16" s="152">
        <v>0</v>
      </c>
      <c r="J16" s="152">
        <v>0</v>
      </c>
      <c r="K16" s="152">
        <v>0</v>
      </c>
      <c r="L16" s="152">
        <v>0</v>
      </c>
      <c r="M16" s="152">
        <f t="shared" si="1"/>
        <v>4.12</v>
      </c>
    </row>
    <row r="17" spans="1:13" ht="29" x14ac:dyDescent="0.35">
      <c r="A17" s="3" t="s">
        <v>10</v>
      </c>
      <c r="B17" s="152">
        <f>SUM(B18:B20)</f>
        <v>0</v>
      </c>
      <c r="C17" s="152">
        <v>0</v>
      </c>
      <c r="D17" s="152">
        <v>0</v>
      </c>
      <c r="E17" s="152">
        <v>0</v>
      </c>
      <c r="F17" s="152">
        <v>0</v>
      </c>
      <c r="G17" s="152">
        <v>0</v>
      </c>
      <c r="H17" s="152">
        <v>0</v>
      </c>
      <c r="I17" s="152">
        <v>0</v>
      </c>
      <c r="J17" s="152">
        <v>0</v>
      </c>
      <c r="K17" s="152">
        <v>0</v>
      </c>
      <c r="L17" s="152">
        <v>0</v>
      </c>
      <c r="M17" s="152">
        <f t="shared" si="1"/>
        <v>0</v>
      </c>
    </row>
    <row r="18" spans="1:13" x14ac:dyDescent="0.35">
      <c r="A18" s="5" t="s">
        <v>5</v>
      </c>
      <c r="B18" s="152">
        <v>0</v>
      </c>
      <c r="C18" s="152">
        <v>0</v>
      </c>
      <c r="D18" s="152">
        <v>0</v>
      </c>
      <c r="E18" s="152">
        <v>0</v>
      </c>
      <c r="F18" s="152">
        <v>0</v>
      </c>
      <c r="G18" s="152">
        <v>0</v>
      </c>
      <c r="H18" s="152">
        <v>0</v>
      </c>
      <c r="I18" s="152">
        <v>0</v>
      </c>
      <c r="J18" s="152">
        <v>0</v>
      </c>
      <c r="K18" s="152">
        <v>0</v>
      </c>
      <c r="L18" s="152">
        <v>0</v>
      </c>
      <c r="M18" s="152">
        <f t="shared" si="1"/>
        <v>0</v>
      </c>
    </row>
    <row r="19" spans="1:13" x14ac:dyDescent="0.35">
      <c r="A19" s="5" t="s">
        <v>6</v>
      </c>
      <c r="B19" s="152">
        <v>0</v>
      </c>
      <c r="C19" s="152">
        <v>0</v>
      </c>
      <c r="D19" s="152">
        <v>0</v>
      </c>
      <c r="E19" s="152">
        <v>0</v>
      </c>
      <c r="F19" s="152">
        <v>0</v>
      </c>
      <c r="G19" s="152">
        <v>0</v>
      </c>
      <c r="H19" s="152">
        <v>0</v>
      </c>
      <c r="I19" s="152">
        <v>0</v>
      </c>
      <c r="J19" s="152">
        <v>0</v>
      </c>
      <c r="K19" s="152">
        <v>0</v>
      </c>
      <c r="L19" s="152">
        <v>0</v>
      </c>
      <c r="M19" s="152">
        <f t="shared" si="1"/>
        <v>0</v>
      </c>
    </row>
    <row r="20" spans="1:13" ht="29" x14ac:dyDescent="0.35">
      <c r="A20" s="5" t="s">
        <v>7</v>
      </c>
      <c r="B20" s="152">
        <v>0</v>
      </c>
      <c r="C20" s="152">
        <v>0</v>
      </c>
      <c r="D20" s="152">
        <v>0</v>
      </c>
      <c r="E20" s="152">
        <v>0</v>
      </c>
      <c r="F20" s="152">
        <v>0</v>
      </c>
      <c r="G20" s="152">
        <v>0</v>
      </c>
      <c r="H20" s="152">
        <v>0</v>
      </c>
      <c r="I20" s="152">
        <v>0</v>
      </c>
      <c r="J20" s="152">
        <v>0</v>
      </c>
      <c r="K20" s="152">
        <v>0</v>
      </c>
      <c r="L20" s="152">
        <v>0</v>
      </c>
      <c r="M20" s="152">
        <f t="shared" si="1"/>
        <v>0</v>
      </c>
    </row>
    <row r="21" spans="1:13" x14ac:dyDescent="0.35">
      <c r="A21" s="5" t="s">
        <v>12</v>
      </c>
      <c r="B21" s="290" t="s">
        <v>664</v>
      </c>
      <c r="C21" s="290"/>
      <c r="D21" s="290"/>
      <c r="E21" s="290"/>
      <c r="F21" s="290"/>
      <c r="G21" s="290"/>
      <c r="H21" s="290"/>
      <c r="I21" s="290"/>
      <c r="J21" s="290"/>
      <c r="K21" s="290"/>
      <c r="L21" s="290"/>
      <c r="M21" s="290"/>
    </row>
    <row r="22" spans="1:13" ht="72.5" x14ac:dyDescent="0.35">
      <c r="A22" s="5" t="s">
        <v>13</v>
      </c>
      <c r="B22" s="290"/>
      <c r="C22" s="290"/>
      <c r="D22" s="290"/>
      <c r="E22" s="290"/>
      <c r="F22" s="290"/>
      <c r="G22" s="290"/>
      <c r="H22" s="290"/>
      <c r="I22" s="290"/>
      <c r="J22" s="290"/>
      <c r="K22" s="290"/>
      <c r="L22" s="290"/>
      <c r="M22" s="290"/>
    </row>
    <row r="25" spans="1:13" x14ac:dyDescent="0.35">
      <c r="A25" s="289" t="s">
        <v>14</v>
      </c>
      <c r="B25" s="289"/>
      <c r="C25" s="289"/>
      <c r="D25" s="289"/>
      <c r="E25" s="289"/>
      <c r="F25" s="289"/>
      <c r="G25" s="289"/>
      <c r="H25" s="289"/>
      <c r="I25" s="289"/>
      <c r="J25" s="289"/>
    </row>
    <row r="26" spans="1:13" x14ac:dyDescent="0.35">
      <c r="A26" s="291" t="s">
        <v>15</v>
      </c>
      <c r="B26" s="291"/>
      <c r="C26" s="291"/>
      <c r="D26" s="291"/>
      <c r="E26" s="291"/>
      <c r="F26" s="291"/>
      <c r="G26" s="291"/>
      <c r="H26" s="291"/>
      <c r="I26" s="291"/>
      <c r="J26" s="291"/>
    </row>
    <row r="27" spans="1:13" x14ac:dyDescent="0.35">
      <c r="A27" s="290" t="s">
        <v>16</v>
      </c>
      <c r="B27" s="290"/>
      <c r="C27" s="6">
        <v>0</v>
      </c>
      <c r="D27" s="5">
        <v>1</v>
      </c>
      <c r="E27" s="5">
        <v>2</v>
      </c>
      <c r="F27" s="5">
        <v>3</v>
      </c>
      <c r="G27" s="5">
        <v>5</v>
      </c>
      <c r="H27" s="5">
        <v>10</v>
      </c>
      <c r="I27" s="292" t="s">
        <v>3</v>
      </c>
      <c r="J27" s="292"/>
    </row>
    <row r="28" spans="1:13" ht="43.5" x14ac:dyDescent="0.35">
      <c r="A28" s="151" t="s">
        <v>17</v>
      </c>
      <c r="B28" s="5" t="s">
        <v>20</v>
      </c>
      <c r="C28" s="151"/>
      <c r="D28" s="151"/>
      <c r="E28" s="151"/>
      <c r="F28" s="151"/>
      <c r="G28" s="151"/>
      <c r="H28" s="151"/>
      <c r="I28" s="290"/>
      <c r="J28" s="290"/>
    </row>
    <row r="29" spans="1:13" ht="87" x14ac:dyDescent="0.35">
      <c r="A29" s="151" t="s">
        <v>18</v>
      </c>
      <c r="B29" s="5" t="s">
        <v>21</v>
      </c>
      <c r="C29" s="151"/>
      <c r="D29" s="151"/>
      <c r="E29" s="151"/>
      <c r="F29" s="151"/>
      <c r="G29" s="151"/>
      <c r="H29" s="151"/>
      <c r="I29" s="294"/>
      <c r="J29" s="296"/>
    </row>
    <row r="30" spans="1:13" ht="87" x14ac:dyDescent="0.35">
      <c r="A30" s="151" t="s">
        <v>19</v>
      </c>
      <c r="B30" s="7" t="s">
        <v>22</v>
      </c>
      <c r="C30" s="151"/>
      <c r="D30" s="151"/>
      <c r="E30" s="151"/>
      <c r="F30" s="151"/>
      <c r="G30" s="151"/>
      <c r="H30" s="151"/>
      <c r="I30" s="290"/>
      <c r="J30" s="290"/>
    </row>
    <row r="31" spans="1:13" ht="29" x14ac:dyDescent="0.35">
      <c r="A31" s="8"/>
      <c r="B31" s="5" t="s">
        <v>23</v>
      </c>
      <c r="C31" s="151"/>
      <c r="D31" s="151"/>
      <c r="E31" s="151"/>
      <c r="F31" s="151"/>
      <c r="G31" s="151"/>
      <c r="H31" s="151"/>
      <c r="I31" s="290"/>
      <c r="J31" s="290"/>
    </row>
    <row r="32" spans="1:13" ht="43.5" x14ac:dyDescent="0.35">
      <c r="A32" s="290" t="s">
        <v>24</v>
      </c>
      <c r="B32" s="5" t="s">
        <v>20</v>
      </c>
      <c r="C32" s="290"/>
      <c r="D32" s="290"/>
      <c r="E32" s="290"/>
      <c r="F32" s="290"/>
      <c r="G32" s="290"/>
      <c r="H32" s="290"/>
      <c r="I32" s="290"/>
      <c r="J32" s="290"/>
    </row>
    <row r="33" spans="1:10" ht="87" x14ac:dyDescent="0.35">
      <c r="A33" s="290"/>
      <c r="B33" s="5" t="s">
        <v>21</v>
      </c>
      <c r="C33" s="290"/>
      <c r="D33" s="290"/>
      <c r="E33" s="290"/>
      <c r="F33" s="290"/>
      <c r="G33" s="290"/>
      <c r="H33" s="290"/>
      <c r="I33" s="290"/>
      <c r="J33" s="290"/>
    </row>
    <row r="34" spans="1:10" ht="87" x14ac:dyDescent="0.35">
      <c r="A34" s="290"/>
      <c r="B34" s="7" t="s">
        <v>25</v>
      </c>
      <c r="C34" s="290"/>
      <c r="D34" s="290"/>
      <c r="E34" s="290"/>
      <c r="F34" s="290"/>
      <c r="G34" s="290"/>
      <c r="H34" s="290"/>
      <c r="I34" s="290"/>
      <c r="J34" s="290"/>
    </row>
    <row r="35" spans="1:10" ht="29" x14ac:dyDescent="0.35">
      <c r="A35" s="290"/>
      <c r="B35" s="5" t="s">
        <v>23</v>
      </c>
      <c r="C35" s="151"/>
      <c r="D35" s="151"/>
      <c r="E35" s="151"/>
      <c r="F35" s="151"/>
      <c r="G35" s="151"/>
      <c r="H35" s="151"/>
      <c r="I35" s="290"/>
      <c r="J35" s="290"/>
    </row>
    <row r="36" spans="1:10" ht="174.5" customHeight="1" x14ac:dyDescent="0.35">
      <c r="A36" s="290" t="s">
        <v>26</v>
      </c>
      <c r="B36" s="5" t="s">
        <v>22</v>
      </c>
      <c r="C36" s="403" t="s">
        <v>583</v>
      </c>
      <c r="D36" s="404"/>
      <c r="E36" s="404"/>
      <c r="F36" s="404"/>
      <c r="G36" s="404"/>
      <c r="H36" s="404"/>
      <c r="I36" s="404"/>
      <c r="J36" s="405"/>
    </row>
    <row r="37" spans="1:10" ht="29" x14ac:dyDescent="0.35">
      <c r="A37" s="290"/>
      <c r="B37" s="5" t="s">
        <v>23</v>
      </c>
      <c r="C37" s="151"/>
      <c r="D37" s="151"/>
      <c r="E37" s="151"/>
      <c r="F37" s="151"/>
      <c r="G37" s="151"/>
      <c r="H37" s="151"/>
      <c r="I37" s="290"/>
      <c r="J37" s="290"/>
    </row>
    <row r="38" spans="1:10" ht="72.5" x14ac:dyDescent="0.35">
      <c r="A38" s="151" t="s">
        <v>13</v>
      </c>
      <c r="B38" s="294"/>
      <c r="C38" s="295"/>
      <c r="D38" s="295"/>
      <c r="E38" s="295"/>
      <c r="F38" s="295"/>
      <c r="G38" s="295"/>
      <c r="H38" s="295"/>
      <c r="I38" s="295"/>
      <c r="J38" s="296"/>
    </row>
  </sheetData>
  <mergeCells count="22">
    <mergeCell ref="I30:J30"/>
    <mergeCell ref="A1:M1"/>
    <mergeCell ref="A2:A3"/>
    <mergeCell ref="B2:M2"/>
    <mergeCell ref="B21:M21"/>
    <mergeCell ref="B22:M22"/>
    <mergeCell ref="A25:J25"/>
    <mergeCell ref="A26:J26"/>
    <mergeCell ref="A27:B27"/>
    <mergeCell ref="I27:J27"/>
    <mergeCell ref="I28:J28"/>
    <mergeCell ref="I29:J29"/>
    <mergeCell ref="A36:A37"/>
    <mergeCell ref="C36:J36"/>
    <mergeCell ref="I37:J37"/>
    <mergeCell ref="B38:J38"/>
    <mergeCell ref="I31:J31"/>
    <mergeCell ref="A32:A35"/>
    <mergeCell ref="C32:J32"/>
    <mergeCell ref="C33:J33"/>
    <mergeCell ref="C34:J34"/>
    <mergeCell ref="I35:J35"/>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38"/>
  <sheetViews>
    <sheetView zoomScale="55" zoomScaleNormal="55" workbookViewId="0">
      <selection activeCell="C36" sqref="C36:J36"/>
    </sheetView>
  </sheetViews>
  <sheetFormatPr defaultRowHeight="14.5" x14ac:dyDescent="0.35"/>
  <cols>
    <col min="1" max="1" width="23.81640625" customWidth="1"/>
  </cols>
  <sheetData>
    <row r="1" spans="1:16" x14ac:dyDescent="0.35">
      <c r="A1" s="289"/>
      <c r="B1" s="289"/>
      <c r="C1" s="289"/>
      <c r="D1" s="289"/>
      <c r="E1" s="289"/>
      <c r="F1" s="289"/>
      <c r="G1" s="289"/>
      <c r="H1" s="289"/>
      <c r="I1" s="289"/>
      <c r="J1" s="289"/>
      <c r="K1" s="289"/>
      <c r="L1" s="289"/>
      <c r="M1" s="289"/>
    </row>
    <row r="2" spans="1:16" x14ac:dyDescent="0.35">
      <c r="A2" s="290" t="s">
        <v>1</v>
      </c>
      <c r="B2" s="291" t="s">
        <v>2</v>
      </c>
      <c r="C2" s="291"/>
      <c r="D2" s="291"/>
      <c r="E2" s="291"/>
      <c r="F2" s="291"/>
      <c r="G2" s="291"/>
      <c r="H2" s="291"/>
      <c r="I2" s="291"/>
      <c r="J2" s="291"/>
      <c r="K2" s="291"/>
      <c r="L2" s="291"/>
      <c r="M2" s="291"/>
    </row>
    <row r="3" spans="1:16" ht="29" x14ac:dyDescent="0.35">
      <c r="A3" s="290"/>
      <c r="B3" s="1">
        <v>0</v>
      </c>
      <c r="C3" s="1">
        <v>1</v>
      </c>
      <c r="D3" s="1">
        <v>2</v>
      </c>
      <c r="E3" s="1">
        <v>3</v>
      </c>
      <c r="F3" s="1">
        <v>4</v>
      </c>
      <c r="G3" s="1">
        <v>5</v>
      </c>
      <c r="H3" s="1">
        <v>6</v>
      </c>
      <c r="I3" s="1">
        <v>7</v>
      </c>
      <c r="J3" s="1">
        <v>8</v>
      </c>
      <c r="K3" s="1">
        <v>9</v>
      </c>
      <c r="L3" s="1">
        <v>10</v>
      </c>
      <c r="M3" s="2" t="s">
        <v>3</v>
      </c>
    </row>
    <row r="4" spans="1:16" x14ac:dyDescent="0.35">
      <c r="A4" s="3" t="s">
        <v>4</v>
      </c>
      <c r="B4" s="152">
        <f>SUM(B5:B7)</f>
        <v>0</v>
      </c>
      <c r="C4" s="152">
        <f t="shared" ref="C4:L4" si="0">SUM(C5:C7)</f>
        <v>0</v>
      </c>
      <c r="D4" s="152">
        <f t="shared" si="0"/>
        <v>0</v>
      </c>
      <c r="E4" s="152">
        <f t="shared" si="0"/>
        <v>0</v>
      </c>
      <c r="F4" s="152">
        <f t="shared" si="0"/>
        <v>0</v>
      </c>
      <c r="G4" s="152">
        <f t="shared" si="0"/>
        <v>0</v>
      </c>
      <c r="H4" s="152">
        <f t="shared" si="0"/>
        <v>0</v>
      </c>
      <c r="I4" s="152">
        <f t="shared" si="0"/>
        <v>0</v>
      </c>
      <c r="J4" s="152">
        <f t="shared" si="0"/>
        <v>0</v>
      </c>
      <c r="K4" s="152">
        <f t="shared" si="0"/>
        <v>0</v>
      </c>
      <c r="L4" s="152">
        <f t="shared" si="0"/>
        <v>0</v>
      </c>
      <c r="M4" s="152">
        <f>SUM(B4:L4)</f>
        <v>0</v>
      </c>
    </row>
    <row r="5" spans="1:16" x14ac:dyDescent="0.35">
      <c r="A5" s="5" t="s">
        <v>5</v>
      </c>
      <c r="B5" s="152">
        <v>0</v>
      </c>
      <c r="C5" s="152">
        <v>0</v>
      </c>
      <c r="D5" s="152">
        <v>0</v>
      </c>
      <c r="E5" s="152">
        <v>0</v>
      </c>
      <c r="F5" s="152">
        <v>0</v>
      </c>
      <c r="G5" s="152">
        <v>0</v>
      </c>
      <c r="H5" s="152">
        <v>0</v>
      </c>
      <c r="I5" s="152">
        <v>0</v>
      </c>
      <c r="J5" s="152">
        <v>0</v>
      </c>
      <c r="K5" s="152">
        <v>0</v>
      </c>
      <c r="L5" s="152">
        <v>0</v>
      </c>
      <c r="M5" s="152">
        <f t="shared" ref="M5:M20" si="1">SUM(B5:L5)</f>
        <v>0</v>
      </c>
    </row>
    <row r="6" spans="1:16" x14ac:dyDescent="0.35">
      <c r="A6" s="5" t="s">
        <v>6</v>
      </c>
      <c r="B6" s="152">
        <v>0</v>
      </c>
      <c r="C6" s="152">
        <v>0</v>
      </c>
      <c r="D6" s="152">
        <v>0</v>
      </c>
      <c r="E6" s="152">
        <v>0</v>
      </c>
      <c r="F6" s="152">
        <v>0</v>
      </c>
      <c r="G6" s="152">
        <v>0</v>
      </c>
      <c r="H6" s="152">
        <v>0</v>
      </c>
      <c r="I6" s="152">
        <v>0</v>
      </c>
      <c r="J6" s="152">
        <v>0</v>
      </c>
      <c r="K6" s="152">
        <v>0</v>
      </c>
      <c r="L6" s="152">
        <v>0</v>
      </c>
      <c r="M6" s="152">
        <f t="shared" si="1"/>
        <v>0</v>
      </c>
    </row>
    <row r="7" spans="1:16" ht="29" x14ac:dyDescent="0.35">
      <c r="A7" s="5" t="s">
        <v>7</v>
      </c>
      <c r="B7" s="152">
        <v>0</v>
      </c>
      <c r="C7" s="152">
        <v>0</v>
      </c>
      <c r="D7" s="152">
        <v>0</v>
      </c>
      <c r="E7" s="152">
        <v>0</v>
      </c>
      <c r="F7" s="152">
        <v>0</v>
      </c>
      <c r="G7" s="152">
        <v>0</v>
      </c>
      <c r="H7" s="152">
        <v>0</v>
      </c>
      <c r="I7" s="152">
        <v>0</v>
      </c>
      <c r="J7" s="152">
        <v>0</v>
      </c>
      <c r="K7" s="152">
        <v>0</v>
      </c>
      <c r="L7" s="152">
        <v>0</v>
      </c>
      <c r="M7" s="152">
        <f t="shared" si="1"/>
        <v>0</v>
      </c>
    </row>
    <row r="8" spans="1:16" x14ac:dyDescent="0.35">
      <c r="A8" s="3" t="s">
        <v>8</v>
      </c>
      <c r="B8" s="152">
        <f>SUM(B9:B11)</f>
        <v>0</v>
      </c>
      <c r="C8" s="152">
        <f t="shared" ref="C8:L8" si="2">SUM(C9:C11)</f>
        <v>0.6</v>
      </c>
      <c r="D8" s="152">
        <f t="shared" si="2"/>
        <v>0.8</v>
      </c>
      <c r="E8" s="152">
        <f t="shared" si="2"/>
        <v>0.6</v>
      </c>
      <c r="F8" s="152">
        <f t="shared" si="2"/>
        <v>0</v>
      </c>
      <c r="G8" s="152">
        <f t="shared" si="2"/>
        <v>0</v>
      </c>
      <c r="H8" s="152">
        <f t="shared" si="2"/>
        <v>0</v>
      </c>
      <c r="I8" s="152">
        <f t="shared" si="2"/>
        <v>0</v>
      </c>
      <c r="J8" s="152">
        <f t="shared" si="2"/>
        <v>0</v>
      </c>
      <c r="K8" s="152">
        <f t="shared" si="2"/>
        <v>0</v>
      </c>
      <c r="L8" s="152">
        <f t="shared" si="2"/>
        <v>0</v>
      </c>
      <c r="M8" s="152">
        <f t="shared" si="1"/>
        <v>2</v>
      </c>
    </row>
    <row r="9" spans="1:16" x14ac:dyDescent="0.35">
      <c r="A9" s="5" t="s">
        <v>5</v>
      </c>
      <c r="B9" s="152">
        <v>0</v>
      </c>
      <c r="C9" s="152">
        <v>0.6</v>
      </c>
      <c r="D9" s="152">
        <v>0.8</v>
      </c>
      <c r="E9" s="152">
        <v>0.6</v>
      </c>
      <c r="F9" s="152">
        <v>0</v>
      </c>
      <c r="G9" s="152">
        <v>0</v>
      </c>
      <c r="H9" s="152">
        <v>0</v>
      </c>
      <c r="I9" s="152">
        <v>0</v>
      </c>
      <c r="J9" s="152">
        <v>0</v>
      </c>
      <c r="K9" s="152">
        <v>0</v>
      </c>
      <c r="L9" s="152">
        <v>0</v>
      </c>
      <c r="M9" s="152">
        <f t="shared" si="1"/>
        <v>2</v>
      </c>
    </row>
    <row r="10" spans="1:16" x14ac:dyDescent="0.35">
      <c r="A10" s="5" t="s">
        <v>6</v>
      </c>
      <c r="B10" s="152">
        <v>0</v>
      </c>
      <c r="C10" s="152">
        <v>0</v>
      </c>
      <c r="D10" s="152">
        <v>0</v>
      </c>
      <c r="E10" s="152">
        <v>0</v>
      </c>
      <c r="F10" s="152">
        <v>0</v>
      </c>
      <c r="G10" s="152">
        <v>0</v>
      </c>
      <c r="H10" s="152">
        <v>0</v>
      </c>
      <c r="I10" s="152">
        <v>0</v>
      </c>
      <c r="J10" s="152">
        <v>0</v>
      </c>
      <c r="K10" s="152">
        <v>0</v>
      </c>
      <c r="L10" s="152">
        <v>0</v>
      </c>
      <c r="M10" s="152">
        <f t="shared" si="1"/>
        <v>0</v>
      </c>
    </row>
    <row r="11" spans="1:16" ht="29" x14ac:dyDescent="0.35">
      <c r="A11" s="5" t="s">
        <v>7</v>
      </c>
      <c r="B11" s="152">
        <v>0</v>
      </c>
      <c r="C11" s="152">
        <v>0</v>
      </c>
      <c r="D11" s="152">
        <v>0</v>
      </c>
      <c r="E11" s="152">
        <v>0</v>
      </c>
      <c r="F11" s="152">
        <v>0</v>
      </c>
      <c r="G11" s="152">
        <v>0</v>
      </c>
      <c r="H11" s="152">
        <v>0</v>
      </c>
      <c r="I11" s="152">
        <v>0</v>
      </c>
      <c r="J11" s="152">
        <v>0</v>
      </c>
      <c r="K11" s="152">
        <v>0</v>
      </c>
      <c r="L11" s="152">
        <v>0</v>
      </c>
      <c r="M11" s="152">
        <f t="shared" si="1"/>
        <v>0</v>
      </c>
    </row>
    <row r="12" spans="1:16" x14ac:dyDescent="0.35">
      <c r="A12" s="3" t="s">
        <v>11</v>
      </c>
      <c r="B12" s="152">
        <f>SUM(B13:B15)</f>
        <v>0</v>
      </c>
      <c r="C12" s="152">
        <f t="shared" ref="C12:L12" si="3">SUM(C13:C15)</f>
        <v>-0.6</v>
      </c>
      <c r="D12" s="152">
        <f t="shared" si="3"/>
        <v>-0.8</v>
      </c>
      <c r="E12" s="152">
        <f t="shared" si="3"/>
        <v>-0.6</v>
      </c>
      <c r="F12" s="152">
        <f t="shared" si="3"/>
        <v>0</v>
      </c>
      <c r="G12" s="152">
        <f t="shared" si="3"/>
        <v>0</v>
      </c>
      <c r="H12" s="152">
        <f t="shared" si="3"/>
        <v>0</v>
      </c>
      <c r="I12" s="152">
        <f t="shared" si="3"/>
        <v>0</v>
      </c>
      <c r="J12" s="152">
        <f t="shared" si="3"/>
        <v>0</v>
      </c>
      <c r="K12" s="152">
        <f t="shared" si="3"/>
        <v>0</v>
      </c>
      <c r="L12" s="152">
        <f t="shared" si="3"/>
        <v>0</v>
      </c>
      <c r="M12" s="152">
        <f t="shared" si="1"/>
        <v>-2</v>
      </c>
    </row>
    <row r="13" spans="1:16" ht="15" thickBot="1" x14ac:dyDescent="0.4">
      <c r="A13" s="5" t="s">
        <v>5</v>
      </c>
      <c r="B13" s="152">
        <v>0</v>
      </c>
      <c r="C13" s="152">
        <v>-0.6</v>
      </c>
      <c r="D13" s="152">
        <v>-0.8</v>
      </c>
      <c r="E13" s="152">
        <v>-0.6</v>
      </c>
      <c r="F13" s="152">
        <v>0</v>
      </c>
      <c r="G13" s="152">
        <v>0</v>
      </c>
      <c r="H13" s="152">
        <v>0</v>
      </c>
      <c r="I13" s="152">
        <v>0</v>
      </c>
      <c r="J13" s="152">
        <v>0</v>
      </c>
      <c r="K13" s="152">
        <v>0</v>
      </c>
      <c r="L13" s="152">
        <v>0</v>
      </c>
      <c r="M13" s="152">
        <f t="shared" si="1"/>
        <v>-2</v>
      </c>
    </row>
    <row r="14" spans="1:16" ht="15" thickBot="1" x14ac:dyDescent="0.4">
      <c r="A14" s="5" t="s">
        <v>6</v>
      </c>
      <c r="B14" s="152">
        <v>0</v>
      </c>
      <c r="C14" s="152">
        <v>0</v>
      </c>
      <c r="D14" s="152">
        <v>0</v>
      </c>
      <c r="E14" s="152">
        <v>0</v>
      </c>
      <c r="F14" s="152">
        <v>0</v>
      </c>
      <c r="G14" s="152">
        <v>0</v>
      </c>
      <c r="H14" s="152">
        <v>0</v>
      </c>
      <c r="I14" s="152">
        <v>0</v>
      </c>
      <c r="J14" s="152">
        <v>0</v>
      </c>
      <c r="K14" s="152">
        <v>0</v>
      </c>
      <c r="L14" s="152">
        <v>0</v>
      </c>
      <c r="M14" s="152">
        <f t="shared" si="1"/>
        <v>0</v>
      </c>
      <c r="O14" s="67"/>
      <c r="P14" s="74"/>
    </row>
    <row r="15" spans="1:16" ht="29.5" thickBot="1" x14ac:dyDescent="0.4">
      <c r="A15" s="5" t="s">
        <v>7</v>
      </c>
      <c r="B15" s="152">
        <v>0</v>
      </c>
      <c r="C15" s="152">
        <v>0</v>
      </c>
      <c r="D15" s="152">
        <v>0</v>
      </c>
      <c r="E15" s="152">
        <v>0</v>
      </c>
      <c r="F15" s="152">
        <v>0</v>
      </c>
      <c r="G15" s="152">
        <v>0</v>
      </c>
      <c r="H15" s="152">
        <v>0</v>
      </c>
      <c r="I15" s="152">
        <v>0</v>
      </c>
      <c r="J15" s="152">
        <v>0</v>
      </c>
      <c r="K15" s="152">
        <v>0</v>
      </c>
      <c r="L15" s="152">
        <v>0</v>
      </c>
      <c r="M15" s="152">
        <f t="shared" si="1"/>
        <v>0</v>
      </c>
      <c r="O15" s="67"/>
      <c r="P15" s="74"/>
    </row>
    <row r="16" spans="1:16" ht="43.5" x14ac:dyDescent="0.35">
      <c r="A16" s="3" t="s">
        <v>9</v>
      </c>
      <c r="B16" s="152">
        <v>0</v>
      </c>
      <c r="C16" s="152">
        <v>0</v>
      </c>
      <c r="D16" s="152">
        <v>0</v>
      </c>
      <c r="E16" s="152">
        <v>0</v>
      </c>
      <c r="F16" s="152">
        <v>0</v>
      </c>
      <c r="G16" s="152">
        <v>0</v>
      </c>
      <c r="H16" s="152">
        <v>0</v>
      </c>
      <c r="I16" s="152">
        <v>0</v>
      </c>
      <c r="J16" s="152">
        <v>0</v>
      </c>
      <c r="K16" s="152">
        <v>0</v>
      </c>
      <c r="L16" s="152">
        <v>0</v>
      </c>
      <c r="M16" s="152">
        <f t="shared" si="1"/>
        <v>0</v>
      </c>
    </row>
    <row r="17" spans="1:13" ht="29" x14ac:dyDescent="0.35">
      <c r="A17" s="3" t="s">
        <v>10</v>
      </c>
      <c r="B17" s="152">
        <f>SUM(B18:B20)</f>
        <v>0</v>
      </c>
      <c r="C17" s="152">
        <v>0</v>
      </c>
      <c r="D17" s="152">
        <v>0</v>
      </c>
      <c r="E17" s="152">
        <v>0</v>
      </c>
      <c r="F17" s="152">
        <v>0</v>
      </c>
      <c r="G17" s="152">
        <v>0</v>
      </c>
      <c r="H17" s="152">
        <v>0</v>
      </c>
      <c r="I17" s="152">
        <v>0</v>
      </c>
      <c r="J17" s="152">
        <v>0</v>
      </c>
      <c r="K17" s="152">
        <v>0</v>
      </c>
      <c r="L17" s="152">
        <v>0</v>
      </c>
      <c r="M17" s="152">
        <f t="shared" si="1"/>
        <v>0</v>
      </c>
    </row>
    <row r="18" spans="1:13" x14ac:dyDescent="0.35">
      <c r="A18" s="5" t="s">
        <v>5</v>
      </c>
      <c r="B18" s="152">
        <v>0</v>
      </c>
      <c r="C18" s="152">
        <v>0</v>
      </c>
      <c r="D18" s="152">
        <v>0</v>
      </c>
      <c r="E18" s="152">
        <v>0</v>
      </c>
      <c r="F18" s="152">
        <v>0</v>
      </c>
      <c r="G18" s="152">
        <v>0</v>
      </c>
      <c r="H18" s="152">
        <v>0</v>
      </c>
      <c r="I18" s="152">
        <v>0</v>
      </c>
      <c r="J18" s="152">
        <v>0</v>
      </c>
      <c r="K18" s="152">
        <v>0</v>
      </c>
      <c r="L18" s="152">
        <v>0</v>
      </c>
      <c r="M18" s="152">
        <f t="shared" si="1"/>
        <v>0</v>
      </c>
    </row>
    <row r="19" spans="1:13" x14ac:dyDescent="0.35">
      <c r="A19" s="5" t="s">
        <v>6</v>
      </c>
      <c r="B19" s="152">
        <v>0</v>
      </c>
      <c r="C19" s="152">
        <v>0</v>
      </c>
      <c r="D19" s="152">
        <v>0</v>
      </c>
      <c r="E19" s="152">
        <v>0</v>
      </c>
      <c r="F19" s="152">
        <v>0</v>
      </c>
      <c r="G19" s="152">
        <v>0</v>
      </c>
      <c r="H19" s="152">
        <v>0</v>
      </c>
      <c r="I19" s="152">
        <v>0</v>
      </c>
      <c r="J19" s="152">
        <v>0</v>
      </c>
      <c r="K19" s="152">
        <v>0</v>
      </c>
      <c r="L19" s="152">
        <v>0</v>
      </c>
      <c r="M19" s="152">
        <f t="shared" si="1"/>
        <v>0</v>
      </c>
    </row>
    <row r="20" spans="1:13" ht="29" x14ac:dyDescent="0.35">
      <c r="A20" s="5" t="s">
        <v>7</v>
      </c>
      <c r="B20" s="152">
        <v>0</v>
      </c>
      <c r="C20" s="152">
        <v>0</v>
      </c>
      <c r="D20" s="152">
        <v>0</v>
      </c>
      <c r="E20" s="152">
        <v>0</v>
      </c>
      <c r="F20" s="152">
        <v>0</v>
      </c>
      <c r="G20" s="152">
        <v>0</v>
      </c>
      <c r="H20" s="152">
        <v>0</v>
      </c>
      <c r="I20" s="152">
        <v>0</v>
      </c>
      <c r="J20" s="152">
        <v>0</v>
      </c>
      <c r="K20" s="152">
        <v>0</v>
      </c>
      <c r="L20" s="152">
        <v>0</v>
      </c>
      <c r="M20" s="152">
        <f t="shared" si="1"/>
        <v>0</v>
      </c>
    </row>
    <row r="21" spans="1:13" x14ac:dyDescent="0.35">
      <c r="A21" s="5" t="s">
        <v>12</v>
      </c>
      <c r="B21" s="290" t="s">
        <v>584</v>
      </c>
      <c r="C21" s="290"/>
      <c r="D21" s="290"/>
      <c r="E21" s="290"/>
      <c r="F21" s="290"/>
      <c r="G21" s="290"/>
      <c r="H21" s="290"/>
      <c r="I21" s="290"/>
      <c r="J21" s="290"/>
      <c r="K21" s="290"/>
      <c r="L21" s="290"/>
      <c r="M21" s="290"/>
    </row>
    <row r="22" spans="1:13" ht="58" x14ac:dyDescent="0.35">
      <c r="A22" s="5" t="s">
        <v>13</v>
      </c>
      <c r="B22" s="290"/>
      <c r="C22" s="290"/>
      <c r="D22" s="290"/>
      <c r="E22" s="290"/>
      <c r="F22" s="290"/>
      <c r="G22" s="290"/>
      <c r="H22" s="290"/>
      <c r="I22" s="290"/>
      <c r="J22" s="290"/>
      <c r="K22" s="290"/>
      <c r="L22" s="290"/>
      <c r="M22" s="290"/>
    </row>
    <row r="25" spans="1:13" x14ac:dyDescent="0.35">
      <c r="A25" s="289" t="s">
        <v>14</v>
      </c>
      <c r="B25" s="289"/>
      <c r="C25" s="289"/>
      <c r="D25" s="289"/>
      <c r="E25" s="289"/>
      <c r="F25" s="289"/>
      <c r="G25" s="289"/>
      <c r="H25" s="289"/>
      <c r="I25" s="289"/>
      <c r="J25" s="289"/>
    </row>
    <row r="26" spans="1:13" x14ac:dyDescent="0.35">
      <c r="A26" s="291" t="s">
        <v>15</v>
      </c>
      <c r="B26" s="291"/>
      <c r="C26" s="291"/>
      <c r="D26" s="291"/>
      <c r="E26" s="291"/>
      <c r="F26" s="291"/>
      <c r="G26" s="291"/>
      <c r="H26" s="291"/>
      <c r="I26" s="291"/>
      <c r="J26" s="291"/>
    </row>
    <row r="27" spans="1:13" x14ac:dyDescent="0.35">
      <c r="A27" s="290" t="s">
        <v>16</v>
      </c>
      <c r="B27" s="290"/>
      <c r="C27" s="6">
        <v>0</v>
      </c>
      <c r="D27" s="5">
        <v>1</v>
      </c>
      <c r="E27" s="5">
        <v>2</v>
      </c>
      <c r="F27" s="5">
        <v>3</v>
      </c>
      <c r="G27" s="5">
        <v>5</v>
      </c>
      <c r="H27" s="5">
        <v>10</v>
      </c>
      <c r="I27" s="292" t="s">
        <v>3</v>
      </c>
      <c r="J27" s="292"/>
    </row>
    <row r="28" spans="1:13" ht="43.5" x14ac:dyDescent="0.35">
      <c r="A28" s="151" t="s">
        <v>17</v>
      </c>
      <c r="B28" s="5" t="s">
        <v>20</v>
      </c>
      <c r="C28" s="151"/>
      <c r="D28" s="151"/>
      <c r="E28" s="151"/>
      <c r="F28" s="151"/>
      <c r="G28" s="151"/>
      <c r="H28" s="151"/>
      <c r="I28" s="290"/>
      <c r="J28" s="290"/>
    </row>
    <row r="29" spans="1:13" ht="87" x14ac:dyDescent="0.35">
      <c r="A29" s="151" t="s">
        <v>18</v>
      </c>
      <c r="B29" s="5" t="s">
        <v>21</v>
      </c>
      <c r="C29" s="151"/>
      <c r="D29" s="151"/>
      <c r="E29" s="151"/>
      <c r="F29" s="151"/>
      <c r="G29" s="151"/>
      <c r="H29" s="151"/>
      <c r="I29" s="294"/>
      <c r="J29" s="296"/>
    </row>
    <row r="30" spans="1:13" ht="87" x14ac:dyDescent="0.35">
      <c r="A30" s="151" t="s">
        <v>19</v>
      </c>
      <c r="B30" s="7" t="s">
        <v>22</v>
      </c>
      <c r="C30" s="151"/>
      <c r="D30" s="151"/>
      <c r="E30" s="151"/>
      <c r="F30" s="151"/>
      <c r="G30" s="151"/>
      <c r="H30" s="151"/>
      <c r="I30" s="290"/>
      <c r="J30" s="290"/>
    </row>
    <row r="31" spans="1:13" ht="29" x14ac:dyDescent="0.35">
      <c r="A31" s="8"/>
      <c r="B31" s="5" t="s">
        <v>23</v>
      </c>
      <c r="C31" s="151"/>
      <c r="D31" s="151"/>
      <c r="E31" s="151"/>
      <c r="F31" s="151"/>
      <c r="G31" s="151"/>
      <c r="H31" s="151"/>
      <c r="I31" s="290"/>
      <c r="J31" s="290"/>
    </row>
    <row r="32" spans="1:13" ht="43.5" x14ac:dyDescent="0.35">
      <c r="A32" s="290" t="s">
        <v>24</v>
      </c>
      <c r="B32" s="5" t="s">
        <v>20</v>
      </c>
      <c r="C32" s="290"/>
      <c r="D32" s="290"/>
      <c r="E32" s="290"/>
      <c r="F32" s="290"/>
      <c r="G32" s="290"/>
      <c r="H32" s="290"/>
      <c r="I32" s="290"/>
      <c r="J32" s="290"/>
    </row>
    <row r="33" spans="1:10" ht="87" x14ac:dyDescent="0.35">
      <c r="A33" s="290"/>
      <c r="B33" s="5" t="s">
        <v>21</v>
      </c>
      <c r="C33" s="290"/>
      <c r="D33" s="290"/>
      <c r="E33" s="290"/>
      <c r="F33" s="290"/>
      <c r="G33" s="290"/>
      <c r="H33" s="290"/>
      <c r="I33" s="290"/>
      <c r="J33" s="290"/>
    </row>
    <row r="34" spans="1:10" ht="87" x14ac:dyDescent="0.35">
      <c r="A34" s="290"/>
      <c r="B34" s="7" t="s">
        <v>25</v>
      </c>
      <c r="C34" s="290"/>
      <c r="D34" s="290"/>
      <c r="E34" s="290"/>
      <c r="F34" s="290"/>
      <c r="G34" s="290"/>
      <c r="H34" s="290"/>
      <c r="I34" s="290"/>
      <c r="J34" s="290"/>
    </row>
    <row r="35" spans="1:10" ht="29" x14ac:dyDescent="0.35">
      <c r="A35" s="290"/>
      <c r="B35" s="5" t="s">
        <v>23</v>
      </c>
      <c r="C35" s="151"/>
      <c r="D35" s="151"/>
      <c r="E35" s="151"/>
      <c r="F35" s="151"/>
      <c r="G35" s="151"/>
      <c r="H35" s="151"/>
      <c r="I35" s="290"/>
      <c r="J35" s="290"/>
    </row>
    <row r="36" spans="1:10" ht="87" x14ac:dyDescent="0.35">
      <c r="A36" s="290" t="s">
        <v>26</v>
      </c>
      <c r="B36" s="5" t="s">
        <v>22</v>
      </c>
      <c r="C36" s="294"/>
      <c r="D36" s="295"/>
      <c r="E36" s="295"/>
      <c r="F36" s="295"/>
      <c r="G36" s="295"/>
      <c r="H36" s="295"/>
      <c r="I36" s="295"/>
      <c r="J36" s="296"/>
    </row>
    <row r="37" spans="1:10" ht="29" x14ac:dyDescent="0.35">
      <c r="A37" s="290"/>
      <c r="B37" s="5" t="s">
        <v>23</v>
      </c>
      <c r="C37" s="151"/>
      <c r="D37" s="151"/>
      <c r="E37" s="151"/>
      <c r="F37" s="151"/>
      <c r="G37" s="151"/>
      <c r="H37" s="151"/>
      <c r="I37" s="290"/>
      <c r="J37" s="290"/>
    </row>
    <row r="38" spans="1:10" ht="58" x14ac:dyDescent="0.35">
      <c r="A38" s="151" t="s">
        <v>13</v>
      </c>
      <c r="B38" s="294"/>
      <c r="C38" s="295"/>
      <c r="D38" s="295"/>
      <c r="E38" s="295"/>
      <c r="F38" s="295"/>
      <c r="G38" s="295"/>
      <c r="H38" s="295"/>
      <c r="I38" s="295"/>
      <c r="J38" s="296"/>
    </row>
  </sheetData>
  <mergeCells count="22">
    <mergeCell ref="I30:J30"/>
    <mergeCell ref="A1:M1"/>
    <mergeCell ref="A2:A3"/>
    <mergeCell ref="B2:M2"/>
    <mergeCell ref="B21:M21"/>
    <mergeCell ref="B22:M22"/>
    <mergeCell ref="A25:J25"/>
    <mergeCell ref="A26:J26"/>
    <mergeCell ref="A27:B27"/>
    <mergeCell ref="I27:J27"/>
    <mergeCell ref="I28:J28"/>
    <mergeCell ref="I29:J29"/>
    <mergeCell ref="A36:A37"/>
    <mergeCell ref="C36:J36"/>
    <mergeCell ref="I37:J37"/>
    <mergeCell ref="B38:J38"/>
    <mergeCell ref="I31:J31"/>
    <mergeCell ref="A32:A35"/>
    <mergeCell ref="C32:J32"/>
    <mergeCell ref="C33:J33"/>
    <mergeCell ref="C34:J34"/>
    <mergeCell ref="I35:J35"/>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38"/>
  <sheetViews>
    <sheetView zoomScale="70" zoomScaleNormal="70" workbookViewId="0">
      <selection activeCell="C36" sqref="C36:J36"/>
    </sheetView>
  </sheetViews>
  <sheetFormatPr defaultRowHeight="14.5" x14ac:dyDescent="0.35"/>
  <cols>
    <col min="1" max="1" width="31.54296875" customWidth="1"/>
  </cols>
  <sheetData>
    <row r="1" spans="1:16" x14ac:dyDescent="0.35">
      <c r="A1" s="289"/>
      <c r="B1" s="289"/>
      <c r="C1" s="289"/>
      <c r="D1" s="289"/>
      <c r="E1" s="289"/>
      <c r="F1" s="289"/>
      <c r="G1" s="289"/>
      <c r="H1" s="289"/>
      <c r="I1" s="289"/>
      <c r="J1" s="289"/>
      <c r="K1" s="289"/>
      <c r="L1" s="289"/>
      <c r="M1" s="289"/>
    </row>
    <row r="2" spans="1:16" x14ac:dyDescent="0.35">
      <c r="A2" s="290" t="s">
        <v>1</v>
      </c>
      <c r="B2" s="291" t="s">
        <v>2</v>
      </c>
      <c r="C2" s="291"/>
      <c r="D2" s="291"/>
      <c r="E2" s="291"/>
      <c r="F2" s="291"/>
      <c r="G2" s="291"/>
      <c r="H2" s="291"/>
      <c r="I2" s="291"/>
      <c r="J2" s="291"/>
      <c r="K2" s="291"/>
      <c r="L2" s="291"/>
      <c r="M2" s="291"/>
    </row>
    <row r="3" spans="1:16" ht="29" x14ac:dyDescent="0.35">
      <c r="A3" s="290"/>
      <c r="B3" s="1">
        <v>0</v>
      </c>
      <c r="C3" s="1">
        <v>1</v>
      </c>
      <c r="D3" s="1">
        <v>2</v>
      </c>
      <c r="E3" s="1">
        <v>3</v>
      </c>
      <c r="F3" s="1">
        <v>4</v>
      </c>
      <c r="G3" s="1">
        <v>5</v>
      </c>
      <c r="H3" s="1">
        <v>6</v>
      </c>
      <c r="I3" s="1">
        <v>7</v>
      </c>
      <c r="J3" s="1">
        <v>8</v>
      </c>
      <c r="K3" s="1">
        <v>9</v>
      </c>
      <c r="L3" s="1">
        <v>10</v>
      </c>
      <c r="M3" s="2" t="s">
        <v>3</v>
      </c>
    </row>
    <row r="4" spans="1:16" x14ac:dyDescent="0.35">
      <c r="A4" s="3" t="s">
        <v>4</v>
      </c>
      <c r="B4" s="152">
        <f>SUM(B5:B7)</f>
        <v>0</v>
      </c>
      <c r="C4" s="152">
        <f t="shared" ref="C4:L4" si="0">SUM(C5:C7)</f>
        <v>0</v>
      </c>
      <c r="D4" s="152">
        <f t="shared" si="0"/>
        <v>0</v>
      </c>
      <c r="E4" s="152">
        <f t="shared" si="0"/>
        <v>0</v>
      </c>
      <c r="F4" s="152">
        <f t="shared" si="0"/>
        <v>0</v>
      </c>
      <c r="G4" s="152">
        <f t="shared" si="0"/>
        <v>0</v>
      </c>
      <c r="H4" s="152">
        <f t="shared" si="0"/>
        <v>0</v>
      </c>
      <c r="I4" s="152">
        <f t="shared" si="0"/>
        <v>0</v>
      </c>
      <c r="J4" s="152">
        <f t="shared" si="0"/>
        <v>0</v>
      </c>
      <c r="K4" s="152">
        <f t="shared" si="0"/>
        <v>0</v>
      </c>
      <c r="L4" s="152">
        <f t="shared" si="0"/>
        <v>0</v>
      </c>
      <c r="M4" s="152">
        <f>SUM(B4:L4)</f>
        <v>0</v>
      </c>
    </row>
    <row r="5" spans="1:16" x14ac:dyDescent="0.35">
      <c r="A5" s="5" t="s">
        <v>5</v>
      </c>
      <c r="B5" s="152">
        <v>0</v>
      </c>
      <c r="C5" s="152">
        <v>0</v>
      </c>
      <c r="D5" s="152">
        <v>0</v>
      </c>
      <c r="E5" s="152">
        <v>0</v>
      </c>
      <c r="F5" s="152">
        <v>0</v>
      </c>
      <c r="G5" s="152">
        <v>0</v>
      </c>
      <c r="H5" s="152">
        <v>0</v>
      </c>
      <c r="I5" s="152">
        <v>0</v>
      </c>
      <c r="J5" s="152">
        <v>0</v>
      </c>
      <c r="K5" s="152">
        <v>0</v>
      </c>
      <c r="L5" s="152">
        <v>0</v>
      </c>
      <c r="M5" s="152">
        <f t="shared" ref="M5:M20" si="1">SUM(B5:L5)</f>
        <v>0</v>
      </c>
    </row>
    <row r="6" spans="1:16" x14ac:dyDescent="0.35">
      <c r="A6" s="5" t="s">
        <v>6</v>
      </c>
      <c r="B6" s="152">
        <v>0</v>
      </c>
      <c r="C6" s="152">
        <v>0</v>
      </c>
      <c r="D6" s="152">
        <v>0</v>
      </c>
      <c r="E6" s="152">
        <v>0</v>
      </c>
      <c r="F6" s="152">
        <v>0</v>
      </c>
      <c r="G6" s="152">
        <v>0</v>
      </c>
      <c r="H6" s="152">
        <v>0</v>
      </c>
      <c r="I6" s="152">
        <v>0</v>
      </c>
      <c r="J6" s="152">
        <v>0</v>
      </c>
      <c r="K6" s="152">
        <v>0</v>
      </c>
      <c r="L6" s="152">
        <v>0</v>
      </c>
      <c r="M6" s="152">
        <f t="shared" si="1"/>
        <v>0</v>
      </c>
    </row>
    <row r="7" spans="1:16" x14ac:dyDescent="0.35">
      <c r="A7" s="5" t="s">
        <v>7</v>
      </c>
      <c r="B7" s="152">
        <v>0</v>
      </c>
      <c r="C7" s="152">
        <v>0</v>
      </c>
      <c r="D7" s="152">
        <v>0</v>
      </c>
      <c r="E7" s="152">
        <v>0</v>
      </c>
      <c r="F7" s="152">
        <v>0</v>
      </c>
      <c r="G7" s="152">
        <v>0</v>
      </c>
      <c r="H7" s="152">
        <v>0</v>
      </c>
      <c r="I7" s="152">
        <v>0</v>
      </c>
      <c r="J7" s="152">
        <v>0</v>
      </c>
      <c r="K7" s="152">
        <v>0</v>
      </c>
      <c r="L7" s="152">
        <v>0</v>
      </c>
      <c r="M7" s="152">
        <f t="shared" si="1"/>
        <v>0</v>
      </c>
    </row>
    <row r="8" spans="1:16" x14ac:dyDescent="0.35">
      <c r="A8" s="3" t="s">
        <v>8</v>
      </c>
      <c r="B8" s="152">
        <f>SUM(B9:B11)</f>
        <v>0</v>
      </c>
      <c r="C8" s="152">
        <f t="shared" ref="C8:L8" si="2">SUM(C9:C11)</f>
        <v>1.746</v>
      </c>
      <c r="D8" s="152">
        <f t="shared" si="2"/>
        <v>1.4339999999999999</v>
      </c>
      <c r="E8" s="152">
        <f t="shared" si="2"/>
        <v>0.89500000000000002</v>
      </c>
      <c r="F8" s="152">
        <f t="shared" si="2"/>
        <v>0.61499999999999999</v>
      </c>
      <c r="G8" s="152">
        <f t="shared" si="2"/>
        <v>0.61499999999999999</v>
      </c>
      <c r="H8" s="152">
        <f t="shared" si="2"/>
        <v>0.61499999999999999</v>
      </c>
      <c r="I8" s="152">
        <f t="shared" si="2"/>
        <v>0.61499999999999999</v>
      </c>
      <c r="J8" s="152">
        <f t="shared" si="2"/>
        <v>0.61499999999999999</v>
      </c>
      <c r="K8" s="152">
        <f t="shared" si="2"/>
        <v>0</v>
      </c>
      <c r="L8" s="152">
        <f t="shared" si="2"/>
        <v>0</v>
      </c>
      <c r="M8" s="152">
        <f t="shared" si="1"/>
        <v>7.15</v>
      </c>
    </row>
    <row r="9" spans="1:16" x14ac:dyDescent="0.35">
      <c r="A9" s="5" t="s">
        <v>5</v>
      </c>
      <c r="B9" s="152">
        <v>0</v>
      </c>
      <c r="C9" s="152">
        <v>1.746</v>
      </c>
      <c r="D9" s="152">
        <v>1.4339999999999999</v>
      </c>
      <c r="E9" s="152">
        <v>0.89500000000000002</v>
      </c>
      <c r="F9" s="152">
        <v>0.61499999999999999</v>
      </c>
      <c r="G9" s="152">
        <v>0.61499999999999999</v>
      </c>
      <c r="H9" s="152">
        <v>0.61499999999999999</v>
      </c>
      <c r="I9" s="152">
        <v>0.61499999999999999</v>
      </c>
      <c r="J9" s="152">
        <v>0.61499999999999999</v>
      </c>
      <c r="K9" s="152">
        <v>0</v>
      </c>
      <c r="L9" s="152">
        <v>0</v>
      </c>
      <c r="M9" s="152">
        <f t="shared" si="1"/>
        <v>7.15</v>
      </c>
    </row>
    <row r="10" spans="1:16" x14ac:dyDescent="0.35">
      <c r="A10" s="5" t="s">
        <v>6</v>
      </c>
      <c r="B10" s="152">
        <v>0</v>
      </c>
      <c r="C10" s="152">
        <v>0</v>
      </c>
      <c r="D10" s="152">
        <v>0</v>
      </c>
      <c r="E10" s="152">
        <v>0</v>
      </c>
      <c r="F10" s="152">
        <v>0</v>
      </c>
      <c r="G10" s="152">
        <v>0</v>
      </c>
      <c r="H10" s="152">
        <v>0</v>
      </c>
      <c r="I10" s="152">
        <v>0</v>
      </c>
      <c r="J10" s="152">
        <v>0</v>
      </c>
      <c r="K10" s="152">
        <v>0</v>
      </c>
      <c r="L10" s="152">
        <v>0</v>
      </c>
      <c r="M10" s="152">
        <f t="shared" si="1"/>
        <v>0</v>
      </c>
    </row>
    <row r="11" spans="1:16" x14ac:dyDescent="0.35">
      <c r="A11" s="5" t="s">
        <v>7</v>
      </c>
      <c r="B11" s="152">
        <v>0</v>
      </c>
      <c r="C11" s="152">
        <v>0</v>
      </c>
      <c r="D11" s="152">
        <v>0</v>
      </c>
      <c r="E11" s="152">
        <v>0</v>
      </c>
      <c r="F11" s="152">
        <v>0</v>
      </c>
      <c r="G11" s="152">
        <v>0</v>
      </c>
      <c r="H11" s="152">
        <v>0</v>
      </c>
      <c r="I11" s="152">
        <v>0</v>
      </c>
      <c r="J11" s="152">
        <v>0</v>
      </c>
      <c r="K11" s="152">
        <v>0</v>
      </c>
      <c r="L11" s="152">
        <v>0</v>
      </c>
      <c r="M11" s="152">
        <f t="shared" si="1"/>
        <v>0</v>
      </c>
    </row>
    <row r="12" spans="1:16" x14ac:dyDescent="0.35">
      <c r="A12" s="3" t="s">
        <v>11</v>
      </c>
      <c r="B12" s="152">
        <f>SUM(B13:B15)</f>
        <v>0</v>
      </c>
      <c r="C12" s="152">
        <f t="shared" ref="C12:L12" si="3">SUM(C13:C15)</f>
        <v>-1.746</v>
      </c>
      <c r="D12" s="152">
        <f t="shared" si="3"/>
        <v>-1.4339999999999999</v>
      </c>
      <c r="E12" s="152">
        <f t="shared" si="3"/>
        <v>-0.89500000000000002</v>
      </c>
      <c r="F12" s="152">
        <f t="shared" si="3"/>
        <v>-0.61499999999999999</v>
      </c>
      <c r="G12" s="152">
        <f t="shared" si="3"/>
        <v>-0.61499999999999999</v>
      </c>
      <c r="H12" s="152">
        <f t="shared" si="3"/>
        <v>-0.61499999999999999</v>
      </c>
      <c r="I12" s="152">
        <f t="shared" si="3"/>
        <v>-0.61499999999999999</v>
      </c>
      <c r="J12" s="152">
        <f t="shared" si="3"/>
        <v>-0.61499999999999999</v>
      </c>
      <c r="K12" s="152">
        <f t="shared" si="3"/>
        <v>0</v>
      </c>
      <c r="L12" s="152">
        <f t="shared" si="3"/>
        <v>0</v>
      </c>
      <c r="M12" s="152">
        <f t="shared" si="1"/>
        <v>-7.15</v>
      </c>
    </row>
    <row r="13" spans="1:16" ht="15" thickBot="1" x14ac:dyDescent="0.4">
      <c r="A13" s="5" t="s">
        <v>5</v>
      </c>
      <c r="B13" s="152">
        <v>0</v>
      </c>
      <c r="C13" s="152">
        <v>-1.746</v>
      </c>
      <c r="D13" s="152">
        <v>-1.4339999999999999</v>
      </c>
      <c r="E13" s="152">
        <v>-0.89500000000000002</v>
      </c>
      <c r="F13" s="152">
        <v>-0.61499999999999999</v>
      </c>
      <c r="G13" s="152">
        <v>-0.61499999999999999</v>
      </c>
      <c r="H13" s="152">
        <v>-0.61499999999999999</v>
      </c>
      <c r="I13" s="152">
        <v>-0.61499999999999999</v>
      </c>
      <c r="J13" s="152">
        <v>-0.61499999999999999</v>
      </c>
      <c r="K13" s="152">
        <v>0</v>
      </c>
      <c r="L13" s="152">
        <v>0</v>
      </c>
      <c r="M13" s="152">
        <f t="shared" si="1"/>
        <v>-7.15</v>
      </c>
    </row>
    <row r="14" spans="1:16" ht="15" thickBot="1" x14ac:dyDescent="0.4">
      <c r="A14" s="5" t="s">
        <v>6</v>
      </c>
      <c r="B14" s="152">
        <v>0</v>
      </c>
      <c r="C14" s="152">
        <v>0</v>
      </c>
      <c r="D14" s="152">
        <v>0</v>
      </c>
      <c r="E14" s="152">
        <v>0</v>
      </c>
      <c r="F14" s="152">
        <v>0</v>
      </c>
      <c r="G14" s="152">
        <v>0</v>
      </c>
      <c r="H14" s="152">
        <v>0</v>
      </c>
      <c r="I14" s="152">
        <v>0</v>
      </c>
      <c r="J14" s="152">
        <v>0</v>
      </c>
      <c r="K14" s="152">
        <v>0</v>
      </c>
      <c r="L14" s="152">
        <v>0</v>
      </c>
      <c r="M14" s="152">
        <f t="shared" si="1"/>
        <v>0</v>
      </c>
      <c r="O14" s="67"/>
      <c r="P14" s="74"/>
    </row>
    <row r="15" spans="1:16" ht="15" thickBot="1" x14ac:dyDescent="0.4">
      <c r="A15" s="5" t="s">
        <v>7</v>
      </c>
      <c r="B15" s="152">
        <v>0</v>
      </c>
      <c r="C15" s="152">
        <v>0</v>
      </c>
      <c r="D15" s="152">
        <v>0</v>
      </c>
      <c r="E15" s="152">
        <v>0</v>
      </c>
      <c r="F15" s="152">
        <v>0</v>
      </c>
      <c r="G15" s="152">
        <v>0</v>
      </c>
      <c r="H15" s="152">
        <v>0</v>
      </c>
      <c r="I15" s="152">
        <v>0</v>
      </c>
      <c r="J15" s="152">
        <v>0</v>
      </c>
      <c r="K15" s="152">
        <v>0</v>
      </c>
      <c r="L15" s="152">
        <v>0</v>
      </c>
      <c r="M15" s="152">
        <f t="shared" si="1"/>
        <v>0</v>
      </c>
      <c r="O15" s="67"/>
      <c r="P15" s="74"/>
    </row>
    <row r="16" spans="1:16" ht="29" x14ac:dyDescent="0.35">
      <c r="A16" s="3" t="s">
        <v>9</v>
      </c>
      <c r="B16" s="152">
        <v>4.1000000000000002E-2</v>
      </c>
      <c r="C16" s="152">
        <v>9.6129999999999995</v>
      </c>
      <c r="D16" s="152">
        <v>7.8789999999999996</v>
      </c>
      <c r="E16" s="152">
        <v>4.9290000000000003</v>
      </c>
      <c r="F16" s="152">
        <v>0</v>
      </c>
      <c r="G16" s="152">
        <v>0</v>
      </c>
      <c r="H16" s="152">
        <v>0</v>
      </c>
      <c r="I16" s="152">
        <v>0</v>
      </c>
      <c r="J16" s="152">
        <v>0</v>
      </c>
      <c r="K16" s="152">
        <v>0</v>
      </c>
      <c r="L16" s="152">
        <v>0</v>
      </c>
      <c r="M16" s="152">
        <f t="shared" si="1"/>
        <v>22.462000000000003</v>
      </c>
    </row>
    <row r="17" spans="1:13" x14ac:dyDescent="0.35">
      <c r="A17" s="3" t="s">
        <v>10</v>
      </c>
      <c r="B17" s="152">
        <f>SUM(B18:B20)</f>
        <v>0</v>
      </c>
      <c r="C17" s="152">
        <v>0</v>
      </c>
      <c r="D17" s="152">
        <v>0</v>
      </c>
      <c r="E17" s="152">
        <v>0</v>
      </c>
      <c r="F17" s="152">
        <v>0</v>
      </c>
      <c r="G17" s="152">
        <v>0</v>
      </c>
      <c r="H17" s="152">
        <v>0</v>
      </c>
      <c r="I17" s="152">
        <v>0</v>
      </c>
      <c r="J17" s="152">
        <v>0</v>
      </c>
      <c r="K17" s="152">
        <v>0</v>
      </c>
      <c r="L17" s="152">
        <v>0</v>
      </c>
      <c r="M17" s="152">
        <f t="shared" si="1"/>
        <v>0</v>
      </c>
    </row>
    <row r="18" spans="1:13" x14ac:dyDescent="0.35">
      <c r="A18" s="5" t="s">
        <v>5</v>
      </c>
      <c r="B18" s="152">
        <v>0</v>
      </c>
      <c r="C18" s="152">
        <v>0</v>
      </c>
      <c r="D18" s="152">
        <v>0</v>
      </c>
      <c r="E18" s="152">
        <v>0</v>
      </c>
      <c r="F18" s="152">
        <v>0</v>
      </c>
      <c r="G18" s="152">
        <v>0</v>
      </c>
      <c r="H18" s="152">
        <v>0</v>
      </c>
      <c r="I18" s="152">
        <v>0</v>
      </c>
      <c r="J18" s="152">
        <v>0</v>
      </c>
      <c r="K18" s="152">
        <v>0</v>
      </c>
      <c r="L18" s="152">
        <v>0</v>
      </c>
      <c r="M18" s="152">
        <f t="shared" si="1"/>
        <v>0</v>
      </c>
    </row>
    <row r="19" spans="1:13" x14ac:dyDescent="0.35">
      <c r="A19" s="5" t="s">
        <v>6</v>
      </c>
      <c r="B19" s="152">
        <v>0</v>
      </c>
      <c r="C19" s="152">
        <v>0</v>
      </c>
      <c r="D19" s="152">
        <v>0</v>
      </c>
      <c r="E19" s="152">
        <v>0</v>
      </c>
      <c r="F19" s="152">
        <v>0</v>
      </c>
      <c r="G19" s="152">
        <v>0</v>
      </c>
      <c r="H19" s="152">
        <v>0</v>
      </c>
      <c r="I19" s="152">
        <v>0</v>
      </c>
      <c r="J19" s="152">
        <v>0</v>
      </c>
      <c r="K19" s="152">
        <v>0</v>
      </c>
      <c r="L19" s="152">
        <v>0</v>
      </c>
      <c r="M19" s="152">
        <f t="shared" si="1"/>
        <v>0</v>
      </c>
    </row>
    <row r="20" spans="1:13" x14ac:dyDescent="0.35">
      <c r="A20" s="5" t="s">
        <v>7</v>
      </c>
      <c r="B20" s="152">
        <v>0</v>
      </c>
      <c r="C20" s="152">
        <v>0</v>
      </c>
      <c r="D20" s="152">
        <v>0</v>
      </c>
      <c r="E20" s="152">
        <v>0</v>
      </c>
      <c r="F20" s="152">
        <v>0</v>
      </c>
      <c r="G20" s="152">
        <v>0</v>
      </c>
      <c r="H20" s="152">
        <v>0</v>
      </c>
      <c r="I20" s="152">
        <v>0</v>
      </c>
      <c r="J20" s="152">
        <v>0</v>
      </c>
      <c r="K20" s="152">
        <v>0</v>
      </c>
      <c r="L20" s="152">
        <v>0</v>
      </c>
      <c r="M20" s="152">
        <f t="shared" si="1"/>
        <v>0</v>
      </c>
    </row>
    <row r="21" spans="1:13" ht="28" customHeight="1" x14ac:dyDescent="0.35">
      <c r="A21" s="5" t="s">
        <v>12</v>
      </c>
      <c r="B21" s="290" t="s">
        <v>585</v>
      </c>
      <c r="C21" s="290"/>
      <c r="D21" s="290"/>
      <c r="E21" s="290"/>
      <c r="F21" s="290"/>
      <c r="G21" s="290"/>
      <c r="H21" s="290"/>
      <c r="I21" s="290"/>
      <c r="J21" s="290"/>
      <c r="K21" s="290"/>
      <c r="L21" s="290"/>
      <c r="M21" s="290"/>
    </row>
    <row r="22" spans="1:13" ht="43.5" x14ac:dyDescent="0.35">
      <c r="A22" s="5" t="s">
        <v>13</v>
      </c>
      <c r="B22" s="290"/>
      <c r="C22" s="290"/>
      <c r="D22" s="290"/>
      <c r="E22" s="290"/>
      <c r="F22" s="290"/>
      <c r="G22" s="290"/>
      <c r="H22" s="290"/>
      <c r="I22" s="290"/>
      <c r="J22" s="290"/>
      <c r="K22" s="290"/>
      <c r="L22" s="290"/>
      <c r="M22" s="290"/>
    </row>
    <row r="25" spans="1:13" x14ac:dyDescent="0.35">
      <c r="A25" s="289" t="s">
        <v>14</v>
      </c>
      <c r="B25" s="289"/>
      <c r="C25" s="289"/>
      <c r="D25" s="289"/>
      <c r="E25" s="289"/>
      <c r="F25" s="289"/>
      <c r="G25" s="289"/>
      <c r="H25" s="289"/>
      <c r="I25" s="289"/>
      <c r="J25" s="289"/>
    </row>
    <row r="26" spans="1:13" x14ac:dyDescent="0.35">
      <c r="A26" s="291" t="s">
        <v>15</v>
      </c>
      <c r="B26" s="291"/>
      <c r="C26" s="291"/>
      <c r="D26" s="291"/>
      <c r="E26" s="291"/>
      <c r="F26" s="291"/>
      <c r="G26" s="291"/>
      <c r="H26" s="291"/>
      <c r="I26" s="291"/>
      <c r="J26" s="291"/>
    </row>
    <row r="27" spans="1:13" x14ac:dyDescent="0.35">
      <c r="A27" s="290" t="s">
        <v>16</v>
      </c>
      <c r="B27" s="290"/>
      <c r="C27" s="6">
        <v>0</v>
      </c>
      <c r="D27" s="5">
        <v>1</v>
      </c>
      <c r="E27" s="5">
        <v>2</v>
      </c>
      <c r="F27" s="5">
        <v>3</v>
      </c>
      <c r="G27" s="5">
        <v>5</v>
      </c>
      <c r="H27" s="5">
        <v>10</v>
      </c>
      <c r="I27" s="292" t="s">
        <v>3</v>
      </c>
      <c r="J27" s="292"/>
    </row>
    <row r="28" spans="1:13" ht="43.5" x14ac:dyDescent="0.35">
      <c r="A28" s="151" t="s">
        <v>17</v>
      </c>
      <c r="B28" s="5" t="s">
        <v>20</v>
      </c>
      <c r="C28" s="151"/>
      <c r="D28" s="151"/>
      <c r="E28" s="151"/>
      <c r="F28" s="151"/>
      <c r="G28" s="151"/>
      <c r="H28" s="151"/>
      <c r="I28" s="290"/>
      <c r="J28" s="290"/>
    </row>
    <row r="29" spans="1:13" ht="87" x14ac:dyDescent="0.35">
      <c r="A29" s="151" t="s">
        <v>18</v>
      </c>
      <c r="B29" s="5" t="s">
        <v>21</v>
      </c>
      <c r="C29" s="151"/>
      <c r="D29" s="151"/>
      <c r="E29" s="151"/>
      <c r="F29" s="151"/>
      <c r="G29" s="151"/>
      <c r="H29" s="151"/>
      <c r="I29" s="294"/>
      <c r="J29" s="296"/>
    </row>
    <row r="30" spans="1:13" ht="87" x14ac:dyDescent="0.35">
      <c r="A30" s="151" t="s">
        <v>19</v>
      </c>
      <c r="B30" s="7" t="s">
        <v>22</v>
      </c>
      <c r="C30" s="151"/>
      <c r="D30" s="151"/>
      <c r="E30" s="151"/>
      <c r="F30" s="151"/>
      <c r="G30" s="151"/>
      <c r="H30" s="151"/>
      <c r="I30" s="290"/>
      <c r="J30" s="290"/>
    </row>
    <row r="31" spans="1:13" ht="29" x14ac:dyDescent="0.35">
      <c r="A31" s="8"/>
      <c r="B31" s="5" t="s">
        <v>23</v>
      </c>
      <c r="C31" s="151"/>
      <c r="D31" s="151"/>
      <c r="E31" s="151"/>
      <c r="F31" s="151"/>
      <c r="G31" s="151"/>
      <c r="H31" s="151"/>
      <c r="I31" s="290"/>
      <c r="J31" s="290"/>
    </row>
    <row r="32" spans="1:13" ht="43.5" x14ac:dyDescent="0.35">
      <c r="A32" s="290" t="s">
        <v>24</v>
      </c>
      <c r="B32" s="5" t="s">
        <v>20</v>
      </c>
      <c r="C32" s="290"/>
      <c r="D32" s="290"/>
      <c r="E32" s="290"/>
      <c r="F32" s="290"/>
      <c r="G32" s="290"/>
      <c r="H32" s="290"/>
      <c r="I32" s="290"/>
      <c r="J32" s="290"/>
    </row>
    <row r="33" spans="1:10" ht="87" x14ac:dyDescent="0.35">
      <c r="A33" s="290"/>
      <c r="B33" s="5" t="s">
        <v>21</v>
      </c>
      <c r="C33" s="290"/>
      <c r="D33" s="290"/>
      <c r="E33" s="290"/>
      <c r="F33" s="290"/>
      <c r="G33" s="290"/>
      <c r="H33" s="290"/>
      <c r="I33" s="290"/>
      <c r="J33" s="290"/>
    </row>
    <row r="34" spans="1:10" ht="87" x14ac:dyDescent="0.35">
      <c r="A34" s="290"/>
      <c r="B34" s="7" t="s">
        <v>25</v>
      </c>
      <c r="C34" s="290"/>
      <c r="D34" s="290"/>
      <c r="E34" s="290"/>
      <c r="F34" s="290"/>
      <c r="G34" s="290"/>
      <c r="H34" s="290"/>
      <c r="I34" s="290"/>
      <c r="J34" s="290"/>
    </row>
    <row r="35" spans="1:10" ht="29" x14ac:dyDescent="0.35">
      <c r="A35" s="290"/>
      <c r="B35" s="5" t="s">
        <v>23</v>
      </c>
      <c r="C35" s="151"/>
      <c r="D35" s="151"/>
      <c r="E35" s="151"/>
      <c r="F35" s="151"/>
      <c r="G35" s="151"/>
      <c r="H35" s="151"/>
      <c r="I35" s="290"/>
      <c r="J35" s="290"/>
    </row>
    <row r="36" spans="1:10" ht="87" x14ac:dyDescent="0.35">
      <c r="A36" s="290" t="s">
        <v>26</v>
      </c>
      <c r="B36" s="5" t="s">
        <v>22</v>
      </c>
      <c r="C36" s="294"/>
      <c r="D36" s="295"/>
      <c r="E36" s="295"/>
      <c r="F36" s="295"/>
      <c r="G36" s="295"/>
      <c r="H36" s="295"/>
      <c r="I36" s="295"/>
      <c r="J36" s="296"/>
    </row>
    <row r="37" spans="1:10" ht="29" x14ac:dyDescent="0.35">
      <c r="A37" s="290"/>
      <c r="B37" s="5" t="s">
        <v>23</v>
      </c>
      <c r="C37" s="151"/>
      <c r="D37" s="151"/>
      <c r="E37" s="151"/>
      <c r="F37" s="151"/>
      <c r="G37" s="151"/>
      <c r="H37" s="151"/>
      <c r="I37" s="290"/>
      <c r="J37" s="290"/>
    </row>
    <row r="38" spans="1:10" ht="43.5" x14ac:dyDescent="0.35">
      <c r="A38" s="151" t="s">
        <v>13</v>
      </c>
      <c r="B38" s="294"/>
      <c r="C38" s="295"/>
      <c r="D38" s="295"/>
      <c r="E38" s="295"/>
      <c r="F38" s="295"/>
      <c r="G38" s="295"/>
      <c r="H38" s="295"/>
      <c r="I38" s="295"/>
      <c r="J38" s="296"/>
    </row>
  </sheetData>
  <mergeCells count="22">
    <mergeCell ref="I30:J30"/>
    <mergeCell ref="A1:M1"/>
    <mergeCell ref="A2:A3"/>
    <mergeCell ref="B2:M2"/>
    <mergeCell ref="B21:M21"/>
    <mergeCell ref="B22:M22"/>
    <mergeCell ref="A25:J25"/>
    <mergeCell ref="A26:J26"/>
    <mergeCell ref="A27:B27"/>
    <mergeCell ref="I27:J27"/>
    <mergeCell ref="I28:J28"/>
    <mergeCell ref="I29:J29"/>
    <mergeCell ref="A36:A37"/>
    <mergeCell ref="C36:J36"/>
    <mergeCell ref="I37:J37"/>
    <mergeCell ref="B38:J38"/>
    <mergeCell ref="I31:J31"/>
    <mergeCell ref="A32:A35"/>
    <mergeCell ref="C32:J32"/>
    <mergeCell ref="C33:J33"/>
    <mergeCell ref="C34:J34"/>
    <mergeCell ref="I35:J35"/>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38"/>
  <sheetViews>
    <sheetView zoomScale="70" zoomScaleNormal="70" workbookViewId="0">
      <selection activeCell="C36" sqref="C36:J36"/>
    </sheetView>
  </sheetViews>
  <sheetFormatPr defaultRowHeight="14.5" x14ac:dyDescent="0.35"/>
  <cols>
    <col min="1" max="1" width="32.7265625" customWidth="1"/>
  </cols>
  <sheetData>
    <row r="1" spans="1:16" x14ac:dyDescent="0.35">
      <c r="A1" s="289"/>
      <c r="B1" s="289"/>
      <c r="C1" s="289"/>
      <c r="D1" s="289"/>
      <c r="E1" s="289"/>
      <c r="F1" s="289"/>
      <c r="G1" s="289"/>
      <c r="H1" s="289"/>
      <c r="I1" s="289"/>
      <c r="J1" s="289"/>
      <c r="K1" s="289"/>
      <c r="L1" s="289"/>
      <c r="M1" s="289"/>
    </row>
    <row r="2" spans="1:16" x14ac:dyDescent="0.35">
      <c r="A2" s="290" t="s">
        <v>1</v>
      </c>
      <c r="B2" s="291" t="s">
        <v>2</v>
      </c>
      <c r="C2" s="291"/>
      <c r="D2" s="291"/>
      <c r="E2" s="291"/>
      <c r="F2" s="291"/>
      <c r="G2" s="291"/>
      <c r="H2" s="291"/>
      <c r="I2" s="291"/>
      <c r="J2" s="291"/>
      <c r="K2" s="291"/>
      <c r="L2" s="291"/>
      <c r="M2" s="291"/>
    </row>
    <row r="3" spans="1:16" ht="29" x14ac:dyDescent="0.35">
      <c r="A3" s="290"/>
      <c r="B3" s="1">
        <v>0</v>
      </c>
      <c r="C3" s="1">
        <v>1</v>
      </c>
      <c r="D3" s="1">
        <v>2</v>
      </c>
      <c r="E3" s="1">
        <v>3</v>
      </c>
      <c r="F3" s="1">
        <v>4</v>
      </c>
      <c r="G3" s="1">
        <v>5</v>
      </c>
      <c r="H3" s="1">
        <v>6</v>
      </c>
      <c r="I3" s="1">
        <v>7</v>
      </c>
      <c r="J3" s="1">
        <v>8</v>
      </c>
      <c r="K3" s="1">
        <v>9</v>
      </c>
      <c r="L3" s="1">
        <v>10</v>
      </c>
      <c r="M3" s="2" t="s">
        <v>3</v>
      </c>
    </row>
    <row r="4" spans="1:16" x14ac:dyDescent="0.35">
      <c r="A4" s="3" t="s">
        <v>4</v>
      </c>
      <c r="B4" s="152">
        <f>SUM(B5:B7)</f>
        <v>0</v>
      </c>
      <c r="C4" s="152">
        <f t="shared" ref="C4:L4" si="0">SUM(C5:C7)</f>
        <v>0</v>
      </c>
      <c r="D4" s="152">
        <f t="shared" si="0"/>
        <v>0</v>
      </c>
      <c r="E4" s="152">
        <f t="shared" si="0"/>
        <v>0</v>
      </c>
      <c r="F4" s="152">
        <f t="shared" si="0"/>
        <v>0</v>
      </c>
      <c r="G4" s="152">
        <f t="shared" si="0"/>
        <v>0</v>
      </c>
      <c r="H4" s="152">
        <f t="shared" si="0"/>
        <v>0</v>
      </c>
      <c r="I4" s="152">
        <f t="shared" si="0"/>
        <v>0</v>
      </c>
      <c r="J4" s="152">
        <f t="shared" si="0"/>
        <v>0</v>
      </c>
      <c r="K4" s="152">
        <f t="shared" si="0"/>
        <v>0</v>
      </c>
      <c r="L4" s="152">
        <f t="shared" si="0"/>
        <v>0</v>
      </c>
      <c r="M4" s="152">
        <f>SUM(B4:L4)</f>
        <v>0</v>
      </c>
    </row>
    <row r="5" spans="1:16" x14ac:dyDescent="0.35">
      <c r="A5" s="5" t="s">
        <v>5</v>
      </c>
      <c r="B5" s="152">
        <v>0</v>
      </c>
      <c r="C5" s="152">
        <v>0</v>
      </c>
      <c r="D5" s="152">
        <v>0</v>
      </c>
      <c r="E5" s="152">
        <v>0</v>
      </c>
      <c r="F5" s="152">
        <v>0</v>
      </c>
      <c r="G5" s="152">
        <v>0</v>
      </c>
      <c r="H5" s="152">
        <v>0</v>
      </c>
      <c r="I5" s="152">
        <v>0</v>
      </c>
      <c r="J5" s="152">
        <v>0</v>
      </c>
      <c r="K5" s="152">
        <v>0</v>
      </c>
      <c r="L5" s="152">
        <v>0</v>
      </c>
      <c r="M5" s="152">
        <f t="shared" ref="M5:M20" si="1">SUM(B5:L5)</f>
        <v>0</v>
      </c>
    </row>
    <row r="6" spans="1:16" x14ac:dyDescent="0.35">
      <c r="A6" s="5" t="s">
        <v>6</v>
      </c>
      <c r="B6" s="163">
        <v>0</v>
      </c>
      <c r="C6" s="163">
        <v>0</v>
      </c>
      <c r="D6" s="163">
        <v>0</v>
      </c>
      <c r="E6" s="163">
        <v>0</v>
      </c>
      <c r="F6" s="163">
        <v>0</v>
      </c>
      <c r="G6" s="163">
        <v>0</v>
      </c>
      <c r="H6" s="163">
        <v>0</v>
      </c>
      <c r="I6" s="163">
        <v>0</v>
      </c>
      <c r="J6" s="163">
        <v>0</v>
      </c>
      <c r="K6" s="163">
        <v>0</v>
      </c>
      <c r="L6" s="163">
        <v>0</v>
      </c>
      <c r="M6" s="163">
        <f t="shared" si="1"/>
        <v>0</v>
      </c>
    </row>
    <row r="7" spans="1:16" x14ac:dyDescent="0.35">
      <c r="A7" s="5" t="s">
        <v>7</v>
      </c>
      <c r="B7" s="163">
        <v>0</v>
      </c>
      <c r="C7" s="163">
        <v>0</v>
      </c>
      <c r="D7" s="163">
        <v>0</v>
      </c>
      <c r="E7" s="163">
        <v>0</v>
      </c>
      <c r="F7" s="163">
        <v>0</v>
      </c>
      <c r="G7" s="163">
        <v>0</v>
      </c>
      <c r="H7" s="163">
        <v>0</v>
      </c>
      <c r="I7" s="163">
        <v>0</v>
      </c>
      <c r="J7" s="163">
        <v>0</v>
      </c>
      <c r="K7" s="163">
        <v>0</v>
      </c>
      <c r="L7" s="163">
        <v>0</v>
      </c>
      <c r="M7" s="163">
        <f t="shared" si="1"/>
        <v>0</v>
      </c>
    </row>
    <row r="8" spans="1:16" x14ac:dyDescent="0.35">
      <c r="A8" s="3" t="s">
        <v>8</v>
      </c>
      <c r="B8" s="163">
        <f>SUM(B9:B11)</f>
        <v>3.0000000000000001E-3</v>
      </c>
      <c r="C8" s="163">
        <f t="shared" ref="C8:L8" si="2">SUM(C9:C11)</f>
        <v>0.11</v>
      </c>
      <c r="D8" s="163">
        <f t="shared" si="2"/>
        <v>1.3</v>
      </c>
      <c r="E8" s="163">
        <f t="shared" si="2"/>
        <v>0.79</v>
      </c>
      <c r="F8" s="163">
        <f t="shared" si="2"/>
        <v>0.41</v>
      </c>
      <c r="G8" s="163">
        <f t="shared" si="2"/>
        <v>0.26</v>
      </c>
      <c r="H8" s="163">
        <f t="shared" si="2"/>
        <v>0.26</v>
      </c>
      <c r="I8" s="163">
        <f t="shared" si="2"/>
        <v>0.26</v>
      </c>
      <c r="J8" s="163">
        <f t="shared" si="2"/>
        <v>0.26</v>
      </c>
      <c r="K8" s="163">
        <f t="shared" si="2"/>
        <v>0.26</v>
      </c>
      <c r="L8" s="163">
        <f t="shared" si="2"/>
        <v>0.26</v>
      </c>
      <c r="M8" s="163">
        <f t="shared" si="1"/>
        <v>4.1729999999999992</v>
      </c>
    </row>
    <row r="9" spans="1:16" x14ac:dyDescent="0.35">
      <c r="A9" s="5" t="s">
        <v>5</v>
      </c>
      <c r="B9" s="163">
        <v>3.0000000000000001E-3</v>
      </c>
      <c r="C9" s="163">
        <v>0.11</v>
      </c>
      <c r="D9" s="163">
        <v>1.3</v>
      </c>
      <c r="E9" s="163">
        <v>0.79</v>
      </c>
      <c r="F9" s="163">
        <v>0.41</v>
      </c>
      <c r="G9" s="163">
        <v>0.26</v>
      </c>
      <c r="H9" s="163">
        <v>0.26</v>
      </c>
      <c r="I9" s="163">
        <v>0.26</v>
      </c>
      <c r="J9" s="163">
        <v>0.26</v>
      </c>
      <c r="K9" s="163">
        <v>0.26</v>
      </c>
      <c r="L9" s="163">
        <v>0.26</v>
      </c>
      <c r="M9" s="163">
        <f t="shared" si="1"/>
        <v>4.1729999999999992</v>
      </c>
    </row>
    <row r="10" spans="1:16" x14ac:dyDescent="0.35">
      <c r="A10" s="5" t="s">
        <v>6</v>
      </c>
      <c r="B10" s="163">
        <v>0</v>
      </c>
      <c r="C10" s="163">
        <v>0</v>
      </c>
      <c r="D10" s="163">
        <v>0</v>
      </c>
      <c r="E10" s="163">
        <v>0</v>
      </c>
      <c r="F10" s="163">
        <v>0</v>
      </c>
      <c r="G10" s="163">
        <v>0</v>
      </c>
      <c r="H10" s="163">
        <v>0</v>
      </c>
      <c r="I10" s="163">
        <v>0</v>
      </c>
      <c r="J10" s="163">
        <v>0</v>
      </c>
      <c r="K10" s="163">
        <v>0</v>
      </c>
      <c r="L10" s="163">
        <v>0</v>
      </c>
      <c r="M10" s="163">
        <f t="shared" si="1"/>
        <v>0</v>
      </c>
    </row>
    <row r="11" spans="1:16" x14ac:dyDescent="0.35">
      <c r="A11" s="5" t="s">
        <v>7</v>
      </c>
      <c r="B11" s="163">
        <v>0</v>
      </c>
      <c r="C11" s="163">
        <v>0</v>
      </c>
      <c r="D11" s="163">
        <v>0</v>
      </c>
      <c r="E11" s="163">
        <v>0</v>
      </c>
      <c r="F11" s="163">
        <v>0</v>
      </c>
      <c r="G11" s="163">
        <v>0</v>
      </c>
      <c r="H11" s="163">
        <v>0</v>
      </c>
      <c r="I11" s="163">
        <v>0</v>
      </c>
      <c r="J11" s="163">
        <v>0</v>
      </c>
      <c r="K11" s="163">
        <v>0</v>
      </c>
      <c r="L11" s="163">
        <v>0</v>
      </c>
      <c r="M11" s="163">
        <f t="shared" si="1"/>
        <v>0</v>
      </c>
    </row>
    <row r="12" spans="1:16" x14ac:dyDescent="0.35">
      <c r="A12" s="3" t="s">
        <v>11</v>
      </c>
      <c r="B12" s="163">
        <f>SUM(B13:B15)</f>
        <v>-3.0000000000000001E-3</v>
      </c>
      <c r="C12" s="163">
        <f t="shared" ref="C12:L12" si="3">SUM(C13:C15)</f>
        <v>-0.11</v>
      </c>
      <c r="D12" s="163">
        <f t="shared" si="3"/>
        <v>-1.3</v>
      </c>
      <c r="E12" s="163">
        <f t="shared" si="3"/>
        <v>-0.79</v>
      </c>
      <c r="F12" s="163">
        <f t="shared" si="3"/>
        <v>-0.41</v>
      </c>
      <c r="G12" s="163">
        <f t="shared" si="3"/>
        <v>-0.26</v>
      </c>
      <c r="H12" s="163">
        <f t="shared" si="3"/>
        <v>-0.26</v>
      </c>
      <c r="I12" s="163">
        <f t="shared" si="3"/>
        <v>-0.26</v>
      </c>
      <c r="J12" s="163">
        <f t="shared" si="3"/>
        <v>-0.26</v>
      </c>
      <c r="K12" s="163">
        <f t="shared" si="3"/>
        <v>-0.26</v>
      </c>
      <c r="L12" s="163">
        <f t="shared" si="3"/>
        <v>-0.26</v>
      </c>
      <c r="M12" s="163">
        <f t="shared" si="1"/>
        <v>-4.1729999999999992</v>
      </c>
    </row>
    <row r="13" spans="1:16" ht="15" thickBot="1" x14ac:dyDescent="0.4">
      <c r="A13" s="5" t="s">
        <v>5</v>
      </c>
      <c r="B13" s="163">
        <v>-3.0000000000000001E-3</v>
      </c>
      <c r="C13" s="163">
        <v>-0.11</v>
      </c>
      <c r="D13" s="163">
        <v>-1.3</v>
      </c>
      <c r="E13" s="163">
        <v>-0.79</v>
      </c>
      <c r="F13" s="163">
        <v>-0.41</v>
      </c>
      <c r="G13" s="163">
        <v>-0.26</v>
      </c>
      <c r="H13" s="163">
        <v>-0.26</v>
      </c>
      <c r="I13" s="163">
        <v>-0.26</v>
      </c>
      <c r="J13" s="163">
        <v>-0.26</v>
      </c>
      <c r="K13" s="163">
        <v>-0.26</v>
      </c>
      <c r="L13" s="163">
        <v>-0.26</v>
      </c>
      <c r="M13" s="163">
        <f t="shared" si="1"/>
        <v>-4.1729999999999992</v>
      </c>
    </row>
    <row r="14" spans="1:16" ht="15" thickBot="1" x14ac:dyDescent="0.4">
      <c r="A14" s="5" t="s">
        <v>6</v>
      </c>
      <c r="B14" s="163">
        <v>0</v>
      </c>
      <c r="C14" s="163">
        <v>0</v>
      </c>
      <c r="D14" s="163">
        <v>0</v>
      </c>
      <c r="E14" s="163">
        <v>0</v>
      </c>
      <c r="F14" s="163">
        <v>0</v>
      </c>
      <c r="G14" s="163">
        <v>0</v>
      </c>
      <c r="H14" s="163">
        <v>0</v>
      </c>
      <c r="I14" s="163">
        <v>0</v>
      </c>
      <c r="J14" s="163">
        <v>0</v>
      </c>
      <c r="K14" s="163">
        <v>0</v>
      </c>
      <c r="L14" s="163">
        <v>0</v>
      </c>
      <c r="M14" s="163">
        <f t="shared" si="1"/>
        <v>0</v>
      </c>
      <c r="O14" s="67"/>
      <c r="P14" s="74"/>
    </row>
    <row r="15" spans="1:16" ht="15" thickBot="1" x14ac:dyDescent="0.4">
      <c r="A15" s="5" t="s">
        <v>7</v>
      </c>
      <c r="B15" s="163">
        <v>0</v>
      </c>
      <c r="C15" s="163">
        <v>0</v>
      </c>
      <c r="D15" s="163">
        <v>0</v>
      </c>
      <c r="E15" s="163">
        <v>0</v>
      </c>
      <c r="F15" s="163">
        <v>0</v>
      </c>
      <c r="G15" s="163">
        <v>0</v>
      </c>
      <c r="H15" s="163">
        <v>0</v>
      </c>
      <c r="I15" s="163">
        <v>0</v>
      </c>
      <c r="J15" s="163">
        <v>0</v>
      </c>
      <c r="K15" s="163">
        <v>0</v>
      </c>
      <c r="L15" s="163">
        <v>0</v>
      </c>
      <c r="M15" s="163">
        <f t="shared" si="1"/>
        <v>0</v>
      </c>
      <c r="O15" s="67"/>
      <c r="P15" s="74"/>
    </row>
    <row r="16" spans="1:16" ht="29" x14ac:dyDescent="0.35">
      <c r="A16" s="3" t="s">
        <v>9</v>
      </c>
      <c r="B16" s="163">
        <v>2.1000000000000001E-2</v>
      </c>
      <c r="C16" s="163">
        <v>0.7</v>
      </c>
      <c r="D16" s="163">
        <v>8.6999999999999993</v>
      </c>
      <c r="E16" s="163">
        <v>4.7</v>
      </c>
      <c r="F16" s="163">
        <v>2.5</v>
      </c>
      <c r="G16" s="163">
        <v>0</v>
      </c>
      <c r="H16" s="163">
        <v>0</v>
      </c>
      <c r="I16" s="163">
        <v>0</v>
      </c>
      <c r="J16" s="163">
        <v>0</v>
      </c>
      <c r="K16" s="163">
        <v>0</v>
      </c>
      <c r="L16" s="163">
        <v>0</v>
      </c>
      <c r="M16" s="163">
        <f t="shared" si="1"/>
        <v>16.620999999999999</v>
      </c>
    </row>
    <row r="17" spans="1:13" x14ac:dyDescent="0.35">
      <c r="A17" s="3" t="s">
        <v>10</v>
      </c>
      <c r="B17" s="163">
        <f>SUM(B18:B20)</f>
        <v>0</v>
      </c>
      <c r="C17" s="163">
        <v>0</v>
      </c>
      <c r="D17" s="163">
        <v>0</v>
      </c>
      <c r="E17" s="163">
        <v>0</v>
      </c>
      <c r="F17" s="163">
        <v>0</v>
      </c>
      <c r="G17" s="163">
        <v>0</v>
      </c>
      <c r="H17" s="163">
        <v>0</v>
      </c>
      <c r="I17" s="163">
        <v>0</v>
      </c>
      <c r="J17" s="163">
        <v>0</v>
      </c>
      <c r="K17" s="163">
        <v>0</v>
      </c>
      <c r="L17" s="163">
        <v>0</v>
      </c>
      <c r="M17" s="163">
        <f t="shared" si="1"/>
        <v>0</v>
      </c>
    </row>
    <row r="18" spans="1:13" x14ac:dyDescent="0.35">
      <c r="A18" s="5" t="s">
        <v>5</v>
      </c>
      <c r="B18" s="152">
        <v>0</v>
      </c>
      <c r="C18" s="152">
        <v>0</v>
      </c>
      <c r="D18" s="152">
        <v>0</v>
      </c>
      <c r="E18" s="152">
        <v>0</v>
      </c>
      <c r="F18" s="152">
        <v>0</v>
      </c>
      <c r="G18" s="152">
        <v>0</v>
      </c>
      <c r="H18" s="152">
        <v>0</v>
      </c>
      <c r="I18" s="152">
        <v>0</v>
      </c>
      <c r="J18" s="152">
        <v>0</v>
      </c>
      <c r="K18" s="152">
        <v>0</v>
      </c>
      <c r="L18" s="152">
        <v>0</v>
      </c>
      <c r="M18" s="152">
        <f t="shared" si="1"/>
        <v>0</v>
      </c>
    </row>
    <row r="19" spans="1:13" x14ac:dyDescent="0.35">
      <c r="A19" s="5" t="s">
        <v>6</v>
      </c>
      <c r="B19" s="152">
        <v>0</v>
      </c>
      <c r="C19" s="152">
        <v>0</v>
      </c>
      <c r="D19" s="152">
        <v>0</v>
      </c>
      <c r="E19" s="152">
        <v>0</v>
      </c>
      <c r="F19" s="152">
        <v>0</v>
      </c>
      <c r="G19" s="152">
        <v>0</v>
      </c>
      <c r="H19" s="152">
        <v>0</v>
      </c>
      <c r="I19" s="152">
        <v>0</v>
      </c>
      <c r="J19" s="152">
        <v>0</v>
      </c>
      <c r="K19" s="152">
        <v>0</v>
      </c>
      <c r="L19" s="152">
        <v>0</v>
      </c>
      <c r="M19" s="152">
        <f t="shared" si="1"/>
        <v>0</v>
      </c>
    </row>
    <row r="20" spans="1:13" x14ac:dyDescent="0.35">
      <c r="A20" s="5" t="s">
        <v>7</v>
      </c>
      <c r="B20" s="152">
        <v>0</v>
      </c>
      <c r="C20" s="152">
        <v>0</v>
      </c>
      <c r="D20" s="152">
        <v>0</v>
      </c>
      <c r="E20" s="152">
        <v>0</v>
      </c>
      <c r="F20" s="152">
        <v>0</v>
      </c>
      <c r="G20" s="152">
        <v>0</v>
      </c>
      <c r="H20" s="152">
        <v>0</v>
      </c>
      <c r="I20" s="152">
        <v>0</v>
      </c>
      <c r="J20" s="152">
        <v>0</v>
      </c>
      <c r="K20" s="152">
        <v>0</v>
      </c>
      <c r="L20" s="152">
        <v>0</v>
      </c>
      <c r="M20" s="152">
        <f t="shared" si="1"/>
        <v>0</v>
      </c>
    </row>
    <row r="21" spans="1:13" ht="50" customHeight="1" x14ac:dyDescent="0.35">
      <c r="A21" s="5" t="s">
        <v>12</v>
      </c>
      <c r="B21" s="290" t="s">
        <v>595</v>
      </c>
      <c r="C21" s="290"/>
      <c r="D21" s="290"/>
      <c r="E21" s="290"/>
      <c r="F21" s="290"/>
      <c r="G21" s="290"/>
      <c r="H21" s="290"/>
      <c r="I21" s="290"/>
      <c r="J21" s="290"/>
      <c r="K21" s="290"/>
      <c r="L21" s="290"/>
      <c r="M21" s="290"/>
    </row>
    <row r="22" spans="1:13" ht="43.5" x14ac:dyDescent="0.35">
      <c r="A22" s="5" t="s">
        <v>13</v>
      </c>
      <c r="B22" s="290" t="s">
        <v>596</v>
      </c>
      <c r="C22" s="290"/>
      <c r="D22" s="290"/>
      <c r="E22" s="290"/>
      <c r="F22" s="290"/>
      <c r="G22" s="290"/>
      <c r="H22" s="290"/>
      <c r="I22" s="290"/>
      <c r="J22" s="290"/>
      <c r="K22" s="290"/>
      <c r="L22" s="290"/>
      <c r="M22" s="290"/>
    </row>
    <row r="25" spans="1:13" x14ac:dyDescent="0.35">
      <c r="A25" s="289" t="s">
        <v>14</v>
      </c>
      <c r="B25" s="289"/>
      <c r="C25" s="289"/>
      <c r="D25" s="289"/>
      <c r="E25" s="289"/>
      <c r="F25" s="289"/>
      <c r="G25" s="289"/>
      <c r="H25" s="289"/>
      <c r="I25" s="289"/>
      <c r="J25" s="289"/>
    </row>
    <row r="26" spans="1:13" x14ac:dyDescent="0.35">
      <c r="A26" s="291" t="s">
        <v>15</v>
      </c>
      <c r="B26" s="291"/>
      <c r="C26" s="291"/>
      <c r="D26" s="291"/>
      <c r="E26" s="291"/>
      <c r="F26" s="291"/>
      <c r="G26" s="291"/>
      <c r="H26" s="291"/>
      <c r="I26" s="291"/>
      <c r="J26" s="291"/>
    </row>
    <row r="27" spans="1:13" x14ac:dyDescent="0.35">
      <c r="A27" s="290" t="s">
        <v>16</v>
      </c>
      <c r="B27" s="290"/>
      <c r="C27" s="6">
        <v>0</v>
      </c>
      <c r="D27" s="5">
        <v>1</v>
      </c>
      <c r="E27" s="5">
        <v>2</v>
      </c>
      <c r="F27" s="5">
        <v>3</v>
      </c>
      <c r="G27" s="5">
        <v>5</v>
      </c>
      <c r="H27" s="5">
        <v>10</v>
      </c>
      <c r="I27" s="292" t="s">
        <v>3</v>
      </c>
      <c r="J27" s="292"/>
    </row>
    <row r="28" spans="1:13" ht="43.5" x14ac:dyDescent="0.35">
      <c r="A28" s="151" t="s">
        <v>17</v>
      </c>
      <c r="B28" s="5" t="s">
        <v>20</v>
      </c>
      <c r="C28" s="151"/>
      <c r="D28" s="151"/>
      <c r="E28" s="151"/>
      <c r="F28" s="151"/>
      <c r="G28" s="151"/>
      <c r="H28" s="151"/>
      <c r="I28" s="290"/>
      <c r="J28" s="290"/>
    </row>
    <row r="29" spans="1:13" ht="87" x14ac:dyDescent="0.35">
      <c r="A29" s="151" t="s">
        <v>18</v>
      </c>
      <c r="B29" s="5" t="s">
        <v>21</v>
      </c>
      <c r="C29" s="151"/>
      <c r="D29" s="151"/>
      <c r="E29" s="151"/>
      <c r="F29" s="151"/>
      <c r="G29" s="151"/>
      <c r="H29" s="151"/>
      <c r="I29" s="294"/>
      <c r="J29" s="296"/>
    </row>
    <row r="30" spans="1:13" ht="87" x14ac:dyDescent="0.35">
      <c r="A30" s="151" t="s">
        <v>19</v>
      </c>
      <c r="B30" s="7" t="s">
        <v>22</v>
      </c>
      <c r="C30" s="151"/>
      <c r="D30" s="151"/>
      <c r="E30" s="151"/>
      <c r="F30" s="151"/>
      <c r="G30" s="151"/>
      <c r="H30" s="151"/>
      <c r="I30" s="290"/>
      <c r="J30" s="290"/>
    </row>
    <row r="31" spans="1:13" ht="29" x14ac:dyDescent="0.35">
      <c r="A31" s="8"/>
      <c r="B31" s="5" t="s">
        <v>23</v>
      </c>
      <c r="C31" s="151"/>
      <c r="D31" s="151"/>
      <c r="E31" s="151"/>
      <c r="F31" s="151"/>
      <c r="G31" s="151"/>
      <c r="H31" s="151"/>
      <c r="I31" s="290"/>
      <c r="J31" s="290"/>
    </row>
    <row r="32" spans="1:13" ht="65" customHeight="1" x14ac:dyDescent="0.35">
      <c r="A32" s="290" t="s">
        <v>24</v>
      </c>
      <c r="B32" s="5" t="s">
        <v>20</v>
      </c>
      <c r="C32" s="290" t="s">
        <v>597</v>
      </c>
      <c r="D32" s="290"/>
      <c r="E32" s="290"/>
      <c r="F32" s="290"/>
      <c r="G32" s="290"/>
      <c r="H32" s="290"/>
      <c r="I32" s="290"/>
      <c r="J32" s="290"/>
    </row>
    <row r="33" spans="1:10" ht="87" x14ac:dyDescent="0.35">
      <c r="A33" s="290"/>
      <c r="B33" s="5" t="s">
        <v>21</v>
      </c>
      <c r="C33" s="290" t="s">
        <v>598</v>
      </c>
      <c r="D33" s="290"/>
      <c r="E33" s="290"/>
      <c r="F33" s="290"/>
      <c r="G33" s="290"/>
      <c r="H33" s="290"/>
      <c r="I33" s="290"/>
      <c r="J33" s="290"/>
    </row>
    <row r="34" spans="1:10" ht="87" x14ac:dyDescent="0.35">
      <c r="A34" s="290"/>
      <c r="B34" s="7" t="s">
        <v>25</v>
      </c>
      <c r="C34" s="290" t="s">
        <v>599</v>
      </c>
      <c r="D34" s="290"/>
      <c r="E34" s="290"/>
      <c r="F34" s="290"/>
      <c r="G34" s="290"/>
      <c r="H34" s="290"/>
      <c r="I34" s="290"/>
      <c r="J34" s="290"/>
    </row>
    <row r="35" spans="1:10" ht="29" x14ac:dyDescent="0.35">
      <c r="A35" s="290"/>
      <c r="B35" s="5" t="s">
        <v>23</v>
      </c>
      <c r="C35" s="151"/>
      <c r="D35" s="151"/>
      <c r="E35" s="151"/>
      <c r="F35" s="151"/>
      <c r="G35" s="151"/>
      <c r="H35" s="151"/>
      <c r="I35" s="290"/>
      <c r="J35" s="290"/>
    </row>
    <row r="36" spans="1:10" ht="87" x14ac:dyDescent="0.35">
      <c r="A36" s="290" t="s">
        <v>26</v>
      </c>
      <c r="B36" s="5" t="s">
        <v>22</v>
      </c>
      <c r="C36" s="294"/>
      <c r="D36" s="295"/>
      <c r="E36" s="295"/>
      <c r="F36" s="295"/>
      <c r="G36" s="295"/>
      <c r="H36" s="295"/>
      <c r="I36" s="295"/>
      <c r="J36" s="296"/>
    </row>
    <row r="37" spans="1:10" ht="29" x14ac:dyDescent="0.35">
      <c r="A37" s="290"/>
      <c r="B37" s="5" t="s">
        <v>23</v>
      </c>
      <c r="C37" s="151"/>
      <c r="D37" s="151"/>
      <c r="E37" s="151"/>
      <c r="F37" s="151"/>
      <c r="G37" s="151"/>
      <c r="H37" s="151"/>
      <c r="I37" s="290"/>
      <c r="J37" s="290"/>
    </row>
    <row r="38" spans="1:10" ht="43.5" x14ac:dyDescent="0.35">
      <c r="A38" s="151" t="s">
        <v>13</v>
      </c>
      <c r="B38" s="294"/>
      <c r="C38" s="295"/>
      <c r="D38" s="295"/>
      <c r="E38" s="295"/>
      <c r="F38" s="295"/>
      <c r="G38" s="295"/>
      <c r="H38" s="295"/>
      <c r="I38" s="295"/>
      <c r="J38" s="296"/>
    </row>
  </sheetData>
  <mergeCells count="22">
    <mergeCell ref="I30:J30"/>
    <mergeCell ref="A1:M1"/>
    <mergeCell ref="A2:A3"/>
    <mergeCell ref="B2:M2"/>
    <mergeCell ref="B21:M21"/>
    <mergeCell ref="B22:M22"/>
    <mergeCell ref="A25:J25"/>
    <mergeCell ref="A26:J26"/>
    <mergeCell ref="A27:B27"/>
    <mergeCell ref="I27:J27"/>
    <mergeCell ref="I28:J28"/>
    <mergeCell ref="I29:J29"/>
    <mergeCell ref="A36:A37"/>
    <mergeCell ref="C36:J36"/>
    <mergeCell ref="I37:J37"/>
    <mergeCell ref="B38:J38"/>
    <mergeCell ref="I31:J31"/>
    <mergeCell ref="A32:A35"/>
    <mergeCell ref="C32:J32"/>
    <mergeCell ref="C33:J33"/>
    <mergeCell ref="C34:J34"/>
    <mergeCell ref="I35:J35"/>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38"/>
  <sheetViews>
    <sheetView zoomScale="70" zoomScaleNormal="70" workbookViewId="0">
      <selection activeCell="C36" sqref="C36:J36"/>
    </sheetView>
  </sheetViews>
  <sheetFormatPr defaultRowHeight="14.5" x14ac:dyDescent="0.35"/>
  <cols>
    <col min="1" max="1" width="31.90625" customWidth="1"/>
  </cols>
  <sheetData>
    <row r="1" spans="1:16" x14ac:dyDescent="0.35">
      <c r="A1" s="289"/>
      <c r="B1" s="289"/>
      <c r="C1" s="289"/>
      <c r="D1" s="289"/>
      <c r="E1" s="289"/>
      <c r="F1" s="289"/>
      <c r="G1" s="289"/>
      <c r="H1" s="289"/>
      <c r="I1" s="289"/>
      <c r="J1" s="289"/>
      <c r="K1" s="289"/>
      <c r="L1" s="289"/>
      <c r="M1" s="289"/>
    </row>
    <row r="2" spans="1:16" x14ac:dyDescent="0.35">
      <c r="A2" s="290" t="s">
        <v>1</v>
      </c>
      <c r="B2" s="291" t="s">
        <v>2</v>
      </c>
      <c r="C2" s="291"/>
      <c r="D2" s="291"/>
      <c r="E2" s="291"/>
      <c r="F2" s="291"/>
      <c r="G2" s="291"/>
      <c r="H2" s="291"/>
      <c r="I2" s="291"/>
      <c r="J2" s="291"/>
      <c r="K2" s="291"/>
      <c r="L2" s="291"/>
      <c r="M2" s="291"/>
    </row>
    <row r="3" spans="1:16" ht="29" x14ac:dyDescent="0.35">
      <c r="A3" s="290"/>
      <c r="B3" s="1">
        <v>0</v>
      </c>
      <c r="C3" s="1">
        <v>1</v>
      </c>
      <c r="D3" s="1">
        <v>2</v>
      </c>
      <c r="E3" s="1">
        <v>3</v>
      </c>
      <c r="F3" s="1">
        <v>4</v>
      </c>
      <c r="G3" s="1">
        <v>5</v>
      </c>
      <c r="H3" s="1">
        <v>6</v>
      </c>
      <c r="I3" s="1">
        <v>7</v>
      </c>
      <c r="J3" s="1">
        <v>8</v>
      </c>
      <c r="K3" s="1">
        <v>9</v>
      </c>
      <c r="L3" s="1">
        <v>10</v>
      </c>
      <c r="M3" s="2" t="s">
        <v>3</v>
      </c>
    </row>
    <row r="4" spans="1:16" x14ac:dyDescent="0.35">
      <c r="A4" s="3" t="s">
        <v>4</v>
      </c>
      <c r="B4" s="152">
        <f>SUM(B5:B7)</f>
        <v>0</v>
      </c>
      <c r="C4" s="152">
        <f t="shared" ref="C4:L4" si="0">SUM(C5:C7)</f>
        <v>0</v>
      </c>
      <c r="D4" s="152">
        <f t="shared" si="0"/>
        <v>0</v>
      </c>
      <c r="E4" s="152">
        <f t="shared" si="0"/>
        <v>0</v>
      </c>
      <c r="F4" s="152">
        <f t="shared" si="0"/>
        <v>0</v>
      </c>
      <c r="G4" s="152">
        <f t="shared" si="0"/>
        <v>0</v>
      </c>
      <c r="H4" s="152">
        <f t="shared" si="0"/>
        <v>0</v>
      </c>
      <c r="I4" s="152">
        <f t="shared" si="0"/>
        <v>0</v>
      </c>
      <c r="J4" s="152">
        <f t="shared" si="0"/>
        <v>0</v>
      </c>
      <c r="K4" s="152">
        <f t="shared" si="0"/>
        <v>0</v>
      </c>
      <c r="L4" s="152">
        <f t="shared" si="0"/>
        <v>0</v>
      </c>
      <c r="M4" s="152">
        <f>SUM(B4:L4)</f>
        <v>0</v>
      </c>
    </row>
    <row r="5" spans="1:16" x14ac:dyDescent="0.35">
      <c r="A5" s="5" t="s">
        <v>5</v>
      </c>
      <c r="B5" s="152">
        <v>0</v>
      </c>
      <c r="C5" s="163">
        <v>0</v>
      </c>
      <c r="D5" s="163">
        <v>0</v>
      </c>
      <c r="E5" s="163">
        <v>0</v>
      </c>
      <c r="F5" s="163">
        <v>0</v>
      </c>
      <c r="G5" s="163">
        <v>0</v>
      </c>
      <c r="H5" s="163">
        <v>0</v>
      </c>
      <c r="I5" s="163">
        <v>0</v>
      </c>
      <c r="J5" s="163">
        <v>0</v>
      </c>
      <c r="K5" s="163">
        <v>0</v>
      </c>
      <c r="L5" s="163">
        <v>0</v>
      </c>
      <c r="M5" s="163">
        <f t="shared" ref="M5:M20" si="1">SUM(B5:L5)</f>
        <v>0</v>
      </c>
      <c r="N5" s="164"/>
    </row>
    <row r="6" spans="1:16" x14ac:dyDescent="0.35">
      <c r="A6" s="5" t="s">
        <v>6</v>
      </c>
      <c r="B6" s="152">
        <v>0</v>
      </c>
      <c r="C6" s="163">
        <v>0</v>
      </c>
      <c r="D6" s="163">
        <v>0</v>
      </c>
      <c r="E6" s="163">
        <v>0</v>
      </c>
      <c r="F6" s="163">
        <v>0</v>
      </c>
      <c r="G6" s="163">
        <v>0</v>
      </c>
      <c r="H6" s="163">
        <v>0</v>
      </c>
      <c r="I6" s="163">
        <v>0</v>
      </c>
      <c r="J6" s="163">
        <v>0</v>
      </c>
      <c r="K6" s="163">
        <v>0</v>
      </c>
      <c r="L6" s="163">
        <v>0</v>
      </c>
      <c r="M6" s="163">
        <f t="shared" si="1"/>
        <v>0</v>
      </c>
      <c r="N6" s="164"/>
    </row>
    <row r="7" spans="1:16" x14ac:dyDescent="0.35">
      <c r="A7" s="5" t="s">
        <v>7</v>
      </c>
      <c r="B7" s="152">
        <v>0</v>
      </c>
      <c r="C7" s="163">
        <v>0</v>
      </c>
      <c r="D7" s="163">
        <v>0</v>
      </c>
      <c r="E7" s="163">
        <v>0</v>
      </c>
      <c r="F7" s="163">
        <v>0</v>
      </c>
      <c r="G7" s="163">
        <v>0</v>
      </c>
      <c r="H7" s="163">
        <v>0</v>
      </c>
      <c r="I7" s="163">
        <v>0</v>
      </c>
      <c r="J7" s="163">
        <v>0</v>
      </c>
      <c r="K7" s="163">
        <v>0</v>
      </c>
      <c r="L7" s="163">
        <v>0</v>
      </c>
      <c r="M7" s="163">
        <f t="shared" si="1"/>
        <v>0</v>
      </c>
      <c r="N7" s="164"/>
    </row>
    <row r="8" spans="1:16" x14ac:dyDescent="0.35">
      <c r="A8" s="3" t="s">
        <v>8</v>
      </c>
      <c r="B8" s="163">
        <f>SUM(B9:B11)</f>
        <v>4.8719999999999996E-3</v>
      </c>
      <c r="C8" s="163">
        <f t="shared" ref="C8:L8" si="2">SUM(C9:C11)</f>
        <v>0.31546299999999999</v>
      </c>
      <c r="D8" s="163">
        <f t="shared" si="2"/>
        <v>0.62871100000000002</v>
      </c>
      <c r="E8" s="163">
        <f t="shared" si="2"/>
        <v>0.264152</v>
      </c>
      <c r="F8" s="163">
        <f t="shared" si="2"/>
        <v>2.9503000000000001E-2</v>
      </c>
      <c r="G8" s="163">
        <f t="shared" si="2"/>
        <v>1.8200000000000001E-2</v>
      </c>
      <c r="H8" s="163">
        <f t="shared" si="2"/>
        <v>1.8200000000000001E-2</v>
      </c>
      <c r="I8" s="163">
        <f t="shared" si="2"/>
        <v>1.8200000000000001E-2</v>
      </c>
      <c r="J8" s="163">
        <f t="shared" si="2"/>
        <v>1.8200000000000001E-2</v>
      </c>
      <c r="K8" s="163">
        <f t="shared" si="2"/>
        <v>1.8200000000000001E-2</v>
      </c>
      <c r="L8" s="163">
        <f t="shared" si="2"/>
        <v>1.8200000000000001E-2</v>
      </c>
      <c r="M8" s="163">
        <f t="shared" si="1"/>
        <v>1.351901</v>
      </c>
      <c r="N8" s="164"/>
    </row>
    <row r="9" spans="1:16" x14ac:dyDescent="0.35">
      <c r="A9" s="5" t="s">
        <v>5</v>
      </c>
      <c r="B9" s="163">
        <v>4.8719999999999996E-3</v>
      </c>
      <c r="C9" s="163">
        <v>0.31546299999999999</v>
      </c>
      <c r="D9" s="163">
        <v>0.62871100000000002</v>
      </c>
      <c r="E9" s="163">
        <v>0.264152</v>
      </c>
      <c r="F9" s="163">
        <v>2.9503000000000001E-2</v>
      </c>
      <c r="G9" s="163">
        <v>1.8200000000000001E-2</v>
      </c>
      <c r="H9" s="163">
        <v>1.8200000000000001E-2</v>
      </c>
      <c r="I9" s="163">
        <v>1.8200000000000001E-2</v>
      </c>
      <c r="J9" s="163">
        <v>1.8200000000000001E-2</v>
      </c>
      <c r="K9" s="163">
        <v>1.8200000000000001E-2</v>
      </c>
      <c r="L9" s="163">
        <v>1.8200000000000001E-2</v>
      </c>
      <c r="M9" s="163">
        <f t="shared" si="1"/>
        <v>1.351901</v>
      </c>
      <c r="N9" s="164"/>
    </row>
    <row r="10" spans="1:16" x14ac:dyDescent="0.35">
      <c r="A10" s="5" t="s">
        <v>6</v>
      </c>
      <c r="B10" s="163">
        <v>0</v>
      </c>
      <c r="C10" s="163">
        <v>0</v>
      </c>
      <c r="D10" s="163">
        <v>0</v>
      </c>
      <c r="E10" s="163">
        <v>0</v>
      </c>
      <c r="F10" s="163">
        <v>0</v>
      </c>
      <c r="G10" s="163">
        <v>0</v>
      </c>
      <c r="H10" s="163">
        <v>0</v>
      </c>
      <c r="I10" s="163">
        <v>0</v>
      </c>
      <c r="J10" s="163">
        <v>0</v>
      </c>
      <c r="K10" s="163">
        <v>0</v>
      </c>
      <c r="L10" s="163">
        <v>0</v>
      </c>
      <c r="M10" s="163">
        <f t="shared" si="1"/>
        <v>0</v>
      </c>
      <c r="N10" s="164"/>
    </row>
    <row r="11" spans="1:16" x14ac:dyDescent="0.35">
      <c r="A11" s="5" t="s">
        <v>7</v>
      </c>
      <c r="B11" s="163">
        <v>0</v>
      </c>
      <c r="C11" s="163">
        <v>0</v>
      </c>
      <c r="D11" s="163">
        <v>0</v>
      </c>
      <c r="E11" s="163">
        <v>0</v>
      </c>
      <c r="F11" s="163">
        <v>0</v>
      </c>
      <c r="G11" s="163">
        <v>0</v>
      </c>
      <c r="H11" s="163">
        <v>0</v>
      </c>
      <c r="I11" s="163">
        <v>0</v>
      </c>
      <c r="J11" s="163">
        <v>0</v>
      </c>
      <c r="K11" s="163">
        <v>0</v>
      </c>
      <c r="L11" s="163">
        <v>0</v>
      </c>
      <c r="M11" s="163">
        <f t="shared" si="1"/>
        <v>0</v>
      </c>
      <c r="N11" s="164"/>
    </row>
    <row r="12" spans="1:16" x14ac:dyDescent="0.35">
      <c r="A12" s="3" t="s">
        <v>11</v>
      </c>
      <c r="B12" s="163">
        <f>SUM(B13:B15)</f>
        <v>-4.8719999999999996E-3</v>
      </c>
      <c r="C12" s="163">
        <f t="shared" ref="C12:L12" si="3">SUM(C13:C15)</f>
        <v>-0.31546299999999999</v>
      </c>
      <c r="D12" s="163">
        <f t="shared" si="3"/>
        <v>-0.62871100000000002</v>
      </c>
      <c r="E12" s="163">
        <f t="shared" si="3"/>
        <v>-0.264152</v>
      </c>
      <c r="F12" s="163">
        <f t="shared" si="3"/>
        <v>-2.9503000000000001E-2</v>
      </c>
      <c r="G12" s="163">
        <f t="shared" si="3"/>
        <v>-1.8200000000000001E-2</v>
      </c>
      <c r="H12" s="163">
        <f t="shared" si="3"/>
        <v>-1.8200000000000001E-2</v>
      </c>
      <c r="I12" s="163">
        <f t="shared" si="3"/>
        <v>-1.8200000000000001E-2</v>
      </c>
      <c r="J12" s="163">
        <f t="shared" si="3"/>
        <v>-1.8200000000000001E-2</v>
      </c>
      <c r="K12" s="163">
        <f t="shared" si="3"/>
        <v>-1.8200000000000001E-2</v>
      </c>
      <c r="L12" s="163">
        <f t="shared" si="3"/>
        <v>-1.8200000000000001E-2</v>
      </c>
      <c r="M12" s="163">
        <f t="shared" si="1"/>
        <v>-1.351901</v>
      </c>
      <c r="N12" s="164"/>
    </row>
    <row r="13" spans="1:16" ht="15" thickBot="1" x14ac:dyDescent="0.4">
      <c r="A13" s="5" t="s">
        <v>5</v>
      </c>
      <c r="B13" s="163">
        <v>-4.8719999999999996E-3</v>
      </c>
      <c r="C13" s="163">
        <v>-0.31546299999999999</v>
      </c>
      <c r="D13" s="163">
        <v>-0.62871100000000002</v>
      </c>
      <c r="E13" s="163">
        <v>-0.264152</v>
      </c>
      <c r="F13" s="163">
        <v>-2.9503000000000001E-2</v>
      </c>
      <c r="G13" s="163">
        <v>-1.8200000000000001E-2</v>
      </c>
      <c r="H13" s="163">
        <v>-1.8200000000000001E-2</v>
      </c>
      <c r="I13" s="163">
        <v>-1.8200000000000001E-2</v>
      </c>
      <c r="J13" s="163">
        <v>-1.8200000000000001E-2</v>
      </c>
      <c r="K13" s="163">
        <v>-1.8200000000000001E-2</v>
      </c>
      <c r="L13" s="163">
        <v>-1.8200000000000001E-2</v>
      </c>
      <c r="M13" s="163">
        <f t="shared" si="1"/>
        <v>-1.351901</v>
      </c>
      <c r="N13" s="164"/>
    </row>
    <row r="14" spans="1:16" ht="15" thickBot="1" x14ac:dyDescent="0.4">
      <c r="A14" s="5" t="s">
        <v>6</v>
      </c>
      <c r="B14" s="163">
        <v>0</v>
      </c>
      <c r="C14" s="163">
        <v>0</v>
      </c>
      <c r="D14" s="163">
        <v>0</v>
      </c>
      <c r="E14" s="163">
        <v>0</v>
      </c>
      <c r="F14" s="163">
        <v>0</v>
      </c>
      <c r="G14" s="163">
        <v>0</v>
      </c>
      <c r="H14" s="163">
        <v>0</v>
      </c>
      <c r="I14" s="163">
        <v>0</v>
      </c>
      <c r="J14" s="163">
        <v>0</v>
      </c>
      <c r="K14" s="163">
        <v>0</v>
      </c>
      <c r="L14" s="163">
        <v>0</v>
      </c>
      <c r="M14" s="163">
        <f t="shared" si="1"/>
        <v>0</v>
      </c>
      <c r="N14" s="164"/>
      <c r="O14" s="67"/>
      <c r="P14" s="74"/>
    </row>
    <row r="15" spans="1:16" ht="15" thickBot="1" x14ac:dyDescent="0.4">
      <c r="A15" s="5" t="s">
        <v>7</v>
      </c>
      <c r="B15" s="163">
        <v>0</v>
      </c>
      <c r="C15" s="163">
        <v>0</v>
      </c>
      <c r="D15" s="163">
        <v>0</v>
      </c>
      <c r="E15" s="163">
        <v>0</v>
      </c>
      <c r="F15" s="163">
        <v>0</v>
      </c>
      <c r="G15" s="163">
        <v>0</v>
      </c>
      <c r="H15" s="163">
        <v>0</v>
      </c>
      <c r="I15" s="163">
        <v>0</v>
      </c>
      <c r="J15" s="163">
        <v>0</v>
      </c>
      <c r="K15" s="163">
        <v>0</v>
      </c>
      <c r="L15" s="163">
        <v>0</v>
      </c>
      <c r="M15" s="163">
        <f t="shared" si="1"/>
        <v>0</v>
      </c>
      <c r="N15" s="164"/>
      <c r="O15" s="67"/>
      <c r="P15" s="74"/>
    </row>
    <row r="16" spans="1:16" ht="29" x14ac:dyDescent="0.35">
      <c r="A16" s="3" t="s">
        <v>9</v>
      </c>
      <c r="B16" s="163">
        <v>1.7479999999999999E-2</v>
      </c>
      <c r="C16" s="163">
        <v>0.86697999999999997</v>
      </c>
      <c r="D16" s="163">
        <v>1.739112</v>
      </c>
      <c r="E16" s="163">
        <v>0.972132</v>
      </c>
      <c r="F16" s="163">
        <v>0</v>
      </c>
      <c r="G16" s="163">
        <v>0</v>
      </c>
      <c r="H16" s="163">
        <v>0</v>
      </c>
      <c r="I16" s="163">
        <v>0</v>
      </c>
      <c r="J16" s="163">
        <v>0</v>
      </c>
      <c r="K16" s="163">
        <v>0</v>
      </c>
      <c r="L16" s="163">
        <v>0</v>
      </c>
      <c r="M16" s="163">
        <f t="shared" si="1"/>
        <v>3.5957040000000005</v>
      </c>
      <c r="N16" s="164"/>
    </row>
    <row r="17" spans="1:14" x14ac:dyDescent="0.35">
      <c r="A17" s="3" t="s">
        <v>10</v>
      </c>
      <c r="B17" s="163">
        <f>SUM(B18:B20)</f>
        <v>0</v>
      </c>
      <c r="C17" s="163">
        <v>0</v>
      </c>
      <c r="D17" s="163">
        <v>0</v>
      </c>
      <c r="E17" s="163">
        <v>0</v>
      </c>
      <c r="F17" s="163">
        <v>0</v>
      </c>
      <c r="G17" s="163">
        <v>0</v>
      </c>
      <c r="H17" s="163">
        <v>0</v>
      </c>
      <c r="I17" s="163">
        <v>0</v>
      </c>
      <c r="J17" s="163">
        <v>0</v>
      </c>
      <c r="K17" s="163">
        <v>0</v>
      </c>
      <c r="L17" s="163">
        <v>0</v>
      </c>
      <c r="M17" s="163">
        <f t="shared" si="1"/>
        <v>0</v>
      </c>
      <c r="N17" s="164"/>
    </row>
    <row r="18" spans="1:14" x14ac:dyDescent="0.35">
      <c r="A18" s="5" t="s">
        <v>5</v>
      </c>
      <c r="B18" s="152">
        <v>0</v>
      </c>
      <c r="C18" s="163">
        <v>0</v>
      </c>
      <c r="D18" s="163">
        <v>0</v>
      </c>
      <c r="E18" s="163">
        <v>0</v>
      </c>
      <c r="F18" s="163">
        <v>0</v>
      </c>
      <c r="G18" s="163">
        <v>0</v>
      </c>
      <c r="H18" s="163">
        <v>0</v>
      </c>
      <c r="I18" s="163">
        <v>0</v>
      </c>
      <c r="J18" s="163">
        <v>0</v>
      </c>
      <c r="K18" s="163">
        <v>0</v>
      </c>
      <c r="L18" s="163">
        <v>0</v>
      </c>
      <c r="M18" s="163">
        <f t="shared" si="1"/>
        <v>0</v>
      </c>
      <c r="N18" s="164"/>
    </row>
    <row r="19" spans="1:14" x14ac:dyDescent="0.35">
      <c r="A19" s="5" t="s">
        <v>6</v>
      </c>
      <c r="B19" s="152">
        <v>0</v>
      </c>
      <c r="C19" s="163">
        <v>0</v>
      </c>
      <c r="D19" s="163">
        <v>0</v>
      </c>
      <c r="E19" s="163">
        <v>0</v>
      </c>
      <c r="F19" s="163">
        <v>0</v>
      </c>
      <c r="G19" s="163">
        <v>0</v>
      </c>
      <c r="H19" s="163">
        <v>0</v>
      </c>
      <c r="I19" s="163">
        <v>0</v>
      </c>
      <c r="J19" s="163">
        <v>0</v>
      </c>
      <c r="K19" s="163">
        <v>0</v>
      </c>
      <c r="L19" s="163">
        <v>0</v>
      </c>
      <c r="M19" s="163">
        <f t="shared" si="1"/>
        <v>0</v>
      </c>
      <c r="N19" s="164"/>
    </row>
    <row r="20" spans="1:14" x14ac:dyDescent="0.35">
      <c r="A20" s="5" t="s">
        <v>7</v>
      </c>
      <c r="B20" s="152">
        <v>0</v>
      </c>
      <c r="C20" s="163">
        <v>0</v>
      </c>
      <c r="D20" s="163">
        <v>0</v>
      </c>
      <c r="E20" s="163">
        <v>0</v>
      </c>
      <c r="F20" s="163">
        <v>0</v>
      </c>
      <c r="G20" s="163">
        <v>0</v>
      </c>
      <c r="H20" s="163">
        <v>0</v>
      </c>
      <c r="I20" s="163">
        <v>0</v>
      </c>
      <c r="J20" s="163">
        <v>0</v>
      </c>
      <c r="K20" s="163">
        <v>0</v>
      </c>
      <c r="L20" s="163">
        <v>0</v>
      </c>
      <c r="M20" s="163">
        <f t="shared" si="1"/>
        <v>0</v>
      </c>
      <c r="N20" s="164"/>
    </row>
    <row r="21" spans="1:14" x14ac:dyDescent="0.35">
      <c r="A21" s="5" t="s">
        <v>12</v>
      </c>
      <c r="B21" s="402" t="s">
        <v>685</v>
      </c>
      <c r="C21" s="290"/>
      <c r="D21" s="290"/>
      <c r="E21" s="290"/>
      <c r="F21" s="290"/>
      <c r="G21" s="290"/>
      <c r="H21" s="290"/>
      <c r="I21" s="290"/>
      <c r="J21" s="290"/>
      <c r="K21" s="290"/>
      <c r="L21" s="290"/>
      <c r="M21" s="290"/>
    </row>
    <row r="22" spans="1:14" ht="43.5" x14ac:dyDescent="0.35">
      <c r="A22" s="5" t="s">
        <v>13</v>
      </c>
      <c r="B22" s="290" t="s">
        <v>586</v>
      </c>
      <c r="C22" s="290"/>
      <c r="D22" s="290"/>
      <c r="E22" s="290"/>
      <c r="F22" s="290"/>
      <c r="G22" s="290"/>
      <c r="H22" s="290"/>
      <c r="I22" s="290"/>
      <c r="J22" s="290"/>
      <c r="K22" s="290"/>
      <c r="L22" s="290"/>
      <c r="M22" s="290"/>
    </row>
    <row r="25" spans="1:14" x14ac:dyDescent="0.35">
      <c r="A25" s="289" t="s">
        <v>14</v>
      </c>
      <c r="B25" s="289"/>
      <c r="C25" s="289"/>
      <c r="D25" s="289"/>
      <c r="E25" s="289"/>
      <c r="F25" s="289"/>
      <c r="G25" s="289"/>
      <c r="H25" s="289"/>
      <c r="I25" s="289"/>
      <c r="J25" s="289"/>
    </row>
    <row r="26" spans="1:14" x14ac:dyDescent="0.35">
      <c r="A26" s="291" t="s">
        <v>15</v>
      </c>
      <c r="B26" s="291"/>
      <c r="C26" s="291"/>
      <c r="D26" s="291"/>
      <c r="E26" s="291"/>
      <c r="F26" s="291"/>
      <c r="G26" s="291"/>
      <c r="H26" s="291"/>
      <c r="I26" s="291"/>
      <c r="J26" s="291"/>
    </row>
    <row r="27" spans="1:14" x14ac:dyDescent="0.35">
      <c r="A27" s="290" t="s">
        <v>16</v>
      </c>
      <c r="B27" s="290"/>
      <c r="C27" s="6">
        <v>0</v>
      </c>
      <c r="D27" s="5">
        <v>1</v>
      </c>
      <c r="E27" s="5">
        <v>2</v>
      </c>
      <c r="F27" s="5">
        <v>3</v>
      </c>
      <c r="G27" s="5">
        <v>5</v>
      </c>
      <c r="H27" s="5">
        <v>10</v>
      </c>
      <c r="I27" s="292" t="s">
        <v>3</v>
      </c>
      <c r="J27" s="292"/>
    </row>
    <row r="28" spans="1:14" ht="43.5" x14ac:dyDescent="0.35">
      <c r="A28" s="151" t="s">
        <v>17</v>
      </c>
      <c r="B28" s="5" t="s">
        <v>20</v>
      </c>
      <c r="C28" s="151"/>
      <c r="D28" s="151"/>
      <c r="E28" s="151"/>
      <c r="F28" s="151"/>
      <c r="G28" s="151"/>
      <c r="H28" s="151"/>
      <c r="I28" s="290"/>
      <c r="J28" s="290"/>
    </row>
    <row r="29" spans="1:14" ht="87" x14ac:dyDescent="0.35">
      <c r="A29" s="151" t="s">
        <v>18</v>
      </c>
      <c r="B29" s="5" t="s">
        <v>21</v>
      </c>
      <c r="C29" s="151"/>
      <c r="D29" s="151"/>
      <c r="E29" s="151"/>
      <c r="F29" s="151"/>
      <c r="G29" s="151"/>
      <c r="H29" s="151"/>
      <c r="I29" s="294"/>
      <c r="J29" s="296"/>
    </row>
    <row r="30" spans="1:14" ht="87" x14ac:dyDescent="0.35">
      <c r="A30" s="151" t="s">
        <v>19</v>
      </c>
      <c r="B30" s="7" t="s">
        <v>22</v>
      </c>
      <c r="C30" s="151"/>
      <c r="D30" s="151"/>
      <c r="E30" s="151"/>
      <c r="F30" s="151"/>
      <c r="G30" s="151"/>
      <c r="H30" s="151"/>
      <c r="I30" s="290"/>
      <c r="J30" s="290"/>
    </row>
    <row r="31" spans="1:14" ht="29" x14ac:dyDescent="0.35">
      <c r="A31" s="8"/>
      <c r="B31" s="5" t="s">
        <v>23</v>
      </c>
      <c r="C31" s="151"/>
      <c r="D31" s="151"/>
      <c r="E31" s="151"/>
      <c r="F31" s="151"/>
      <c r="G31" s="151"/>
      <c r="H31" s="151"/>
      <c r="I31" s="290"/>
      <c r="J31" s="290"/>
    </row>
    <row r="32" spans="1:14" ht="43.5" x14ac:dyDescent="0.35">
      <c r="A32" s="290" t="s">
        <v>24</v>
      </c>
      <c r="B32" s="5" t="s">
        <v>20</v>
      </c>
      <c r="C32" s="290"/>
      <c r="D32" s="290"/>
      <c r="E32" s="290"/>
      <c r="F32" s="290"/>
      <c r="G32" s="290"/>
      <c r="H32" s="290"/>
      <c r="I32" s="290"/>
      <c r="J32" s="290"/>
    </row>
    <row r="33" spans="1:10" ht="87" x14ac:dyDescent="0.35">
      <c r="A33" s="290"/>
      <c r="B33" s="5" t="s">
        <v>21</v>
      </c>
      <c r="C33" s="290"/>
      <c r="D33" s="290"/>
      <c r="E33" s="290"/>
      <c r="F33" s="290"/>
      <c r="G33" s="290"/>
      <c r="H33" s="290"/>
      <c r="I33" s="290"/>
      <c r="J33" s="290"/>
    </row>
    <row r="34" spans="1:10" ht="87" x14ac:dyDescent="0.35">
      <c r="A34" s="290"/>
      <c r="B34" s="7" t="s">
        <v>25</v>
      </c>
      <c r="C34" s="290"/>
      <c r="D34" s="290"/>
      <c r="E34" s="290"/>
      <c r="F34" s="290"/>
      <c r="G34" s="290"/>
      <c r="H34" s="290"/>
      <c r="I34" s="290"/>
      <c r="J34" s="290"/>
    </row>
    <row r="35" spans="1:10" ht="29" x14ac:dyDescent="0.35">
      <c r="A35" s="290"/>
      <c r="B35" s="5" t="s">
        <v>23</v>
      </c>
      <c r="C35" s="151"/>
      <c r="D35" s="151"/>
      <c r="E35" s="151"/>
      <c r="F35" s="151"/>
      <c r="G35" s="151"/>
      <c r="H35" s="151"/>
      <c r="I35" s="290"/>
      <c r="J35" s="290"/>
    </row>
    <row r="36" spans="1:10" ht="87" x14ac:dyDescent="0.35">
      <c r="A36" s="290" t="s">
        <v>26</v>
      </c>
      <c r="B36" s="5" t="s">
        <v>22</v>
      </c>
      <c r="C36" s="294" t="s">
        <v>587</v>
      </c>
      <c r="D36" s="295"/>
      <c r="E36" s="295"/>
      <c r="F36" s="295"/>
      <c r="G36" s="295"/>
      <c r="H36" s="295"/>
      <c r="I36" s="295"/>
      <c r="J36" s="296"/>
    </row>
    <row r="37" spans="1:10" ht="29" x14ac:dyDescent="0.35">
      <c r="A37" s="290"/>
      <c r="B37" s="5" t="s">
        <v>23</v>
      </c>
      <c r="C37" s="151"/>
      <c r="D37" s="151"/>
      <c r="E37" s="151"/>
      <c r="F37" s="151"/>
      <c r="G37" s="151"/>
      <c r="H37" s="151"/>
      <c r="I37" s="290"/>
      <c r="J37" s="290"/>
    </row>
    <row r="38" spans="1:10" ht="43.5" x14ac:dyDescent="0.35">
      <c r="A38" s="151" t="s">
        <v>13</v>
      </c>
      <c r="B38" s="294"/>
      <c r="C38" s="295"/>
      <c r="D38" s="295"/>
      <c r="E38" s="295"/>
      <c r="F38" s="295"/>
      <c r="G38" s="295"/>
      <c r="H38" s="295"/>
      <c r="I38" s="295"/>
      <c r="J38" s="296"/>
    </row>
  </sheetData>
  <mergeCells count="22">
    <mergeCell ref="I30:J30"/>
    <mergeCell ref="A1:M1"/>
    <mergeCell ref="A2:A3"/>
    <mergeCell ref="B2:M2"/>
    <mergeCell ref="B21:M21"/>
    <mergeCell ref="B22:M22"/>
    <mergeCell ref="A25:J25"/>
    <mergeCell ref="A26:J26"/>
    <mergeCell ref="A27:B27"/>
    <mergeCell ref="I27:J27"/>
    <mergeCell ref="I28:J28"/>
    <mergeCell ref="I29:J29"/>
    <mergeCell ref="A36:A37"/>
    <mergeCell ref="C36:J36"/>
    <mergeCell ref="I37:J37"/>
    <mergeCell ref="B38:J38"/>
    <mergeCell ref="I31:J31"/>
    <mergeCell ref="A32:A35"/>
    <mergeCell ref="C32:J32"/>
    <mergeCell ref="C33:J33"/>
    <mergeCell ref="C34:J34"/>
    <mergeCell ref="I35:J35"/>
  </mergeCells>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workbookViewId="0">
      <selection activeCell="N23" sqref="N23"/>
    </sheetView>
  </sheetViews>
  <sheetFormatPr defaultRowHeight="14.5" x14ac:dyDescent="0.35"/>
  <cols>
    <col min="1" max="1" width="27.453125" customWidth="1"/>
    <col min="13" max="13" width="22.26953125" customWidth="1"/>
  </cols>
  <sheetData>
    <row r="1" spans="1:16" x14ac:dyDescent="0.35">
      <c r="A1" s="289" t="s">
        <v>0</v>
      </c>
      <c r="B1" s="289"/>
      <c r="C1" s="289"/>
      <c r="D1" s="289"/>
      <c r="E1" s="289"/>
      <c r="F1" s="289"/>
      <c r="G1" s="289"/>
      <c r="H1" s="289"/>
      <c r="I1" s="289"/>
      <c r="J1" s="289"/>
      <c r="K1" s="289"/>
      <c r="L1" s="289"/>
      <c r="M1" s="289"/>
    </row>
    <row r="2" spans="1:16" x14ac:dyDescent="0.35">
      <c r="A2" s="290" t="s">
        <v>1</v>
      </c>
      <c r="B2" s="291" t="s">
        <v>2</v>
      </c>
      <c r="C2" s="291"/>
      <c r="D2" s="291"/>
      <c r="E2" s="291"/>
      <c r="F2" s="291"/>
      <c r="G2" s="291"/>
      <c r="H2" s="291"/>
      <c r="I2" s="291"/>
      <c r="J2" s="291"/>
      <c r="K2" s="291"/>
      <c r="L2" s="291"/>
      <c r="M2" s="291"/>
    </row>
    <row r="3" spans="1:16" x14ac:dyDescent="0.35">
      <c r="A3" s="290"/>
      <c r="B3" s="1">
        <v>0</v>
      </c>
      <c r="C3" s="1">
        <v>1</v>
      </c>
      <c r="D3" s="1">
        <v>2</v>
      </c>
      <c r="E3" s="1">
        <v>3</v>
      </c>
      <c r="F3" s="1">
        <v>4</v>
      </c>
      <c r="G3" s="1">
        <v>5</v>
      </c>
      <c r="H3" s="1">
        <v>6</v>
      </c>
      <c r="I3" s="1">
        <v>7</v>
      </c>
      <c r="J3" s="1">
        <v>8</v>
      </c>
      <c r="K3" s="1">
        <v>9</v>
      </c>
      <c r="L3" s="1">
        <v>10</v>
      </c>
      <c r="M3" s="2" t="s">
        <v>3</v>
      </c>
    </row>
    <row r="4" spans="1:16" ht="22.5" customHeight="1" x14ac:dyDescent="0.35">
      <c r="A4" s="3" t="s">
        <v>4</v>
      </c>
      <c r="B4" s="63">
        <f>SUM(B5:B7)</f>
        <v>0</v>
      </c>
      <c r="C4" s="63">
        <f t="shared" ref="C4:L4" si="0">SUM(C5:C7)</f>
        <v>0</v>
      </c>
      <c r="D4" s="63">
        <f t="shared" si="0"/>
        <v>0</v>
      </c>
      <c r="E4" s="63">
        <f t="shared" si="0"/>
        <v>0</v>
      </c>
      <c r="F4" s="63">
        <f t="shared" si="0"/>
        <v>0</v>
      </c>
      <c r="G4" s="63">
        <f t="shared" si="0"/>
        <v>0</v>
      </c>
      <c r="H4" s="63">
        <f t="shared" si="0"/>
        <v>0</v>
      </c>
      <c r="I4" s="63">
        <f t="shared" si="0"/>
        <v>0</v>
      </c>
      <c r="J4" s="63">
        <f t="shared" si="0"/>
        <v>0</v>
      </c>
      <c r="K4" s="63">
        <f t="shared" si="0"/>
        <v>0</v>
      </c>
      <c r="L4" s="63">
        <f t="shared" si="0"/>
        <v>0</v>
      </c>
      <c r="M4" s="63">
        <f>SUM(B4:L4)</f>
        <v>0</v>
      </c>
    </row>
    <row r="5" spans="1:16" ht="19.5" customHeight="1" x14ac:dyDescent="0.35">
      <c r="A5" s="5" t="s">
        <v>5</v>
      </c>
      <c r="B5" s="63">
        <v>0</v>
      </c>
      <c r="C5" s="63">
        <v>0</v>
      </c>
      <c r="D5" s="63">
        <v>0</v>
      </c>
      <c r="E5" s="63">
        <v>0</v>
      </c>
      <c r="F5" s="63">
        <v>0</v>
      </c>
      <c r="G5" s="63">
        <v>0</v>
      </c>
      <c r="H5" s="63">
        <v>0</v>
      </c>
      <c r="I5" s="63">
        <v>0</v>
      </c>
      <c r="J5" s="63">
        <v>0</v>
      </c>
      <c r="K5" s="63">
        <v>0</v>
      </c>
      <c r="L5" s="63">
        <v>0</v>
      </c>
      <c r="M5" s="63">
        <f t="shared" ref="M5:M20" si="1">SUM(B5:L5)</f>
        <v>0</v>
      </c>
    </row>
    <row r="6" spans="1:16" x14ac:dyDescent="0.35">
      <c r="A6" s="5" t="s">
        <v>6</v>
      </c>
      <c r="B6" s="63">
        <v>0</v>
      </c>
      <c r="C6" s="63">
        <v>0</v>
      </c>
      <c r="D6" s="63">
        <v>0</v>
      </c>
      <c r="E6" s="63">
        <v>0</v>
      </c>
      <c r="F6" s="63">
        <v>0</v>
      </c>
      <c r="G6" s="63">
        <v>0</v>
      </c>
      <c r="H6" s="63">
        <v>0</v>
      </c>
      <c r="I6" s="63">
        <v>0</v>
      </c>
      <c r="J6" s="63">
        <v>0</v>
      </c>
      <c r="K6" s="63">
        <v>0</v>
      </c>
      <c r="L6" s="63">
        <v>0</v>
      </c>
      <c r="M6" s="63">
        <f t="shared" si="1"/>
        <v>0</v>
      </c>
    </row>
    <row r="7" spans="1:16" ht="36" customHeight="1" x14ac:dyDescent="0.35">
      <c r="A7" s="5" t="s">
        <v>7</v>
      </c>
      <c r="B7" s="63">
        <v>0</v>
      </c>
      <c r="C7" s="63">
        <v>0</v>
      </c>
      <c r="D7" s="63">
        <v>0</v>
      </c>
      <c r="E7" s="63">
        <v>0</v>
      </c>
      <c r="F7" s="63">
        <v>0</v>
      </c>
      <c r="G7" s="63">
        <v>0</v>
      </c>
      <c r="H7" s="63">
        <v>0</v>
      </c>
      <c r="I7" s="63">
        <v>0</v>
      </c>
      <c r="J7" s="63">
        <v>0</v>
      </c>
      <c r="K7" s="63">
        <v>0</v>
      </c>
      <c r="L7" s="63">
        <v>0</v>
      </c>
      <c r="M7" s="63">
        <f t="shared" si="1"/>
        <v>0</v>
      </c>
    </row>
    <row r="8" spans="1:16" ht="25.5" customHeight="1" x14ac:dyDescent="0.35">
      <c r="A8" s="3" t="s">
        <v>8</v>
      </c>
      <c r="B8" s="13">
        <f>SUM(B9:B11)</f>
        <v>0.246</v>
      </c>
      <c r="C8" s="13">
        <f t="shared" ref="C8:L8" si="2">SUM(C9:C11)</f>
        <v>1</v>
      </c>
      <c r="D8" s="13">
        <f t="shared" si="2"/>
        <v>1</v>
      </c>
      <c r="E8" s="13">
        <f t="shared" si="2"/>
        <v>0</v>
      </c>
      <c r="F8" s="13">
        <f t="shared" si="2"/>
        <v>0</v>
      </c>
      <c r="G8" s="13">
        <f t="shared" si="2"/>
        <v>0</v>
      </c>
      <c r="H8" s="13">
        <f t="shared" si="2"/>
        <v>0</v>
      </c>
      <c r="I8" s="13">
        <f t="shared" si="2"/>
        <v>0</v>
      </c>
      <c r="J8" s="13">
        <f t="shared" si="2"/>
        <v>0</v>
      </c>
      <c r="K8" s="13">
        <f t="shared" si="2"/>
        <v>0</v>
      </c>
      <c r="L8" s="13">
        <f t="shared" si="2"/>
        <v>0</v>
      </c>
      <c r="M8" s="63">
        <f t="shared" si="1"/>
        <v>2.246</v>
      </c>
    </row>
    <row r="9" spans="1:16" ht="24" customHeight="1" x14ac:dyDescent="0.35">
      <c r="A9" s="5" t="s">
        <v>5</v>
      </c>
      <c r="B9" s="13">
        <v>0.246</v>
      </c>
      <c r="C9" s="13">
        <v>1</v>
      </c>
      <c r="D9" s="13">
        <v>1</v>
      </c>
      <c r="E9" s="13">
        <v>0</v>
      </c>
      <c r="F9" s="13">
        <v>0</v>
      </c>
      <c r="G9" s="13">
        <v>0</v>
      </c>
      <c r="H9" s="13">
        <v>0</v>
      </c>
      <c r="I9" s="13">
        <v>0</v>
      </c>
      <c r="J9" s="13">
        <v>0</v>
      </c>
      <c r="K9" s="13">
        <v>0</v>
      </c>
      <c r="L9" s="13">
        <v>0</v>
      </c>
      <c r="M9" s="63">
        <f t="shared" si="1"/>
        <v>2.246</v>
      </c>
    </row>
    <row r="10" spans="1:16" x14ac:dyDescent="0.35">
      <c r="A10" s="5" t="s">
        <v>6</v>
      </c>
      <c r="B10" s="20">
        <v>0</v>
      </c>
      <c r="C10" s="13">
        <v>0</v>
      </c>
      <c r="D10" s="13">
        <v>0</v>
      </c>
      <c r="E10" s="13">
        <v>0</v>
      </c>
      <c r="F10" s="13">
        <v>0</v>
      </c>
      <c r="G10" s="13">
        <v>0</v>
      </c>
      <c r="H10" s="13">
        <v>0</v>
      </c>
      <c r="I10" s="13">
        <v>0</v>
      </c>
      <c r="J10" s="13">
        <v>0</v>
      </c>
      <c r="K10" s="13">
        <v>0</v>
      </c>
      <c r="L10" s="13">
        <v>0</v>
      </c>
      <c r="M10" s="63">
        <f t="shared" si="1"/>
        <v>0</v>
      </c>
    </row>
    <row r="11" spans="1:16" ht="33.75" customHeight="1" x14ac:dyDescent="0.35">
      <c r="A11" s="5" t="s">
        <v>7</v>
      </c>
      <c r="B11" s="24">
        <v>0</v>
      </c>
      <c r="C11" s="13">
        <v>0</v>
      </c>
      <c r="D11" s="13">
        <v>0</v>
      </c>
      <c r="E11" s="13">
        <v>0</v>
      </c>
      <c r="F11" s="13">
        <v>0</v>
      </c>
      <c r="G11" s="13">
        <v>0</v>
      </c>
      <c r="H11" s="13">
        <v>0</v>
      </c>
      <c r="I11" s="13">
        <v>0</v>
      </c>
      <c r="J11" s="13">
        <v>0</v>
      </c>
      <c r="K11" s="13">
        <v>0</v>
      </c>
      <c r="L11" s="13">
        <v>0</v>
      </c>
      <c r="M11" s="63">
        <f t="shared" si="1"/>
        <v>0</v>
      </c>
    </row>
    <row r="12" spans="1:16" ht="21" customHeight="1" x14ac:dyDescent="0.35">
      <c r="A12" s="3" t="s">
        <v>11</v>
      </c>
      <c r="B12" s="13">
        <f>SUM(B13:B15)</f>
        <v>-0.245</v>
      </c>
      <c r="C12" s="13">
        <f t="shared" ref="C12:L12" si="3">SUM(C13:C15)</f>
        <v>-1</v>
      </c>
      <c r="D12" s="13">
        <f t="shared" si="3"/>
        <v>-1</v>
      </c>
      <c r="E12" s="13">
        <f t="shared" si="3"/>
        <v>0</v>
      </c>
      <c r="F12" s="13">
        <f t="shared" si="3"/>
        <v>0</v>
      </c>
      <c r="G12" s="13">
        <f t="shared" si="3"/>
        <v>0</v>
      </c>
      <c r="H12" s="13">
        <f t="shared" si="3"/>
        <v>0</v>
      </c>
      <c r="I12" s="13">
        <f t="shared" si="3"/>
        <v>0</v>
      </c>
      <c r="J12" s="13">
        <f t="shared" si="3"/>
        <v>0</v>
      </c>
      <c r="K12" s="13">
        <f t="shared" si="3"/>
        <v>0</v>
      </c>
      <c r="L12" s="13">
        <f t="shared" si="3"/>
        <v>0</v>
      </c>
      <c r="M12" s="63">
        <f t="shared" si="1"/>
        <v>-2.2450000000000001</v>
      </c>
    </row>
    <row r="13" spans="1:16" ht="18.75" customHeight="1" x14ac:dyDescent="0.35">
      <c r="A13" s="5" t="s">
        <v>5</v>
      </c>
      <c r="B13" s="13">
        <v>-0.245</v>
      </c>
      <c r="C13" s="13">
        <v>-1</v>
      </c>
      <c r="D13" s="13">
        <v>-1</v>
      </c>
      <c r="E13" s="13">
        <v>0</v>
      </c>
      <c r="F13" s="13">
        <v>0</v>
      </c>
      <c r="G13" s="13">
        <v>0</v>
      </c>
      <c r="H13" s="13">
        <v>0</v>
      </c>
      <c r="I13" s="13">
        <v>0</v>
      </c>
      <c r="J13" s="13">
        <v>0</v>
      </c>
      <c r="K13" s="13">
        <v>0</v>
      </c>
      <c r="L13" s="13">
        <v>0</v>
      </c>
      <c r="M13" s="63">
        <f t="shared" si="1"/>
        <v>-2.2450000000000001</v>
      </c>
    </row>
    <row r="14" spans="1:16" x14ac:dyDescent="0.35">
      <c r="A14" s="5" t="s">
        <v>6</v>
      </c>
      <c r="B14" s="13">
        <v>0</v>
      </c>
      <c r="C14" s="13">
        <v>0</v>
      </c>
      <c r="D14" s="13">
        <v>0</v>
      </c>
      <c r="E14" s="13">
        <v>0</v>
      </c>
      <c r="F14" s="13">
        <v>0</v>
      </c>
      <c r="G14" s="13">
        <v>0</v>
      </c>
      <c r="H14" s="13">
        <v>0</v>
      </c>
      <c r="I14" s="13">
        <v>0</v>
      </c>
      <c r="J14" s="13">
        <v>0</v>
      </c>
      <c r="K14" s="13">
        <v>0</v>
      </c>
      <c r="L14" s="13">
        <v>0</v>
      </c>
      <c r="M14" s="63">
        <f t="shared" si="1"/>
        <v>0</v>
      </c>
    </row>
    <row r="15" spans="1:16" ht="30" customHeight="1" x14ac:dyDescent="0.35">
      <c r="A15" s="5" t="s">
        <v>7</v>
      </c>
      <c r="B15" s="13">
        <v>0</v>
      </c>
      <c r="C15" s="13">
        <v>0</v>
      </c>
      <c r="D15" s="13">
        <v>0</v>
      </c>
      <c r="E15" s="13">
        <v>0</v>
      </c>
      <c r="F15" s="13">
        <v>0</v>
      </c>
      <c r="G15" s="13">
        <v>0</v>
      </c>
      <c r="H15" s="13">
        <v>0</v>
      </c>
      <c r="I15" s="13">
        <v>0</v>
      </c>
      <c r="J15" s="13">
        <v>0</v>
      </c>
      <c r="K15" s="13">
        <v>0</v>
      </c>
      <c r="L15" s="13">
        <v>0</v>
      </c>
      <c r="M15" s="63">
        <f t="shared" si="1"/>
        <v>0</v>
      </c>
    </row>
    <row r="16" spans="1:16" ht="54.75" customHeight="1" x14ac:dyDescent="0.35">
      <c r="A16" s="3" t="s">
        <v>9</v>
      </c>
      <c r="B16" s="13">
        <v>1</v>
      </c>
      <c r="C16" s="13">
        <v>7</v>
      </c>
      <c r="D16" s="13">
        <v>6</v>
      </c>
      <c r="E16" s="13">
        <v>0</v>
      </c>
      <c r="F16" s="13">
        <v>0</v>
      </c>
      <c r="G16" s="13">
        <v>0</v>
      </c>
      <c r="H16" s="13">
        <v>0</v>
      </c>
      <c r="I16" s="13">
        <v>0</v>
      </c>
      <c r="J16" s="13">
        <v>0</v>
      </c>
      <c r="K16" s="13">
        <v>0</v>
      </c>
      <c r="L16" s="13">
        <v>0</v>
      </c>
      <c r="M16" s="63">
        <f t="shared" si="1"/>
        <v>14</v>
      </c>
      <c r="P16" s="23"/>
    </row>
    <row r="17" spans="1:13" ht="41.25" customHeight="1" x14ac:dyDescent="0.35">
      <c r="A17" s="3" t="s">
        <v>10</v>
      </c>
      <c r="B17" s="63">
        <f>SUM(B18:B20)</f>
        <v>0</v>
      </c>
      <c r="C17" s="63">
        <v>0</v>
      </c>
      <c r="D17" s="63">
        <v>0</v>
      </c>
      <c r="E17" s="63">
        <v>0</v>
      </c>
      <c r="F17" s="63">
        <v>0</v>
      </c>
      <c r="G17" s="63">
        <v>0</v>
      </c>
      <c r="H17" s="63">
        <v>0</v>
      </c>
      <c r="I17" s="63">
        <v>0</v>
      </c>
      <c r="J17" s="63">
        <v>0</v>
      </c>
      <c r="K17" s="63">
        <v>0</v>
      </c>
      <c r="L17" s="63">
        <v>0</v>
      </c>
      <c r="M17" s="63">
        <f t="shared" si="1"/>
        <v>0</v>
      </c>
    </row>
    <row r="18" spans="1:13" x14ac:dyDescent="0.35">
      <c r="A18" s="5" t="s">
        <v>5</v>
      </c>
      <c r="B18" s="63">
        <v>0</v>
      </c>
      <c r="C18" s="63">
        <v>0</v>
      </c>
      <c r="D18" s="63">
        <v>0</v>
      </c>
      <c r="E18" s="63">
        <v>0</v>
      </c>
      <c r="F18" s="63">
        <v>0</v>
      </c>
      <c r="G18" s="63">
        <v>0</v>
      </c>
      <c r="H18" s="63">
        <v>0</v>
      </c>
      <c r="I18" s="63">
        <v>0</v>
      </c>
      <c r="J18" s="63">
        <v>0</v>
      </c>
      <c r="K18" s="63">
        <v>0</v>
      </c>
      <c r="L18" s="63">
        <v>0</v>
      </c>
      <c r="M18" s="63">
        <f t="shared" si="1"/>
        <v>0</v>
      </c>
    </row>
    <row r="19" spans="1:13" x14ac:dyDescent="0.35">
      <c r="A19" s="5" t="s">
        <v>6</v>
      </c>
      <c r="B19" s="63">
        <v>0</v>
      </c>
      <c r="C19" s="63">
        <v>0</v>
      </c>
      <c r="D19" s="63">
        <v>0</v>
      </c>
      <c r="E19" s="63">
        <v>0</v>
      </c>
      <c r="F19" s="63">
        <v>0</v>
      </c>
      <c r="G19" s="63">
        <v>0</v>
      </c>
      <c r="H19" s="63">
        <v>0</v>
      </c>
      <c r="I19" s="63">
        <v>0</v>
      </c>
      <c r="J19" s="63">
        <v>0</v>
      </c>
      <c r="K19" s="63">
        <v>0</v>
      </c>
      <c r="L19" s="63">
        <v>0</v>
      </c>
      <c r="M19" s="63">
        <f t="shared" si="1"/>
        <v>0</v>
      </c>
    </row>
    <row r="20" spans="1:13" ht="27" customHeight="1" x14ac:dyDescent="0.35">
      <c r="A20" s="5" t="s">
        <v>7</v>
      </c>
      <c r="B20" s="63">
        <v>0</v>
      </c>
      <c r="C20" s="63">
        <v>0</v>
      </c>
      <c r="D20" s="63">
        <v>0</v>
      </c>
      <c r="E20" s="63">
        <v>0</v>
      </c>
      <c r="F20" s="63">
        <v>0</v>
      </c>
      <c r="G20" s="63">
        <v>0</v>
      </c>
      <c r="H20" s="63">
        <v>0</v>
      </c>
      <c r="I20" s="63">
        <v>0</v>
      </c>
      <c r="J20" s="63">
        <v>0</v>
      </c>
      <c r="K20" s="63">
        <v>0</v>
      </c>
      <c r="L20" s="63">
        <v>0</v>
      </c>
      <c r="M20" s="63">
        <f t="shared" si="1"/>
        <v>0</v>
      </c>
    </row>
    <row r="21" spans="1:13" x14ac:dyDescent="0.35">
      <c r="A21" s="5" t="s">
        <v>12</v>
      </c>
      <c r="B21" s="290" t="s">
        <v>256</v>
      </c>
      <c r="C21" s="290"/>
      <c r="D21" s="290"/>
      <c r="E21" s="290"/>
      <c r="F21" s="290"/>
      <c r="G21" s="290"/>
      <c r="H21" s="290"/>
      <c r="I21" s="290"/>
      <c r="J21" s="290"/>
      <c r="K21" s="290"/>
      <c r="L21" s="290"/>
      <c r="M21" s="290"/>
    </row>
    <row r="22" spans="1:13" ht="43.5" x14ac:dyDescent="0.35">
      <c r="A22" s="5" t="s">
        <v>13</v>
      </c>
      <c r="B22" s="290"/>
      <c r="C22" s="290"/>
      <c r="D22" s="290"/>
      <c r="E22" s="290"/>
      <c r="F22" s="290"/>
      <c r="G22" s="290"/>
      <c r="H22" s="290"/>
      <c r="I22" s="290"/>
      <c r="J22" s="290"/>
      <c r="K22" s="290"/>
      <c r="L22" s="290"/>
      <c r="M22" s="290"/>
    </row>
    <row r="25" spans="1:13" x14ac:dyDescent="0.35">
      <c r="A25" s="289" t="s">
        <v>14</v>
      </c>
      <c r="B25" s="289"/>
      <c r="C25" s="289"/>
      <c r="D25" s="289"/>
      <c r="E25" s="289"/>
      <c r="F25" s="289"/>
      <c r="G25" s="289"/>
      <c r="H25" s="289"/>
      <c r="I25" s="289"/>
      <c r="J25" s="289"/>
    </row>
    <row r="26" spans="1:13" x14ac:dyDescent="0.35">
      <c r="A26" s="291" t="s">
        <v>15</v>
      </c>
      <c r="B26" s="291"/>
      <c r="C26" s="291"/>
      <c r="D26" s="291"/>
      <c r="E26" s="291"/>
      <c r="F26" s="291"/>
      <c r="G26" s="291"/>
      <c r="H26" s="291"/>
      <c r="I26" s="291"/>
      <c r="J26" s="291"/>
    </row>
    <row r="27" spans="1:13" x14ac:dyDescent="0.35">
      <c r="A27" s="290" t="s">
        <v>16</v>
      </c>
      <c r="B27" s="290"/>
      <c r="C27" s="6">
        <v>0</v>
      </c>
      <c r="D27" s="5">
        <v>1</v>
      </c>
      <c r="E27" s="5">
        <v>2</v>
      </c>
      <c r="F27" s="5">
        <v>3</v>
      </c>
      <c r="G27" s="5">
        <v>5</v>
      </c>
      <c r="H27" s="5">
        <v>10</v>
      </c>
      <c r="I27" s="292" t="s">
        <v>3</v>
      </c>
      <c r="J27" s="292"/>
    </row>
    <row r="28" spans="1:13" ht="43.5" x14ac:dyDescent="0.35">
      <c r="A28" s="20" t="s">
        <v>17</v>
      </c>
      <c r="B28" s="5" t="s">
        <v>20</v>
      </c>
      <c r="C28" s="20"/>
      <c r="D28" s="20"/>
      <c r="E28" s="20"/>
      <c r="F28" s="20"/>
      <c r="G28" s="20"/>
      <c r="H28" s="20"/>
      <c r="I28" s="290"/>
      <c r="J28" s="290"/>
    </row>
    <row r="29" spans="1:13" ht="87" x14ac:dyDescent="0.35">
      <c r="A29" s="20" t="s">
        <v>18</v>
      </c>
      <c r="B29" s="5" t="s">
        <v>21</v>
      </c>
      <c r="C29" s="20"/>
      <c r="D29" s="20"/>
      <c r="E29" s="20"/>
      <c r="F29" s="20"/>
      <c r="G29" s="20"/>
      <c r="H29" s="20"/>
      <c r="I29" s="294"/>
      <c r="J29" s="296"/>
    </row>
    <row r="30" spans="1:13" ht="87" x14ac:dyDescent="0.35">
      <c r="A30" s="20" t="s">
        <v>19</v>
      </c>
      <c r="B30" s="7" t="s">
        <v>22</v>
      </c>
      <c r="C30" s="20"/>
      <c r="D30" s="20"/>
      <c r="E30" s="20"/>
      <c r="F30" s="20"/>
      <c r="G30" s="20"/>
      <c r="H30" s="20"/>
      <c r="I30" s="290"/>
      <c r="J30" s="290"/>
    </row>
    <row r="31" spans="1:13" ht="29" x14ac:dyDescent="0.35">
      <c r="A31" s="8"/>
      <c r="B31" s="5" t="s">
        <v>23</v>
      </c>
      <c r="C31" s="20"/>
      <c r="D31" s="20"/>
      <c r="E31" s="20"/>
      <c r="F31" s="20"/>
      <c r="G31" s="20"/>
      <c r="H31" s="20"/>
      <c r="I31" s="290"/>
      <c r="J31" s="290"/>
    </row>
    <row r="32" spans="1:13" ht="43.5" x14ac:dyDescent="0.35">
      <c r="A32" s="290" t="s">
        <v>24</v>
      </c>
      <c r="B32" s="5" t="s">
        <v>20</v>
      </c>
      <c r="C32" s="290"/>
      <c r="D32" s="290"/>
      <c r="E32" s="290"/>
      <c r="F32" s="290"/>
      <c r="G32" s="290"/>
      <c r="H32" s="290"/>
      <c r="I32" s="290"/>
      <c r="J32" s="290"/>
    </row>
    <row r="33" spans="1:10" ht="87" x14ac:dyDescent="0.35">
      <c r="A33" s="290"/>
      <c r="B33" s="5" t="s">
        <v>21</v>
      </c>
      <c r="C33" s="290"/>
      <c r="D33" s="290"/>
      <c r="E33" s="290"/>
      <c r="F33" s="290"/>
      <c r="G33" s="290"/>
      <c r="H33" s="290"/>
      <c r="I33" s="290"/>
      <c r="J33" s="290"/>
    </row>
    <row r="34" spans="1:10" ht="87" x14ac:dyDescent="0.35">
      <c r="A34" s="290"/>
      <c r="B34" s="7" t="s">
        <v>25</v>
      </c>
      <c r="C34" s="290"/>
      <c r="D34" s="290"/>
      <c r="E34" s="290"/>
      <c r="F34" s="290"/>
      <c r="G34" s="290"/>
      <c r="H34" s="290"/>
      <c r="I34" s="290"/>
      <c r="J34" s="290"/>
    </row>
    <row r="35" spans="1:10" ht="29" x14ac:dyDescent="0.35">
      <c r="A35" s="290"/>
      <c r="B35" s="5" t="s">
        <v>23</v>
      </c>
      <c r="C35" s="20"/>
      <c r="D35" s="20"/>
      <c r="E35" s="20"/>
      <c r="F35" s="20"/>
      <c r="G35" s="20"/>
      <c r="H35" s="20"/>
      <c r="I35" s="290"/>
      <c r="J35" s="290"/>
    </row>
    <row r="36" spans="1:10" ht="87" x14ac:dyDescent="0.35">
      <c r="A36" s="290" t="s">
        <v>26</v>
      </c>
      <c r="B36" s="5" t="s">
        <v>22</v>
      </c>
      <c r="C36" s="294"/>
      <c r="D36" s="295"/>
      <c r="E36" s="295"/>
      <c r="F36" s="295"/>
      <c r="G36" s="295"/>
      <c r="H36" s="295"/>
      <c r="I36" s="295"/>
      <c r="J36" s="296"/>
    </row>
    <row r="37" spans="1:10" ht="29" x14ac:dyDescent="0.35">
      <c r="A37" s="290"/>
      <c r="B37" s="5" t="s">
        <v>23</v>
      </c>
      <c r="C37" s="20"/>
      <c r="D37" s="20"/>
      <c r="E37" s="20"/>
      <c r="F37" s="20"/>
      <c r="G37" s="20"/>
      <c r="H37" s="20"/>
      <c r="I37" s="290"/>
      <c r="J37" s="290"/>
    </row>
    <row r="38" spans="1:10" ht="43.5" x14ac:dyDescent="0.35">
      <c r="A38" s="20" t="s">
        <v>13</v>
      </c>
      <c r="B38" s="294"/>
      <c r="C38" s="295"/>
      <c r="D38" s="295"/>
      <c r="E38" s="295"/>
      <c r="F38" s="295"/>
      <c r="G38" s="295"/>
      <c r="H38" s="295"/>
      <c r="I38" s="295"/>
      <c r="J38" s="296"/>
    </row>
  </sheetData>
  <mergeCells count="22">
    <mergeCell ref="A36:A37"/>
    <mergeCell ref="C36:J36"/>
    <mergeCell ref="I37:J37"/>
    <mergeCell ref="B38:J38"/>
    <mergeCell ref="I31:J31"/>
    <mergeCell ref="A32:A35"/>
    <mergeCell ref="C32:J32"/>
    <mergeCell ref="C33:J33"/>
    <mergeCell ref="C34:J34"/>
    <mergeCell ref="I35:J35"/>
    <mergeCell ref="I30:J30"/>
    <mergeCell ref="A1:M1"/>
    <mergeCell ref="A2:A3"/>
    <mergeCell ref="B2:M2"/>
    <mergeCell ref="B21:M21"/>
    <mergeCell ref="B22:M22"/>
    <mergeCell ref="A25:J25"/>
    <mergeCell ref="A26:J26"/>
    <mergeCell ref="A27:B27"/>
    <mergeCell ref="I27:J27"/>
    <mergeCell ref="I28:J28"/>
    <mergeCell ref="I29:J29"/>
  </mergeCell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38"/>
  <sheetViews>
    <sheetView zoomScale="70" zoomScaleNormal="70" workbookViewId="0">
      <selection activeCell="C36" sqref="C36:J36"/>
    </sheetView>
  </sheetViews>
  <sheetFormatPr defaultRowHeight="14.5" x14ac:dyDescent="0.35"/>
  <cols>
    <col min="1" max="1" width="25.453125" customWidth="1"/>
  </cols>
  <sheetData>
    <row r="1" spans="1:16" x14ac:dyDescent="0.35">
      <c r="A1" s="289"/>
      <c r="B1" s="289"/>
      <c r="C1" s="289"/>
      <c r="D1" s="289"/>
      <c r="E1" s="289"/>
      <c r="F1" s="289"/>
      <c r="G1" s="289"/>
      <c r="H1" s="289"/>
      <c r="I1" s="289"/>
      <c r="J1" s="289"/>
      <c r="K1" s="289"/>
      <c r="L1" s="289"/>
      <c r="M1" s="289"/>
    </row>
    <row r="2" spans="1:16" x14ac:dyDescent="0.35">
      <c r="A2" s="290" t="s">
        <v>1</v>
      </c>
      <c r="B2" s="291" t="s">
        <v>2</v>
      </c>
      <c r="C2" s="291"/>
      <c r="D2" s="291"/>
      <c r="E2" s="291"/>
      <c r="F2" s="291"/>
      <c r="G2" s="291"/>
      <c r="H2" s="291"/>
      <c r="I2" s="291"/>
      <c r="J2" s="291"/>
      <c r="K2" s="291"/>
      <c r="L2" s="291"/>
      <c r="M2" s="291"/>
    </row>
    <row r="3" spans="1:16" ht="29" x14ac:dyDescent="0.35">
      <c r="A3" s="290"/>
      <c r="B3" s="1">
        <v>0</v>
      </c>
      <c r="C3" s="1">
        <v>1</v>
      </c>
      <c r="D3" s="1">
        <v>2</v>
      </c>
      <c r="E3" s="1">
        <v>3</v>
      </c>
      <c r="F3" s="1">
        <v>4</v>
      </c>
      <c r="G3" s="1">
        <v>5</v>
      </c>
      <c r="H3" s="1">
        <v>6</v>
      </c>
      <c r="I3" s="1">
        <v>7</v>
      </c>
      <c r="J3" s="1">
        <v>8</v>
      </c>
      <c r="K3" s="1">
        <v>9</v>
      </c>
      <c r="L3" s="1">
        <v>10</v>
      </c>
      <c r="M3" s="2" t="s">
        <v>3</v>
      </c>
    </row>
    <row r="4" spans="1:16" x14ac:dyDescent="0.35">
      <c r="A4" s="3" t="s">
        <v>4</v>
      </c>
      <c r="B4" s="152">
        <f>SUM(B5:B7)</f>
        <v>0</v>
      </c>
      <c r="C4" s="152">
        <f t="shared" ref="C4:L4" si="0">SUM(C5:C7)</f>
        <v>0</v>
      </c>
      <c r="D4" s="152">
        <f t="shared" si="0"/>
        <v>0</v>
      </c>
      <c r="E4" s="152">
        <f t="shared" si="0"/>
        <v>0</v>
      </c>
      <c r="F4" s="152">
        <f t="shared" si="0"/>
        <v>0</v>
      </c>
      <c r="G4" s="152">
        <f t="shared" si="0"/>
        <v>0</v>
      </c>
      <c r="H4" s="152">
        <f t="shared" si="0"/>
        <v>0</v>
      </c>
      <c r="I4" s="152">
        <f t="shared" si="0"/>
        <v>0</v>
      </c>
      <c r="J4" s="152">
        <f t="shared" si="0"/>
        <v>0</v>
      </c>
      <c r="K4" s="152">
        <f t="shared" si="0"/>
        <v>0</v>
      </c>
      <c r="L4" s="152">
        <f t="shared" si="0"/>
        <v>0</v>
      </c>
      <c r="M4" s="152">
        <f>SUM(B4:L4)</f>
        <v>0</v>
      </c>
    </row>
    <row r="5" spans="1:16" x14ac:dyDescent="0.35">
      <c r="A5" s="5" t="s">
        <v>5</v>
      </c>
      <c r="B5" s="152">
        <v>0</v>
      </c>
      <c r="C5" s="152">
        <v>0</v>
      </c>
      <c r="D5" s="152">
        <v>0</v>
      </c>
      <c r="E5" s="152">
        <v>0</v>
      </c>
      <c r="F5" s="152">
        <v>0</v>
      </c>
      <c r="G5" s="152">
        <v>0</v>
      </c>
      <c r="H5" s="152">
        <v>0</v>
      </c>
      <c r="I5" s="152">
        <v>0</v>
      </c>
      <c r="J5" s="152">
        <v>0</v>
      </c>
      <c r="K5" s="152">
        <v>0</v>
      </c>
      <c r="L5" s="152">
        <v>0</v>
      </c>
      <c r="M5" s="152">
        <f t="shared" ref="M5:M20" si="1">SUM(B5:L5)</f>
        <v>0</v>
      </c>
    </row>
    <row r="6" spans="1:16" x14ac:dyDescent="0.35">
      <c r="A6" s="5" t="s">
        <v>6</v>
      </c>
      <c r="B6" s="152">
        <v>0</v>
      </c>
      <c r="C6" s="152">
        <v>0</v>
      </c>
      <c r="D6" s="152">
        <v>0</v>
      </c>
      <c r="E6" s="152">
        <v>0</v>
      </c>
      <c r="F6" s="152">
        <v>0</v>
      </c>
      <c r="G6" s="152">
        <v>0</v>
      </c>
      <c r="H6" s="152">
        <v>0</v>
      </c>
      <c r="I6" s="152">
        <v>0</v>
      </c>
      <c r="J6" s="152">
        <v>0</v>
      </c>
      <c r="K6" s="152">
        <v>0</v>
      </c>
      <c r="L6" s="152">
        <v>0</v>
      </c>
      <c r="M6" s="152">
        <f t="shared" si="1"/>
        <v>0</v>
      </c>
    </row>
    <row r="7" spans="1:16" ht="29" x14ac:dyDescent="0.35">
      <c r="A7" s="5" t="s">
        <v>7</v>
      </c>
      <c r="B7" s="152">
        <v>0</v>
      </c>
      <c r="C7" s="152">
        <v>0</v>
      </c>
      <c r="D7" s="152">
        <v>0</v>
      </c>
      <c r="E7" s="152">
        <v>0</v>
      </c>
      <c r="F7" s="152">
        <v>0</v>
      </c>
      <c r="G7" s="152">
        <v>0</v>
      </c>
      <c r="H7" s="152">
        <v>0</v>
      </c>
      <c r="I7" s="152">
        <v>0</v>
      </c>
      <c r="J7" s="152">
        <v>0</v>
      </c>
      <c r="K7" s="152">
        <v>0</v>
      </c>
      <c r="L7" s="152">
        <v>0</v>
      </c>
      <c r="M7" s="152">
        <f t="shared" si="1"/>
        <v>0</v>
      </c>
    </row>
    <row r="8" spans="1:16" x14ac:dyDescent="0.35">
      <c r="A8" s="3" t="s">
        <v>8</v>
      </c>
      <c r="B8" s="152">
        <f>SUM(B9:B11)</f>
        <v>0.45</v>
      </c>
      <c r="C8" s="152">
        <f t="shared" ref="C8:L8" si="2">SUM(C9:C11)</f>
        <v>1.3699999999999999</v>
      </c>
      <c r="D8" s="152">
        <f t="shared" si="2"/>
        <v>0.71</v>
      </c>
      <c r="E8" s="152">
        <f t="shared" si="2"/>
        <v>0.91999999999999993</v>
      </c>
      <c r="F8" s="152">
        <f t="shared" si="2"/>
        <v>0.71</v>
      </c>
      <c r="G8" s="152">
        <f t="shared" si="2"/>
        <v>0.72</v>
      </c>
      <c r="H8" s="152">
        <f t="shared" si="2"/>
        <v>0.25</v>
      </c>
      <c r="I8" s="152">
        <f t="shared" si="2"/>
        <v>0.19</v>
      </c>
      <c r="J8" s="152">
        <f t="shared" si="2"/>
        <v>0.19</v>
      </c>
      <c r="K8" s="152">
        <f t="shared" si="2"/>
        <v>0.24</v>
      </c>
      <c r="L8" s="152">
        <f t="shared" si="2"/>
        <v>0.24</v>
      </c>
      <c r="M8" s="152">
        <f t="shared" si="1"/>
        <v>5.9900000000000011</v>
      </c>
    </row>
    <row r="9" spans="1:16" x14ac:dyDescent="0.35">
      <c r="A9" s="5" t="s">
        <v>5</v>
      </c>
      <c r="B9" s="153">
        <v>0.39</v>
      </c>
      <c r="C9" s="153">
        <v>1.22</v>
      </c>
      <c r="D9" s="153">
        <v>0.64</v>
      </c>
      <c r="E9" s="153">
        <v>0.57999999999999996</v>
      </c>
      <c r="F9" s="153">
        <v>0.46</v>
      </c>
      <c r="G9" s="153">
        <v>0.47</v>
      </c>
      <c r="H9" s="153">
        <v>0.16</v>
      </c>
      <c r="I9" s="153">
        <v>0.12</v>
      </c>
      <c r="J9" s="153">
        <v>0.12</v>
      </c>
      <c r="K9" s="153">
        <v>0.15</v>
      </c>
      <c r="L9" s="153">
        <v>0.15</v>
      </c>
      <c r="M9" s="152">
        <f t="shared" si="1"/>
        <v>4.4600000000000009</v>
      </c>
    </row>
    <row r="10" spans="1:16" x14ac:dyDescent="0.35">
      <c r="A10" s="5" t="s">
        <v>6</v>
      </c>
      <c r="B10" s="153">
        <v>0.06</v>
      </c>
      <c r="C10" s="153">
        <v>0.15</v>
      </c>
      <c r="D10" s="153">
        <v>7.0000000000000007E-2</v>
      </c>
      <c r="E10" s="153">
        <v>0.34</v>
      </c>
      <c r="F10" s="153">
        <v>0.25</v>
      </c>
      <c r="G10" s="153">
        <v>0.25</v>
      </c>
      <c r="H10" s="153">
        <v>0.09</v>
      </c>
      <c r="I10" s="153">
        <v>7.0000000000000007E-2</v>
      </c>
      <c r="J10" s="153">
        <v>7.0000000000000007E-2</v>
      </c>
      <c r="K10" s="153">
        <v>0.09</v>
      </c>
      <c r="L10" s="153">
        <v>0.09</v>
      </c>
      <c r="M10" s="152">
        <f t="shared" si="1"/>
        <v>1.5300000000000005</v>
      </c>
    </row>
    <row r="11" spans="1:16" ht="29" x14ac:dyDescent="0.35">
      <c r="A11" s="5" t="s">
        <v>7</v>
      </c>
      <c r="B11" s="152">
        <v>0</v>
      </c>
      <c r="C11" s="152">
        <v>0</v>
      </c>
      <c r="D11" s="152">
        <v>0</v>
      </c>
      <c r="E11" s="152">
        <v>0</v>
      </c>
      <c r="F11" s="152">
        <v>0</v>
      </c>
      <c r="G11" s="152">
        <v>0</v>
      </c>
      <c r="H11" s="152">
        <v>0</v>
      </c>
      <c r="I11" s="152">
        <v>0</v>
      </c>
      <c r="J11" s="152">
        <v>0</v>
      </c>
      <c r="K11" s="152">
        <v>0</v>
      </c>
      <c r="L11" s="152">
        <v>0</v>
      </c>
      <c r="M11" s="152">
        <f t="shared" si="1"/>
        <v>0</v>
      </c>
    </row>
    <row r="12" spans="1:16" x14ac:dyDescent="0.35">
      <c r="A12" s="3" t="s">
        <v>11</v>
      </c>
      <c r="B12" s="152">
        <f>SUM(B13:B15)</f>
        <v>-0.45</v>
      </c>
      <c r="C12" s="152">
        <f t="shared" ref="C12:L12" si="3">SUM(C13:C15)</f>
        <v>-1.3699999999999999</v>
      </c>
      <c r="D12" s="152">
        <f t="shared" si="3"/>
        <v>-0.71</v>
      </c>
      <c r="E12" s="152">
        <f t="shared" si="3"/>
        <v>-0.91999999999999993</v>
      </c>
      <c r="F12" s="152">
        <f t="shared" si="3"/>
        <v>-0.71</v>
      </c>
      <c r="G12" s="152">
        <f t="shared" si="3"/>
        <v>-0.72</v>
      </c>
      <c r="H12" s="152">
        <f t="shared" si="3"/>
        <v>-0.25</v>
      </c>
      <c r="I12" s="152">
        <f t="shared" si="3"/>
        <v>-0.19</v>
      </c>
      <c r="J12" s="152">
        <f t="shared" si="3"/>
        <v>-0.19</v>
      </c>
      <c r="K12" s="152">
        <f t="shared" si="3"/>
        <v>-0.24</v>
      </c>
      <c r="L12" s="152">
        <f t="shared" si="3"/>
        <v>-0.24</v>
      </c>
      <c r="M12" s="152">
        <f t="shared" si="1"/>
        <v>-5.9900000000000011</v>
      </c>
    </row>
    <row r="13" spans="1:16" ht="15" thickBot="1" x14ac:dyDescent="0.4">
      <c r="A13" s="5" t="s">
        <v>5</v>
      </c>
      <c r="B13" s="153">
        <v>-0.39</v>
      </c>
      <c r="C13" s="153">
        <v>-1.22</v>
      </c>
      <c r="D13" s="153">
        <v>-0.64</v>
      </c>
      <c r="E13" s="153">
        <v>-0.57999999999999996</v>
      </c>
      <c r="F13" s="153">
        <v>-0.46</v>
      </c>
      <c r="G13" s="153">
        <v>-0.47</v>
      </c>
      <c r="H13" s="153">
        <v>-0.16</v>
      </c>
      <c r="I13" s="153">
        <v>-0.12</v>
      </c>
      <c r="J13" s="153">
        <v>-0.12</v>
      </c>
      <c r="K13" s="153">
        <v>-0.15</v>
      </c>
      <c r="L13" s="153">
        <v>-0.15</v>
      </c>
      <c r="M13" s="152">
        <f t="shared" si="1"/>
        <v>-4.4600000000000009</v>
      </c>
    </row>
    <row r="14" spans="1:16" ht="15" thickBot="1" x14ac:dyDescent="0.4">
      <c r="A14" s="5" t="s">
        <v>6</v>
      </c>
      <c r="B14" s="153">
        <v>-0.06</v>
      </c>
      <c r="C14" s="153">
        <v>-0.15</v>
      </c>
      <c r="D14" s="153">
        <v>-7.0000000000000007E-2</v>
      </c>
      <c r="E14" s="153">
        <v>-0.34</v>
      </c>
      <c r="F14" s="153">
        <v>-0.25</v>
      </c>
      <c r="G14" s="153">
        <v>-0.25</v>
      </c>
      <c r="H14" s="153">
        <v>-0.09</v>
      </c>
      <c r="I14" s="153">
        <v>-7.0000000000000007E-2</v>
      </c>
      <c r="J14" s="153">
        <v>-7.0000000000000007E-2</v>
      </c>
      <c r="K14" s="153">
        <v>-0.09</v>
      </c>
      <c r="L14" s="153">
        <v>-0.09</v>
      </c>
      <c r="M14" s="152">
        <f t="shared" si="1"/>
        <v>-1.5300000000000005</v>
      </c>
      <c r="O14" s="67"/>
      <c r="P14" s="74"/>
    </row>
    <row r="15" spans="1:16" ht="29.5" thickBot="1" x14ac:dyDescent="0.4">
      <c r="A15" s="5" t="s">
        <v>7</v>
      </c>
      <c r="B15" s="152">
        <v>0</v>
      </c>
      <c r="C15" s="152">
        <v>0</v>
      </c>
      <c r="D15" s="152">
        <v>0</v>
      </c>
      <c r="E15" s="152">
        <v>0</v>
      </c>
      <c r="F15" s="152">
        <v>0</v>
      </c>
      <c r="G15" s="152">
        <v>0</v>
      </c>
      <c r="H15" s="152">
        <v>0</v>
      </c>
      <c r="I15" s="152">
        <v>0</v>
      </c>
      <c r="J15" s="152">
        <v>0</v>
      </c>
      <c r="K15" s="152">
        <v>0</v>
      </c>
      <c r="L15" s="152">
        <v>0</v>
      </c>
      <c r="M15" s="152">
        <f t="shared" si="1"/>
        <v>0</v>
      </c>
      <c r="O15" s="67"/>
      <c r="P15" s="74"/>
    </row>
    <row r="16" spans="1:16" ht="43.5" x14ac:dyDescent="0.35">
      <c r="A16" s="3" t="s">
        <v>9</v>
      </c>
      <c r="B16" s="153">
        <v>2.42</v>
      </c>
      <c r="C16" s="153">
        <v>4.0199999999999996</v>
      </c>
      <c r="D16" s="153">
        <v>2.54</v>
      </c>
      <c r="E16" s="153">
        <v>0.27</v>
      </c>
      <c r="F16" s="153">
        <v>0</v>
      </c>
      <c r="G16" s="153">
        <v>0</v>
      </c>
      <c r="H16" s="153">
        <v>0</v>
      </c>
      <c r="I16" s="153">
        <v>0</v>
      </c>
      <c r="J16" s="153">
        <v>0</v>
      </c>
      <c r="K16" s="153">
        <v>0</v>
      </c>
      <c r="L16" s="153">
        <v>0</v>
      </c>
      <c r="M16" s="152">
        <f t="shared" si="1"/>
        <v>9.25</v>
      </c>
    </row>
    <row r="17" spans="1:13" ht="29" x14ac:dyDescent="0.35">
      <c r="A17" s="3" t="s">
        <v>10</v>
      </c>
      <c r="B17" s="152">
        <f>SUM(B18:B20)</f>
        <v>0</v>
      </c>
      <c r="C17" s="153">
        <f t="shared" ref="C17:L17" si="4">SUM(C18:C20)</f>
        <v>0</v>
      </c>
      <c r="D17" s="153">
        <f t="shared" si="4"/>
        <v>0</v>
      </c>
      <c r="E17" s="153">
        <f t="shared" si="4"/>
        <v>0.25</v>
      </c>
      <c r="F17" s="153">
        <f t="shared" si="4"/>
        <v>0.25</v>
      </c>
      <c r="G17" s="153">
        <f t="shared" si="4"/>
        <v>0.25</v>
      </c>
      <c r="H17" s="153">
        <f t="shared" si="4"/>
        <v>0.25</v>
      </c>
      <c r="I17" s="153">
        <f t="shared" si="4"/>
        <v>0.25</v>
      </c>
      <c r="J17" s="153">
        <f t="shared" si="4"/>
        <v>0.25</v>
      </c>
      <c r="K17" s="153">
        <f t="shared" si="4"/>
        <v>0.25</v>
      </c>
      <c r="L17" s="153">
        <f t="shared" si="4"/>
        <v>0.25</v>
      </c>
      <c r="M17" s="152">
        <f t="shared" si="1"/>
        <v>2</v>
      </c>
    </row>
    <row r="18" spans="1:13" x14ac:dyDescent="0.35">
      <c r="A18" s="5" t="s">
        <v>5</v>
      </c>
      <c r="B18" s="153">
        <v>0</v>
      </c>
      <c r="C18" s="153">
        <v>0</v>
      </c>
      <c r="D18" s="153">
        <v>0</v>
      </c>
      <c r="E18" s="153">
        <v>0.15</v>
      </c>
      <c r="F18" s="153">
        <v>0.15</v>
      </c>
      <c r="G18" s="153">
        <v>0.15</v>
      </c>
      <c r="H18" s="153">
        <v>0.15</v>
      </c>
      <c r="I18" s="153">
        <v>0.15</v>
      </c>
      <c r="J18" s="153">
        <v>0.15</v>
      </c>
      <c r="K18" s="153">
        <v>0.15</v>
      </c>
      <c r="L18" s="153">
        <v>0.15</v>
      </c>
      <c r="M18" s="152">
        <f t="shared" si="1"/>
        <v>1.2</v>
      </c>
    </row>
    <row r="19" spans="1:13" x14ac:dyDescent="0.35">
      <c r="A19" s="5" t="s">
        <v>6</v>
      </c>
      <c r="B19" s="153">
        <v>0</v>
      </c>
      <c r="C19" s="153">
        <v>0</v>
      </c>
      <c r="D19" s="153">
        <v>0</v>
      </c>
      <c r="E19" s="153">
        <v>0.1</v>
      </c>
      <c r="F19" s="153">
        <v>0.1</v>
      </c>
      <c r="G19" s="153">
        <v>0.1</v>
      </c>
      <c r="H19" s="153">
        <v>0.1</v>
      </c>
      <c r="I19" s="153">
        <v>0.1</v>
      </c>
      <c r="J19" s="153">
        <v>0.1</v>
      </c>
      <c r="K19" s="153">
        <v>0.1</v>
      </c>
      <c r="L19" s="153">
        <v>0.1</v>
      </c>
      <c r="M19" s="152">
        <f t="shared" si="1"/>
        <v>0.79999999999999993</v>
      </c>
    </row>
    <row r="20" spans="1:13" ht="29" x14ac:dyDescent="0.35">
      <c r="A20" s="5" t="s">
        <v>7</v>
      </c>
      <c r="B20" s="152">
        <v>0</v>
      </c>
      <c r="C20" s="152">
        <v>0</v>
      </c>
      <c r="D20" s="152">
        <v>0</v>
      </c>
      <c r="E20" s="152">
        <v>0</v>
      </c>
      <c r="F20" s="152">
        <v>0</v>
      </c>
      <c r="G20" s="152">
        <v>0</v>
      </c>
      <c r="H20" s="152">
        <v>0</v>
      </c>
      <c r="I20" s="152">
        <v>0</v>
      </c>
      <c r="J20" s="152">
        <v>0</v>
      </c>
      <c r="K20" s="152">
        <v>0</v>
      </c>
      <c r="L20" s="152">
        <v>0</v>
      </c>
      <c r="M20" s="152">
        <f t="shared" si="1"/>
        <v>0</v>
      </c>
    </row>
    <row r="21" spans="1:13" x14ac:dyDescent="0.35">
      <c r="A21" s="5" t="s">
        <v>12</v>
      </c>
      <c r="B21" s="290" t="s">
        <v>588</v>
      </c>
      <c r="C21" s="290"/>
      <c r="D21" s="290"/>
      <c r="E21" s="290"/>
      <c r="F21" s="290"/>
      <c r="G21" s="290"/>
      <c r="H21" s="290"/>
      <c r="I21" s="290"/>
      <c r="J21" s="290"/>
      <c r="K21" s="290"/>
      <c r="L21" s="290"/>
      <c r="M21" s="290"/>
    </row>
    <row r="22" spans="1:13" ht="43.5" x14ac:dyDescent="0.35">
      <c r="A22" s="5" t="s">
        <v>13</v>
      </c>
      <c r="B22" s="290" t="s">
        <v>589</v>
      </c>
      <c r="C22" s="290"/>
      <c r="D22" s="290"/>
      <c r="E22" s="290"/>
      <c r="F22" s="290"/>
      <c r="G22" s="290"/>
      <c r="H22" s="290"/>
      <c r="I22" s="290"/>
      <c r="J22" s="290"/>
      <c r="K22" s="290"/>
      <c r="L22" s="290"/>
      <c r="M22" s="290"/>
    </row>
    <row r="25" spans="1:13" x14ac:dyDescent="0.35">
      <c r="A25" s="289" t="s">
        <v>14</v>
      </c>
      <c r="B25" s="289"/>
      <c r="C25" s="289"/>
      <c r="D25" s="289"/>
      <c r="E25" s="289"/>
      <c r="F25" s="289"/>
      <c r="G25" s="289"/>
      <c r="H25" s="289"/>
      <c r="I25" s="289"/>
      <c r="J25" s="289"/>
    </row>
    <row r="26" spans="1:13" x14ac:dyDescent="0.35">
      <c r="A26" s="291" t="s">
        <v>15</v>
      </c>
      <c r="B26" s="291"/>
      <c r="C26" s="291"/>
      <c r="D26" s="291"/>
      <c r="E26" s="291"/>
      <c r="F26" s="291"/>
      <c r="G26" s="291"/>
      <c r="H26" s="291"/>
      <c r="I26" s="291"/>
      <c r="J26" s="291"/>
    </row>
    <row r="27" spans="1:13" x14ac:dyDescent="0.35">
      <c r="A27" s="290" t="s">
        <v>16</v>
      </c>
      <c r="B27" s="290"/>
      <c r="C27" s="6">
        <v>0</v>
      </c>
      <c r="D27" s="5">
        <v>1</v>
      </c>
      <c r="E27" s="5">
        <v>2</v>
      </c>
      <c r="F27" s="5">
        <v>3</v>
      </c>
      <c r="G27" s="5">
        <v>5</v>
      </c>
      <c r="H27" s="5">
        <v>10</v>
      </c>
      <c r="I27" s="292" t="s">
        <v>3</v>
      </c>
      <c r="J27" s="292"/>
    </row>
    <row r="28" spans="1:13" ht="43.5" x14ac:dyDescent="0.35">
      <c r="A28" s="151" t="s">
        <v>17</v>
      </c>
      <c r="B28" s="5" t="s">
        <v>20</v>
      </c>
      <c r="C28" s="151"/>
      <c r="D28" s="151"/>
      <c r="E28" s="151"/>
      <c r="F28" s="151"/>
      <c r="G28" s="151"/>
      <c r="H28" s="151"/>
      <c r="I28" s="290"/>
      <c r="J28" s="290"/>
    </row>
    <row r="29" spans="1:13" ht="87" x14ac:dyDescent="0.35">
      <c r="A29" s="151" t="s">
        <v>18</v>
      </c>
      <c r="B29" s="5" t="s">
        <v>21</v>
      </c>
      <c r="C29" s="151"/>
      <c r="D29" s="151"/>
      <c r="E29" s="151"/>
      <c r="F29" s="151"/>
      <c r="G29" s="151"/>
      <c r="H29" s="151"/>
      <c r="I29" s="294"/>
      <c r="J29" s="296"/>
    </row>
    <row r="30" spans="1:13" ht="87" x14ac:dyDescent="0.35">
      <c r="A30" s="151" t="s">
        <v>19</v>
      </c>
      <c r="B30" s="7" t="s">
        <v>22</v>
      </c>
      <c r="C30" s="151"/>
      <c r="D30" s="151"/>
      <c r="E30" s="151"/>
      <c r="F30" s="151"/>
      <c r="G30" s="151"/>
      <c r="H30" s="151"/>
      <c r="I30" s="290"/>
      <c r="J30" s="290"/>
    </row>
    <row r="31" spans="1:13" ht="29" x14ac:dyDescent="0.35">
      <c r="A31" s="8"/>
      <c r="B31" s="5" t="s">
        <v>23</v>
      </c>
      <c r="C31" s="151"/>
      <c r="D31" s="151"/>
      <c r="E31" s="151"/>
      <c r="F31" s="151"/>
      <c r="G31" s="151"/>
      <c r="H31" s="151"/>
      <c r="I31" s="290"/>
      <c r="J31" s="290"/>
    </row>
    <row r="32" spans="1:13" ht="43.5" x14ac:dyDescent="0.35">
      <c r="A32" s="290" t="s">
        <v>24</v>
      </c>
      <c r="B32" s="5" t="s">
        <v>20</v>
      </c>
      <c r="C32" s="290"/>
      <c r="D32" s="290"/>
      <c r="E32" s="290"/>
      <c r="F32" s="290"/>
      <c r="G32" s="290"/>
      <c r="H32" s="290"/>
      <c r="I32" s="290"/>
      <c r="J32" s="290"/>
    </row>
    <row r="33" spans="1:10" ht="87" x14ac:dyDescent="0.35">
      <c r="A33" s="290"/>
      <c r="B33" s="5" t="s">
        <v>21</v>
      </c>
      <c r="C33" s="290"/>
      <c r="D33" s="290"/>
      <c r="E33" s="290"/>
      <c r="F33" s="290"/>
      <c r="G33" s="290"/>
      <c r="H33" s="290"/>
      <c r="I33" s="290"/>
      <c r="J33" s="290"/>
    </row>
    <row r="34" spans="1:10" ht="87" x14ac:dyDescent="0.35">
      <c r="A34" s="290"/>
      <c r="B34" s="7" t="s">
        <v>25</v>
      </c>
      <c r="C34" s="290" t="s">
        <v>590</v>
      </c>
      <c r="D34" s="290"/>
      <c r="E34" s="290"/>
      <c r="F34" s="290"/>
      <c r="G34" s="290"/>
      <c r="H34" s="290"/>
      <c r="I34" s="290"/>
      <c r="J34" s="290"/>
    </row>
    <row r="35" spans="1:10" ht="29" x14ac:dyDescent="0.35">
      <c r="A35" s="290"/>
      <c r="B35" s="5" t="s">
        <v>23</v>
      </c>
      <c r="C35" s="151"/>
      <c r="D35" s="151"/>
      <c r="E35" s="151"/>
      <c r="F35" s="151"/>
      <c r="G35" s="151"/>
      <c r="H35" s="151"/>
      <c r="I35" s="290"/>
      <c r="J35" s="290"/>
    </row>
    <row r="36" spans="1:10" ht="87" x14ac:dyDescent="0.35">
      <c r="A36" s="290" t="s">
        <v>26</v>
      </c>
      <c r="B36" s="5" t="s">
        <v>22</v>
      </c>
      <c r="C36" s="294" t="s">
        <v>591</v>
      </c>
      <c r="D36" s="295"/>
      <c r="E36" s="295"/>
      <c r="F36" s="295"/>
      <c r="G36" s="295"/>
      <c r="H36" s="295"/>
      <c r="I36" s="295"/>
      <c r="J36" s="296"/>
    </row>
    <row r="37" spans="1:10" ht="29" x14ac:dyDescent="0.35">
      <c r="A37" s="290"/>
      <c r="B37" s="5" t="s">
        <v>23</v>
      </c>
      <c r="C37" s="151"/>
      <c r="D37" s="151"/>
      <c r="E37" s="151"/>
      <c r="F37" s="151"/>
      <c r="G37" s="151"/>
      <c r="H37" s="151"/>
      <c r="I37" s="290"/>
      <c r="J37" s="290"/>
    </row>
    <row r="38" spans="1:10" ht="43.5" x14ac:dyDescent="0.35">
      <c r="A38" s="151" t="s">
        <v>13</v>
      </c>
      <c r="B38" s="294" t="s">
        <v>592</v>
      </c>
      <c r="C38" s="295"/>
      <c r="D38" s="295"/>
      <c r="E38" s="295"/>
      <c r="F38" s="295"/>
      <c r="G38" s="295"/>
      <c r="H38" s="295"/>
      <c r="I38" s="295"/>
      <c r="J38" s="296"/>
    </row>
  </sheetData>
  <mergeCells count="22">
    <mergeCell ref="I30:J30"/>
    <mergeCell ref="A1:M1"/>
    <mergeCell ref="A2:A3"/>
    <mergeCell ref="B2:M2"/>
    <mergeCell ref="B21:M21"/>
    <mergeCell ref="B22:M22"/>
    <mergeCell ref="A25:J25"/>
    <mergeCell ref="A26:J26"/>
    <mergeCell ref="A27:B27"/>
    <mergeCell ref="I27:J27"/>
    <mergeCell ref="I28:J28"/>
    <mergeCell ref="I29:J29"/>
    <mergeCell ref="A36:A37"/>
    <mergeCell ref="C36:J36"/>
    <mergeCell ref="I37:J37"/>
    <mergeCell ref="B38:J38"/>
    <mergeCell ref="I31:J31"/>
    <mergeCell ref="A32:A35"/>
    <mergeCell ref="C32:J32"/>
    <mergeCell ref="C33:J33"/>
    <mergeCell ref="C34:J34"/>
    <mergeCell ref="I35:J35"/>
  </mergeCells>
  <pageMargins left="0.7" right="0.7" top="0.75" bottom="0.75" header="0.3" footer="0.3"/>
  <pageSetup paperSize="9" orientation="portrait" horizontalDpi="300" verticalDpi="30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38"/>
  <sheetViews>
    <sheetView workbookViewId="0">
      <selection activeCell="C36" sqref="C36:J36"/>
    </sheetView>
  </sheetViews>
  <sheetFormatPr defaultRowHeight="14.5" x14ac:dyDescent="0.35"/>
  <cols>
    <col min="1" max="1" width="30.81640625" customWidth="1"/>
  </cols>
  <sheetData>
    <row r="1" spans="1:16" x14ac:dyDescent="0.35">
      <c r="A1" s="289"/>
      <c r="B1" s="289"/>
      <c r="C1" s="289"/>
      <c r="D1" s="289"/>
      <c r="E1" s="289"/>
      <c r="F1" s="289"/>
      <c r="G1" s="289"/>
      <c r="H1" s="289"/>
      <c r="I1" s="289"/>
      <c r="J1" s="289"/>
      <c r="K1" s="289"/>
      <c r="L1" s="289"/>
      <c r="M1" s="289"/>
    </row>
    <row r="2" spans="1:16" x14ac:dyDescent="0.35">
      <c r="A2" s="290" t="s">
        <v>1</v>
      </c>
      <c r="B2" s="291" t="s">
        <v>2</v>
      </c>
      <c r="C2" s="291"/>
      <c r="D2" s="291"/>
      <c r="E2" s="291"/>
      <c r="F2" s="291"/>
      <c r="G2" s="291"/>
      <c r="H2" s="291"/>
      <c r="I2" s="291"/>
      <c r="J2" s="291"/>
      <c r="K2" s="291"/>
      <c r="L2" s="291"/>
      <c r="M2" s="291"/>
    </row>
    <row r="3" spans="1:16" ht="29" x14ac:dyDescent="0.35">
      <c r="A3" s="290"/>
      <c r="B3" s="1">
        <v>0</v>
      </c>
      <c r="C3" s="1">
        <v>1</v>
      </c>
      <c r="D3" s="1">
        <v>2</v>
      </c>
      <c r="E3" s="1">
        <v>3</v>
      </c>
      <c r="F3" s="1">
        <v>4</v>
      </c>
      <c r="G3" s="1">
        <v>5</v>
      </c>
      <c r="H3" s="1">
        <v>6</v>
      </c>
      <c r="I3" s="1">
        <v>7</v>
      </c>
      <c r="J3" s="1">
        <v>8</v>
      </c>
      <c r="K3" s="1">
        <v>9</v>
      </c>
      <c r="L3" s="1">
        <v>10</v>
      </c>
      <c r="M3" s="2" t="s">
        <v>3</v>
      </c>
    </row>
    <row r="4" spans="1:16" x14ac:dyDescent="0.35">
      <c r="A4" s="3" t="s">
        <v>4</v>
      </c>
      <c r="B4" s="152">
        <f>SUM(B5:B7)</f>
        <v>0</v>
      </c>
      <c r="C4" s="152">
        <f t="shared" ref="C4:L4" si="0">SUM(C5:C7)</f>
        <v>0</v>
      </c>
      <c r="D4" s="152">
        <f t="shared" si="0"/>
        <v>0</v>
      </c>
      <c r="E4" s="152">
        <f t="shared" si="0"/>
        <v>0</v>
      </c>
      <c r="F4" s="152">
        <f t="shared" si="0"/>
        <v>0</v>
      </c>
      <c r="G4" s="152">
        <f t="shared" si="0"/>
        <v>0</v>
      </c>
      <c r="H4" s="152">
        <f t="shared" si="0"/>
        <v>0</v>
      </c>
      <c r="I4" s="152">
        <f t="shared" si="0"/>
        <v>0</v>
      </c>
      <c r="J4" s="152">
        <f t="shared" si="0"/>
        <v>0</v>
      </c>
      <c r="K4" s="152">
        <f t="shared" si="0"/>
        <v>0</v>
      </c>
      <c r="L4" s="152">
        <f t="shared" si="0"/>
        <v>0</v>
      </c>
      <c r="M4" s="152">
        <f>SUM(B4:L4)</f>
        <v>0</v>
      </c>
    </row>
    <row r="5" spans="1:16" x14ac:dyDescent="0.35">
      <c r="A5" s="5" t="s">
        <v>5</v>
      </c>
      <c r="B5" s="152">
        <v>0</v>
      </c>
      <c r="C5" s="152">
        <v>0</v>
      </c>
      <c r="D5" s="152">
        <v>0</v>
      </c>
      <c r="E5" s="152">
        <v>0</v>
      </c>
      <c r="F5" s="152">
        <v>0</v>
      </c>
      <c r="G5" s="152">
        <v>0</v>
      </c>
      <c r="H5" s="152">
        <v>0</v>
      </c>
      <c r="I5" s="152">
        <v>0</v>
      </c>
      <c r="J5" s="152">
        <v>0</v>
      </c>
      <c r="K5" s="152">
        <v>0</v>
      </c>
      <c r="L5" s="152">
        <v>0</v>
      </c>
      <c r="M5" s="152">
        <f t="shared" ref="M5:M20" si="1">SUM(B5:L5)</f>
        <v>0</v>
      </c>
    </row>
    <row r="6" spans="1:16" x14ac:dyDescent="0.35">
      <c r="A6" s="5" t="s">
        <v>6</v>
      </c>
      <c r="B6" s="152">
        <v>0</v>
      </c>
      <c r="C6" s="152">
        <v>0</v>
      </c>
      <c r="D6" s="152">
        <v>0</v>
      </c>
      <c r="E6" s="152">
        <v>0</v>
      </c>
      <c r="F6" s="152">
        <v>0</v>
      </c>
      <c r="G6" s="152">
        <v>0</v>
      </c>
      <c r="H6" s="152">
        <v>0</v>
      </c>
      <c r="I6" s="152">
        <v>0</v>
      </c>
      <c r="J6" s="152">
        <v>0</v>
      </c>
      <c r="K6" s="152">
        <v>0</v>
      </c>
      <c r="L6" s="152">
        <v>0</v>
      </c>
      <c r="M6" s="152">
        <f t="shared" si="1"/>
        <v>0</v>
      </c>
    </row>
    <row r="7" spans="1:16" x14ac:dyDescent="0.35">
      <c r="A7" s="5" t="s">
        <v>7</v>
      </c>
      <c r="B7" s="152">
        <v>0</v>
      </c>
      <c r="C7" s="152">
        <v>0</v>
      </c>
      <c r="D7" s="152">
        <v>0</v>
      </c>
      <c r="E7" s="152">
        <v>0</v>
      </c>
      <c r="F7" s="152">
        <v>0</v>
      </c>
      <c r="G7" s="152">
        <v>0</v>
      </c>
      <c r="H7" s="152">
        <v>0</v>
      </c>
      <c r="I7" s="152">
        <v>0</v>
      </c>
      <c r="J7" s="152">
        <v>0</v>
      </c>
      <c r="K7" s="152">
        <v>0</v>
      </c>
      <c r="L7" s="152">
        <v>0</v>
      </c>
      <c r="M7" s="152">
        <f t="shared" si="1"/>
        <v>0</v>
      </c>
    </row>
    <row r="8" spans="1:16" x14ac:dyDescent="0.35">
      <c r="A8" s="3" t="s">
        <v>8</v>
      </c>
      <c r="B8" s="152">
        <f>SUM(B9:B11)</f>
        <v>0.01</v>
      </c>
      <c r="C8" s="152">
        <f t="shared" ref="C8:L8" si="2">SUM(C9:C11)</f>
        <v>0.09</v>
      </c>
      <c r="D8" s="152">
        <f t="shared" si="2"/>
        <v>0.71</v>
      </c>
      <c r="E8" s="152">
        <f t="shared" si="2"/>
        <v>0.32</v>
      </c>
      <c r="F8" s="152">
        <f t="shared" si="2"/>
        <v>7.0000000000000007E-2</v>
      </c>
      <c r="G8" s="152">
        <f t="shared" si="2"/>
        <v>0.16</v>
      </c>
      <c r="H8" s="152">
        <f t="shared" si="2"/>
        <v>0.16</v>
      </c>
      <c r="I8" s="152">
        <f t="shared" si="2"/>
        <v>0.16</v>
      </c>
      <c r="J8" s="152">
        <f t="shared" si="2"/>
        <v>0.16</v>
      </c>
      <c r="K8" s="152">
        <f t="shared" si="2"/>
        <v>0.16</v>
      </c>
      <c r="L8" s="152">
        <f t="shared" si="2"/>
        <v>0</v>
      </c>
      <c r="M8" s="152">
        <f t="shared" si="1"/>
        <v>1.9999999999999996</v>
      </c>
    </row>
    <row r="9" spans="1:16" x14ac:dyDescent="0.35">
      <c r="A9" s="5" t="s">
        <v>5</v>
      </c>
      <c r="B9" s="175">
        <v>0.01</v>
      </c>
      <c r="C9" s="175">
        <v>0.09</v>
      </c>
      <c r="D9" s="175">
        <v>0.71</v>
      </c>
      <c r="E9" s="175">
        <v>0.32</v>
      </c>
      <c r="F9" s="175">
        <v>7.0000000000000007E-2</v>
      </c>
      <c r="G9" s="175">
        <v>0.16</v>
      </c>
      <c r="H9" s="175">
        <v>0.16</v>
      </c>
      <c r="I9" s="175">
        <v>0.16</v>
      </c>
      <c r="J9" s="175">
        <v>0.16</v>
      </c>
      <c r="K9" s="175">
        <v>0.16</v>
      </c>
      <c r="L9" s="152">
        <v>0</v>
      </c>
      <c r="M9" s="152">
        <f>SUM(B9:L9)</f>
        <v>1.9999999999999996</v>
      </c>
    </row>
    <row r="10" spans="1:16" x14ac:dyDescent="0.35">
      <c r="A10" s="5" t="s">
        <v>6</v>
      </c>
      <c r="B10" s="152">
        <v>0</v>
      </c>
      <c r="C10" s="152">
        <v>0</v>
      </c>
      <c r="D10" s="152">
        <v>0</v>
      </c>
      <c r="E10" s="152">
        <v>0</v>
      </c>
      <c r="F10" s="152">
        <v>0</v>
      </c>
      <c r="G10" s="152">
        <v>0</v>
      </c>
      <c r="H10" s="152">
        <v>0</v>
      </c>
      <c r="I10" s="152">
        <v>0</v>
      </c>
      <c r="J10" s="152">
        <v>0</v>
      </c>
      <c r="K10" s="152">
        <v>0</v>
      </c>
      <c r="L10" s="152">
        <v>0</v>
      </c>
      <c r="M10" s="152">
        <f t="shared" si="1"/>
        <v>0</v>
      </c>
    </row>
    <row r="11" spans="1:16" x14ac:dyDescent="0.35">
      <c r="A11" s="5" t="s">
        <v>7</v>
      </c>
      <c r="B11" s="152">
        <v>0</v>
      </c>
      <c r="C11" s="152">
        <v>0</v>
      </c>
      <c r="D11" s="152">
        <v>0</v>
      </c>
      <c r="E11" s="152">
        <v>0</v>
      </c>
      <c r="F11" s="152">
        <v>0</v>
      </c>
      <c r="G11" s="152">
        <v>0</v>
      </c>
      <c r="H11" s="152">
        <v>0</v>
      </c>
      <c r="I11" s="152">
        <v>0</v>
      </c>
      <c r="J11" s="152">
        <v>0</v>
      </c>
      <c r="K11" s="152">
        <v>0</v>
      </c>
      <c r="L11" s="152">
        <v>0</v>
      </c>
      <c r="M11" s="152">
        <f t="shared" si="1"/>
        <v>0</v>
      </c>
    </row>
    <row r="12" spans="1:16" x14ac:dyDescent="0.35">
      <c r="A12" s="3" t="s">
        <v>11</v>
      </c>
      <c r="B12" s="152">
        <f>SUM(B13:B15)</f>
        <v>-0.01</v>
      </c>
      <c r="C12" s="152">
        <f t="shared" ref="C12:L12" si="3">SUM(C13:C15)</f>
        <v>-0.09</v>
      </c>
      <c r="D12" s="152">
        <f t="shared" si="3"/>
        <v>-0.71</v>
      </c>
      <c r="E12" s="152">
        <f t="shared" si="3"/>
        <v>-0.32</v>
      </c>
      <c r="F12" s="152">
        <f t="shared" si="3"/>
        <v>-7.0000000000000007E-2</v>
      </c>
      <c r="G12" s="152">
        <f t="shared" si="3"/>
        <v>-0.16</v>
      </c>
      <c r="H12" s="152">
        <f t="shared" si="3"/>
        <v>-0.16</v>
      </c>
      <c r="I12" s="152">
        <f t="shared" si="3"/>
        <v>-0.16</v>
      </c>
      <c r="J12" s="152">
        <f t="shared" si="3"/>
        <v>-0.16</v>
      </c>
      <c r="K12" s="152">
        <f t="shared" si="3"/>
        <v>-0.16</v>
      </c>
      <c r="L12" s="152">
        <f t="shared" si="3"/>
        <v>0</v>
      </c>
      <c r="M12" s="152">
        <f t="shared" si="1"/>
        <v>-1.9999999999999996</v>
      </c>
    </row>
    <row r="13" spans="1:16" ht="15" thickBot="1" x14ac:dyDescent="0.4">
      <c r="A13" s="5" t="s">
        <v>5</v>
      </c>
      <c r="B13" s="153">
        <v>-0.01</v>
      </c>
      <c r="C13" s="153">
        <v>-0.09</v>
      </c>
      <c r="D13" s="153">
        <v>-0.71</v>
      </c>
      <c r="E13" s="153">
        <v>-0.32</v>
      </c>
      <c r="F13" s="153">
        <v>-7.0000000000000007E-2</v>
      </c>
      <c r="G13" s="153">
        <v>-0.16</v>
      </c>
      <c r="H13" s="153">
        <v>-0.16</v>
      </c>
      <c r="I13" s="153">
        <v>-0.16</v>
      </c>
      <c r="J13" s="153">
        <v>-0.16</v>
      </c>
      <c r="K13" s="153">
        <v>-0.16</v>
      </c>
      <c r="L13" s="152">
        <v>0</v>
      </c>
      <c r="M13" s="152">
        <f t="shared" si="1"/>
        <v>-1.9999999999999996</v>
      </c>
    </row>
    <row r="14" spans="1:16" ht="15" thickBot="1" x14ac:dyDescent="0.4">
      <c r="A14" s="5" t="s">
        <v>6</v>
      </c>
      <c r="B14" s="152">
        <v>0</v>
      </c>
      <c r="C14" s="152">
        <v>0</v>
      </c>
      <c r="D14" s="152">
        <v>0</v>
      </c>
      <c r="E14" s="152">
        <v>0</v>
      </c>
      <c r="F14" s="152">
        <v>0</v>
      </c>
      <c r="G14" s="152">
        <v>0</v>
      </c>
      <c r="H14" s="152">
        <v>0</v>
      </c>
      <c r="I14" s="152">
        <v>0</v>
      </c>
      <c r="J14" s="152">
        <v>0</v>
      </c>
      <c r="K14" s="152">
        <v>0</v>
      </c>
      <c r="L14" s="152">
        <v>0</v>
      </c>
      <c r="M14" s="152">
        <f t="shared" si="1"/>
        <v>0</v>
      </c>
      <c r="O14" s="67"/>
      <c r="P14" s="74"/>
    </row>
    <row r="15" spans="1:16" ht="15" thickBot="1" x14ac:dyDescent="0.4">
      <c r="A15" s="5" t="s">
        <v>7</v>
      </c>
      <c r="B15" s="152">
        <v>0</v>
      </c>
      <c r="C15" s="152">
        <v>0</v>
      </c>
      <c r="D15" s="152">
        <v>0</v>
      </c>
      <c r="E15" s="152">
        <v>0</v>
      </c>
      <c r="F15" s="152">
        <v>0</v>
      </c>
      <c r="G15" s="152">
        <v>0</v>
      </c>
      <c r="H15" s="152">
        <v>0</v>
      </c>
      <c r="I15" s="152">
        <v>0</v>
      </c>
      <c r="J15" s="152">
        <v>0</v>
      </c>
      <c r="K15" s="152">
        <v>0</v>
      </c>
      <c r="L15" s="152">
        <v>0</v>
      </c>
      <c r="M15" s="152">
        <f t="shared" si="1"/>
        <v>0</v>
      </c>
      <c r="O15" s="67"/>
      <c r="P15" s="74"/>
    </row>
    <row r="16" spans="1:16" ht="29" x14ac:dyDescent="0.35">
      <c r="A16" s="3" t="s">
        <v>9</v>
      </c>
      <c r="B16" s="175">
        <v>0.04</v>
      </c>
      <c r="C16" s="175">
        <v>0.54</v>
      </c>
      <c r="D16" s="175">
        <v>3.89</v>
      </c>
      <c r="E16" s="175">
        <v>1.76</v>
      </c>
      <c r="F16" s="175">
        <v>0.4</v>
      </c>
      <c r="G16" s="152">
        <v>0</v>
      </c>
      <c r="H16" s="152">
        <v>0</v>
      </c>
      <c r="I16" s="152">
        <v>0</v>
      </c>
      <c r="J16" s="152">
        <v>0</v>
      </c>
      <c r="K16" s="152">
        <v>0</v>
      </c>
      <c r="L16" s="152">
        <v>0</v>
      </c>
      <c r="M16" s="152">
        <f t="shared" si="1"/>
        <v>6.6300000000000008</v>
      </c>
    </row>
    <row r="17" spans="1:13" x14ac:dyDescent="0.35">
      <c r="A17" s="3" t="s">
        <v>10</v>
      </c>
      <c r="B17" s="152">
        <f>SUM(B18:B20)</f>
        <v>0</v>
      </c>
      <c r="C17" s="152">
        <v>0</v>
      </c>
      <c r="D17" s="152">
        <v>0</v>
      </c>
      <c r="E17" s="152">
        <v>0</v>
      </c>
      <c r="F17" s="152">
        <v>0</v>
      </c>
      <c r="G17" s="152">
        <v>0</v>
      </c>
      <c r="H17" s="152">
        <v>0</v>
      </c>
      <c r="I17" s="152">
        <v>0</v>
      </c>
      <c r="J17" s="152">
        <v>0</v>
      </c>
      <c r="K17" s="152">
        <v>0</v>
      </c>
      <c r="L17" s="152">
        <v>0</v>
      </c>
      <c r="M17" s="152">
        <f t="shared" si="1"/>
        <v>0</v>
      </c>
    </row>
    <row r="18" spans="1:13" x14ac:dyDescent="0.35">
      <c r="A18" s="5" t="s">
        <v>5</v>
      </c>
      <c r="B18" s="152">
        <v>0</v>
      </c>
      <c r="C18" s="152">
        <v>0</v>
      </c>
      <c r="D18" s="152">
        <v>0</v>
      </c>
      <c r="E18" s="152">
        <v>0</v>
      </c>
      <c r="F18" s="152">
        <v>0</v>
      </c>
      <c r="G18" s="152">
        <v>0</v>
      </c>
      <c r="H18" s="152">
        <v>0</v>
      </c>
      <c r="I18" s="152">
        <v>0</v>
      </c>
      <c r="J18" s="152">
        <v>0</v>
      </c>
      <c r="K18" s="152">
        <v>0</v>
      </c>
      <c r="L18" s="152">
        <v>0</v>
      </c>
      <c r="M18" s="152">
        <f t="shared" si="1"/>
        <v>0</v>
      </c>
    </row>
    <row r="19" spans="1:13" x14ac:dyDescent="0.35">
      <c r="A19" s="5" t="s">
        <v>6</v>
      </c>
      <c r="B19" s="152">
        <v>0</v>
      </c>
      <c r="C19" s="152">
        <v>0</v>
      </c>
      <c r="D19" s="152">
        <v>0</v>
      </c>
      <c r="E19" s="152">
        <v>0</v>
      </c>
      <c r="F19" s="152">
        <v>0</v>
      </c>
      <c r="G19" s="152">
        <v>0</v>
      </c>
      <c r="H19" s="152">
        <v>0</v>
      </c>
      <c r="I19" s="152">
        <v>0</v>
      </c>
      <c r="J19" s="152">
        <v>0</v>
      </c>
      <c r="K19" s="152">
        <v>0</v>
      </c>
      <c r="L19" s="152">
        <v>0</v>
      </c>
      <c r="M19" s="152">
        <f t="shared" si="1"/>
        <v>0</v>
      </c>
    </row>
    <row r="20" spans="1:13" x14ac:dyDescent="0.35">
      <c r="A20" s="5" t="s">
        <v>7</v>
      </c>
      <c r="B20" s="152">
        <v>0</v>
      </c>
      <c r="C20" s="152">
        <v>0</v>
      </c>
      <c r="D20" s="152">
        <v>0</v>
      </c>
      <c r="E20" s="152">
        <v>0</v>
      </c>
      <c r="F20" s="152">
        <v>0</v>
      </c>
      <c r="G20" s="152">
        <v>0</v>
      </c>
      <c r="H20" s="152">
        <v>0</v>
      </c>
      <c r="I20" s="152">
        <v>0</v>
      </c>
      <c r="J20" s="152">
        <v>0</v>
      </c>
      <c r="K20" s="152">
        <v>0</v>
      </c>
      <c r="L20" s="152">
        <v>0</v>
      </c>
      <c r="M20" s="152">
        <f t="shared" si="1"/>
        <v>0</v>
      </c>
    </row>
    <row r="21" spans="1:13" x14ac:dyDescent="0.35">
      <c r="A21" s="5" t="s">
        <v>12</v>
      </c>
      <c r="B21" s="402" t="s">
        <v>686</v>
      </c>
      <c r="C21" s="402"/>
      <c r="D21" s="402"/>
      <c r="E21" s="402"/>
      <c r="F21" s="402"/>
      <c r="G21" s="402"/>
      <c r="H21" s="402"/>
      <c r="I21" s="402"/>
      <c r="J21" s="402"/>
      <c r="K21" s="402"/>
      <c r="L21" s="402"/>
      <c r="M21" s="402"/>
    </row>
    <row r="22" spans="1:13" ht="43.5" x14ac:dyDescent="0.35">
      <c r="A22" s="5" t="s">
        <v>13</v>
      </c>
      <c r="B22" s="290" t="s">
        <v>593</v>
      </c>
      <c r="C22" s="290"/>
      <c r="D22" s="290"/>
      <c r="E22" s="290"/>
      <c r="F22" s="290"/>
      <c r="G22" s="290"/>
      <c r="H22" s="290"/>
      <c r="I22" s="290"/>
      <c r="J22" s="290"/>
      <c r="K22" s="290"/>
      <c r="L22" s="290"/>
      <c r="M22" s="290"/>
    </row>
    <row r="25" spans="1:13" x14ac:dyDescent="0.35">
      <c r="A25" s="289" t="s">
        <v>14</v>
      </c>
      <c r="B25" s="289"/>
      <c r="C25" s="289"/>
      <c r="D25" s="289"/>
      <c r="E25" s="289"/>
      <c r="F25" s="289"/>
      <c r="G25" s="289"/>
      <c r="H25" s="289"/>
      <c r="I25" s="289"/>
      <c r="J25" s="289"/>
    </row>
    <row r="26" spans="1:13" x14ac:dyDescent="0.35">
      <c r="A26" s="291" t="s">
        <v>15</v>
      </c>
      <c r="B26" s="291"/>
      <c r="C26" s="291"/>
      <c r="D26" s="291"/>
      <c r="E26" s="291"/>
      <c r="F26" s="291"/>
      <c r="G26" s="291"/>
      <c r="H26" s="291"/>
      <c r="I26" s="291"/>
      <c r="J26" s="291"/>
    </row>
    <row r="27" spans="1:13" x14ac:dyDescent="0.35">
      <c r="A27" s="290" t="s">
        <v>16</v>
      </c>
      <c r="B27" s="290"/>
      <c r="C27" s="6">
        <v>0</v>
      </c>
      <c r="D27" s="5">
        <v>1</v>
      </c>
      <c r="E27" s="5">
        <v>2</v>
      </c>
      <c r="F27" s="5">
        <v>3</v>
      </c>
      <c r="G27" s="5">
        <v>5</v>
      </c>
      <c r="H27" s="5">
        <v>10</v>
      </c>
      <c r="I27" s="292" t="s">
        <v>3</v>
      </c>
      <c r="J27" s="292"/>
    </row>
    <row r="28" spans="1:13" ht="43.5" x14ac:dyDescent="0.35">
      <c r="A28" s="151" t="s">
        <v>17</v>
      </c>
      <c r="B28" s="5" t="s">
        <v>20</v>
      </c>
      <c r="C28" s="151"/>
      <c r="D28" s="151"/>
      <c r="E28" s="151"/>
      <c r="F28" s="151"/>
      <c r="G28" s="151"/>
      <c r="H28" s="151"/>
      <c r="I28" s="290"/>
      <c r="J28" s="290"/>
    </row>
    <row r="29" spans="1:13" ht="87" x14ac:dyDescent="0.35">
      <c r="A29" s="151" t="s">
        <v>18</v>
      </c>
      <c r="B29" s="5" t="s">
        <v>21</v>
      </c>
      <c r="C29" s="151"/>
      <c r="D29" s="151"/>
      <c r="E29" s="151"/>
      <c r="F29" s="151"/>
      <c r="G29" s="151"/>
      <c r="H29" s="151"/>
      <c r="I29" s="294"/>
      <c r="J29" s="296"/>
    </row>
    <row r="30" spans="1:13" ht="87" x14ac:dyDescent="0.35">
      <c r="A30" s="151" t="s">
        <v>19</v>
      </c>
      <c r="B30" s="7" t="s">
        <v>22</v>
      </c>
      <c r="C30" s="151"/>
      <c r="D30" s="151"/>
      <c r="E30" s="151"/>
      <c r="F30" s="151"/>
      <c r="G30" s="151"/>
      <c r="H30" s="151"/>
      <c r="I30" s="290"/>
      <c r="J30" s="290"/>
    </row>
    <row r="31" spans="1:13" ht="29" x14ac:dyDescent="0.35">
      <c r="A31" s="8"/>
      <c r="B31" s="5" t="s">
        <v>23</v>
      </c>
      <c r="C31" s="151"/>
      <c r="D31" s="151"/>
      <c r="E31" s="151"/>
      <c r="F31" s="151"/>
      <c r="G31" s="151"/>
      <c r="H31" s="151"/>
      <c r="I31" s="290"/>
      <c r="J31" s="290"/>
    </row>
    <row r="32" spans="1:13" ht="43.5" x14ac:dyDescent="0.35">
      <c r="A32" s="290" t="s">
        <v>24</v>
      </c>
      <c r="B32" s="5" t="s">
        <v>20</v>
      </c>
      <c r="C32" s="290"/>
      <c r="D32" s="290"/>
      <c r="E32" s="290"/>
      <c r="F32" s="290"/>
      <c r="G32" s="290"/>
      <c r="H32" s="290"/>
      <c r="I32" s="290"/>
      <c r="J32" s="290"/>
    </row>
    <row r="33" spans="1:10" ht="87" x14ac:dyDescent="0.35">
      <c r="A33" s="290"/>
      <c r="B33" s="5" t="s">
        <v>21</v>
      </c>
      <c r="C33" s="290"/>
      <c r="D33" s="290"/>
      <c r="E33" s="290"/>
      <c r="F33" s="290"/>
      <c r="G33" s="290"/>
      <c r="H33" s="290"/>
      <c r="I33" s="290"/>
      <c r="J33" s="290"/>
    </row>
    <row r="34" spans="1:10" ht="87" x14ac:dyDescent="0.35">
      <c r="A34" s="290"/>
      <c r="B34" s="7" t="s">
        <v>25</v>
      </c>
      <c r="C34" s="290"/>
      <c r="D34" s="290"/>
      <c r="E34" s="290"/>
      <c r="F34" s="290"/>
      <c r="G34" s="290"/>
      <c r="H34" s="290"/>
      <c r="I34" s="290"/>
      <c r="J34" s="290"/>
    </row>
    <row r="35" spans="1:10" ht="29" x14ac:dyDescent="0.35">
      <c r="A35" s="290"/>
      <c r="B35" s="5" t="s">
        <v>23</v>
      </c>
      <c r="C35" s="151"/>
      <c r="D35" s="151"/>
      <c r="E35" s="151"/>
      <c r="F35" s="151"/>
      <c r="G35" s="151"/>
      <c r="H35" s="151"/>
      <c r="I35" s="290"/>
      <c r="J35" s="290"/>
    </row>
    <row r="36" spans="1:10" ht="87" x14ac:dyDescent="0.35">
      <c r="A36" s="290" t="s">
        <v>26</v>
      </c>
      <c r="B36" s="5" t="s">
        <v>22</v>
      </c>
      <c r="C36" s="294" t="s">
        <v>594</v>
      </c>
      <c r="D36" s="295"/>
      <c r="E36" s="295"/>
      <c r="F36" s="295"/>
      <c r="G36" s="295"/>
      <c r="H36" s="295"/>
      <c r="I36" s="295"/>
      <c r="J36" s="296"/>
    </row>
    <row r="37" spans="1:10" ht="29" x14ac:dyDescent="0.35">
      <c r="A37" s="290"/>
      <c r="B37" s="5" t="s">
        <v>23</v>
      </c>
      <c r="C37" s="151"/>
      <c r="D37" s="151"/>
      <c r="E37" s="151"/>
      <c r="F37" s="151"/>
      <c r="G37" s="151"/>
      <c r="H37" s="151"/>
      <c r="I37" s="290"/>
      <c r="J37" s="290"/>
    </row>
    <row r="38" spans="1:10" ht="43.5" x14ac:dyDescent="0.35">
      <c r="A38" s="151" t="s">
        <v>13</v>
      </c>
      <c r="B38" s="294"/>
      <c r="C38" s="295"/>
      <c r="D38" s="295"/>
      <c r="E38" s="295"/>
      <c r="F38" s="295"/>
      <c r="G38" s="295"/>
      <c r="H38" s="295"/>
      <c r="I38" s="295"/>
      <c r="J38" s="296"/>
    </row>
  </sheetData>
  <mergeCells count="22">
    <mergeCell ref="I30:J30"/>
    <mergeCell ref="A1:M1"/>
    <mergeCell ref="A2:A3"/>
    <mergeCell ref="B2:M2"/>
    <mergeCell ref="B21:M21"/>
    <mergeCell ref="B22:M22"/>
    <mergeCell ref="A25:J25"/>
    <mergeCell ref="A26:J26"/>
    <mergeCell ref="A27:B27"/>
    <mergeCell ref="I27:J27"/>
    <mergeCell ref="I28:J28"/>
    <mergeCell ref="I29:J29"/>
    <mergeCell ref="A36:A37"/>
    <mergeCell ref="C36:J36"/>
    <mergeCell ref="I37:J37"/>
    <mergeCell ref="B38:J38"/>
    <mergeCell ref="I31:J31"/>
    <mergeCell ref="A32:A35"/>
    <mergeCell ref="C32:J32"/>
    <mergeCell ref="C33:J33"/>
    <mergeCell ref="C34:J34"/>
    <mergeCell ref="I35:J35"/>
  </mergeCells>
  <pageMargins left="0.7" right="0.7" top="0.75" bottom="0.75" header="0.3" footer="0.3"/>
  <pageSetup paperSize="9" orientation="portrait" horizontalDpi="300" verticalDpi="30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38"/>
  <sheetViews>
    <sheetView workbookViewId="0">
      <selection activeCell="C36" sqref="C36:J36"/>
    </sheetView>
  </sheetViews>
  <sheetFormatPr defaultRowHeight="14.5" x14ac:dyDescent="0.35"/>
  <cols>
    <col min="1" max="1" width="28.90625" customWidth="1"/>
    <col min="3" max="3" width="11.90625" bestFit="1" customWidth="1"/>
  </cols>
  <sheetData>
    <row r="1" spans="1:16" x14ac:dyDescent="0.35">
      <c r="A1" s="289"/>
      <c r="B1" s="289"/>
      <c r="C1" s="289"/>
      <c r="D1" s="289"/>
      <c r="E1" s="289"/>
      <c r="F1" s="289"/>
      <c r="G1" s="289"/>
      <c r="H1" s="289"/>
      <c r="I1" s="289"/>
      <c r="J1" s="289"/>
      <c r="K1" s="289"/>
      <c r="L1" s="289"/>
      <c r="M1" s="289"/>
    </row>
    <row r="2" spans="1:16" x14ac:dyDescent="0.35">
      <c r="A2" s="290" t="s">
        <v>1</v>
      </c>
      <c r="B2" s="291" t="s">
        <v>2</v>
      </c>
      <c r="C2" s="291"/>
      <c r="D2" s="291"/>
      <c r="E2" s="291"/>
      <c r="F2" s="291"/>
      <c r="G2" s="291"/>
      <c r="H2" s="291"/>
      <c r="I2" s="291"/>
      <c r="J2" s="291"/>
      <c r="K2" s="291"/>
      <c r="L2" s="291"/>
      <c r="M2" s="291"/>
    </row>
    <row r="3" spans="1:16" ht="29" x14ac:dyDescent="0.35">
      <c r="A3" s="290"/>
      <c r="B3" s="1">
        <v>0</v>
      </c>
      <c r="C3" s="1">
        <v>1</v>
      </c>
      <c r="D3" s="1">
        <v>2</v>
      </c>
      <c r="E3" s="1">
        <v>3</v>
      </c>
      <c r="F3" s="1">
        <v>4</v>
      </c>
      <c r="G3" s="1">
        <v>5</v>
      </c>
      <c r="H3" s="1">
        <v>6</v>
      </c>
      <c r="I3" s="1">
        <v>7</v>
      </c>
      <c r="J3" s="1">
        <v>8</v>
      </c>
      <c r="K3" s="1">
        <v>9</v>
      </c>
      <c r="L3" s="1">
        <v>10</v>
      </c>
      <c r="M3" s="2" t="s">
        <v>3</v>
      </c>
    </row>
    <row r="4" spans="1:16" x14ac:dyDescent="0.35">
      <c r="A4" s="3" t="s">
        <v>4</v>
      </c>
      <c r="B4" s="163">
        <f>SUM(B5:B7)</f>
        <v>0</v>
      </c>
      <c r="C4" s="163">
        <f t="shared" ref="C4:L4" si="0">SUM(C5:C7)</f>
        <v>0</v>
      </c>
      <c r="D4" s="163">
        <f t="shared" si="0"/>
        <v>0</v>
      </c>
      <c r="E4" s="163">
        <f t="shared" si="0"/>
        <v>0</v>
      </c>
      <c r="F4" s="163">
        <f t="shared" si="0"/>
        <v>0</v>
      </c>
      <c r="G4" s="163">
        <f t="shared" si="0"/>
        <v>0</v>
      </c>
      <c r="H4" s="163">
        <f t="shared" si="0"/>
        <v>0</v>
      </c>
      <c r="I4" s="163">
        <f t="shared" si="0"/>
        <v>0</v>
      </c>
      <c r="J4" s="163">
        <f t="shared" si="0"/>
        <v>0</v>
      </c>
      <c r="K4" s="163">
        <f t="shared" si="0"/>
        <v>0</v>
      </c>
      <c r="L4" s="163">
        <f t="shared" si="0"/>
        <v>0</v>
      </c>
      <c r="M4" s="163">
        <f>SUM(B4:L4)</f>
        <v>0</v>
      </c>
    </row>
    <row r="5" spans="1:16" x14ac:dyDescent="0.35">
      <c r="A5" s="5" t="s">
        <v>5</v>
      </c>
      <c r="B5" s="163">
        <v>0</v>
      </c>
      <c r="C5" s="163">
        <v>0</v>
      </c>
      <c r="D5" s="163">
        <v>0</v>
      </c>
      <c r="E5" s="163">
        <v>0</v>
      </c>
      <c r="F5" s="163">
        <v>0</v>
      </c>
      <c r="G5" s="163">
        <v>0</v>
      </c>
      <c r="H5" s="163">
        <v>0</v>
      </c>
      <c r="I5" s="163">
        <v>0</v>
      </c>
      <c r="J5" s="163">
        <v>0</v>
      </c>
      <c r="K5" s="163">
        <v>0</v>
      </c>
      <c r="L5" s="163">
        <v>0</v>
      </c>
      <c r="M5" s="163">
        <f t="shared" ref="M5:M20" si="1">SUM(B5:L5)</f>
        <v>0</v>
      </c>
    </row>
    <row r="6" spans="1:16" x14ac:dyDescent="0.35">
      <c r="A6" s="5" t="s">
        <v>6</v>
      </c>
      <c r="B6" s="163">
        <v>0</v>
      </c>
      <c r="C6" s="163">
        <v>0</v>
      </c>
      <c r="D6" s="163">
        <v>0</v>
      </c>
      <c r="E6" s="163">
        <v>0</v>
      </c>
      <c r="F6" s="163">
        <v>0</v>
      </c>
      <c r="G6" s="163">
        <v>0</v>
      </c>
      <c r="H6" s="163">
        <v>0</v>
      </c>
      <c r="I6" s="163">
        <v>0</v>
      </c>
      <c r="J6" s="163">
        <v>0</v>
      </c>
      <c r="K6" s="163">
        <v>0</v>
      </c>
      <c r="L6" s="163">
        <v>0</v>
      </c>
      <c r="M6" s="163">
        <f t="shared" si="1"/>
        <v>0</v>
      </c>
    </row>
    <row r="7" spans="1:16" x14ac:dyDescent="0.35">
      <c r="A7" s="5" t="s">
        <v>7</v>
      </c>
      <c r="B7" s="163">
        <v>0</v>
      </c>
      <c r="C7" s="163">
        <v>0</v>
      </c>
      <c r="D7" s="163">
        <v>0</v>
      </c>
      <c r="E7" s="163">
        <v>0</v>
      </c>
      <c r="F7" s="163">
        <v>0</v>
      </c>
      <c r="G7" s="163">
        <v>0</v>
      </c>
      <c r="H7" s="163">
        <v>0</v>
      </c>
      <c r="I7" s="163">
        <v>0</v>
      </c>
      <c r="J7" s="163">
        <v>0</v>
      </c>
      <c r="K7" s="163">
        <v>0</v>
      </c>
      <c r="L7" s="163">
        <v>0</v>
      </c>
      <c r="M7" s="163">
        <f t="shared" si="1"/>
        <v>0</v>
      </c>
    </row>
    <row r="8" spans="1:16" x14ac:dyDescent="0.35">
      <c r="A8" s="3" t="s">
        <v>8</v>
      </c>
      <c r="B8" s="163">
        <f>SUM(B9:B11)</f>
        <v>0</v>
      </c>
      <c r="C8" s="163">
        <f>SUM(C9:C11)</f>
        <v>0.667215</v>
      </c>
      <c r="D8" s="163">
        <f t="shared" ref="D8:L8" si="2">SUM(D9:D11)</f>
        <v>0.57003999999999999</v>
      </c>
      <c r="E8" s="163">
        <f t="shared" si="2"/>
        <v>0.34614900000000004</v>
      </c>
      <c r="F8" s="163">
        <f t="shared" si="2"/>
        <v>4.428E-2</v>
      </c>
      <c r="G8" s="163">
        <f t="shared" si="2"/>
        <v>4.428E-2</v>
      </c>
      <c r="H8" s="163">
        <f t="shared" si="2"/>
        <v>4.428E-2</v>
      </c>
      <c r="I8" s="163">
        <f t="shared" si="2"/>
        <v>4.428E-2</v>
      </c>
      <c r="J8" s="163">
        <f t="shared" si="2"/>
        <v>4.428E-2</v>
      </c>
      <c r="K8" s="163">
        <f t="shared" si="2"/>
        <v>4.428E-2</v>
      </c>
      <c r="L8" s="163">
        <f t="shared" si="2"/>
        <v>4.428E-2</v>
      </c>
      <c r="M8" s="199">
        <f t="shared" si="1"/>
        <v>1.8933640000000007</v>
      </c>
    </row>
    <row r="9" spans="1:16" x14ac:dyDescent="0.35">
      <c r="A9" s="5" t="s">
        <v>5</v>
      </c>
      <c r="B9" s="163">
        <v>0</v>
      </c>
      <c r="C9" s="163">
        <v>0.26726800000000001</v>
      </c>
      <c r="D9" s="163">
        <v>0.22834299999999999</v>
      </c>
      <c r="E9" s="163">
        <v>0.138658</v>
      </c>
      <c r="F9" s="163">
        <v>0</v>
      </c>
      <c r="G9" s="163">
        <v>0</v>
      </c>
      <c r="H9" s="163">
        <v>0</v>
      </c>
      <c r="I9" s="163">
        <v>0</v>
      </c>
      <c r="J9" s="163">
        <v>0</v>
      </c>
      <c r="K9" s="163">
        <v>0</v>
      </c>
      <c r="L9" s="163">
        <v>0</v>
      </c>
      <c r="M9" s="199">
        <f t="shared" si="1"/>
        <v>0.63426899999999997</v>
      </c>
    </row>
    <row r="10" spans="1:16" x14ac:dyDescent="0.35">
      <c r="A10" s="5" t="s">
        <v>6</v>
      </c>
      <c r="B10" s="163">
        <v>0</v>
      </c>
      <c r="C10" s="163">
        <v>0.399947</v>
      </c>
      <c r="D10" s="163">
        <v>0.34169699999999997</v>
      </c>
      <c r="E10" s="163">
        <v>0.20749100000000001</v>
      </c>
      <c r="F10" s="163">
        <v>4.428E-2</v>
      </c>
      <c r="G10" s="163">
        <v>4.428E-2</v>
      </c>
      <c r="H10" s="163">
        <v>4.428E-2</v>
      </c>
      <c r="I10" s="163">
        <v>4.428E-2</v>
      </c>
      <c r="J10" s="163">
        <v>4.428E-2</v>
      </c>
      <c r="K10" s="163">
        <v>4.428E-2</v>
      </c>
      <c r="L10" s="163">
        <v>4.428E-2</v>
      </c>
      <c r="M10" s="199">
        <f>SUM(B10:L10)</f>
        <v>1.2590950000000005</v>
      </c>
    </row>
    <row r="11" spans="1:16" x14ac:dyDescent="0.35">
      <c r="A11" s="5" t="s">
        <v>7</v>
      </c>
      <c r="B11" s="163">
        <v>0</v>
      </c>
      <c r="C11" s="163">
        <v>0</v>
      </c>
      <c r="D11" s="163">
        <v>0</v>
      </c>
      <c r="E11" s="163">
        <v>0</v>
      </c>
      <c r="F11" s="163">
        <v>0</v>
      </c>
      <c r="G11" s="163">
        <v>0</v>
      </c>
      <c r="H11" s="163">
        <v>0</v>
      </c>
      <c r="I11" s="163">
        <v>0</v>
      </c>
      <c r="J11" s="163">
        <v>0</v>
      </c>
      <c r="K11" s="163">
        <v>0</v>
      </c>
      <c r="L11" s="163">
        <v>0</v>
      </c>
      <c r="M11" s="199">
        <f t="shared" si="1"/>
        <v>0</v>
      </c>
    </row>
    <row r="12" spans="1:16" x14ac:dyDescent="0.35">
      <c r="A12" s="3" t="s">
        <v>11</v>
      </c>
      <c r="B12" s="163">
        <f>SUM(B13:B15)</f>
        <v>0</v>
      </c>
      <c r="C12" s="163">
        <f t="shared" ref="C12:L12" si="3">SUM(C13:C15)</f>
        <v>-0.667215</v>
      </c>
      <c r="D12" s="163">
        <f t="shared" si="3"/>
        <v>-0.57003999999999999</v>
      </c>
      <c r="E12" s="163">
        <f t="shared" si="3"/>
        <v>-0.34614900000000004</v>
      </c>
      <c r="F12" s="163">
        <f t="shared" si="3"/>
        <v>-4.428E-2</v>
      </c>
      <c r="G12" s="163">
        <f t="shared" si="3"/>
        <v>-4.428E-2</v>
      </c>
      <c r="H12" s="163">
        <f t="shared" si="3"/>
        <v>-4.428E-2</v>
      </c>
      <c r="I12" s="163">
        <f t="shared" si="3"/>
        <v>-4.428E-2</v>
      </c>
      <c r="J12" s="163">
        <f t="shared" si="3"/>
        <v>-4.428E-2</v>
      </c>
      <c r="K12" s="163">
        <f t="shared" si="3"/>
        <v>-4.428E-2</v>
      </c>
      <c r="L12" s="163">
        <f t="shared" si="3"/>
        <v>-4.428E-2</v>
      </c>
      <c r="M12" s="199">
        <f t="shared" si="1"/>
        <v>-1.8933640000000007</v>
      </c>
    </row>
    <row r="13" spans="1:16" ht="15" thickBot="1" x14ac:dyDescent="0.4">
      <c r="A13" s="5" t="s">
        <v>5</v>
      </c>
      <c r="B13" s="163">
        <v>0</v>
      </c>
      <c r="C13" s="163">
        <v>-0.26726800000000001</v>
      </c>
      <c r="D13" s="163">
        <v>-0.22834299999999999</v>
      </c>
      <c r="E13" s="163">
        <v>-0.138658</v>
      </c>
      <c r="F13" s="163">
        <v>0</v>
      </c>
      <c r="G13" s="163">
        <v>0</v>
      </c>
      <c r="H13" s="163">
        <v>0</v>
      </c>
      <c r="I13" s="163">
        <v>0</v>
      </c>
      <c r="J13" s="163">
        <v>0</v>
      </c>
      <c r="K13" s="163">
        <v>0</v>
      </c>
      <c r="L13" s="163">
        <v>0</v>
      </c>
      <c r="M13" s="199">
        <f t="shared" si="1"/>
        <v>-0.63426899999999997</v>
      </c>
    </row>
    <row r="14" spans="1:16" ht="15" thickBot="1" x14ac:dyDescent="0.4">
      <c r="A14" s="5" t="s">
        <v>6</v>
      </c>
      <c r="B14" s="163">
        <v>0</v>
      </c>
      <c r="C14" s="163">
        <v>-0.399947</v>
      </c>
      <c r="D14" s="163">
        <v>-0.34169699999999997</v>
      </c>
      <c r="E14" s="163">
        <v>-0.20749100000000001</v>
      </c>
      <c r="F14" s="163">
        <v>-4.428E-2</v>
      </c>
      <c r="G14" s="163">
        <v>-4.428E-2</v>
      </c>
      <c r="H14" s="163">
        <v>-4.428E-2</v>
      </c>
      <c r="I14" s="163">
        <v>-4.428E-2</v>
      </c>
      <c r="J14" s="163">
        <v>-4.428E-2</v>
      </c>
      <c r="K14" s="163">
        <v>-4.428E-2</v>
      </c>
      <c r="L14" s="163">
        <v>-4.428E-2</v>
      </c>
      <c r="M14" s="199">
        <f t="shared" si="1"/>
        <v>-1.2590950000000005</v>
      </c>
      <c r="O14" s="67"/>
      <c r="P14" s="74"/>
    </row>
    <row r="15" spans="1:16" ht="15" thickBot="1" x14ac:dyDescent="0.4">
      <c r="A15" s="5" t="s">
        <v>7</v>
      </c>
      <c r="B15" s="163">
        <v>0</v>
      </c>
      <c r="C15" s="163">
        <v>0</v>
      </c>
      <c r="D15" s="163">
        <v>0</v>
      </c>
      <c r="E15" s="163">
        <v>0</v>
      </c>
      <c r="F15" s="163">
        <v>0</v>
      </c>
      <c r="G15" s="163">
        <v>0</v>
      </c>
      <c r="H15" s="163">
        <v>0</v>
      </c>
      <c r="I15" s="163">
        <v>0</v>
      </c>
      <c r="J15" s="163">
        <v>0</v>
      </c>
      <c r="K15" s="163">
        <v>0</v>
      </c>
      <c r="L15" s="163">
        <v>0</v>
      </c>
      <c r="M15" s="163">
        <f t="shared" si="1"/>
        <v>0</v>
      </c>
      <c r="O15" s="67"/>
      <c r="P15" s="74"/>
    </row>
    <row r="16" spans="1:16" ht="29" x14ac:dyDescent="0.35">
      <c r="A16" s="3" t="s">
        <v>9</v>
      </c>
      <c r="B16" s="163">
        <v>0</v>
      </c>
      <c r="C16" s="163">
        <v>1.4716309999999999</v>
      </c>
      <c r="D16" s="163">
        <v>1.2572989999999999</v>
      </c>
      <c r="E16" s="163">
        <v>0.76347699999999996</v>
      </c>
      <c r="F16" s="163">
        <v>0</v>
      </c>
      <c r="G16" s="163">
        <v>0</v>
      </c>
      <c r="H16" s="163">
        <v>0</v>
      </c>
      <c r="I16" s="163">
        <v>0</v>
      </c>
      <c r="J16" s="163">
        <v>0</v>
      </c>
      <c r="K16" s="163">
        <v>0</v>
      </c>
      <c r="L16" s="163">
        <v>0</v>
      </c>
      <c r="M16" s="163">
        <f t="shared" si="1"/>
        <v>3.492407</v>
      </c>
    </row>
    <row r="17" spans="1:13" x14ac:dyDescent="0.35">
      <c r="A17" s="3" t="s">
        <v>10</v>
      </c>
      <c r="B17" s="163">
        <f>SUM(B18:B20)</f>
        <v>0</v>
      </c>
      <c r="C17" s="163">
        <v>0</v>
      </c>
      <c r="D17" s="163">
        <v>0</v>
      </c>
      <c r="E17" s="163">
        <v>0</v>
      </c>
      <c r="F17" s="163">
        <v>0</v>
      </c>
      <c r="G17" s="163">
        <v>0</v>
      </c>
      <c r="H17" s="163">
        <v>0</v>
      </c>
      <c r="I17" s="163">
        <v>0</v>
      </c>
      <c r="J17" s="163">
        <v>0</v>
      </c>
      <c r="K17" s="163">
        <v>0</v>
      </c>
      <c r="L17" s="163">
        <v>0</v>
      </c>
      <c r="M17" s="163">
        <f t="shared" si="1"/>
        <v>0</v>
      </c>
    </row>
    <row r="18" spans="1:13" x14ac:dyDescent="0.35">
      <c r="A18" s="5" t="s">
        <v>5</v>
      </c>
      <c r="B18" s="163">
        <v>0</v>
      </c>
      <c r="C18" s="163">
        <v>0</v>
      </c>
      <c r="D18" s="163">
        <v>0</v>
      </c>
      <c r="E18" s="163">
        <v>0</v>
      </c>
      <c r="F18" s="163">
        <v>0</v>
      </c>
      <c r="G18" s="163">
        <v>0</v>
      </c>
      <c r="H18" s="163">
        <v>0</v>
      </c>
      <c r="I18" s="163">
        <v>0</v>
      </c>
      <c r="J18" s="163">
        <v>0</v>
      </c>
      <c r="K18" s="163">
        <v>0</v>
      </c>
      <c r="L18" s="163">
        <v>0</v>
      </c>
      <c r="M18" s="163">
        <f t="shared" si="1"/>
        <v>0</v>
      </c>
    </row>
    <row r="19" spans="1:13" x14ac:dyDescent="0.35">
      <c r="A19" s="5" t="s">
        <v>6</v>
      </c>
      <c r="B19" s="163">
        <v>0</v>
      </c>
      <c r="C19" s="163">
        <v>0</v>
      </c>
      <c r="D19" s="163">
        <v>0</v>
      </c>
      <c r="E19" s="163">
        <v>0</v>
      </c>
      <c r="F19" s="163">
        <v>0</v>
      </c>
      <c r="G19" s="163">
        <v>0</v>
      </c>
      <c r="H19" s="163">
        <v>0</v>
      </c>
      <c r="I19" s="163">
        <v>0</v>
      </c>
      <c r="J19" s="163">
        <v>0</v>
      </c>
      <c r="K19" s="163">
        <v>0</v>
      </c>
      <c r="L19" s="163">
        <v>0</v>
      </c>
      <c r="M19" s="163">
        <f t="shared" si="1"/>
        <v>0</v>
      </c>
    </row>
    <row r="20" spans="1:13" x14ac:dyDescent="0.35">
      <c r="A20" s="5" t="s">
        <v>7</v>
      </c>
      <c r="B20" s="163">
        <v>0</v>
      </c>
      <c r="C20" s="163">
        <v>0</v>
      </c>
      <c r="D20" s="163">
        <v>0</v>
      </c>
      <c r="E20" s="163">
        <v>0</v>
      </c>
      <c r="F20" s="163">
        <v>0</v>
      </c>
      <c r="G20" s="163">
        <v>0</v>
      </c>
      <c r="H20" s="163">
        <v>0</v>
      </c>
      <c r="I20" s="163">
        <v>0</v>
      </c>
      <c r="J20" s="163">
        <v>0</v>
      </c>
      <c r="K20" s="163">
        <v>0</v>
      </c>
      <c r="L20" s="163">
        <v>0</v>
      </c>
      <c r="M20" s="163">
        <f t="shared" si="1"/>
        <v>0</v>
      </c>
    </row>
    <row r="21" spans="1:13" x14ac:dyDescent="0.35">
      <c r="A21" s="5" t="s">
        <v>12</v>
      </c>
      <c r="B21" s="290" t="s">
        <v>687</v>
      </c>
      <c r="C21" s="290"/>
      <c r="D21" s="290"/>
      <c r="E21" s="290"/>
      <c r="F21" s="290"/>
      <c r="G21" s="290"/>
      <c r="H21" s="290"/>
      <c r="I21" s="290"/>
      <c r="J21" s="290"/>
      <c r="K21" s="290"/>
      <c r="L21" s="290"/>
      <c r="M21" s="290"/>
    </row>
    <row r="22" spans="1:13" ht="43.5" x14ac:dyDescent="0.35">
      <c r="A22" s="5" t="s">
        <v>13</v>
      </c>
      <c r="B22" s="290" t="s">
        <v>609</v>
      </c>
      <c r="C22" s="290"/>
      <c r="D22" s="290"/>
      <c r="E22" s="290"/>
      <c r="F22" s="290"/>
      <c r="G22" s="290"/>
      <c r="H22" s="290"/>
      <c r="I22" s="290"/>
      <c r="J22" s="290"/>
      <c r="K22" s="290"/>
      <c r="L22" s="290"/>
      <c r="M22" s="290"/>
    </row>
    <row r="25" spans="1:13" x14ac:dyDescent="0.35">
      <c r="A25" s="289" t="s">
        <v>14</v>
      </c>
      <c r="B25" s="289"/>
      <c r="C25" s="289"/>
      <c r="D25" s="289"/>
      <c r="E25" s="289"/>
      <c r="F25" s="289"/>
      <c r="G25" s="289"/>
      <c r="H25" s="289"/>
      <c r="I25" s="289"/>
      <c r="J25" s="289"/>
    </row>
    <row r="26" spans="1:13" x14ac:dyDescent="0.35">
      <c r="A26" s="291" t="s">
        <v>15</v>
      </c>
      <c r="B26" s="291"/>
      <c r="C26" s="291"/>
      <c r="D26" s="291"/>
      <c r="E26" s="291"/>
      <c r="F26" s="291"/>
      <c r="G26" s="291"/>
      <c r="H26" s="291"/>
      <c r="I26" s="291"/>
      <c r="J26" s="291"/>
    </row>
    <row r="27" spans="1:13" x14ac:dyDescent="0.35">
      <c r="A27" s="406" t="s">
        <v>16</v>
      </c>
      <c r="B27" s="406"/>
      <c r="C27" s="167">
        <v>0</v>
      </c>
      <c r="D27" s="47">
        <v>1</v>
      </c>
      <c r="E27" s="47">
        <v>2</v>
      </c>
      <c r="F27" s="47">
        <v>3</v>
      </c>
      <c r="G27" s="47">
        <v>5</v>
      </c>
      <c r="H27" s="47">
        <v>10</v>
      </c>
      <c r="I27" s="407" t="s">
        <v>3</v>
      </c>
      <c r="J27" s="407"/>
    </row>
    <row r="28" spans="1:13" ht="36" x14ac:dyDescent="0.35">
      <c r="A28" s="155" t="s">
        <v>17</v>
      </c>
      <c r="B28" s="47" t="s">
        <v>20</v>
      </c>
      <c r="C28" s="155"/>
      <c r="D28" s="155"/>
      <c r="E28" s="155"/>
      <c r="F28" s="155"/>
      <c r="G28" s="155"/>
      <c r="H28" s="155"/>
      <c r="I28" s="406"/>
      <c r="J28" s="406"/>
    </row>
    <row r="29" spans="1:13" ht="72" x14ac:dyDescent="0.35">
      <c r="A29" s="155" t="s">
        <v>18</v>
      </c>
      <c r="B29" s="47" t="s">
        <v>21</v>
      </c>
      <c r="C29" s="155"/>
      <c r="D29" s="155"/>
      <c r="E29" s="155"/>
      <c r="F29" s="155">
        <v>1.04</v>
      </c>
      <c r="G29" s="155">
        <v>1.1000000000000001</v>
      </c>
      <c r="H29" s="155">
        <v>1.24</v>
      </c>
      <c r="I29" s="392">
        <v>9.1199999999999992</v>
      </c>
      <c r="J29" s="394"/>
    </row>
    <row r="30" spans="1:13" ht="72" x14ac:dyDescent="0.35">
      <c r="A30" s="155" t="s">
        <v>19</v>
      </c>
      <c r="B30" s="51" t="s">
        <v>22</v>
      </c>
      <c r="C30" s="155"/>
      <c r="D30" s="155"/>
      <c r="E30" s="155"/>
      <c r="F30" s="155">
        <v>0.3</v>
      </c>
      <c r="G30" s="155">
        <v>0.32</v>
      </c>
      <c r="H30" s="155">
        <v>0.36</v>
      </c>
      <c r="I30" s="406">
        <v>2.62</v>
      </c>
      <c r="J30" s="406"/>
    </row>
    <row r="31" spans="1:13" ht="24" x14ac:dyDescent="0.35">
      <c r="A31" s="168"/>
      <c r="B31" s="47" t="s">
        <v>23</v>
      </c>
      <c r="C31" s="155"/>
      <c r="D31" s="155"/>
      <c r="E31" s="155"/>
      <c r="F31" s="155"/>
      <c r="G31" s="155"/>
      <c r="H31" s="155"/>
      <c r="I31" s="406"/>
      <c r="J31" s="406"/>
    </row>
    <row r="32" spans="1:13" ht="36" x14ac:dyDescent="0.35">
      <c r="A32" s="406" t="s">
        <v>24</v>
      </c>
      <c r="B32" s="47" t="s">
        <v>20</v>
      </c>
      <c r="C32" s="406"/>
      <c r="D32" s="406"/>
      <c r="E32" s="406"/>
      <c r="F32" s="406"/>
      <c r="G32" s="406"/>
      <c r="H32" s="406"/>
      <c r="I32" s="406"/>
      <c r="J32" s="406"/>
    </row>
    <row r="33" spans="1:10" ht="72" x14ac:dyDescent="0.35">
      <c r="A33" s="406"/>
      <c r="B33" s="47" t="s">
        <v>21</v>
      </c>
      <c r="C33" s="406" t="s">
        <v>605</v>
      </c>
      <c r="D33" s="406"/>
      <c r="E33" s="406"/>
      <c r="F33" s="406"/>
      <c r="G33" s="406"/>
      <c r="H33" s="406"/>
      <c r="I33" s="406"/>
      <c r="J33" s="406"/>
    </row>
    <row r="34" spans="1:10" ht="72" x14ac:dyDescent="0.35">
      <c r="A34" s="406"/>
      <c r="B34" s="51" t="s">
        <v>208</v>
      </c>
      <c r="C34" s="406" t="s">
        <v>606</v>
      </c>
      <c r="D34" s="406"/>
      <c r="E34" s="406"/>
      <c r="F34" s="406"/>
      <c r="G34" s="406"/>
      <c r="H34" s="406"/>
      <c r="I34" s="406"/>
      <c r="J34" s="406"/>
    </row>
    <row r="35" spans="1:10" ht="24" x14ac:dyDescent="0.35">
      <c r="A35" s="406"/>
      <c r="B35" s="47" t="s">
        <v>23</v>
      </c>
      <c r="C35" s="155"/>
      <c r="D35" s="155"/>
      <c r="E35" s="155"/>
      <c r="F35" s="155"/>
      <c r="G35" s="155"/>
      <c r="H35" s="155"/>
      <c r="I35" s="406"/>
      <c r="J35" s="406"/>
    </row>
    <row r="36" spans="1:10" ht="60" customHeight="1" x14ac:dyDescent="0.35">
      <c r="A36" s="406" t="s">
        <v>26</v>
      </c>
      <c r="B36" s="47"/>
      <c r="C36" s="392" t="s">
        <v>607</v>
      </c>
      <c r="D36" s="393"/>
      <c r="E36" s="393"/>
      <c r="F36" s="393"/>
      <c r="G36" s="393"/>
      <c r="H36" s="393"/>
      <c r="I36" s="393"/>
      <c r="J36" s="394"/>
    </row>
    <row r="37" spans="1:10" x14ac:dyDescent="0.35">
      <c r="A37" s="406"/>
      <c r="B37" s="47"/>
      <c r="C37" s="155"/>
      <c r="D37" s="155"/>
      <c r="E37" s="155"/>
      <c r="F37" s="155"/>
      <c r="G37" s="155"/>
      <c r="H37" s="155"/>
      <c r="I37" s="406"/>
      <c r="J37" s="406"/>
    </row>
    <row r="38" spans="1:10" ht="36" x14ac:dyDescent="0.35">
      <c r="A38" s="155" t="s">
        <v>13</v>
      </c>
      <c r="B38" s="392" t="s">
        <v>608</v>
      </c>
      <c r="C38" s="393"/>
      <c r="D38" s="393"/>
      <c r="E38" s="393"/>
      <c r="F38" s="393"/>
      <c r="G38" s="393"/>
      <c r="H38" s="393"/>
      <c r="I38" s="393"/>
      <c r="J38" s="394"/>
    </row>
  </sheetData>
  <mergeCells count="22">
    <mergeCell ref="A36:A37"/>
    <mergeCell ref="C36:J36"/>
    <mergeCell ref="I37:J37"/>
    <mergeCell ref="B38:J38"/>
    <mergeCell ref="I31:J31"/>
    <mergeCell ref="A32:A35"/>
    <mergeCell ref="C32:J32"/>
    <mergeCell ref="C33:J33"/>
    <mergeCell ref="C34:J34"/>
    <mergeCell ref="I35:J35"/>
    <mergeCell ref="I30:J30"/>
    <mergeCell ref="A1:M1"/>
    <mergeCell ref="A2:A3"/>
    <mergeCell ref="B2:M2"/>
    <mergeCell ref="B21:M21"/>
    <mergeCell ref="B22:M22"/>
    <mergeCell ref="A25:J25"/>
    <mergeCell ref="A26:J26"/>
    <mergeCell ref="A27:B27"/>
    <mergeCell ref="I27:J27"/>
    <mergeCell ref="I28:J28"/>
    <mergeCell ref="I29:J29"/>
  </mergeCells>
  <pageMargins left="0.7" right="0.7" top="0.75" bottom="0.75" header="0.3" footer="0.3"/>
  <pageSetup paperSize="9" orientation="portrait" horizontalDpi="300" verticalDpi="300"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38"/>
  <sheetViews>
    <sheetView zoomScale="70" zoomScaleNormal="70" workbookViewId="0">
      <selection activeCell="C36" sqref="C36:J36"/>
    </sheetView>
  </sheetViews>
  <sheetFormatPr defaultRowHeight="14.5" x14ac:dyDescent="0.35"/>
  <cols>
    <col min="1" max="1" width="30.453125" customWidth="1"/>
  </cols>
  <sheetData>
    <row r="1" spans="1:16" x14ac:dyDescent="0.35">
      <c r="A1" s="289"/>
      <c r="B1" s="289"/>
      <c r="C1" s="289"/>
      <c r="D1" s="289"/>
      <c r="E1" s="289"/>
      <c r="F1" s="289"/>
      <c r="G1" s="289"/>
      <c r="H1" s="289"/>
      <c r="I1" s="289"/>
      <c r="J1" s="289"/>
      <c r="K1" s="289"/>
      <c r="L1" s="289"/>
      <c r="M1" s="289"/>
    </row>
    <row r="2" spans="1:16" x14ac:dyDescent="0.35">
      <c r="A2" s="290" t="s">
        <v>1</v>
      </c>
      <c r="B2" s="291" t="s">
        <v>2</v>
      </c>
      <c r="C2" s="291"/>
      <c r="D2" s="291"/>
      <c r="E2" s="291"/>
      <c r="F2" s="291"/>
      <c r="G2" s="291"/>
      <c r="H2" s="291"/>
      <c r="I2" s="291"/>
      <c r="J2" s="291"/>
      <c r="K2" s="291"/>
      <c r="L2" s="291"/>
      <c r="M2" s="291"/>
    </row>
    <row r="3" spans="1:16" ht="29" x14ac:dyDescent="0.35">
      <c r="A3" s="290"/>
      <c r="B3" s="1">
        <v>0</v>
      </c>
      <c r="C3" s="1">
        <v>1</v>
      </c>
      <c r="D3" s="1">
        <v>2</v>
      </c>
      <c r="E3" s="1">
        <v>3</v>
      </c>
      <c r="F3" s="1">
        <v>4</v>
      </c>
      <c r="G3" s="1">
        <v>5</v>
      </c>
      <c r="H3" s="1">
        <v>6</v>
      </c>
      <c r="I3" s="1">
        <v>7</v>
      </c>
      <c r="J3" s="1">
        <v>8</v>
      </c>
      <c r="K3" s="1">
        <v>9</v>
      </c>
      <c r="L3" s="1">
        <v>10</v>
      </c>
      <c r="M3" s="2" t="s">
        <v>3</v>
      </c>
    </row>
    <row r="4" spans="1:16" x14ac:dyDescent="0.35">
      <c r="A4" s="3" t="s">
        <v>4</v>
      </c>
      <c r="B4" s="153">
        <f>SUM(B5:B7)</f>
        <v>0</v>
      </c>
      <c r="C4" s="153">
        <f t="shared" ref="C4:L4" si="0">SUM(C5:C7)</f>
        <v>0</v>
      </c>
      <c r="D4" s="153">
        <f t="shared" si="0"/>
        <v>0</v>
      </c>
      <c r="E4" s="153">
        <f t="shared" si="0"/>
        <v>0</v>
      </c>
      <c r="F4" s="153">
        <f t="shared" si="0"/>
        <v>0</v>
      </c>
      <c r="G4" s="153">
        <f t="shared" si="0"/>
        <v>0</v>
      </c>
      <c r="H4" s="153">
        <f t="shared" si="0"/>
        <v>0</v>
      </c>
      <c r="I4" s="153">
        <f t="shared" si="0"/>
        <v>0</v>
      </c>
      <c r="J4" s="153">
        <f t="shared" si="0"/>
        <v>0</v>
      </c>
      <c r="K4" s="153">
        <f t="shared" si="0"/>
        <v>0</v>
      </c>
      <c r="L4" s="153">
        <f t="shared" si="0"/>
        <v>0</v>
      </c>
      <c r="M4" s="153">
        <f>SUM(B4:L4)</f>
        <v>0</v>
      </c>
    </row>
    <row r="5" spans="1:16" x14ac:dyDescent="0.35">
      <c r="A5" s="5" t="s">
        <v>5</v>
      </c>
      <c r="B5" s="153">
        <v>0</v>
      </c>
      <c r="C5" s="153">
        <v>0</v>
      </c>
      <c r="D5" s="153">
        <v>0</v>
      </c>
      <c r="E5" s="153">
        <v>0</v>
      </c>
      <c r="F5" s="153">
        <v>0</v>
      </c>
      <c r="G5" s="153">
        <v>0</v>
      </c>
      <c r="H5" s="153">
        <v>0</v>
      </c>
      <c r="I5" s="153">
        <v>0</v>
      </c>
      <c r="J5" s="153">
        <v>0</v>
      </c>
      <c r="K5" s="153">
        <v>0</v>
      </c>
      <c r="L5" s="153">
        <v>0</v>
      </c>
      <c r="M5" s="153">
        <f t="shared" ref="M5:M20" si="1">SUM(B5:L5)</f>
        <v>0</v>
      </c>
    </row>
    <row r="6" spans="1:16" x14ac:dyDescent="0.35">
      <c r="A6" s="5" t="s">
        <v>6</v>
      </c>
      <c r="B6" s="153">
        <v>0</v>
      </c>
      <c r="C6" s="153">
        <v>0</v>
      </c>
      <c r="D6" s="153">
        <v>0</v>
      </c>
      <c r="E6" s="153">
        <v>0</v>
      </c>
      <c r="F6" s="153">
        <v>0</v>
      </c>
      <c r="G6" s="153">
        <v>0</v>
      </c>
      <c r="H6" s="153">
        <v>0</v>
      </c>
      <c r="I6" s="153">
        <v>0</v>
      </c>
      <c r="J6" s="153">
        <v>0</v>
      </c>
      <c r="K6" s="153">
        <v>0</v>
      </c>
      <c r="L6" s="153">
        <v>0</v>
      </c>
      <c r="M6" s="153">
        <f t="shared" si="1"/>
        <v>0</v>
      </c>
    </row>
    <row r="7" spans="1:16" x14ac:dyDescent="0.35">
      <c r="A7" s="5" t="s">
        <v>7</v>
      </c>
      <c r="B7" s="153">
        <v>0</v>
      </c>
      <c r="C7" s="153">
        <v>0</v>
      </c>
      <c r="D7" s="153">
        <v>0</v>
      </c>
      <c r="E7" s="153">
        <v>0</v>
      </c>
      <c r="F7" s="153">
        <v>0</v>
      </c>
      <c r="G7" s="153">
        <v>0</v>
      </c>
      <c r="H7" s="153">
        <v>0</v>
      </c>
      <c r="I7" s="153">
        <v>0</v>
      </c>
      <c r="J7" s="153">
        <v>0</v>
      </c>
      <c r="K7" s="153">
        <v>0</v>
      </c>
      <c r="L7" s="153">
        <v>0</v>
      </c>
      <c r="M7" s="153">
        <f t="shared" si="1"/>
        <v>0</v>
      </c>
    </row>
    <row r="8" spans="1:16" x14ac:dyDescent="0.35">
      <c r="A8" s="3" t="s">
        <v>8</v>
      </c>
      <c r="B8" s="153">
        <f>SUM(B9:B11)</f>
        <v>0</v>
      </c>
      <c r="C8" s="153">
        <f t="shared" ref="C8:L8" si="2">SUM(C9:C11)</f>
        <v>0</v>
      </c>
      <c r="D8" s="153">
        <f t="shared" si="2"/>
        <v>0.72970880000000005</v>
      </c>
      <c r="E8" s="153">
        <f t="shared" si="2"/>
        <v>3.0529282879999999</v>
      </c>
      <c r="F8" s="153">
        <f t="shared" si="2"/>
        <v>3.5977023744000003</v>
      </c>
      <c r="G8" s="153">
        <f t="shared" si="2"/>
        <v>3.6107699337600003</v>
      </c>
      <c r="H8" s="153">
        <f t="shared" si="2"/>
        <v>1.1641641821039999</v>
      </c>
      <c r="I8" s="153">
        <f t="shared" si="2"/>
        <v>1.1778932866565999</v>
      </c>
      <c r="J8" s="153">
        <f t="shared" si="2"/>
        <v>1.1919656188230148</v>
      </c>
      <c r="K8" s="153">
        <f t="shared" si="2"/>
        <v>1.2063897592935899</v>
      </c>
      <c r="L8" s="153">
        <f t="shared" si="2"/>
        <v>1.2211745032759298</v>
      </c>
      <c r="M8" s="153">
        <f t="shared" si="1"/>
        <v>16.952696746313134</v>
      </c>
    </row>
    <row r="9" spans="1:16" x14ac:dyDescent="0.35">
      <c r="A9" s="5" t="s">
        <v>5</v>
      </c>
      <c r="B9" s="153">
        <v>0</v>
      </c>
      <c r="C9" s="153">
        <v>0</v>
      </c>
      <c r="D9" s="153">
        <v>0.72970880000000005</v>
      </c>
      <c r="E9" s="153">
        <v>3.0529282879999999</v>
      </c>
      <c r="F9" s="153">
        <v>3.5977023744000003</v>
      </c>
      <c r="G9" s="153">
        <v>3.6107699337600003</v>
      </c>
      <c r="H9" s="153">
        <v>1.1641641821039999</v>
      </c>
      <c r="I9" s="153">
        <v>1.1778932866565999</v>
      </c>
      <c r="J9" s="153">
        <v>1.1919656188230148</v>
      </c>
      <c r="K9" s="153">
        <v>1.2063897592935899</v>
      </c>
      <c r="L9" s="153">
        <v>1.2211745032759298</v>
      </c>
      <c r="M9" s="153">
        <f t="shared" si="1"/>
        <v>16.952696746313134</v>
      </c>
    </row>
    <row r="10" spans="1:16" x14ac:dyDescent="0.35">
      <c r="A10" s="5" t="s">
        <v>6</v>
      </c>
      <c r="B10" s="153">
        <v>0</v>
      </c>
      <c r="C10" s="153">
        <v>0</v>
      </c>
      <c r="D10" s="153">
        <v>0</v>
      </c>
      <c r="E10" s="153">
        <v>0</v>
      </c>
      <c r="F10" s="153">
        <v>0</v>
      </c>
      <c r="G10" s="153">
        <v>0</v>
      </c>
      <c r="H10" s="153">
        <v>0</v>
      </c>
      <c r="I10" s="153">
        <v>0</v>
      </c>
      <c r="J10" s="153">
        <v>0</v>
      </c>
      <c r="K10" s="153">
        <v>0</v>
      </c>
      <c r="L10" s="153">
        <v>0</v>
      </c>
      <c r="M10" s="153">
        <f t="shared" si="1"/>
        <v>0</v>
      </c>
    </row>
    <row r="11" spans="1:16" x14ac:dyDescent="0.35">
      <c r="A11" s="5" t="s">
        <v>7</v>
      </c>
      <c r="B11" s="153">
        <v>0</v>
      </c>
      <c r="C11" s="153">
        <v>0</v>
      </c>
      <c r="D11" s="153">
        <v>0</v>
      </c>
      <c r="E11" s="153">
        <v>0</v>
      </c>
      <c r="F11" s="153">
        <v>0</v>
      </c>
      <c r="G11" s="153">
        <v>0</v>
      </c>
      <c r="H11" s="153">
        <v>0</v>
      </c>
      <c r="I11" s="153">
        <v>0</v>
      </c>
      <c r="J11" s="153">
        <v>0</v>
      </c>
      <c r="K11" s="153">
        <v>0</v>
      </c>
      <c r="L11" s="153">
        <v>0</v>
      </c>
      <c r="M11" s="153">
        <f t="shared" si="1"/>
        <v>0</v>
      </c>
    </row>
    <row r="12" spans="1:16" x14ac:dyDescent="0.35">
      <c r="A12" s="3" t="s">
        <v>11</v>
      </c>
      <c r="B12" s="153">
        <f>SUM(B13:B15)</f>
        <v>0</v>
      </c>
      <c r="C12" s="153">
        <f t="shared" ref="C12:L12" si="3">SUM(C13:C15)</f>
        <v>0</v>
      </c>
      <c r="D12" s="153">
        <f t="shared" si="3"/>
        <v>-0.72970880000000005</v>
      </c>
      <c r="E12" s="153">
        <f t="shared" si="3"/>
        <v>-3.0529282879999999</v>
      </c>
      <c r="F12" s="153">
        <f t="shared" si="3"/>
        <v>-3.5977023744000003</v>
      </c>
      <c r="G12" s="153">
        <f t="shared" si="3"/>
        <v>-3.6107699337600003</v>
      </c>
      <c r="H12" s="153">
        <f t="shared" si="3"/>
        <v>-1.1641641821039999</v>
      </c>
      <c r="I12" s="153">
        <f t="shared" si="3"/>
        <v>-1.1778932866565999</v>
      </c>
      <c r="J12" s="153">
        <f t="shared" si="3"/>
        <v>-1.1919656188230148</v>
      </c>
      <c r="K12" s="153">
        <f t="shared" si="3"/>
        <v>-1.2063897592935899</v>
      </c>
      <c r="L12" s="153">
        <f t="shared" si="3"/>
        <v>-1.2211745032759298</v>
      </c>
      <c r="M12" s="153">
        <f t="shared" si="1"/>
        <v>-16.952696746313134</v>
      </c>
    </row>
    <row r="13" spans="1:16" ht="15" thickBot="1" x14ac:dyDescent="0.4">
      <c r="A13" s="5" t="s">
        <v>5</v>
      </c>
      <c r="B13" s="153">
        <f>-B9</f>
        <v>0</v>
      </c>
      <c r="C13" s="153">
        <f t="shared" ref="C13:L13" si="4">-C9</f>
        <v>0</v>
      </c>
      <c r="D13" s="153">
        <f t="shared" si="4"/>
        <v>-0.72970880000000005</v>
      </c>
      <c r="E13" s="153">
        <f t="shared" si="4"/>
        <v>-3.0529282879999999</v>
      </c>
      <c r="F13" s="153">
        <f t="shared" si="4"/>
        <v>-3.5977023744000003</v>
      </c>
      <c r="G13" s="153">
        <f t="shared" si="4"/>
        <v>-3.6107699337600003</v>
      </c>
      <c r="H13" s="153">
        <f t="shared" si="4"/>
        <v>-1.1641641821039999</v>
      </c>
      <c r="I13" s="153">
        <f t="shared" si="4"/>
        <v>-1.1778932866565999</v>
      </c>
      <c r="J13" s="153">
        <f t="shared" si="4"/>
        <v>-1.1919656188230148</v>
      </c>
      <c r="K13" s="153">
        <f t="shared" si="4"/>
        <v>-1.2063897592935899</v>
      </c>
      <c r="L13" s="153">
        <f t="shared" si="4"/>
        <v>-1.2211745032759298</v>
      </c>
      <c r="M13" s="153">
        <f t="shared" si="1"/>
        <v>-16.952696746313134</v>
      </c>
    </row>
    <row r="14" spans="1:16" ht="15" thickBot="1" x14ac:dyDescent="0.4">
      <c r="A14" s="5" t="s">
        <v>6</v>
      </c>
      <c r="B14" s="153">
        <v>0</v>
      </c>
      <c r="C14" s="153">
        <v>0</v>
      </c>
      <c r="D14" s="153">
        <v>0</v>
      </c>
      <c r="E14" s="153">
        <v>0</v>
      </c>
      <c r="F14" s="153">
        <v>0</v>
      </c>
      <c r="G14" s="153">
        <v>0</v>
      </c>
      <c r="H14" s="153">
        <v>0</v>
      </c>
      <c r="I14" s="153">
        <v>0</v>
      </c>
      <c r="J14" s="153">
        <v>0</v>
      </c>
      <c r="K14" s="153">
        <v>0</v>
      </c>
      <c r="L14" s="153">
        <v>0</v>
      </c>
      <c r="M14" s="153">
        <f t="shared" si="1"/>
        <v>0</v>
      </c>
      <c r="O14" s="67"/>
      <c r="P14" s="74"/>
    </row>
    <row r="15" spans="1:16" ht="15" thickBot="1" x14ac:dyDescent="0.4">
      <c r="A15" s="5" t="s">
        <v>7</v>
      </c>
      <c r="B15" s="153">
        <v>0</v>
      </c>
      <c r="C15" s="153">
        <v>0</v>
      </c>
      <c r="D15" s="153">
        <v>0</v>
      </c>
      <c r="E15" s="153">
        <v>0</v>
      </c>
      <c r="F15" s="153">
        <v>0</v>
      </c>
      <c r="G15" s="153">
        <v>0</v>
      </c>
      <c r="H15" s="153">
        <v>0</v>
      </c>
      <c r="I15" s="153">
        <v>0</v>
      </c>
      <c r="J15" s="153">
        <v>0</v>
      </c>
      <c r="K15" s="153">
        <v>0</v>
      </c>
      <c r="L15" s="153">
        <v>0</v>
      </c>
      <c r="M15" s="153">
        <f t="shared" si="1"/>
        <v>0</v>
      </c>
      <c r="O15" s="67"/>
      <c r="P15" s="74"/>
    </row>
    <row r="16" spans="1:16" ht="29" x14ac:dyDescent="0.35">
      <c r="A16" s="3" t="s">
        <v>9</v>
      </c>
      <c r="B16" s="153">
        <v>0</v>
      </c>
      <c r="C16" s="153">
        <v>0</v>
      </c>
      <c r="D16" s="153">
        <v>0</v>
      </c>
      <c r="E16" s="153">
        <v>0</v>
      </c>
      <c r="F16" s="153">
        <v>0</v>
      </c>
      <c r="G16" s="153">
        <v>0</v>
      </c>
      <c r="H16" s="153">
        <v>0</v>
      </c>
      <c r="I16" s="153">
        <v>0</v>
      </c>
      <c r="J16" s="153">
        <v>0</v>
      </c>
      <c r="K16" s="153">
        <v>0</v>
      </c>
      <c r="L16" s="153">
        <v>0</v>
      </c>
      <c r="M16" s="153">
        <f t="shared" si="1"/>
        <v>0</v>
      </c>
    </row>
    <row r="17" spans="1:13" x14ac:dyDescent="0.35">
      <c r="A17" s="3" t="s">
        <v>10</v>
      </c>
      <c r="B17" s="153">
        <f>SUM(B18:B20)</f>
        <v>0</v>
      </c>
      <c r="C17" s="153">
        <v>0</v>
      </c>
      <c r="D17" s="153">
        <v>0</v>
      </c>
      <c r="E17" s="153">
        <v>0</v>
      </c>
      <c r="F17" s="153">
        <v>0</v>
      </c>
      <c r="G17" s="153">
        <v>0</v>
      </c>
      <c r="H17" s="153">
        <v>0</v>
      </c>
      <c r="I17" s="153">
        <v>0</v>
      </c>
      <c r="J17" s="153">
        <v>0</v>
      </c>
      <c r="K17" s="153">
        <v>0</v>
      </c>
      <c r="L17" s="153">
        <v>0</v>
      </c>
      <c r="M17" s="153">
        <f t="shared" si="1"/>
        <v>0</v>
      </c>
    </row>
    <row r="18" spans="1:13" x14ac:dyDescent="0.35">
      <c r="A18" s="5" t="s">
        <v>5</v>
      </c>
      <c r="B18" s="153">
        <v>0</v>
      </c>
      <c r="C18" s="153">
        <v>0</v>
      </c>
      <c r="D18" s="153">
        <v>0</v>
      </c>
      <c r="E18" s="153">
        <v>0</v>
      </c>
      <c r="F18" s="153">
        <v>0</v>
      </c>
      <c r="G18" s="153">
        <v>0</v>
      </c>
      <c r="H18" s="153">
        <v>0</v>
      </c>
      <c r="I18" s="153">
        <v>0</v>
      </c>
      <c r="J18" s="153">
        <v>0</v>
      </c>
      <c r="K18" s="153">
        <v>0</v>
      </c>
      <c r="L18" s="153">
        <v>0</v>
      </c>
      <c r="M18" s="153">
        <f t="shared" si="1"/>
        <v>0</v>
      </c>
    </row>
    <row r="19" spans="1:13" x14ac:dyDescent="0.35">
      <c r="A19" s="5" t="s">
        <v>6</v>
      </c>
      <c r="B19" s="153">
        <v>0</v>
      </c>
      <c r="C19" s="153">
        <v>0</v>
      </c>
      <c r="D19" s="153">
        <v>0</v>
      </c>
      <c r="E19" s="153">
        <v>0</v>
      </c>
      <c r="F19" s="153">
        <v>0</v>
      </c>
      <c r="G19" s="153">
        <v>0</v>
      </c>
      <c r="H19" s="153">
        <v>0</v>
      </c>
      <c r="I19" s="153">
        <v>0</v>
      </c>
      <c r="J19" s="153">
        <v>0</v>
      </c>
      <c r="K19" s="153">
        <v>0</v>
      </c>
      <c r="L19" s="153">
        <v>0</v>
      </c>
      <c r="M19" s="153">
        <f t="shared" si="1"/>
        <v>0</v>
      </c>
    </row>
    <row r="20" spans="1:13" x14ac:dyDescent="0.35">
      <c r="A20" s="5" t="s">
        <v>7</v>
      </c>
      <c r="B20" s="153">
        <v>0</v>
      </c>
      <c r="C20" s="153">
        <v>0</v>
      </c>
      <c r="D20" s="153">
        <v>0</v>
      </c>
      <c r="E20" s="153">
        <v>0</v>
      </c>
      <c r="F20" s="153">
        <v>0</v>
      </c>
      <c r="G20" s="153">
        <v>0</v>
      </c>
      <c r="H20" s="153">
        <v>0</v>
      </c>
      <c r="I20" s="153">
        <v>0</v>
      </c>
      <c r="J20" s="153">
        <v>0</v>
      </c>
      <c r="K20" s="153">
        <v>0</v>
      </c>
      <c r="L20" s="153">
        <v>0</v>
      </c>
      <c r="M20" s="153">
        <f t="shared" si="1"/>
        <v>0</v>
      </c>
    </row>
    <row r="21" spans="1:13" x14ac:dyDescent="0.35">
      <c r="A21" s="5" t="s">
        <v>12</v>
      </c>
      <c r="B21" s="402" t="s">
        <v>688</v>
      </c>
      <c r="C21" s="402"/>
      <c r="D21" s="402"/>
      <c r="E21" s="402"/>
      <c r="F21" s="402"/>
      <c r="G21" s="402"/>
      <c r="H21" s="402"/>
      <c r="I21" s="402"/>
      <c r="J21" s="402"/>
      <c r="K21" s="402"/>
      <c r="L21" s="402"/>
      <c r="M21" s="402"/>
    </row>
    <row r="22" spans="1:13" ht="43.5" x14ac:dyDescent="0.35">
      <c r="A22" s="5" t="s">
        <v>13</v>
      </c>
      <c r="B22" s="290" t="s">
        <v>690</v>
      </c>
      <c r="C22" s="290"/>
      <c r="D22" s="290"/>
      <c r="E22" s="290"/>
      <c r="F22" s="290"/>
      <c r="G22" s="290"/>
      <c r="H22" s="290"/>
      <c r="I22" s="290"/>
      <c r="J22" s="290"/>
      <c r="K22" s="290"/>
      <c r="L22" s="290"/>
      <c r="M22" s="290"/>
    </row>
    <row r="25" spans="1:13" x14ac:dyDescent="0.35">
      <c r="A25" s="289" t="s">
        <v>14</v>
      </c>
      <c r="B25" s="289"/>
      <c r="C25" s="289"/>
      <c r="D25" s="289"/>
      <c r="E25" s="289"/>
      <c r="F25" s="289"/>
      <c r="G25" s="289"/>
      <c r="H25" s="289"/>
      <c r="I25" s="289"/>
      <c r="J25" s="289"/>
    </row>
    <row r="26" spans="1:13" x14ac:dyDescent="0.35">
      <c r="A26" s="291" t="s">
        <v>15</v>
      </c>
      <c r="B26" s="291"/>
      <c r="C26" s="291"/>
      <c r="D26" s="291"/>
      <c r="E26" s="291"/>
      <c r="F26" s="291"/>
      <c r="G26" s="291"/>
      <c r="H26" s="291"/>
      <c r="I26" s="291"/>
      <c r="J26" s="291"/>
    </row>
    <row r="27" spans="1:13" x14ac:dyDescent="0.35">
      <c r="A27" s="290" t="s">
        <v>16</v>
      </c>
      <c r="B27" s="290"/>
      <c r="C27" s="6">
        <v>0</v>
      </c>
      <c r="D27" s="5">
        <v>1</v>
      </c>
      <c r="E27" s="5">
        <v>2</v>
      </c>
      <c r="F27" s="5">
        <v>3</v>
      </c>
      <c r="G27" s="5">
        <v>5</v>
      </c>
      <c r="H27" s="5">
        <v>10</v>
      </c>
      <c r="I27" s="292" t="s">
        <v>3</v>
      </c>
      <c r="J27" s="292"/>
    </row>
    <row r="28" spans="1:13" ht="43.5" x14ac:dyDescent="0.35">
      <c r="A28" s="154" t="s">
        <v>17</v>
      </c>
      <c r="B28" s="5" t="s">
        <v>20</v>
      </c>
      <c r="C28" s="154"/>
      <c r="D28" s="154"/>
      <c r="E28" s="154"/>
      <c r="F28" s="154"/>
      <c r="G28" s="154"/>
      <c r="H28" s="154"/>
      <c r="I28" s="290"/>
      <c r="J28" s="290"/>
    </row>
    <row r="29" spans="1:13" ht="87" x14ac:dyDescent="0.35">
      <c r="A29" s="154" t="s">
        <v>18</v>
      </c>
      <c r="B29" s="5" t="s">
        <v>21</v>
      </c>
      <c r="C29" s="154"/>
      <c r="D29" s="154"/>
      <c r="E29" s="154"/>
      <c r="F29" s="154"/>
      <c r="G29" s="154"/>
      <c r="H29" s="154"/>
      <c r="I29" s="294"/>
      <c r="J29" s="296"/>
    </row>
    <row r="30" spans="1:13" ht="87" x14ac:dyDescent="0.35">
      <c r="A30" s="154" t="s">
        <v>19</v>
      </c>
      <c r="B30" s="7" t="s">
        <v>22</v>
      </c>
      <c r="C30" s="154"/>
      <c r="D30" s="154"/>
      <c r="E30" s="154"/>
      <c r="F30" s="154"/>
      <c r="G30" s="154"/>
      <c r="H30" s="154"/>
      <c r="I30" s="290"/>
      <c r="J30" s="290"/>
    </row>
    <row r="31" spans="1:13" ht="29" x14ac:dyDescent="0.35">
      <c r="A31" s="8"/>
      <c r="B31" s="5" t="s">
        <v>23</v>
      </c>
      <c r="C31" s="154"/>
      <c r="D31" s="154"/>
      <c r="E31" s="154"/>
      <c r="F31" s="154"/>
      <c r="G31" s="154"/>
      <c r="H31" s="154"/>
      <c r="I31" s="290"/>
      <c r="J31" s="290"/>
    </row>
    <row r="32" spans="1:13" ht="43.5" x14ac:dyDescent="0.35">
      <c r="A32" s="290" t="s">
        <v>24</v>
      </c>
      <c r="B32" s="5" t="s">
        <v>20</v>
      </c>
      <c r="C32" s="290"/>
      <c r="D32" s="290"/>
      <c r="E32" s="290"/>
      <c r="F32" s="290"/>
      <c r="G32" s="290"/>
      <c r="H32" s="290"/>
      <c r="I32" s="290"/>
      <c r="J32" s="290"/>
    </row>
    <row r="33" spans="1:10" ht="87" x14ac:dyDescent="0.35">
      <c r="A33" s="290"/>
      <c r="B33" s="5" t="s">
        <v>21</v>
      </c>
      <c r="C33" s="290"/>
      <c r="D33" s="290"/>
      <c r="E33" s="290"/>
      <c r="F33" s="290"/>
      <c r="G33" s="290"/>
      <c r="H33" s="290"/>
      <c r="I33" s="290"/>
      <c r="J33" s="290"/>
    </row>
    <row r="34" spans="1:10" ht="87" x14ac:dyDescent="0.35">
      <c r="A34" s="290"/>
      <c r="B34" s="7" t="s">
        <v>25</v>
      </c>
      <c r="C34" s="290"/>
      <c r="D34" s="290"/>
      <c r="E34" s="290"/>
      <c r="F34" s="290"/>
      <c r="G34" s="290"/>
      <c r="H34" s="290"/>
      <c r="I34" s="290"/>
      <c r="J34" s="290"/>
    </row>
    <row r="35" spans="1:10" ht="29" x14ac:dyDescent="0.35">
      <c r="A35" s="290"/>
      <c r="B35" s="5" t="s">
        <v>23</v>
      </c>
      <c r="C35" s="154"/>
      <c r="D35" s="154"/>
      <c r="E35" s="154"/>
      <c r="F35" s="154"/>
      <c r="G35" s="154"/>
      <c r="H35" s="154"/>
      <c r="I35" s="290"/>
      <c r="J35" s="290"/>
    </row>
    <row r="36" spans="1:10" ht="98" customHeight="1" x14ac:dyDescent="0.35">
      <c r="A36" s="290" t="s">
        <v>26</v>
      </c>
      <c r="B36" s="5"/>
      <c r="C36" s="294" t="s">
        <v>604</v>
      </c>
      <c r="D36" s="295"/>
      <c r="E36" s="295"/>
      <c r="F36" s="295"/>
      <c r="G36" s="295"/>
      <c r="H36" s="295"/>
      <c r="I36" s="295"/>
      <c r="J36" s="296"/>
    </row>
    <row r="37" spans="1:10" ht="29" x14ac:dyDescent="0.35">
      <c r="A37" s="290"/>
      <c r="B37" s="5" t="s">
        <v>23</v>
      </c>
      <c r="C37" s="154"/>
      <c r="D37" s="154"/>
      <c r="E37" s="154"/>
      <c r="F37" s="154"/>
      <c r="G37" s="154"/>
      <c r="H37" s="154"/>
      <c r="I37" s="290"/>
      <c r="J37" s="290"/>
    </row>
    <row r="38" spans="1:10" ht="43.5" x14ac:dyDescent="0.35">
      <c r="A38" s="154" t="s">
        <v>13</v>
      </c>
      <c r="B38" s="294"/>
      <c r="C38" s="295"/>
      <c r="D38" s="295"/>
      <c r="E38" s="295"/>
      <c r="F38" s="295"/>
      <c r="G38" s="295"/>
      <c r="H38" s="295"/>
      <c r="I38" s="295"/>
      <c r="J38" s="296"/>
    </row>
  </sheetData>
  <mergeCells count="22">
    <mergeCell ref="A36:A37"/>
    <mergeCell ref="C36:J36"/>
    <mergeCell ref="I37:J37"/>
    <mergeCell ref="B38:J38"/>
    <mergeCell ref="I31:J31"/>
    <mergeCell ref="A32:A35"/>
    <mergeCell ref="C32:J32"/>
    <mergeCell ref="C33:J33"/>
    <mergeCell ref="C34:J34"/>
    <mergeCell ref="I35:J35"/>
    <mergeCell ref="I30:J30"/>
    <mergeCell ref="A1:M1"/>
    <mergeCell ref="A2:A3"/>
    <mergeCell ref="B2:M2"/>
    <mergeCell ref="B21:M21"/>
    <mergeCell ref="B22:M22"/>
    <mergeCell ref="A25:J25"/>
    <mergeCell ref="A26:J26"/>
    <mergeCell ref="A27:B27"/>
    <mergeCell ref="I27:J27"/>
    <mergeCell ref="I28:J28"/>
    <mergeCell ref="I29:J29"/>
  </mergeCell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38"/>
  <sheetViews>
    <sheetView zoomScale="85" zoomScaleNormal="85" workbookViewId="0">
      <selection activeCell="C36" sqref="C36:J36"/>
    </sheetView>
  </sheetViews>
  <sheetFormatPr defaultRowHeight="14.5" x14ac:dyDescent="0.35"/>
  <cols>
    <col min="1" max="1" width="29.90625" customWidth="1"/>
  </cols>
  <sheetData>
    <row r="1" spans="1:16" x14ac:dyDescent="0.35">
      <c r="A1" s="289"/>
      <c r="B1" s="289"/>
      <c r="C1" s="289"/>
      <c r="D1" s="289"/>
      <c r="E1" s="289"/>
      <c r="F1" s="289"/>
      <c r="G1" s="289"/>
      <c r="H1" s="289"/>
      <c r="I1" s="289"/>
      <c r="J1" s="289"/>
      <c r="K1" s="289"/>
      <c r="L1" s="289"/>
      <c r="M1" s="289"/>
    </row>
    <row r="2" spans="1:16" x14ac:dyDescent="0.35">
      <c r="A2" s="290" t="s">
        <v>1</v>
      </c>
      <c r="B2" s="291" t="s">
        <v>2</v>
      </c>
      <c r="C2" s="291"/>
      <c r="D2" s="291"/>
      <c r="E2" s="291"/>
      <c r="F2" s="291"/>
      <c r="G2" s="291"/>
      <c r="H2" s="291"/>
      <c r="I2" s="291"/>
      <c r="J2" s="291"/>
      <c r="K2" s="291"/>
      <c r="L2" s="291"/>
      <c r="M2" s="291"/>
    </row>
    <row r="3" spans="1:16" ht="29" x14ac:dyDescent="0.35">
      <c r="A3" s="290"/>
      <c r="B3" s="1">
        <v>0</v>
      </c>
      <c r="C3" s="1">
        <v>1</v>
      </c>
      <c r="D3" s="1">
        <v>2</v>
      </c>
      <c r="E3" s="1">
        <v>3</v>
      </c>
      <c r="F3" s="1">
        <v>4</v>
      </c>
      <c r="G3" s="1">
        <v>5</v>
      </c>
      <c r="H3" s="1">
        <v>6</v>
      </c>
      <c r="I3" s="1">
        <v>7</v>
      </c>
      <c r="J3" s="1">
        <v>8</v>
      </c>
      <c r="K3" s="1">
        <v>9</v>
      </c>
      <c r="L3" s="1">
        <v>10</v>
      </c>
      <c r="M3" s="2" t="s">
        <v>3</v>
      </c>
    </row>
    <row r="4" spans="1:16" x14ac:dyDescent="0.35">
      <c r="A4" s="3" t="s">
        <v>4</v>
      </c>
      <c r="B4" s="152">
        <f>SUM(B5:B7)</f>
        <v>0</v>
      </c>
      <c r="C4" s="152">
        <f t="shared" ref="C4:L4" si="0">SUM(C5:C7)</f>
        <v>0</v>
      </c>
      <c r="D4" s="152">
        <f t="shared" si="0"/>
        <v>0</v>
      </c>
      <c r="E4" s="152">
        <f t="shared" si="0"/>
        <v>0</v>
      </c>
      <c r="F4" s="152">
        <f t="shared" si="0"/>
        <v>0</v>
      </c>
      <c r="G4" s="152">
        <f t="shared" si="0"/>
        <v>0</v>
      </c>
      <c r="H4" s="152">
        <f t="shared" si="0"/>
        <v>0</v>
      </c>
      <c r="I4" s="152">
        <f t="shared" si="0"/>
        <v>0</v>
      </c>
      <c r="J4" s="152">
        <f t="shared" si="0"/>
        <v>0</v>
      </c>
      <c r="K4" s="152">
        <f t="shared" si="0"/>
        <v>0</v>
      </c>
      <c r="L4" s="152">
        <f t="shared" si="0"/>
        <v>0</v>
      </c>
      <c r="M4" s="152">
        <f>SUM(B4:L4)</f>
        <v>0</v>
      </c>
    </row>
    <row r="5" spans="1:16" x14ac:dyDescent="0.35">
      <c r="A5" s="5" t="s">
        <v>5</v>
      </c>
      <c r="B5" s="152">
        <v>0</v>
      </c>
      <c r="C5" s="152">
        <v>0</v>
      </c>
      <c r="D5" s="152">
        <v>0</v>
      </c>
      <c r="E5" s="152">
        <v>0</v>
      </c>
      <c r="F5" s="152">
        <v>0</v>
      </c>
      <c r="G5" s="152">
        <v>0</v>
      </c>
      <c r="H5" s="152">
        <v>0</v>
      </c>
      <c r="I5" s="152">
        <v>0</v>
      </c>
      <c r="J5" s="152">
        <v>0</v>
      </c>
      <c r="K5" s="152">
        <v>0</v>
      </c>
      <c r="L5" s="152">
        <v>0</v>
      </c>
      <c r="M5" s="152">
        <f t="shared" ref="M5:M20" si="1">SUM(B5:L5)</f>
        <v>0</v>
      </c>
    </row>
    <row r="6" spans="1:16" x14ac:dyDescent="0.35">
      <c r="A6" s="5" t="s">
        <v>6</v>
      </c>
      <c r="B6" s="152">
        <v>0</v>
      </c>
      <c r="C6" s="152">
        <v>0</v>
      </c>
      <c r="D6" s="152">
        <v>0</v>
      </c>
      <c r="E6" s="152">
        <v>0</v>
      </c>
      <c r="F6" s="152">
        <v>0</v>
      </c>
      <c r="G6" s="152">
        <v>0</v>
      </c>
      <c r="H6" s="152">
        <v>0</v>
      </c>
      <c r="I6" s="152">
        <v>0</v>
      </c>
      <c r="J6" s="152">
        <v>0</v>
      </c>
      <c r="K6" s="152">
        <v>0</v>
      </c>
      <c r="L6" s="152">
        <v>0</v>
      </c>
      <c r="M6" s="152">
        <f t="shared" si="1"/>
        <v>0</v>
      </c>
    </row>
    <row r="7" spans="1:16" x14ac:dyDescent="0.35">
      <c r="A7" s="5" t="s">
        <v>7</v>
      </c>
      <c r="B7" s="152">
        <v>0</v>
      </c>
      <c r="C7" s="152">
        <v>0</v>
      </c>
      <c r="D7" s="152">
        <v>0</v>
      </c>
      <c r="E7" s="152">
        <v>0</v>
      </c>
      <c r="F7" s="152">
        <v>0</v>
      </c>
      <c r="G7" s="152">
        <v>0</v>
      </c>
      <c r="H7" s="152">
        <v>0</v>
      </c>
      <c r="I7" s="152">
        <v>0</v>
      </c>
      <c r="J7" s="152">
        <v>0</v>
      </c>
      <c r="K7" s="152">
        <v>0</v>
      </c>
      <c r="L7" s="152">
        <v>0</v>
      </c>
      <c r="M7" s="152">
        <f t="shared" si="1"/>
        <v>0</v>
      </c>
    </row>
    <row r="8" spans="1:16" x14ac:dyDescent="0.35">
      <c r="A8" s="3" t="s">
        <v>8</v>
      </c>
      <c r="B8" s="152">
        <f>SUM(B9:B11)</f>
        <v>0</v>
      </c>
      <c r="C8" s="152">
        <f t="shared" ref="C8:L8" si="2">SUM(C9:C11)</f>
        <v>0</v>
      </c>
      <c r="D8" s="152">
        <f t="shared" si="2"/>
        <v>1.3445632000000001</v>
      </c>
      <c r="E8" s="152">
        <f t="shared" si="2"/>
        <v>6.6501909120000002</v>
      </c>
      <c r="F8" s="152">
        <f t="shared" si="2"/>
        <v>8.1803779904000002</v>
      </c>
      <c r="G8" s="152">
        <f t="shared" si="2"/>
        <v>8.2465398675199992</v>
      </c>
      <c r="H8" s="152">
        <f t="shared" si="2"/>
        <v>2.1233283642079996</v>
      </c>
      <c r="I8" s="152">
        <f t="shared" si="2"/>
        <v>1.8908921504199498</v>
      </c>
      <c r="J8" s="152">
        <f t="shared" si="2"/>
        <v>1.8904484282345222</v>
      </c>
      <c r="K8" s="152">
        <f t="shared" si="2"/>
        <v>1.7755588499142749</v>
      </c>
      <c r="L8" s="152">
        <f t="shared" si="2"/>
        <v>1.7827181290949121</v>
      </c>
      <c r="M8" s="152">
        <f t="shared" si="1"/>
        <v>33.884617891791656</v>
      </c>
      <c r="P8" s="23"/>
    </row>
    <row r="9" spans="1:16" x14ac:dyDescent="0.35">
      <c r="A9" s="5" t="s">
        <v>5</v>
      </c>
      <c r="B9" s="153">
        <v>0</v>
      </c>
      <c r="C9" s="152">
        <v>0</v>
      </c>
      <c r="D9" s="152">
        <v>1.3445632000000001</v>
      </c>
      <c r="E9" s="152">
        <v>6.6501909120000002</v>
      </c>
      <c r="F9" s="152">
        <v>8.1803779904000002</v>
      </c>
      <c r="G9" s="152">
        <v>8.2465398675199992</v>
      </c>
      <c r="H9" s="152">
        <v>2.1233283642079996</v>
      </c>
      <c r="I9" s="152">
        <v>1.8908921504199498</v>
      </c>
      <c r="J9" s="152">
        <v>1.8904484282345222</v>
      </c>
      <c r="K9" s="152">
        <v>1.7755588499142749</v>
      </c>
      <c r="L9" s="152">
        <v>1.7827181290949121</v>
      </c>
      <c r="M9" s="152">
        <f t="shared" si="1"/>
        <v>33.884617891791656</v>
      </c>
    </row>
    <row r="10" spans="1:16" x14ac:dyDescent="0.35">
      <c r="A10" s="5" t="s">
        <v>6</v>
      </c>
      <c r="B10" s="152">
        <v>0</v>
      </c>
      <c r="C10" s="152">
        <v>0</v>
      </c>
      <c r="D10" s="152">
        <v>0</v>
      </c>
      <c r="E10" s="152">
        <v>0</v>
      </c>
      <c r="F10" s="152">
        <v>0</v>
      </c>
      <c r="G10" s="152">
        <v>0</v>
      </c>
      <c r="H10" s="152">
        <v>0</v>
      </c>
      <c r="I10" s="152">
        <v>0</v>
      </c>
      <c r="J10" s="152">
        <v>0</v>
      </c>
      <c r="K10" s="152">
        <v>0</v>
      </c>
      <c r="L10" s="152">
        <v>0</v>
      </c>
      <c r="M10" s="152">
        <f t="shared" si="1"/>
        <v>0</v>
      </c>
    </row>
    <row r="11" spans="1:16" x14ac:dyDescent="0.35">
      <c r="A11" s="5" t="s">
        <v>7</v>
      </c>
      <c r="B11" s="152">
        <v>0</v>
      </c>
      <c r="C11" s="152">
        <v>0</v>
      </c>
      <c r="D11" s="152">
        <v>0</v>
      </c>
      <c r="E11" s="152">
        <v>0</v>
      </c>
      <c r="F11" s="152">
        <v>0</v>
      </c>
      <c r="G11" s="152">
        <v>0</v>
      </c>
      <c r="H11" s="152">
        <v>0</v>
      </c>
      <c r="I11" s="152">
        <v>0</v>
      </c>
      <c r="J11" s="152">
        <v>0</v>
      </c>
      <c r="K11" s="152">
        <v>0</v>
      </c>
      <c r="L11" s="152">
        <v>0</v>
      </c>
      <c r="M11" s="152">
        <f t="shared" si="1"/>
        <v>0</v>
      </c>
    </row>
    <row r="12" spans="1:16" x14ac:dyDescent="0.35">
      <c r="A12" s="3" t="s">
        <v>11</v>
      </c>
      <c r="B12" s="152">
        <f>SUM(B13:B15)</f>
        <v>0</v>
      </c>
      <c r="C12" s="152">
        <f t="shared" ref="C12:L12" si="3">SUM(C13:C15)</f>
        <v>0</v>
      </c>
      <c r="D12" s="152">
        <f t="shared" si="3"/>
        <v>-1.3445632000000001</v>
      </c>
      <c r="E12" s="152">
        <f t="shared" si="3"/>
        <v>-6.6501909120000002</v>
      </c>
      <c r="F12" s="152">
        <f t="shared" si="3"/>
        <v>-8.1803779904000002</v>
      </c>
      <c r="G12" s="152">
        <f t="shared" si="3"/>
        <v>-8.2465398675199992</v>
      </c>
      <c r="H12" s="152">
        <f t="shared" si="3"/>
        <v>-2.1233283642079996</v>
      </c>
      <c r="I12" s="152">
        <f t="shared" si="3"/>
        <v>-1.8908921504199498</v>
      </c>
      <c r="J12" s="152">
        <f t="shared" si="3"/>
        <v>-1.8904484282345222</v>
      </c>
      <c r="K12" s="152">
        <f t="shared" si="3"/>
        <v>-1.7755588499142749</v>
      </c>
      <c r="L12" s="152">
        <f t="shared" si="3"/>
        <v>-1.7827181290949121</v>
      </c>
      <c r="M12" s="152">
        <f t="shared" si="1"/>
        <v>-33.884617891791656</v>
      </c>
    </row>
    <row r="13" spans="1:16" ht="15" thickBot="1" x14ac:dyDescent="0.4">
      <c r="A13" s="5" t="s">
        <v>5</v>
      </c>
      <c r="B13" s="153">
        <f>-B9</f>
        <v>0</v>
      </c>
      <c r="C13" s="153">
        <f t="shared" ref="C13:L13" si="4">-C9</f>
        <v>0</v>
      </c>
      <c r="D13" s="153">
        <f t="shared" si="4"/>
        <v>-1.3445632000000001</v>
      </c>
      <c r="E13" s="153">
        <f t="shared" si="4"/>
        <v>-6.6501909120000002</v>
      </c>
      <c r="F13" s="153">
        <f t="shared" si="4"/>
        <v>-8.1803779904000002</v>
      </c>
      <c r="G13" s="153">
        <f t="shared" si="4"/>
        <v>-8.2465398675199992</v>
      </c>
      <c r="H13" s="153">
        <f t="shared" si="4"/>
        <v>-2.1233283642079996</v>
      </c>
      <c r="I13" s="153">
        <f t="shared" si="4"/>
        <v>-1.8908921504199498</v>
      </c>
      <c r="J13" s="153">
        <f t="shared" si="4"/>
        <v>-1.8904484282345222</v>
      </c>
      <c r="K13" s="153">
        <f t="shared" si="4"/>
        <v>-1.7755588499142749</v>
      </c>
      <c r="L13" s="153">
        <f t="shared" si="4"/>
        <v>-1.7827181290949121</v>
      </c>
      <c r="M13" s="152">
        <f t="shared" si="1"/>
        <v>-33.884617891791656</v>
      </c>
    </row>
    <row r="14" spans="1:16" ht="15" thickBot="1" x14ac:dyDescent="0.4">
      <c r="A14" s="5" t="s">
        <v>6</v>
      </c>
      <c r="B14" s="152">
        <v>0</v>
      </c>
      <c r="C14" s="152">
        <v>0</v>
      </c>
      <c r="D14" s="152">
        <v>0</v>
      </c>
      <c r="E14" s="152">
        <v>0</v>
      </c>
      <c r="F14" s="152">
        <v>0</v>
      </c>
      <c r="G14" s="152">
        <v>0</v>
      </c>
      <c r="H14" s="152">
        <v>0</v>
      </c>
      <c r="I14" s="152">
        <v>0</v>
      </c>
      <c r="J14" s="152">
        <v>0</v>
      </c>
      <c r="K14" s="152">
        <v>0</v>
      </c>
      <c r="L14" s="152">
        <v>0</v>
      </c>
      <c r="M14" s="152">
        <f t="shared" si="1"/>
        <v>0</v>
      </c>
      <c r="O14" s="67"/>
      <c r="P14" s="74"/>
    </row>
    <row r="15" spans="1:16" ht="15" thickBot="1" x14ac:dyDescent="0.4">
      <c r="A15" s="5" t="s">
        <v>7</v>
      </c>
      <c r="B15" s="152">
        <v>0</v>
      </c>
      <c r="C15" s="152">
        <v>0</v>
      </c>
      <c r="D15" s="152">
        <v>0</v>
      </c>
      <c r="E15" s="152">
        <v>0</v>
      </c>
      <c r="F15" s="152">
        <v>0</v>
      </c>
      <c r="G15" s="152">
        <v>0</v>
      </c>
      <c r="H15" s="152">
        <v>0</v>
      </c>
      <c r="I15" s="152">
        <v>0</v>
      </c>
      <c r="J15" s="152">
        <v>0</v>
      </c>
      <c r="K15" s="152">
        <v>0</v>
      </c>
      <c r="L15" s="152">
        <v>0</v>
      </c>
      <c r="M15" s="152">
        <f t="shared" si="1"/>
        <v>0</v>
      </c>
      <c r="O15" s="67"/>
      <c r="P15" s="74"/>
    </row>
    <row r="16" spans="1:16" ht="29" x14ac:dyDescent="0.35">
      <c r="A16" s="3" t="s">
        <v>9</v>
      </c>
      <c r="B16" s="152">
        <v>0</v>
      </c>
      <c r="C16" s="152">
        <v>0</v>
      </c>
      <c r="D16" s="152">
        <v>0</v>
      </c>
      <c r="E16" s="152">
        <v>0</v>
      </c>
      <c r="F16" s="152">
        <v>0</v>
      </c>
      <c r="G16" s="152">
        <v>0</v>
      </c>
      <c r="H16" s="152">
        <v>0</v>
      </c>
      <c r="I16" s="152">
        <v>0</v>
      </c>
      <c r="J16" s="152">
        <v>0</v>
      </c>
      <c r="K16" s="152">
        <v>0</v>
      </c>
      <c r="L16" s="152">
        <v>0</v>
      </c>
      <c r="M16" s="152">
        <f t="shared" si="1"/>
        <v>0</v>
      </c>
    </row>
    <row r="17" spans="1:13" x14ac:dyDescent="0.35">
      <c r="A17" s="3" t="s">
        <v>10</v>
      </c>
      <c r="B17" s="152">
        <f>SUM(B18:B20)</f>
        <v>0</v>
      </c>
      <c r="C17" s="152">
        <v>0</v>
      </c>
      <c r="D17" s="152">
        <v>0</v>
      </c>
      <c r="E17" s="152">
        <v>0</v>
      </c>
      <c r="F17" s="152">
        <v>0</v>
      </c>
      <c r="G17" s="152">
        <v>0</v>
      </c>
      <c r="H17" s="152">
        <v>0</v>
      </c>
      <c r="I17" s="152">
        <v>0</v>
      </c>
      <c r="J17" s="152">
        <v>0</v>
      </c>
      <c r="K17" s="152">
        <v>0</v>
      </c>
      <c r="L17" s="152">
        <v>0</v>
      </c>
      <c r="M17" s="152">
        <f t="shared" si="1"/>
        <v>0</v>
      </c>
    </row>
    <row r="18" spans="1:13" x14ac:dyDescent="0.35">
      <c r="A18" s="5" t="s">
        <v>5</v>
      </c>
      <c r="B18" s="152">
        <v>0</v>
      </c>
      <c r="C18" s="152">
        <v>0</v>
      </c>
      <c r="D18" s="152">
        <v>0</v>
      </c>
      <c r="E18" s="152">
        <v>0</v>
      </c>
      <c r="F18" s="152">
        <v>0</v>
      </c>
      <c r="G18" s="152">
        <v>0</v>
      </c>
      <c r="H18" s="152">
        <v>0</v>
      </c>
      <c r="I18" s="152">
        <v>0</v>
      </c>
      <c r="J18" s="152">
        <v>0</v>
      </c>
      <c r="K18" s="152">
        <v>0</v>
      </c>
      <c r="L18" s="152">
        <v>0</v>
      </c>
      <c r="M18" s="152">
        <f t="shared" si="1"/>
        <v>0</v>
      </c>
    </row>
    <row r="19" spans="1:13" x14ac:dyDescent="0.35">
      <c r="A19" s="5" t="s">
        <v>6</v>
      </c>
      <c r="B19" s="152">
        <v>0</v>
      </c>
      <c r="C19" s="152">
        <v>0</v>
      </c>
      <c r="D19" s="152">
        <v>0</v>
      </c>
      <c r="E19" s="152">
        <v>0</v>
      </c>
      <c r="F19" s="152">
        <v>0</v>
      </c>
      <c r="G19" s="152">
        <v>0</v>
      </c>
      <c r="H19" s="152">
        <v>0</v>
      </c>
      <c r="I19" s="152">
        <v>0</v>
      </c>
      <c r="J19" s="152">
        <v>0</v>
      </c>
      <c r="K19" s="152">
        <v>0</v>
      </c>
      <c r="L19" s="152">
        <v>0</v>
      </c>
      <c r="M19" s="152">
        <f t="shared" si="1"/>
        <v>0</v>
      </c>
    </row>
    <row r="20" spans="1:13" x14ac:dyDescent="0.35">
      <c r="A20" s="5" t="s">
        <v>7</v>
      </c>
      <c r="B20" s="152">
        <v>0</v>
      </c>
      <c r="C20" s="152">
        <v>0</v>
      </c>
      <c r="D20" s="152">
        <v>0</v>
      </c>
      <c r="E20" s="152">
        <v>0</v>
      </c>
      <c r="F20" s="152">
        <v>0</v>
      </c>
      <c r="G20" s="152">
        <v>0</v>
      </c>
      <c r="H20" s="152">
        <v>0</v>
      </c>
      <c r="I20" s="152">
        <v>0</v>
      </c>
      <c r="J20" s="152">
        <v>0</v>
      </c>
      <c r="K20" s="152">
        <v>0</v>
      </c>
      <c r="L20" s="152">
        <v>0</v>
      </c>
      <c r="M20" s="152">
        <f t="shared" si="1"/>
        <v>0</v>
      </c>
    </row>
    <row r="21" spans="1:13" x14ac:dyDescent="0.35">
      <c r="A21" s="5" t="s">
        <v>12</v>
      </c>
      <c r="B21" s="402" t="s">
        <v>688</v>
      </c>
      <c r="C21" s="402"/>
      <c r="D21" s="402"/>
      <c r="E21" s="402"/>
      <c r="F21" s="402"/>
      <c r="G21" s="402"/>
      <c r="H21" s="402"/>
      <c r="I21" s="402"/>
      <c r="J21" s="402"/>
      <c r="K21" s="402"/>
      <c r="L21" s="402"/>
      <c r="M21" s="402"/>
    </row>
    <row r="22" spans="1:13" ht="43.5" x14ac:dyDescent="0.35">
      <c r="A22" s="5" t="s">
        <v>13</v>
      </c>
      <c r="B22" s="290" t="s">
        <v>691</v>
      </c>
      <c r="C22" s="290"/>
      <c r="D22" s="290"/>
      <c r="E22" s="290"/>
      <c r="F22" s="290"/>
      <c r="G22" s="290"/>
      <c r="H22" s="290"/>
      <c r="I22" s="290"/>
      <c r="J22" s="290"/>
      <c r="K22" s="290"/>
      <c r="L22" s="290"/>
      <c r="M22" s="290"/>
    </row>
    <row r="25" spans="1:13" x14ac:dyDescent="0.35">
      <c r="A25" s="289" t="s">
        <v>14</v>
      </c>
      <c r="B25" s="289"/>
      <c r="C25" s="289"/>
      <c r="D25" s="289"/>
      <c r="E25" s="289"/>
      <c r="F25" s="289"/>
      <c r="G25" s="289"/>
      <c r="H25" s="289"/>
      <c r="I25" s="289"/>
      <c r="J25" s="289"/>
    </row>
    <row r="26" spans="1:13" x14ac:dyDescent="0.35">
      <c r="A26" s="291" t="s">
        <v>15</v>
      </c>
      <c r="B26" s="291"/>
      <c r="C26" s="291"/>
      <c r="D26" s="291"/>
      <c r="E26" s="291"/>
      <c r="F26" s="291"/>
      <c r="G26" s="291"/>
      <c r="H26" s="291"/>
      <c r="I26" s="291"/>
      <c r="J26" s="291"/>
    </row>
    <row r="27" spans="1:13" x14ac:dyDescent="0.35">
      <c r="A27" s="406" t="s">
        <v>16</v>
      </c>
      <c r="B27" s="406"/>
      <c r="C27" s="167">
        <v>0</v>
      </c>
      <c r="D27" s="47">
        <v>1</v>
      </c>
      <c r="E27" s="47">
        <v>2</v>
      </c>
      <c r="F27" s="47">
        <v>3</v>
      </c>
      <c r="G27" s="47">
        <v>5</v>
      </c>
      <c r="H27" s="47">
        <v>10</v>
      </c>
      <c r="I27" s="407" t="s">
        <v>3</v>
      </c>
      <c r="J27" s="407"/>
    </row>
    <row r="28" spans="1:13" ht="36" x14ac:dyDescent="0.35">
      <c r="A28" s="155" t="s">
        <v>17</v>
      </c>
      <c r="B28" s="47" t="s">
        <v>20</v>
      </c>
      <c r="C28" s="155"/>
      <c r="D28" s="155"/>
      <c r="E28" s="155"/>
      <c r="F28" s="155"/>
      <c r="G28" s="155"/>
      <c r="H28" s="155"/>
      <c r="I28" s="406"/>
      <c r="J28" s="406"/>
    </row>
    <row r="29" spans="1:13" ht="72" x14ac:dyDescent="0.35">
      <c r="A29" s="155" t="s">
        <v>18</v>
      </c>
      <c r="B29" s="47" t="s">
        <v>21</v>
      </c>
      <c r="C29" s="155"/>
      <c r="D29" s="155"/>
      <c r="E29" s="155"/>
      <c r="F29" s="155"/>
      <c r="G29" s="155"/>
      <c r="H29" s="155"/>
      <c r="I29" s="392"/>
      <c r="J29" s="394"/>
    </row>
    <row r="30" spans="1:13" ht="72" x14ac:dyDescent="0.35">
      <c r="A30" s="155" t="s">
        <v>19</v>
      </c>
      <c r="B30" s="51" t="s">
        <v>22</v>
      </c>
      <c r="C30" s="155"/>
      <c r="D30" s="155"/>
      <c r="E30" s="155"/>
      <c r="F30" s="155">
        <v>0.13</v>
      </c>
      <c r="G30" s="155">
        <v>0.13</v>
      </c>
      <c r="H30" s="155">
        <v>0.13</v>
      </c>
      <c r="I30" s="406">
        <v>1.05</v>
      </c>
      <c r="J30" s="406"/>
    </row>
    <row r="31" spans="1:13" ht="24" x14ac:dyDescent="0.35">
      <c r="A31" s="168"/>
      <c r="B31" s="47" t="s">
        <v>23</v>
      </c>
      <c r="C31" s="155"/>
      <c r="D31" s="155"/>
      <c r="E31" s="155"/>
      <c r="F31" s="155"/>
      <c r="G31" s="155"/>
      <c r="H31" s="155"/>
      <c r="I31" s="406"/>
      <c r="J31" s="406"/>
    </row>
    <row r="32" spans="1:13" ht="36" x14ac:dyDescent="0.35">
      <c r="A32" s="406" t="s">
        <v>24</v>
      </c>
      <c r="B32" s="47" t="s">
        <v>20</v>
      </c>
      <c r="C32" s="406"/>
      <c r="D32" s="406"/>
      <c r="E32" s="406"/>
      <c r="F32" s="406"/>
      <c r="G32" s="406"/>
      <c r="H32" s="406"/>
      <c r="I32" s="406"/>
      <c r="J32" s="406"/>
    </row>
    <row r="33" spans="1:10" ht="72" x14ac:dyDescent="0.35">
      <c r="A33" s="406"/>
      <c r="B33" s="47" t="s">
        <v>21</v>
      </c>
      <c r="C33" s="406"/>
      <c r="D33" s="406"/>
      <c r="E33" s="406"/>
      <c r="F33" s="406"/>
      <c r="G33" s="406"/>
      <c r="H33" s="406"/>
      <c r="I33" s="406"/>
      <c r="J33" s="406"/>
    </row>
    <row r="34" spans="1:10" ht="72" x14ac:dyDescent="0.35">
      <c r="A34" s="406"/>
      <c r="B34" s="51" t="s">
        <v>208</v>
      </c>
      <c r="C34" s="406"/>
      <c r="D34" s="406"/>
      <c r="E34" s="406"/>
      <c r="F34" s="406"/>
      <c r="G34" s="406"/>
      <c r="H34" s="406"/>
      <c r="I34" s="406"/>
      <c r="J34" s="406"/>
    </row>
    <row r="35" spans="1:10" ht="27.5" customHeight="1" x14ac:dyDescent="0.35">
      <c r="A35" s="406"/>
      <c r="B35" s="47" t="s">
        <v>600</v>
      </c>
      <c r="C35" s="392" t="s">
        <v>601</v>
      </c>
      <c r="D35" s="393"/>
      <c r="E35" s="393"/>
      <c r="F35" s="393"/>
      <c r="G35" s="393"/>
      <c r="H35" s="393"/>
      <c r="I35" s="393"/>
      <c r="J35" s="394"/>
    </row>
    <row r="36" spans="1:10" ht="72" x14ac:dyDescent="0.35">
      <c r="A36" s="406" t="s">
        <v>26</v>
      </c>
      <c r="B36" s="47" t="s">
        <v>22</v>
      </c>
      <c r="C36" s="392" t="s">
        <v>602</v>
      </c>
      <c r="D36" s="393"/>
      <c r="E36" s="393"/>
      <c r="F36" s="393"/>
      <c r="G36" s="393"/>
      <c r="H36" s="393"/>
      <c r="I36" s="393"/>
      <c r="J36" s="394"/>
    </row>
    <row r="37" spans="1:10" ht="24" x14ac:dyDescent="0.35">
      <c r="A37" s="406"/>
      <c r="B37" s="47" t="s">
        <v>23</v>
      </c>
      <c r="C37" s="155"/>
      <c r="D37" s="155"/>
      <c r="E37" s="155"/>
      <c r="F37" s="155"/>
      <c r="G37" s="155"/>
      <c r="H37" s="155"/>
      <c r="I37" s="406"/>
      <c r="J37" s="406"/>
    </row>
    <row r="38" spans="1:10" ht="36" x14ac:dyDescent="0.35">
      <c r="A38" s="155" t="s">
        <v>13</v>
      </c>
      <c r="B38" s="392" t="s">
        <v>603</v>
      </c>
      <c r="C38" s="393"/>
      <c r="D38" s="393"/>
      <c r="E38" s="393"/>
      <c r="F38" s="393"/>
      <c r="G38" s="393"/>
      <c r="H38" s="393"/>
      <c r="I38" s="393"/>
      <c r="J38" s="394"/>
    </row>
  </sheetData>
  <mergeCells count="22">
    <mergeCell ref="I30:J30"/>
    <mergeCell ref="A1:M1"/>
    <mergeCell ref="A2:A3"/>
    <mergeCell ref="B2:M2"/>
    <mergeCell ref="B21:M21"/>
    <mergeCell ref="B22:M22"/>
    <mergeCell ref="A25:J25"/>
    <mergeCell ref="A26:J26"/>
    <mergeCell ref="A27:B27"/>
    <mergeCell ref="I27:J27"/>
    <mergeCell ref="I28:J28"/>
    <mergeCell ref="I29:J29"/>
    <mergeCell ref="A36:A37"/>
    <mergeCell ref="C36:J36"/>
    <mergeCell ref="I37:J37"/>
    <mergeCell ref="B38:J38"/>
    <mergeCell ref="I31:J31"/>
    <mergeCell ref="A32:A35"/>
    <mergeCell ref="C32:J32"/>
    <mergeCell ref="C33:J33"/>
    <mergeCell ref="C34:J34"/>
    <mergeCell ref="C35:J35"/>
  </mergeCells>
  <pageMargins left="0.7" right="0.7" top="0.75" bottom="0.75" header="0.3" footer="0.3"/>
  <pageSetup paperSize="9" orientation="portrait" horizontalDpi="300" verticalDpi="30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38"/>
  <sheetViews>
    <sheetView workbookViewId="0">
      <selection activeCell="C36" sqref="C36:J36"/>
    </sheetView>
  </sheetViews>
  <sheetFormatPr defaultRowHeight="14.5" x14ac:dyDescent="0.35"/>
  <cols>
    <col min="1" max="1" width="29.90625" customWidth="1"/>
  </cols>
  <sheetData>
    <row r="1" spans="1:16" x14ac:dyDescent="0.35">
      <c r="A1" s="289"/>
      <c r="B1" s="289"/>
      <c r="C1" s="289"/>
      <c r="D1" s="289"/>
      <c r="E1" s="289"/>
      <c r="F1" s="289"/>
      <c r="G1" s="289"/>
      <c r="H1" s="289"/>
      <c r="I1" s="289"/>
      <c r="J1" s="289"/>
      <c r="K1" s="289"/>
      <c r="L1" s="289"/>
      <c r="M1" s="289"/>
    </row>
    <row r="2" spans="1:16" x14ac:dyDescent="0.35">
      <c r="A2" s="290" t="s">
        <v>1</v>
      </c>
      <c r="B2" s="291" t="s">
        <v>2</v>
      </c>
      <c r="C2" s="291"/>
      <c r="D2" s="291"/>
      <c r="E2" s="291"/>
      <c r="F2" s="291"/>
      <c r="G2" s="291"/>
      <c r="H2" s="291"/>
      <c r="I2" s="291"/>
      <c r="J2" s="291"/>
      <c r="K2" s="291"/>
      <c r="L2" s="291"/>
      <c r="M2" s="291"/>
    </row>
    <row r="3" spans="1:16" ht="29" x14ac:dyDescent="0.35">
      <c r="A3" s="290"/>
      <c r="B3" s="1">
        <v>0</v>
      </c>
      <c r="C3" s="1">
        <v>1</v>
      </c>
      <c r="D3" s="1">
        <v>2</v>
      </c>
      <c r="E3" s="1">
        <v>3</v>
      </c>
      <c r="F3" s="1">
        <v>4</v>
      </c>
      <c r="G3" s="1">
        <v>5</v>
      </c>
      <c r="H3" s="1">
        <v>6</v>
      </c>
      <c r="I3" s="1">
        <v>7</v>
      </c>
      <c r="J3" s="1">
        <v>8</v>
      </c>
      <c r="K3" s="1">
        <v>9</v>
      </c>
      <c r="L3" s="1">
        <v>10</v>
      </c>
      <c r="M3" s="2" t="s">
        <v>3</v>
      </c>
    </row>
    <row r="4" spans="1:16" x14ac:dyDescent="0.35">
      <c r="A4" s="3" t="s">
        <v>4</v>
      </c>
      <c r="B4" s="201">
        <f>SUM(B5:B7)</f>
        <v>0</v>
      </c>
      <c r="C4" s="201">
        <f t="shared" ref="C4:L4" si="0">SUM(C5:C7)</f>
        <v>0</v>
      </c>
      <c r="D4" s="201">
        <f t="shared" si="0"/>
        <v>0</v>
      </c>
      <c r="E4" s="201">
        <f t="shared" si="0"/>
        <v>0</v>
      </c>
      <c r="F4" s="201">
        <f t="shared" si="0"/>
        <v>0</v>
      </c>
      <c r="G4" s="201">
        <f t="shared" si="0"/>
        <v>0</v>
      </c>
      <c r="H4" s="201">
        <f t="shared" si="0"/>
        <v>0</v>
      </c>
      <c r="I4" s="201">
        <f t="shared" si="0"/>
        <v>0</v>
      </c>
      <c r="J4" s="201">
        <f t="shared" si="0"/>
        <v>0</v>
      </c>
      <c r="K4" s="201">
        <f t="shared" si="0"/>
        <v>0</v>
      </c>
      <c r="L4" s="201">
        <f t="shared" si="0"/>
        <v>0</v>
      </c>
      <c r="M4" s="201">
        <f>SUM(B4:L4)</f>
        <v>0</v>
      </c>
    </row>
    <row r="5" spans="1:16" x14ac:dyDescent="0.35">
      <c r="A5" s="5" t="s">
        <v>5</v>
      </c>
      <c r="B5" s="201">
        <v>0</v>
      </c>
      <c r="C5" s="201">
        <v>0</v>
      </c>
      <c r="D5" s="201">
        <v>0</v>
      </c>
      <c r="E5" s="201">
        <v>0</v>
      </c>
      <c r="F5" s="201">
        <v>0</v>
      </c>
      <c r="G5" s="201">
        <v>0</v>
      </c>
      <c r="H5" s="201">
        <v>0</v>
      </c>
      <c r="I5" s="201">
        <v>0</v>
      </c>
      <c r="J5" s="201">
        <v>0</v>
      </c>
      <c r="K5" s="201">
        <v>0</v>
      </c>
      <c r="L5" s="201">
        <v>0</v>
      </c>
      <c r="M5" s="201">
        <f t="shared" ref="M5:M20" si="1">SUM(B5:L5)</f>
        <v>0</v>
      </c>
    </row>
    <row r="6" spans="1:16" x14ac:dyDescent="0.35">
      <c r="A6" s="5" t="s">
        <v>6</v>
      </c>
      <c r="B6" s="201">
        <v>0</v>
      </c>
      <c r="C6" s="201">
        <v>0</v>
      </c>
      <c r="D6" s="201">
        <v>0</v>
      </c>
      <c r="E6" s="201">
        <v>0</v>
      </c>
      <c r="F6" s="201">
        <v>0</v>
      </c>
      <c r="G6" s="201">
        <v>0</v>
      </c>
      <c r="H6" s="201">
        <v>0</v>
      </c>
      <c r="I6" s="201">
        <v>0</v>
      </c>
      <c r="J6" s="201">
        <v>0</v>
      </c>
      <c r="K6" s="201">
        <v>0</v>
      </c>
      <c r="L6" s="201">
        <v>0</v>
      </c>
      <c r="M6" s="201">
        <f t="shared" si="1"/>
        <v>0</v>
      </c>
    </row>
    <row r="7" spans="1:16" x14ac:dyDescent="0.35">
      <c r="A7" s="5" t="s">
        <v>7</v>
      </c>
      <c r="B7" s="201">
        <v>0</v>
      </c>
      <c r="C7" s="201">
        <v>0</v>
      </c>
      <c r="D7" s="201">
        <v>0</v>
      </c>
      <c r="E7" s="201">
        <v>0</v>
      </c>
      <c r="F7" s="201">
        <v>0</v>
      </c>
      <c r="G7" s="201">
        <v>0</v>
      </c>
      <c r="H7" s="201">
        <v>0</v>
      </c>
      <c r="I7" s="201">
        <v>0</v>
      </c>
      <c r="J7" s="201">
        <v>0</v>
      </c>
      <c r="K7" s="201">
        <v>0</v>
      </c>
      <c r="L7" s="201">
        <v>0</v>
      </c>
      <c r="M7" s="201">
        <f t="shared" si="1"/>
        <v>0</v>
      </c>
    </row>
    <row r="8" spans="1:16" x14ac:dyDescent="0.35">
      <c r="A8" s="3" t="s">
        <v>8</v>
      </c>
      <c r="B8" s="201">
        <f>SUM(B9:B11)</f>
        <v>0</v>
      </c>
      <c r="C8" s="201">
        <f t="shared" ref="C8:L8" si="2">SUM(C9:C11)</f>
        <v>0</v>
      </c>
      <c r="D8" s="201">
        <f t="shared" si="2"/>
        <v>0.2148544</v>
      </c>
      <c r="E8" s="201">
        <f t="shared" si="2"/>
        <v>0.48593990400000003</v>
      </c>
      <c r="F8" s="201">
        <f t="shared" si="2"/>
        <v>0.49452678080000001</v>
      </c>
      <c r="G8" s="201">
        <f t="shared" si="2"/>
        <v>0.50432745032000004</v>
      </c>
      <c r="H8" s="201">
        <f t="shared" si="2"/>
        <v>0.38759536931299993</v>
      </c>
      <c r="I8" s="201">
        <f t="shared" si="2"/>
        <v>0.38394664332829997</v>
      </c>
      <c r="J8" s="201">
        <f t="shared" si="2"/>
        <v>0.39098280941150743</v>
      </c>
      <c r="K8" s="201">
        <f t="shared" si="2"/>
        <v>0.39819487964679495</v>
      </c>
      <c r="L8" s="201">
        <f t="shared" si="2"/>
        <v>0.40558725163796489</v>
      </c>
      <c r="M8" s="201">
        <f t="shared" si="1"/>
        <v>3.6659554884575671</v>
      </c>
    </row>
    <row r="9" spans="1:16" x14ac:dyDescent="0.35">
      <c r="A9" s="5" t="s">
        <v>5</v>
      </c>
      <c r="B9" s="201">
        <v>0</v>
      </c>
      <c r="C9" s="201">
        <v>0</v>
      </c>
      <c r="D9" s="201">
        <v>0.2148544</v>
      </c>
      <c r="E9" s="201">
        <v>0.48593990400000003</v>
      </c>
      <c r="F9" s="201">
        <v>0.49452678080000001</v>
      </c>
      <c r="G9" s="201">
        <v>0.50432745032000004</v>
      </c>
      <c r="H9" s="201">
        <v>0.38759536931299993</v>
      </c>
      <c r="I9" s="201">
        <v>0.38394664332829997</v>
      </c>
      <c r="J9" s="201">
        <v>0.39098280941150743</v>
      </c>
      <c r="K9" s="201">
        <v>0.39819487964679495</v>
      </c>
      <c r="L9" s="201">
        <v>0.40558725163796489</v>
      </c>
      <c r="M9" s="201">
        <f t="shared" si="1"/>
        <v>3.6659554884575671</v>
      </c>
    </row>
    <row r="10" spans="1:16" x14ac:dyDescent="0.35">
      <c r="A10" s="5" t="s">
        <v>6</v>
      </c>
      <c r="B10" s="201">
        <v>0</v>
      </c>
      <c r="C10" s="201">
        <v>0</v>
      </c>
      <c r="D10" s="201">
        <v>0</v>
      </c>
      <c r="E10" s="201">
        <v>0</v>
      </c>
      <c r="F10" s="201">
        <v>0</v>
      </c>
      <c r="G10" s="201">
        <v>0</v>
      </c>
      <c r="H10" s="201">
        <v>0</v>
      </c>
      <c r="I10" s="201">
        <v>0</v>
      </c>
      <c r="J10" s="201">
        <v>0</v>
      </c>
      <c r="K10" s="201">
        <v>0</v>
      </c>
      <c r="L10" s="201">
        <v>0</v>
      </c>
      <c r="M10" s="201">
        <f t="shared" si="1"/>
        <v>0</v>
      </c>
    </row>
    <row r="11" spans="1:16" x14ac:dyDescent="0.35">
      <c r="A11" s="5" t="s">
        <v>7</v>
      </c>
      <c r="B11" s="201">
        <v>0</v>
      </c>
      <c r="C11" s="201">
        <v>0</v>
      </c>
      <c r="D11" s="201">
        <v>0</v>
      </c>
      <c r="E11" s="201">
        <v>0</v>
      </c>
      <c r="F11" s="201">
        <v>0</v>
      </c>
      <c r="G11" s="201">
        <v>0</v>
      </c>
      <c r="H11" s="201">
        <v>0</v>
      </c>
      <c r="I11" s="201">
        <v>0</v>
      </c>
      <c r="J11" s="201">
        <v>0</v>
      </c>
      <c r="K11" s="201">
        <v>0</v>
      </c>
      <c r="L11" s="201">
        <v>0</v>
      </c>
      <c r="M11" s="201">
        <f t="shared" si="1"/>
        <v>0</v>
      </c>
    </row>
    <row r="12" spans="1:16" x14ac:dyDescent="0.35">
      <c r="A12" s="3" t="s">
        <v>11</v>
      </c>
      <c r="B12" s="201">
        <f>SUM(B13:B15)</f>
        <v>0</v>
      </c>
      <c r="C12" s="201">
        <f t="shared" ref="C12:L12" si="3">SUM(C13:C15)</f>
        <v>0</v>
      </c>
      <c r="D12" s="201">
        <f t="shared" si="3"/>
        <v>-0.2148544</v>
      </c>
      <c r="E12" s="201">
        <f t="shared" si="3"/>
        <v>-0.48593990400000003</v>
      </c>
      <c r="F12" s="201">
        <f t="shared" si="3"/>
        <v>-0.49452678080000001</v>
      </c>
      <c r="G12" s="201">
        <f t="shared" si="3"/>
        <v>-0.50432745032000004</v>
      </c>
      <c r="H12" s="201">
        <f t="shared" si="3"/>
        <v>-0.38759536931299993</v>
      </c>
      <c r="I12" s="201">
        <f t="shared" si="3"/>
        <v>-0.38394664332829997</v>
      </c>
      <c r="J12" s="201">
        <f t="shared" si="3"/>
        <v>-0.39098280941150743</v>
      </c>
      <c r="K12" s="201">
        <f t="shared" si="3"/>
        <v>-0.39819487964679495</v>
      </c>
      <c r="L12" s="201">
        <f t="shared" si="3"/>
        <v>-0.40558725163796489</v>
      </c>
      <c r="M12" s="201">
        <f t="shared" si="1"/>
        <v>-3.6659554884575671</v>
      </c>
    </row>
    <row r="13" spans="1:16" ht="15" thickBot="1" x14ac:dyDescent="0.4">
      <c r="A13" s="5" t="s">
        <v>5</v>
      </c>
      <c r="B13" s="201">
        <f>-B9</f>
        <v>0</v>
      </c>
      <c r="C13" s="201">
        <f t="shared" ref="C13:L13" si="4">-C9</f>
        <v>0</v>
      </c>
      <c r="D13" s="201">
        <f t="shared" si="4"/>
        <v>-0.2148544</v>
      </c>
      <c r="E13" s="201">
        <f t="shared" si="4"/>
        <v>-0.48593990400000003</v>
      </c>
      <c r="F13" s="201">
        <f t="shared" si="4"/>
        <v>-0.49452678080000001</v>
      </c>
      <c r="G13" s="201">
        <f t="shared" si="4"/>
        <v>-0.50432745032000004</v>
      </c>
      <c r="H13" s="201">
        <f t="shared" si="4"/>
        <v>-0.38759536931299993</v>
      </c>
      <c r="I13" s="201">
        <f t="shared" si="4"/>
        <v>-0.38394664332829997</v>
      </c>
      <c r="J13" s="201">
        <f t="shared" si="4"/>
        <v>-0.39098280941150743</v>
      </c>
      <c r="K13" s="201">
        <f t="shared" si="4"/>
        <v>-0.39819487964679495</v>
      </c>
      <c r="L13" s="201">
        <f t="shared" si="4"/>
        <v>-0.40558725163796489</v>
      </c>
      <c r="M13" s="201">
        <f t="shared" si="1"/>
        <v>-3.6659554884575671</v>
      </c>
    </row>
    <row r="14" spans="1:16" ht="15" thickBot="1" x14ac:dyDescent="0.4">
      <c r="A14" s="5" t="s">
        <v>6</v>
      </c>
      <c r="B14" s="201">
        <v>0</v>
      </c>
      <c r="C14" s="201">
        <v>0</v>
      </c>
      <c r="D14" s="201">
        <v>0</v>
      </c>
      <c r="E14" s="201">
        <v>0</v>
      </c>
      <c r="F14" s="201">
        <v>0</v>
      </c>
      <c r="G14" s="201">
        <v>0</v>
      </c>
      <c r="H14" s="201">
        <v>0</v>
      </c>
      <c r="I14" s="201">
        <v>0</v>
      </c>
      <c r="J14" s="201">
        <v>0</v>
      </c>
      <c r="K14" s="201">
        <v>0</v>
      </c>
      <c r="L14" s="201">
        <v>0</v>
      </c>
      <c r="M14" s="201">
        <f t="shared" si="1"/>
        <v>0</v>
      </c>
      <c r="O14" s="67"/>
      <c r="P14" s="74"/>
    </row>
    <row r="15" spans="1:16" ht="15" thickBot="1" x14ac:dyDescent="0.4">
      <c r="A15" s="5" t="s">
        <v>7</v>
      </c>
      <c r="B15" s="201">
        <v>0</v>
      </c>
      <c r="C15" s="201">
        <v>0</v>
      </c>
      <c r="D15" s="201">
        <v>0</v>
      </c>
      <c r="E15" s="201">
        <v>0</v>
      </c>
      <c r="F15" s="201">
        <v>0</v>
      </c>
      <c r="G15" s="201">
        <v>0</v>
      </c>
      <c r="H15" s="201">
        <v>0</v>
      </c>
      <c r="I15" s="201">
        <v>0</v>
      </c>
      <c r="J15" s="201">
        <v>0</v>
      </c>
      <c r="K15" s="201">
        <v>0</v>
      </c>
      <c r="L15" s="201">
        <v>0</v>
      </c>
      <c r="M15" s="201">
        <f t="shared" si="1"/>
        <v>0</v>
      </c>
      <c r="O15" s="67"/>
      <c r="P15" s="74"/>
    </row>
    <row r="16" spans="1:16" ht="29" x14ac:dyDescent="0.35">
      <c r="A16" s="3" t="s">
        <v>9</v>
      </c>
      <c r="B16" s="201">
        <v>0</v>
      </c>
      <c r="C16" s="201">
        <v>0</v>
      </c>
      <c r="D16" s="201">
        <v>0</v>
      </c>
      <c r="E16" s="201">
        <v>0</v>
      </c>
      <c r="F16" s="201">
        <v>0</v>
      </c>
      <c r="G16" s="201">
        <v>0</v>
      </c>
      <c r="H16" s="201">
        <v>0</v>
      </c>
      <c r="I16" s="201">
        <v>0</v>
      </c>
      <c r="J16" s="201">
        <v>0</v>
      </c>
      <c r="K16" s="201">
        <v>0</v>
      </c>
      <c r="L16" s="201">
        <v>0</v>
      </c>
      <c r="M16" s="201">
        <f t="shared" si="1"/>
        <v>0</v>
      </c>
    </row>
    <row r="17" spans="1:13" x14ac:dyDescent="0.35">
      <c r="A17" s="3" t="s">
        <v>10</v>
      </c>
      <c r="B17" s="201">
        <f>SUM(B18:B20)</f>
        <v>0</v>
      </c>
      <c r="C17" s="201">
        <v>0</v>
      </c>
      <c r="D17" s="201">
        <v>0</v>
      </c>
      <c r="E17" s="201">
        <v>0</v>
      </c>
      <c r="F17" s="201">
        <v>0</v>
      </c>
      <c r="G17" s="201">
        <v>0</v>
      </c>
      <c r="H17" s="201">
        <v>0</v>
      </c>
      <c r="I17" s="201">
        <v>0</v>
      </c>
      <c r="J17" s="201">
        <v>0</v>
      </c>
      <c r="K17" s="201">
        <v>0</v>
      </c>
      <c r="L17" s="201">
        <v>0</v>
      </c>
      <c r="M17" s="201">
        <f t="shared" si="1"/>
        <v>0</v>
      </c>
    </row>
    <row r="18" spans="1:13" x14ac:dyDescent="0.35">
      <c r="A18" s="5" t="s">
        <v>5</v>
      </c>
      <c r="B18" s="201">
        <v>0</v>
      </c>
      <c r="C18" s="201">
        <v>0</v>
      </c>
      <c r="D18" s="201">
        <v>0</v>
      </c>
      <c r="E18" s="201">
        <v>0</v>
      </c>
      <c r="F18" s="201">
        <v>0</v>
      </c>
      <c r="G18" s="201">
        <v>0</v>
      </c>
      <c r="H18" s="201">
        <v>0</v>
      </c>
      <c r="I18" s="201">
        <v>0</v>
      </c>
      <c r="J18" s="201">
        <v>0</v>
      </c>
      <c r="K18" s="201">
        <v>0</v>
      </c>
      <c r="L18" s="201">
        <v>0</v>
      </c>
      <c r="M18" s="201">
        <f t="shared" si="1"/>
        <v>0</v>
      </c>
    </row>
    <row r="19" spans="1:13" x14ac:dyDescent="0.35">
      <c r="A19" s="5" t="s">
        <v>6</v>
      </c>
      <c r="B19" s="201">
        <v>0</v>
      </c>
      <c r="C19" s="201">
        <v>0</v>
      </c>
      <c r="D19" s="201">
        <v>0</v>
      </c>
      <c r="E19" s="201">
        <v>0</v>
      </c>
      <c r="F19" s="201">
        <v>0</v>
      </c>
      <c r="G19" s="201">
        <v>0</v>
      </c>
      <c r="H19" s="201">
        <v>0</v>
      </c>
      <c r="I19" s="201">
        <v>0</v>
      </c>
      <c r="J19" s="201">
        <v>0</v>
      </c>
      <c r="K19" s="201">
        <v>0</v>
      </c>
      <c r="L19" s="201">
        <v>0</v>
      </c>
      <c r="M19" s="201">
        <f t="shared" si="1"/>
        <v>0</v>
      </c>
    </row>
    <row r="20" spans="1:13" x14ac:dyDescent="0.35">
      <c r="A20" s="5" t="s">
        <v>7</v>
      </c>
      <c r="B20" s="201">
        <v>0</v>
      </c>
      <c r="C20" s="201">
        <v>0</v>
      </c>
      <c r="D20" s="201">
        <v>0</v>
      </c>
      <c r="E20" s="201">
        <v>0</v>
      </c>
      <c r="F20" s="201">
        <v>0</v>
      </c>
      <c r="G20" s="201">
        <v>0</v>
      </c>
      <c r="H20" s="201">
        <v>0</v>
      </c>
      <c r="I20" s="201">
        <v>0</v>
      </c>
      <c r="J20" s="201">
        <v>0</v>
      </c>
      <c r="K20" s="201">
        <v>0</v>
      </c>
      <c r="L20" s="201">
        <v>0</v>
      </c>
      <c r="M20" s="201">
        <f t="shared" si="1"/>
        <v>0</v>
      </c>
    </row>
    <row r="21" spans="1:13" x14ac:dyDescent="0.35">
      <c r="A21" s="5" t="s">
        <v>12</v>
      </c>
      <c r="B21" s="402" t="s">
        <v>688</v>
      </c>
      <c r="C21" s="402"/>
      <c r="D21" s="402"/>
      <c r="E21" s="402"/>
      <c r="F21" s="402"/>
      <c r="G21" s="402"/>
      <c r="H21" s="402"/>
      <c r="I21" s="402"/>
      <c r="J21" s="402"/>
      <c r="K21" s="402"/>
      <c r="L21" s="402"/>
      <c r="M21" s="402"/>
    </row>
    <row r="22" spans="1:13" ht="43.5" x14ac:dyDescent="0.35">
      <c r="A22" s="5" t="s">
        <v>13</v>
      </c>
      <c r="B22" s="290" t="s">
        <v>692</v>
      </c>
      <c r="C22" s="290"/>
      <c r="D22" s="290"/>
      <c r="E22" s="290"/>
      <c r="F22" s="290"/>
      <c r="G22" s="290"/>
      <c r="H22" s="290"/>
      <c r="I22" s="290"/>
      <c r="J22" s="290"/>
      <c r="K22" s="290"/>
      <c r="L22" s="290"/>
      <c r="M22" s="290"/>
    </row>
    <row r="25" spans="1:13" x14ac:dyDescent="0.35">
      <c r="A25" s="289" t="s">
        <v>14</v>
      </c>
      <c r="B25" s="289"/>
      <c r="C25" s="289"/>
      <c r="D25" s="289"/>
      <c r="E25" s="289"/>
      <c r="F25" s="289"/>
      <c r="G25" s="289"/>
      <c r="H25" s="289"/>
      <c r="I25" s="289"/>
      <c r="J25" s="289"/>
    </row>
    <row r="26" spans="1:13" x14ac:dyDescent="0.35">
      <c r="A26" s="291" t="s">
        <v>15</v>
      </c>
      <c r="B26" s="291"/>
      <c r="C26" s="291"/>
      <c r="D26" s="291"/>
      <c r="E26" s="291"/>
      <c r="F26" s="291"/>
      <c r="G26" s="291"/>
      <c r="H26" s="291"/>
      <c r="I26" s="291"/>
      <c r="J26" s="291"/>
    </row>
    <row r="27" spans="1:13" x14ac:dyDescent="0.35">
      <c r="A27" s="406" t="s">
        <v>16</v>
      </c>
      <c r="B27" s="406"/>
      <c r="C27" s="167">
        <v>0</v>
      </c>
      <c r="D27" s="47">
        <v>1</v>
      </c>
      <c r="E27" s="47">
        <v>2</v>
      </c>
      <c r="F27" s="47">
        <v>3</v>
      </c>
      <c r="G27" s="47">
        <v>5</v>
      </c>
      <c r="H27" s="47">
        <v>10</v>
      </c>
      <c r="I27" s="407" t="s">
        <v>3</v>
      </c>
      <c r="J27" s="407"/>
    </row>
    <row r="28" spans="1:13" ht="36" x14ac:dyDescent="0.35">
      <c r="A28" s="200" t="s">
        <v>17</v>
      </c>
      <c r="B28" s="47" t="s">
        <v>20</v>
      </c>
      <c r="C28" s="200"/>
      <c r="D28" s="200"/>
      <c r="E28" s="200"/>
      <c r="F28" s="200"/>
      <c r="G28" s="200"/>
      <c r="H28" s="200"/>
      <c r="I28" s="406"/>
      <c r="J28" s="406"/>
    </row>
    <row r="29" spans="1:13" ht="72" x14ac:dyDescent="0.35">
      <c r="A29" s="200" t="s">
        <v>18</v>
      </c>
      <c r="B29" s="47" t="s">
        <v>21</v>
      </c>
      <c r="C29" s="200"/>
      <c r="D29" s="200"/>
      <c r="E29" s="200"/>
      <c r="F29" s="200"/>
      <c r="G29" s="200"/>
      <c r="H29" s="200"/>
      <c r="I29" s="392"/>
      <c r="J29" s="394"/>
    </row>
    <row r="30" spans="1:13" ht="72" x14ac:dyDescent="0.35">
      <c r="A30" s="200" t="s">
        <v>19</v>
      </c>
      <c r="B30" s="51" t="s">
        <v>22</v>
      </c>
      <c r="C30" s="200"/>
      <c r="D30" s="200"/>
      <c r="E30" s="200"/>
      <c r="F30" s="200">
        <v>0.13</v>
      </c>
      <c r="G30" s="200">
        <v>0.13</v>
      </c>
      <c r="H30" s="200">
        <v>0.13</v>
      </c>
      <c r="I30" s="406">
        <v>1.05</v>
      </c>
      <c r="J30" s="406"/>
    </row>
    <row r="31" spans="1:13" ht="24" x14ac:dyDescent="0.35">
      <c r="A31" s="168"/>
      <c r="B31" s="47" t="s">
        <v>23</v>
      </c>
      <c r="C31" s="200"/>
      <c r="D31" s="200"/>
      <c r="E31" s="200"/>
      <c r="F31" s="200"/>
      <c r="G31" s="200"/>
      <c r="H31" s="200"/>
      <c r="I31" s="406"/>
      <c r="J31" s="406"/>
    </row>
    <row r="32" spans="1:13" ht="36" x14ac:dyDescent="0.35">
      <c r="A32" s="406" t="s">
        <v>24</v>
      </c>
      <c r="B32" s="47" t="s">
        <v>20</v>
      </c>
      <c r="C32" s="406"/>
      <c r="D32" s="406"/>
      <c r="E32" s="406"/>
      <c r="F32" s="406"/>
      <c r="G32" s="406"/>
      <c r="H32" s="406"/>
      <c r="I32" s="406"/>
      <c r="J32" s="406"/>
    </row>
    <row r="33" spans="1:10" ht="72" x14ac:dyDescent="0.35">
      <c r="A33" s="406"/>
      <c r="B33" s="47" t="s">
        <v>21</v>
      </c>
      <c r="C33" s="406"/>
      <c r="D33" s="406"/>
      <c r="E33" s="406"/>
      <c r="F33" s="406"/>
      <c r="G33" s="406"/>
      <c r="H33" s="406"/>
      <c r="I33" s="406"/>
      <c r="J33" s="406"/>
    </row>
    <row r="34" spans="1:10" ht="72" x14ac:dyDescent="0.35">
      <c r="A34" s="406"/>
      <c r="B34" s="51" t="s">
        <v>208</v>
      </c>
      <c r="C34" s="406"/>
      <c r="D34" s="406"/>
      <c r="E34" s="406"/>
      <c r="F34" s="406"/>
      <c r="G34" s="406"/>
      <c r="H34" s="406"/>
      <c r="I34" s="406"/>
      <c r="J34" s="406"/>
    </row>
    <row r="35" spans="1:10" ht="27.5" customHeight="1" x14ac:dyDescent="0.35">
      <c r="A35" s="406"/>
      <c r="B35" s="47" t="s">
        <v>600</v>
      </c>
      <c r="C35" s="392" t="s">
        <v>601</v>
      </c>
      <c r="D35" s="393"/>
      <c r="E35" s="393"/>
      <c r="F35" s="393"/>
      <c r="G35" s="393"/>
      <c r="H35" s="393"/>
      <c r="I35" s="393"/>
      <c r="J35" s="394"/>
    </row>
    <row r="36" spans="1:10" ht="72" x14ac:dyDescent="0.35">
      <c r="A36" s="406" t="s">
        <v>26</v>
      </c>
      <c r="B36" s="47" t="s">
        <v>22</v>
      </c>
      <c r="C36" s="392" t="s">
        <v>602</v>
      </c>
      <c r="D36" s="393"/>
      <c r="E36" s="393"/>
      <c r="F36" s="393"/>
      <c r="G36" s="393"/>
      <c r="H36" s="393"/>
      <c r="I36" s="393"/>
      <c r="J36" s="394"/>
    </row>
    <row r="37" spans="1:10" ht="24" x14ac:dyDescent="0.35">
      <c r="A37" s="406"/>
      <c r="B37" s="47" t="s">
        <v>23</v>
      </c>
      <c r="C37" s="200"/>
      <c r="D37" s="200"/>
      <c r="E37" s="200"/>
      <c r="F37" s="200"/>
      <c r="G37" s="200"/>
      <c r="H37" s="200"/>
      <c r="I37" s="406"/>
      <c r="J37" s="406"/>
    </row>
    <row r="38" spans="1:10" ht="36" x14ac:dyDescent="0.35">
      <c r="A38" s="200" t="s">
        <v>13</v>
      </c>
      <c r="B38" s="392" t="s">
        <v>603</v>
      </c>
      <c r="C38" s="393"/>
      <c r="D38" s="393"/>
      <c r="E38" s="393"/>
      <c r="F38" s="393"/>
      <c r="G38" s="393"/>
      <c r="H38" s="393"/>
      <c r="I38" s="393"/>
      <c r="J38" s="394"/>
    </row>
  </sheetData>
  <mergeCells count="22">
    <mergeCell ref="I30:J30"/>
    <mergeCell ref="A1:M1"/>
    <mergeCell ref="A2:A3"/>
    <mergeCell ref="B2:M2"/>
    <mergeCell ref="B21:M21"/>
    <mergeCell ref="B22:M22"/>
    <mergeCell ref="A25:J25"/>
    <mergeCell ref="A26:J26"/>
    <mergeCell ref="A27:B27"/>
    <mergeCell ref="I27:J27"/>
    <mergeCell ref="I28:J28"/>
    <mergeCell ref="I29:J29"/>
    <mergeCell ref="A36:A37"/>
    <mergeCell ref="C36:J36"/>
    <mergeCell ref="I37:J37"/>
    <mergeCell ref="B38:J38"/>
    <mergeCell ref="I31:J31"/>
    <mergeCell ref="A32:A35"/>
    <mergeCell ref="C32:J32"/>
    <mergeCell ref="C33:J33"/>
    <mergeCell ref="C34:J34"/>
    <mergeCell ref="C35:J35"/>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38"/>
  <sheetViews>
    <sheetView zoomScale="70" zoomScaleNormal="70" workbookViewId="0">
      <selection activeCell="C36" sqref="C36:J36"/>
    </sheetView>
  </sheetViews>
  <sheetFormatPr defaultRowHeight="14.5" x14ac:dyDescent="0.35"/>
  <cols>
    <col min="1" max="1" width="27.26953125" customWidth="1"/>
    <col min="13" max="13" width="12.90625" customWidth="1"/>
  </cols>
  <sheetData>
    <row r="1" spans="1:16" x14ac:dyDescent="0.35">
      <c r="A1" s="289"/>
      <c r="B1" s="289"/>
      <c r="C1" s="289"/>
      <c r="D1" s="289"/>
      <c r="E1" s="289"/>
      <c r="F1" s="289"/>
      <c r="G1" s="289"/>
      <c r="H1" s="289"/>
      <c r="I1" s="289"/>
      <c r="J1" s="289"/>
      <c r="K1" s="289"/>
      <c r="L1" s="289"/>
      <c r="M1" s="289"/>
    </row>
    <row r="2" spans="1:16" x14ac:dyDescent="0.35">
      <c r="A2" s="290" t="s">
        <v>1</v>
      </c>
      <c r="B2" s="291" t="s">
        <v>2</v>
      </c>
      <c r="C2" s="291"/>
      <c r="D2" s="291"/>
      <c r="E2" s="291"/>
      <c r="F2" s="291"/>
      <c r="G2" s="291"/>
      <c r="H2" s="291"/>
      <c r="I2" s="291"/>
      <c r="J2" s="291"/>
      <c r="K2" s="291"/>
      <c r="L2" s="291"/>
      <c r="M2" s="291"/>
    </row>
    <row r="3" spans="1:16" x14ac:dyDescent="0.35">
      <c r="A3" s="290"/>
      <c r="B3" s="1">
        <v>0</v>
      </c>
      <c r="C3" s="1">
        <v>1</v>
      </c>
      <c r="D3" s="1">
        <v>2</v>
      </c>
      <c r="E3" s="1">
        <v>3</v>
      </c>
      <c r="F3" s="1">
        <v>4</v>
      </c>
      <c r="G3" s="1">
        <v>5</v>
      </c>
      <c r="H3" s="1">
        <v>6</v>
      </c>
      <c r="I3" s="1">
        <v>7</v>
      </c>
      <c r="J3" s="1">
        <v>8</v>
      </c>
      <c r="K3" s="1">
        <v>9</v>
      </c>
      <c r="L3" s="1">
        <v>10</v>
      </c>
      <c r="M3" s="2" t="s">
        <v>3</v>
      </c>
    </row>
    <row r="4" spans="1:16" x14ac:dyDescent="0.35">
      <c r="A4" s="3" t="s">
        <v>4</v>
      </c>
      <c r="B4" s="153">
        <f>SUM(B5:B7)</f>
        <v>0</v>
      </c>
      <c r="C4" s="203">
        <f t="shared" ref="C4:L4" si="0">SUM(C5:C7)</f>
        <v>0.49</v>
      </c>
      <c r="D4" s="203">
        <f t="shared" si="0"/>
        <v>0.55000000000000004</v>
      </c>
      <c r="E4" s="203">
        <f t="shared" si="0"/>
        <v>0.6</v>
      </c>
      <c r="F4" s="203">
        <f t="shared" si="0"/>
        <v>0.65</v>
      </c>
      <c r="G4" s="203">
        <f t="shared" si="0"/>
        <v>0.7</v>
      </c>
      <c r="H4" s="203">
        <f t="shared" si="0"/>
        <v>0.75</v>
      </c>
      <c r="I4" s="203">
        <f t="shared" si="0"/>
        <v>0.8</v>
      </c>
      <c r="J4" s="203">
        <f t="shared" si="0"/>
        <v>0.85</v>
      </c>
      <c r="K4" s="203">
        <f t="shared" si="0"/>
        <v>0.9</v>
      </c>
      <c r="L4" s="203">
        <f t="shared" si="0"/>
        <v>0.95</v>
      </c>
      <c r="M4" s="153">
        <f>SUM(B4:L4)</f>
        <v>7.24</v>
      </c>
    </row>
    <row r="5" spans="1:16" x14ac:dyDescent="0.35">
      <c r="A5" s="5" t="s">
        <v>5</v>
      </c>
      <c r="B5" s="153">
        <v>0</v>
      </c>
      <c r="C5" s="153">
        <v>0</v>
      </c>
      <c r="D5" s="153">
        <v>0</v>
      </c>
      <c r="E5" s="153">
        <v>0</v>
      </c>
      <c r="F5" s="153">
        <v>0</v>
      </c>
      <c r="G5" s="153">
        <v>0</v>
      </c>
      <c r="H5" s="153">
        <v>0</v>
      </c>
      <c r="I5" s="153">
        <v>0</v>
      </c>
      <c r="J5" s="153">
        <v>0</v>
      </c>
      <c r="K5" s="153">
        <v>0</v>
      </c>
      <c r="L5" s="153">
        <v>0</v>
      </c>
      <c r="M5" s="153">
        <f t="shared" ref="M5:M20" si="1">SUM(B5:L5)</f>
        <v>0</v>
      </c>
    </row>
    <row r="6" spans="1:16" x14ac:dyDescent="0.35">
      <c r="A6" s="5" t="s">
        <v>6</v>
      </c>
      <c r="B6" s="153">
        <v>0</v>
      </c>
      <c r="C6" s="153">
        <v>0</v>
      </c>
      <c r="D6" s="153">
        <v>0</v>
      </c>
      <c r="E6" s="153">
        <v>0</v>
      </c>
      <c r="F6" s="153">
        <v>0</v>
      </c>
      <c r="G6" s="153">
        <v>0</v>
      </c>
      <c r="H6" s="153">
        <v>0</v>
      </c>
      <c r="I6" s="153">
        <v>0</v>
      </c>
      <c r="J6" s="153">
        <v>0</v>
      </c>
      <c r="K6" s="153">
        <v>0</v>
      </c>
      <c r="L6" s="153">
        <v>0</v>
      </c>
      <c r="M6" s="153">
        <f t="shared" si="1"/>
        <v>0</v>
      </c>
    </row>
    <row r="7" spans="1:16" x14ac:dyDescent="0.35">
      <c r="A7" s="5" t="s">
        <v>7</v>
      </c>
      <c r="B7" s="153">
        <v>0</v>
      </c>
      <c r="C7" s="203">
        <v>0.49</v>
      </c>
      <c r="D7" s="203">
        <v>0.55000000000000004</v>
      </c>
      <c r="E7" s="203">
        <v>0.6</v>
      </c>
      <c r="F7" s="203">
        <v>0.65</v>
      </c>
      <c r="G7" s="203">
        <v>0.7</v>
      </c>
      <c r="H7" s="203">
        <v>0.75</v>
      </c>
      <c r="I7" s="203">
        <v>0.8</v>
      </c>
      <c r="J7" s="203">
        <v>0.85</v>
      </c>
      <c r="K7" s="203">
        <v>0.9</v>
      </c>
      <c r="L7" s="203">
        <v>0.95</v>
      </c>
      <c r="M7" s="153">
        <f t="shared" si="1"/>
        <v>7.24</v>
      </c>
    </row>
    <row r="8" spans="1:16" x14ac:dyDescent="0.35">
      <c r="A8" s="3" t="s">
        <v>8</v>
      </c>
      <c r="B8" s="153">
        <f>SUM(B9:B11)</f>
        <v>0</v>
      </c>
      <c r="C8" s="153">
        <f t="shared" ref="C8:L8" si="2">SUM(C9:C10)</f>
        <v>0.1</v>
      </c>
      <c r="D8" s="153">
        <f t="shared" si="2"/>
        <v>0.5</v>
      </c>
      <c r="E8" s="153">
        <f t="shared" si="2"/>
        <v>0.4</v>
      </c>
      <c r="F8" s="153">
        <f t="shared" si="2"/>
        <v>0.46</v>
      </c>
      <c r="G8" s="153">
        <f t="shared" si="2"/>
        <v>0</v>
      </c>
      <c r="H8" s="153">
        <f t="shared" si="2"/>
        <v>0</v>
      </c>
      <c r="I8" s="153">
        <f t="shared" si="2"/>
        <v>0</v>
      </c>
      <c r="J8" s="153">
        <f t="shared" si="2"/>
        <v>0</v>
      </c>
      <c r="K8" s="153">
        <f t="shared" si="2"/>
        <v>0</v>
      </c>
      <c r="L8" s="153">
        <f t="shared" si="2"/>
        <v>0</v>
      </c>
      <c r="M8" s="153">
        <f t="shared" si="1"/>
        <v>1.46</v>
      </c>
    </row>
    <row r="9" spans="1:16" x14ac:dyDescent="0.35">
      <c r="A9" s="5" t="s">
        <v>5</v>
      </c>
      <c r="B9" s="153">
        <v>0</v>
      </c>
      <c r="C9" s="203">
        <v>0.1</v>
      </c>
      <c r="D9" s="203">
        <v>0.5</v>
      </c>
      <c r="E9" s="203">
        <v>0.4</v>
      </c>
      <c r="F9" s="203">
        <v>0.46</v>
      </c>
      <c r="G9" s="153">
        <v>0</v>
      </c>
      <c r="H9" s="153">
        <v>0</v>
      </c>
      <c r="I9" s="153">
        <v>0</v>
      </c>
      <c r="J9" s="153">
        <v>0</v>
      </c>
      <c r="K9" s="153">
        <v>0</v>
      </c>
      <c r="L9" s="153">
        <v>0</v>
      </c>
      <c r="M9" s="153">
        <f>SUM(B9:L9)</f>
        <v>1.46</v>
      </c>
    </row>
    <row r="10" spans="1:16" x14ac:dyDescent="0.35">
      <c r="A10" s="5" t="s">
        <v>6</v>
      </c>
      <c r="B10" s="153">
        <v>0</v>
      </c>
      <c r="C10" s="153">
        <v>0</v>
      </c>
      <c r="D10" s="153">
        <v>0</v>
      </c>
      <c r="E10" s="153">
        <v>0</v>
      </c>
      <c r="F10" s="153">
        <v>0</v>
      </c>
      <c r="G10" s="153">
        <v>0</v>
      </c>
      <c r="H10" s="153">
        <v>0</v>
      </c>
      <c r="I10" s="153">
        <v>0</v>
      </c>
      <c r="J10" s="153">
        <v>0</v>
      </c>
      <c r="K10" s="153">
        <v>0</v>
      </c>
      <c r="L10" s="153">
        <v>0</v>
      </c>
      <c r="M10" s="153">
        <f t="shared" si="1"/>
        <v>0</v>
      </c>
    </row>
    <row r="11" spans="1:16" x14ac:dyDescent="0.35">
      <c r="A11" s="5" t="s">
        <v>7</v>
      </c>
      <c r="B11" s="153">
        <v>0</v>
      </c>
      <c r="C11" s="203">
        <v>0</v>
      </c>
      <c r="D11" s="203">
        <v>0</v>
      </c>
      <c r="E11" s="203">
        <v>0</v>
      </c>
      <c r="F11" s="203">
        <v>0</v>
      </c>
      <c r="G11" s="203">
        <v>0</v>
      </c>
      <c r="H11" s="203">
        <v>0</v>
      </c>
      <c r="I11" s="203">
        <v>0</v>
      </c>
      <c r="J11" s="203">
        <v>0</v>
      </c>
      <c r="K11" s="203">
        <v>0</v>
      </c>
      <c r="L11" s="203">
        <v>0</v>
      </c>
      <c r="M11" s="153">
        <f t="shared" si="1"/>
        <v>0</v>
      </c>
    </row>
    <row r="12" spans="1:16" x14ac:dyDescent="0.35">
      <c r="A12" s="3" t="s">
        <v>11</v>
      </c>
      <c r="B12" s="153">
        <f>SUM(B13:B15)</f>
        <v>0</v>
      </c>
      <c r="C12" s="153">
        <f>SUM(C13:C15)</f>
        <v>0.39</v>
      </c>
      <c r="D12" s="153">
        <f t="shared" ref="D12:L12" si="3">SUM(D13:D15)</f>
        <v>0.05</v>
      </c>
      <c r="E12" s="153">
        <f t="shared" si="3"/>
        <v>0.2</v>
      </c>
      <c r="F12" s="153">
        <f t="shared" si="3"/>
        <v>0.19</v>
      </c>
      <c r="G12" s="153">
        <f t="shared" si="3"/>
        <v>0.7</v>
      </c>
      <c r="H12" s="153">
        <f t="shared" si="3"/>
        <v>0.75</v>
      </c>
      <c r="I12" s="153">
        <f t="shared" si="3"/>
        <v>0.8</v>
      </c>
      <c r="J12" s="153">
        <f t="shared" si="3"/>
        <v>0.85</v>
      </c>
      <c r="K12" s="153">
        <f t="shared" si="3"/>
        <v>0.9</v>
      </c>
      <c r="L12" s="153">
        <f t="shared" si="3"/>
        <v>0.95</v>
      </c>
      <c r="M12" s="153">
        <f t="shared" si="1"/>
        <v>5.78</v>
      </c>
    </row>
    <row r="13" spans="1:16" ht="15" thickBot="1" x14ac:dyDescent="0.4">
      <c r="A13" s="5" t="s">
        <v>5</v>
      </c>
      <c r="B13" s="153">
        <v>0</v>
      </c>
      <c r="C13" s="153">
        <v>0.39</v>
      </c>
      <c r="D13" s="153">
        <v>0.05</v>
      </c>
      <c r="E13" s="153">
        <v>0.2</v>
      </c>
      <c r="F13" s="153">
        <v>0.19</v>
      </c>
      <c r="G13" s="153">
        <v>0.7</v>
      </c>
      <c r="H13" s="153">
        <v>0.75</v>
      </c>
      <c r="I13" s="153">
        <v>0.8</v>
      </c>
      <c r="J13" s="153">
        <v>0.85</v>
      </c>
      <c r="K13" s="153">
        <v>0.9</v>
      </c>
      <c r="L13" s="153">
        <v>0.95</v>
      </c>
      <c r="M13" s="153">
        <f t="shared" si="1"/>
        <v>5.78</v>
      </c>
    </row>
    <row r="14" spans="1:16" ht="15" thickBot="1" x14ac:dyDescent="0.4">
      <c r="A14" s="5" t="s">
        <v>6</v>
      </c>
      <c r="B14" s="153">
        <v>0</v>
      </c>
      <c r="C14" s="153">
        <v>0</v>
      </c>
      <c r="D14" s="153">
        <v>0</v>
      </c>
      <c r="E14" s="153">
        <v>0</v>
      </c>
      <c r="F14" s="153">
        <v>0</v>
      </c>
      <c r="G14" s="153">
        <v>0</v>
      </c>
      <c r="H14" s="153">
        <v>0</v>
      </c>
      <c r="I14" s="153">
        <v>0</v>
      </c>
      <c r="J14" s="153">
        <v>0</v>
      </c>
      <c r="K14" s="153">
        <v>0</v>
      </c>
      <c r="L14" s="153">
        <v>0</v>
      </c>
      <c r="M14" s="153">
        <f t="shared" si="1"/>
        <v>0</v>
      </c>
      <c r="O14" s="67"/>
      <c r="P14" s="74"/>
    </row>
    <row r="15" spans="1:16" ht="15" thickBot="1" x14ac:dyDescent="0.4">
      <c r="A15" s="5" t="s">
        <v>7</v>
      </c>
      <c r="B15" s="153">
        <v>0</v>
      </c>
      <c r="C15" s="203">
        <v>0</v>
      </c>
      <c r="D15" s="203">
        <v>0</v>
      </c>
      <c r="E15" s="203">
        <v>0</v>
      </c>
      <c r="F15" s="203">
        <v>0</v>
      </c>
      <c r="G15" s="203">
        <v>0</v>
      </c>
      <c r="H15" s="203">
        <v>0</v>
      </c>
      <c r="I15" s="203">
        <v>0</v>
      </c>
      <c r="J15" s="203">
        <v>0</v>
      </c>
      <c r="K15" s="203">
        <v>0</v>
      </c>
      <c r="L15" s="203">
        <v>0</v>
      </c>
      <c r="M15" s="153">
        <f t="shared" si="1"/>
        <v>0</v>
      </c>
      <c r="O15" s="67"/>
      <c r="P15" s="74"/>
    </row>
    <row r="16" spans="1:16" ht="29" x14ac:dyDescent="0.35">
      <c r="A16" s="3" t="s">
        <v>9</v>
      </c>
      <c r="B16" s="153">
        <v>0</v>
      </c>
      <c r="C16" s="153">
        <v>0</v>
      </c>
      <c r="D16" s="153">
        <v>0</v>
      </c>
      <c r="E16" s="153">
        <v>0</v>
      </c>
      <c r="F16" s="153">
        <v>0</v>
      </c>
      <c r="G16" s="153">
        <v>0</v>
      </c>
      <c r="H16" s="153">
        <v>0</v>
      </c>
      <c r="I16" s="153">
        <v>0</v>
      </c>
      <c r="J16" s="153">
        <v>0</v>
      </c>
      <c r="K16" s="153">
        <v>0</v>
      </c>
      <c r="L16" s="153">
        <v>0</v>
      </c>
      <c r="M16" s="153">
        <f t="shared" si="1"/>
        <v>0</v>
      </c>
    </row>
    <row r="17" spans="1:13" x14ac:dyDescent="0.35">
      <c r="A17" s="3" t="s">
        <v>10</v>
      </c>
      <c r="B17" s="153">
        <f>SUM(B18:B20)</f>
        <v>0</v>
      </c>
      <c r="C17" s="153">
        <v>0</v>
      </c>
      <c r="D17" s="153">
        <v>0</v>
      </c>
      <c r="E17" s="153">
        <v>0</v>
      </c>
      <c r="F17" s="153">
        <v>0</v>
      </c>
      <c r="G17" s="153">
        <v>0</v>
      </c>
      <c r="H17" s="153">
        <v>0</v>
      </c>
      <c r="I17" s="153">
        <v>0</v>
      </c>
      <c r="J17" s="153">
        <v>0</v>
      </c>
      <c r="K17" s="153">
        <v>0</v>
      </c>
      <c r="L17" s="153">
        <v>0</v>
      </c>
      <c r="M17" s="153">
        <f t="shared" si="1"/>
        <v>0</v>
      </c>
    </row>
    <row r="18" spans="1:13" x14ac:dyDescent="0.35">
      <c r="A18" s="5" t="s">
        <v>5</v>
      </c>
      <c r="B18" s="153">
        <v>0</v>
      </c>
      <c r="C18" s="153">
        <v>0</v>
      </c>
      <c r="D18" s="153">
        <v>0</v>
      </c>
      <c r="E18" s="153">
        <v>0</v>
      </c>
      <c r="F18" s="153">
        <v>0</v>
      </c>
      <c r="G18" s="153">
        <v>0</v>
      </c>
      <c r="H18" s="153">
        <v>0</v>
      </c>
      <c r="I18" s="153">
        <v>0</v>
      </c>
      <c r="J18" s="153">
        <v>0</v>
      </c>
      <c r="K18" s="153">
        <v>0</v>
      </c>
      <c r="L18" s="153">
        <v>0</v>
      </c>
      <c r="M18" s="153">
        <f t="shared" si="1"/>
        <v>0</v>
      </c>
    </row>
    <row r="19" spans="1:13" x14ac:dyDescent="0.35">
      <c r="A19" s="5" t="s">
        <v>6</v>
      </c>
      <c r="B19" s="153">
        <v>0</v>
      </c>
      <c r="C19" s="153">
        <v>0</v>
      </c>
      <c r="D19" s="153">
        <v>0</v>
      </c>
      <c r="E19" s="153">
        <v>0</v>
      </c>
      <c r="F19" s="153">
        <v>0</v>
      </c>
      <c r="G19" s="153">
        <v>0</v>
      </c>
      <c r="H19" s="153">
        <v>0</v>
      </c>
      <c r="I19" s="153">
        <v>0</v>
      </c>
      <c r="J19" s="153">
        <v>0</v>
      </c>
      <c r="K19" s="153">
        <v>0</v>
      </c>
      <c r="L19" s="153">
        <v>0</v>
      </c>
      <c r="M19" s="153">
        <f t="shared" si="1"/>
        <v>0</v>
      </c>
    </row>
    <row r="20" spans="1:13" x14ac:dyDescent="0.35">
      <c r="A20" s="5" t="s">
        <v>7</v>
      </c>
      <c r="B20" s="153">
        <v>0</v>
      </c>
      <c r="C20" s="153">
        <v>0</v>
      </c>
      <c r="D20" s="153">
        <v>0</v>
      </c>
      <c r="E20" s="153">
        <v>0</v>
      </c>
      <c r="F20" s="153">
        <v>0</v>
      </c>
      <c r="G20" s="153">
        <v>0</v>
      </c>
      <c r="H20" s="153">
        <v>0</v>
      </c>
      <c r="I20" s="153">
        <v>0</v>
      </c>
      <c r="J20" s="153">
        <v>0</v>
      </c>
      <c r="K20" s="153">
        <v>0</v>
      </c>
      <c r="L20" s="153">
        <v>0</v>
      </c>
      <c r="M20" s="153">
        <f t="shared" si="1"/>
        <v>0</v>
      </c>
    </row>
    <row r="21" spans="1:13" ht="43.5" customHeight="1" x14ac:dyDescent="0.35">
      <c r="A21" s="5" t="s">
        <v>12</v>
      </c>
      <c r="B21" s="402" t="s">
        <v>689</v>
      </c>
      <c r="C21" s="402"/>
      <c r="D21" s="402"/>
      <c r="E21" s="402"/>
      <c r="F21" s="402"/>
      <c r="G21" s="402"/>
      <c r="H21" s="402"/>
      <c r="I21" s="402"/>
      <c r="J21" s="402"/>
      <c r="K21" s="402"/>
      <c r="L21" s="402"/>
      <c r="M21" s="402"/>
    </row>
    <row r="22" spans="1:13" ht="159.5" customHeight="1" x14ac:dyDescent="0.35">
      <c r="A22" s="5" t="s">
        <v>13</v>
      </c>
      <c r="B22" s="402" t="s">
        <v>696</v>
      </c>
      <c r="C22" s="408"/>
      <c r="D22" s="408"/>
      <c r="E22" s="408"/>
      <c r="F22" s="408"/>
      <c r="G22" s="408"/>
      <c r="H22" s="408"/>
      <c r="I22" s="408"/>
      <c r="J22" s="408"/>
      <c r="K22" s="408"/>
      <c r="L22" s="408"/>
      <c r="M22" s="408"/>
    </row>
    <row r="25" spans="1:13" x14ac:dyDescent="0.35">
      <c r="A25" s="289" t="s">
        <v>14</v>
      </c>
      <c r="B25" s="289"/>
      <c r="C25" s="289"/>
      <c r="D25" s="289"/>
      <c r="E25" s="289"/>
      <c r="F25" s="289"/>
      <c r="G25" s="289"/>
      <c r="H25" s="289"/>
      <c r="I25" s="289"/>
      <c r="J25" s="289"/>
    </row>
    <row r="26" spans="1:13" x14ac:dyDescent="0.35">
      <c r="A26" s="291" t="s">
        <v>15</v>
      </c>
      <c r="B26" s="291"/>
      <c r="C26" s="291"/>
      <c r="D26" s="291"/>
      <c r="E26" s="291"/>
      <c r="F26" s="291"/>
      <c r="G26" s="291"/>
      <c r="H26" s="291"/>
      <c r="I26" s="291"/>
      <c r="J26" s="291"/>
    </row>
    <row r="27" spans="1:13" x14ac:dyDescent="0.35">
      <c r="A27" s="290" t="s">
        <v>16</v>
      </c>
      <c r="B27" s="290"/>
      <c r="C27" s="6">
        <v>0</v>
      </c>
      <c r="D27" s="5">
        <v>1</v>
      </c>
      <c r="E27" s="5">
        <v>2</v>
      </c>
      <c r="F27" s="5">
        <v>3</v>
      </c>
      <c r="G27" s="5">
        <v>5</v>
      </c>
      <c r="H27" s="5">
        <v>10</v>
      </c>
      <c r="I27" s="292" t="s">
        <v>3</v>
      </c>
      <c r="J27" s="292"/>
    </row>
    <row r="28" spans="1:13" ht="43.5" x14ac:dyDescent="0.35">
      <c r="A28" s="154" t="s">
        <v>17</v>
      </c>
      <c r="B28" s="5" t="s">
        <v>20</v>
      </c>
      <c r="C28" s="154"/>
      <c r="D28" s="154"/>
      <c r="E28" s="154"/>
      <c r="F28" s="154"/>
      <c r="G28" s="154"/>
      <c r="H28" s="154"/>
      <c r="I28" s="290"/>
      <c r="J28" s="290"/>
    </row>
    <row r="29" spans="1:13" ht="87" x14ac:dyDescent="0.35">
      <c r="A29" s="154" t="s">
        <v>18</v>
      </c>
      <c r="B29" s="5" t="s">
        <v>21</v>
      </c>
      <c r="C29" s="154"/>
      <c r="D29" s="154"/>
      <c r="E29" s="154"/>
      <c r="F29" s="154"/>
      <c r="G29" s="154"/>
      <c r="H29" s="154"/>
      <c r="I29" s="294"/>
      <c r="J29" s="296"/>
    </row>
    <row r="30" spans="1:13" ht="87" x14ac:dyDescent="0.35">
      <c r="A30" s="154" t="s">
        <v>19</v>
      </c>
      <c r="B30" s="7" t="s">
        <v>22</v>
      </c>
      <c r="C30" s="154"/>
      <c r="D30" s="154"/>
      <c r="E30" s="154"/>
      <c r="F30" s="154"/>
      <c r="G30" s="154"/>
      <c r="H30" s="154"/>
      <c r="I30" s="290"/>
      <c r="J30" s="290"/>
    </row>
    <row r="31" spans="1:13" ht="29" x14ac:dyDescent="0.35">
      <c r="A31" s="8"/>
      <c r="B31" s="5" t="s">
        <v>23</v>
      </c>
      <c r="C31" s="154"/>
      <c r="D31" s="154"/>
      <c r="E31" s="154"/>
      <c r="F31" s="154"/>
      <c r="G31" s="154"/>
      <c r="H31" s="154"/>
      <c r="I31" s="290"/>
      <c r="J31" s="290"/>
    </row>
    <row r="32" spans="1:13" ht="43.5" x14ac:dyDescent="0.35">
      <c r="A32" s="290" t="s">
        <v>24</v>
      </c>
      <c r="B32" s="5" t="s">
        <v>20</v>
      </c>
      <c r="C32" s="290"/>
      <c r="D32" s="290"/>
      <c r="E32" s="290"/>
      <c r="F32" s="290"/>
      <c r="G32" s="290"/>
      <c r="H32" s="290"/>
      <c r="I32" s="290"/>
      <c r="J32" s="290"/>
    </row>
    <row r="33" spans="1:10" ht="87" x14ac:dyDescent="0.35">
      <c r="A33" s="290"/>
      <c r="B33" s="5" t="s">
        <v>21</v>
      </c>
      <c r="C33" s="290"/>
      <c r="D33" s="290"/>
      <c r="E33" s="290"/>
      <c r="F33" s="290"/>
      <c r="G33" s="290"/>
      <c r="H33" s="290"/>
      <c r="I33" s="290"/>
      <c r="J33" s="290"/>
    </row>
    <row r="34" spans="1:10" ht="87" x14ac:dyDescent="0.35">
      <c r="A34" s="290"/>
      <c r="B34" s="7" t="s">
        <v>25</v>
      </c>
      <c r="C34" s="290"/>
      <c r="D34" s="290"/>
      <c r="E34" s="290"/>
      <c r="F34" s="290"/>
      <c r="G34" s="290"/>
      <c r="H34" s="290"/>
      <c r="I34" s="290"/>
      <c r="J34" s="290"/>
    </row>
    <row r="35" spans="1:10" ht="29" x14ac:dyDescent="0.35">
      <c r="A35" s="290"/>
      <c r="B35" s="5" t="s">
        <v>23</v>
      </c>
      <c r="C35" s="154"/>
      <c r="D35" s="154"/>
      <c r="E35" s="154"/>
      <c r="F35" s="154"/>
      <c r="G35" s="154"/>
      <c r="H35" s="154"/>
      <c r="I35" s="290"/>
      <c r="J35" s="290"/>
    </row>
    <row r="36" spans="1:10" ht="87" x14ac:dyDescent="0.35">
      <c r="A36" s="290" t="s">
        <v>26</v>
      </c>
      <c r="B36" s="5" t="s">
        <v>22</v>
      </c>
      <c r="C36" s="294"/>
      <c r="D36" s="295"/>
      <c r="E36" s="295"/>
      <c r="F36" s="295"/>
      <c r="G36" s="295"/>
      <c r="H36" s="295"/>
      <c r="I36" s="295"/>
      <c r="J36" s="296"/>
    </row>
    <row r="37" spans="1:10" ht="29" x14ac:dyDescent="0.35">
      <c r="A37" s="290"/>
      <c r="B37" s="5" t="s">
        <v>23</v>
      </c>
      <c r="C37" s="154"/>
      <c r="D37" s="154"/>
      <c r="E37" s="154"/>
      <c r="F37" s="154"/>
      <c r="G37" s="154"/>
      <c r="H37" s="154"/>
      <c r="I37" s="290"/>
      <c r="J37" s="290"/>
    </row>
    <row r="38" spans="1:10" ht="43.5" x14ac:dyDescent="0.35">
      <c r="A38" s="154" t="s">
        <v>13</v>
      </c>
      <c r="B38" s="294"/>
      <c r="C38" s="295"/>
      <c r="D38" s="295"/>
      <c r="E38" s="295"/>
      <c r="F38" s="295"/>
      <c r="G38" s="295"/>
      <c r="H38" s="295"/>
      <c r="I38" s="295"/>
      <c r="J38" s="296"/>
    </row>
  </sheetData>
  <mergeCells count="22">
    <mergeCell ref="A36:A37"/>
    <mergeCell ref="C36:J36"/>
    <mergeCell ref="I37:J37"/>
    <mergeCell ref="B38:J38"/>
    <mergeCell ref="I31:J31"/>
    <mergeCell ref="A32:A35"/>
    <mergeCell ref="C32:J32"/>
    <mergeCell ref="C33:J33"/>
    <mergeCell ref="C34:J34"/>
    <mergeCell ref="I35:J35"/>
    <mergeCell ref="I30:J30"/>
    <mergeCell ref="A1:M1"/>
    <mergeCell ref="A2:A3"/>
    <mergeCell ref="B2:M2"/>
    <mergeCell ref="B21:M21"/>
    <mergeCell ref="B22:M22"/>
    <mergeCell ref="A25:J25"/>
    <mergeCell ref="A26:J26"/>
    <mergeCell ref="A27:B27"/>
    <mergeCell ref="I27:J27"/>
    <mergeCell ref="I28:J28"/>
    <mergeCell ref="I29:J29"/>
  </mergeCells>
  <pageMargins left="0.7" right="0.7" top="0.75" bottom="0.75" header="0.3" footer="0.3"/>
  <pageSetup paperSize="9" orientation="portrait" horizontalDpi="300" verticalDpi="300"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38"/>
  <sheetViews>
    <sheetView workbookViewId="0">
      <selection activeCell="C36" sqref="C36:J36"/>
    </sheetView>
  </sheetViews>
  <sheetFormatPr defaultRowHeight="14.5" x14ac:dyDescent="0.35"/>
  <cols>
    <col min="1" max="1" width="22.6328125" customWidth="1"/>
  </cols>
  <sheetData>
    <row r="1" spans="1:16" x14ac:dyDescent="0.35">
      <c r="A1" s="289"/>
      <c r="B1" s="289"/>
      <c r="C1" s="289"/>
      <c r="D1" s="289"/>
      <c r="E1" s="289"/>
      <c r="F1" s="289"/>
      <c r="G1" s="289"/>
      <c r="H1" s="289"/>
      <c r="I1" s="289"/>
      <c r="J1" s="289"/>
      <c r="K1" s="289"/>
      <c r="L1" s="289"/>
      <c r="M1" s="289"/>
    </row>
    <row r="2" spans="1:16" x14ac:dyDescent="0.35">
      <c r="A2" s="290" t="s">
        <v>1</v>
      </c>
      <c r="B2" s="291" t="s">
        <v>2</v>
      </c>
      <c r="C2" s="291"/>
      <c r="D2" s="291"/>
      <c r="E2" s="291"/>
      <c r="F2" s="291"/>
      <c r="G2" s="291"/>
      <c r="H2" s="291"/>
      <c r="I2" s="291"/>
      <c r="J2" s="291"/>
      <c r="K2" s="291"/>
      <c r="L2" s="291"/>
      <c r="M2" s="291"/>
    </row>
    <row r="3" spans="1:16" ht="29" x14ac:dyDescent="0.35">
      <c r="A3" s="290"/>
      <c r="B3" s="1">
        <v>0</v>
      </c>
      <c r="C3" s="1">
        <v>1</v>
      </c>
      <c r="D3" s="1">
        <v>2</v>
      </c>
      <c r="E3" s="1">
        <v>3</v>
      </c>
      <c r="F3" s="1">
        <v>4</v>
      </c>
      <c r="G3" s="1">
        <v>5</v>
      </c>
      <c r="H3" s="1">
        <v>6</v>
      </c>
      <c r="I3" s="1">
        <v>7</v>
      </c>
      <c r="J3" s="1">
        <v>8</v>
      </c>
      <c r="K3" s="1">
        <v>9</v>
      </c>
      <c r="L3" s="1">
        <v>10</v>
      </c>
      <c r="M3" s="2" t="s">
        <v>3</v>
      </c>
    </row>
    <row r="4" spans="1:16" x14ac:dyDescent="0.35">
      <c r="A4" s="3" t="s">
        <v>4</v>
      </c>
      <c r="B4" s="153">
        <f>SUM(B5:B7)</f>
        <v>0</v>
      </c>
      <c r="C4" s="153">
        <f t="shared" ref="C4:L4" si="0">SUM(C5:C7)</f>
        <v>0</v>
      </c>
      <c r="D4" s="153">
        <f t="shared" si="0"/>
        <v>0</v>
      </c>
      <c r="E4" s="153">
        <f t="shared" si="0"/>
        <v>0</v>
      </c>
      <c r="F4" s="153">
        <f t="shared" si="0"/>
        <v>0</v>
      </c>
      <c r="G4" s="153">
        <f t="shared" si="0"/>
        <v>0</v>
      </c>
      <c r="H4" s="153">
        <f t="shared" si="0"/>
        <v>0</v>
      </c>
      <c r="I4" s="153">
        <f t="shared" si="0"/>
        <v>0</v>
      </c>
      <c r="J4" s="153">
        <f t="shared" si="0"/>
        <v>0</v>
      </c>
      <c r="K4" s="153">
        <f t="shared" si="0"/>
        <v>0</v>
      </c>
      <c r="L4" s="153">
        <f t="shared" si="0"/>
        <v>0</v>
      </c>
      <c r="M4" s="153">
        <f>SUM(B4:L4)</f>
        <v>0</v>
      </c>
    </row>
    <row r="5" spans="1:16" x14ac:dyDescent="0.35">
      <c r="A5" s="5" t="s">
        <v>5</v>
      </c>
      <c r="B5" s="153">
        <v>0</v>
      </c>
      <c r="C5" s="153">
        <v>0</v>
      </c>
      <c r="D5" s="153">
        <v>0</v>
      </c>
      <c r="E5" s="153">
        <v>0</v>
      </c>
      <c r="F5" s="153">
        <v>0</v>
      </c>
      <c r="G5" s="153">
        <v>0</v>
      </c>
      <c r="H5" s="153">
        <v>0</v>
      </c>
      <c r="I5" s="153">
        <v>0</v>
      </c>
      <c r="J5" s="153">
        <v>0</v>
      </c>
      <c r="K5" s="153">
        <v>0</v>
      </c>
      <c r="L5" s="153">
        <v>0</v>
      </c>
      <c r="M5" s="153">
        <f t="shared" ref="M5:M20" si="1">SUM(B5:L5)</f>
        <v>0</v>
      </c>
    </row>
    <row r="6" spans="1:16" x14ac:dyDescent="0.35">
      <c r="A6" s="5" t="s">
        <v>6</v>
      </c>
      <c r="B6" s="153">
        <v>0</v>
      </c>
      <c r="C6" s="153">
        <v>0</v>
      </c>
      <c r="D6" s="153">
        <v>0</v>
      </c>
      <c r="E6" s="153">
        <v>0</v>
      </c>
      <c r="F6" s="153">
        <v>0</v>
      </c>
      <c r="G6" s="153">
        <v>0</v>
      </c>
      <c r="H6" s="153">
        <v>0</v>
      </c>
      <c r="I6" s="153">
        <v>0</v>
      </c>
      <c r="J6" s="153">
        <v>0</v>
      </c>
      <c r="K6" s="153">
        <v>0</v>
      </c>
      <c r="L6" s="153">
        <v>0</v>
      </c>
      <c r="M6" s="153">
        <f t="shared" si="1"/>
        <v>0</v>
      </c>
    </row>
    <row r="7" spans="1:16" ht="29" x14ac:dyDescent="0.35">
      <c r="A7" s="5" t="s">
        <v>7</v>
      </c>
      <c r="B7" s="153">
        <v>0</v>
      </c>
      <c r="C7" s="153">
        <v>0</v>
      </c>
      <c r="D7" s="153">
        <v>0</v>
      </c>
      <c r="E7" s="153">
        <v>0</v>
      </c>
      <c r="F7" s="153">
        <v>0</v>
      </c>
      <c r="G7" s="153">
        <v>0</v>
      </c>
      <c r="H7" s="153">
        <v>0</v>
      </c>
      <c r="I7" s="153">
        <v>0</v>
      </c>
      <c r="J7" s="153">
        <v>0</v>
      </c>
      <c r="K7" s="153">
        <v>0</v>
      </c>
      <c r="L7" s="153">
        <v>0</v>
      </c>
      <c r="M7" s="153">
        <f t="shared" si="1"/>
        <v>0</v>
      </c>
    </row>
    <row r="8" spans="1:16" x14ac:dyDescent="0.35">
      <c r="A8" s="3" t="s">
        <v>8</v>
      </c>
      <c r="B8" s="153">
        <f>SUM(B9:B11)</f>
        <v>0</v>
      </c>
      <c r="C8" s="153">
        <f t="shared" ref="C8:L8" si="2">SUM(C9:C11)</f>
        <v>0</v>
      </c>
      <c r="D8" s="153">
        <f t="shared" si="2"/>
        <v>0</v>
      </c>
      <c r="E8" s="153">
        <f t="shared" si="2"/>
        <v>0.1</v>
      </c>
      <c r="F8" s="153">
        <f t="shared" si="2"/>
        <v>0</v>
      </c>
      <c r="G8" s="153">
        <f t="shared" si="2"/>
        <v>0</v>
      </c>
      <c r="H8" s="153">
        <f t="shared" si="2"/>
        <v>0</v>
      </c>
      <c r="I8" s="153">
        <f t="shared" si="2"/>
        <v>0</v>
      </c>
      <c r="J8" s="153">
        <f t="shared" si="2"/>
        <v>0</v>
      </c>
      <c r="K8" s="153">
        <f t="shared" si="2"/>
        <v>0</v>
      </c>
      <c r="L8" s="153">
        <f t="shared" si="2"/>
        <v>0</v>
      </c>
      <c r="M8" s="153">
        <f t="shared" si="1"/>
        <v>0.1</v>
      </c>
    </row>
    <row r="9" spans="1:16" x14ac:dyDescent="0.35">
      <c r="A9" s="5" t="s">
        <v>5</v>
      </c>
      <c r="B9" s="202">
        <v>0</v>
      </c>
      <c r="C9" s="202">
        <v>0</v>
      </c>
      <c r="D9" s="202">
        <v>0</v>
      </c>
      <c r="E9" s="202">
        <v>0.1</v>
      </c>
      <c r="F9" s="202">
        <v>0</v>
      </c>
      <c r="G9" s="202">
        <v>0</v>
      </c>
      <c r="H9" s="202">
        <v>0</v>
      </c>
      <c r="I9" s="202">
        <v>0</v>
      </c>
      <c r="J9" s="202">
        <v>0</v>
      </c>
      <c r="K9" s="202">
        <v>0</v>
      </c>
      <c r="L9" s="202">
        <v>0</v>
      </c>
      <c r="M9" s="153">
        <f t="shared" si="1"/>
        <v>0.1</v>
      </c>
    </row>
    <row r="10" spans="1:16" x14ac:dyDescent="0.35">
      <c r="A10" s="5" t="s">
        <v>6</v>
      </c>
      <c r="B10" s="153">
        <v>0</v>
      </c>
      <c r="C10" s="153">
        <v>0</v>
      </c>
      <c r="D10" s="153">
        <v>0</v>
      </c>
      <c r="E10" s="153">
        <v>0</v>
      </c>
      <c r="F10" s="153">
        <v>0</v>
      </c>
      <c r="G10" s="153">
        <v>0</v>
      </c>
      <c r="H10" s="153">
        <v>0</v>
      </c>
      <c r="I10" s="153">
        <v>0</v>
      </c>
      <c r="J10" s="153">
        <v>0</v>
      </c>
      <c r="K10" s="153">
        <v>0</v>
      </c>
      <c r="L10" s="153">
        <v>0</v>
      </c>
      <c r="M10" s="153">
        <f t="shared" si="1"/>
        <v>0</v>
      </c>
    </row>
    <row r="11" spans="1:16" ht="29" x14ac:dyDescent="0.35">
      <c r="A11" s="5" t="s">
        <v>7</v>
      </c>
      <c r="B11" s="153">
        <v>0</v>
      </c>
      <c r="C11" s="153">
        <v>0</v>
      </c>
      <c r="D11" s="153">
        <v>0</v>
      </c>
      <c r="E11" s="153">
        <v>0</v>
      </c>
      <c r="F11" s="153">
        <v>0</v>
      </c>
      <c r="G11" s="153">
        <v>0</v>
      </c>
      <c r="H11" s="153">
        <v>0</v>
      </c>
      <c r="I11" s="153">
        <v>0</v>
      </c>
      <c r="J11" s="153">
        <v>0</v>
      </c>
      <c r="K11" s="153">
        <v>0</v>
      </c>
      <c r="L11" s="153">
        <v>0</v>
      </c>
      <c r="M11" s="153">
        <f t="shared" si="1"/>
        <v>0</v>
      </c>
    </row>
    <row r="12" spans="1:16" x14ac:dyDescent="0.35">
      <c r="A12" s="3" t="s">
        <v>11</v>
      </c>
      <c r="B12" s="153">
        <f>SUM(B13:B15)</f>
        <v>0</v>
      </c>
      <c r="C12" s="153">
        <f t="shared" ref="C12:L12" si="3">SUM(C13:C15)</f>
        <v>0</v>
      </c>
      <c r="D12" s="153">
        <f t="shared" si="3"/>
        <v>0</v>
      </c>
      <c r="E12" s="153">
        <f t="shared" si="3"/>
        <v>-0.1</v>
      </c>
      <c r="F12" s="153">
        <f t="shared" si="3"/>
        <v>0</v>
      </c>
      <c r="G12" s="153">
        <f t="shared" si="3"/>
        <v>0</v>
      </c>
      <c r="H12" s="153">
        <f t="shared" si="3"/>
        <v>0</v>
      </c>
      <c r="I12" s="153">
        <f t="shared" si="3"/>
        <v>0</v>
      </c>
      <c r="J12" s="153">
        <f t="shared" si="3"/>
        <v>0</v>
      </c>
      <c r="K12" s="153">
        <f t="shared" si="3"/>
        <v>0</v>
      </c>
      <c r="L12" s="153">
        <f t="shared" si="3"/>
        <v>0</v>
      </c>
      <c r="M12" s="153">
        <f t="shared" si="1"/>
        <v>-0.1</v>
      </c>
    </row>
    <row r="13" spans="1:16" ht="15" thickBot="1" x14ac:dyDescent="0.4">
      <c r="A13" s="5" t="s">
        <v>5</v>
      </c>
      <c r="B13" s="202">
        <v>0</v>
      </c>
      <c r="C13" s="202">
        <v>0</v>
      </c>
      <c r="D13" s="202">
        <v>0</v>
      </c>
      <c r="E13" s="202">
        <v>-0.1</v>
      </c>
      <c r="F13" s="202">
        <v>0</v>
      </c>
      <c r="G13" s="202">
        <v>0</v>
      </c>
      <c r="H13" s="202">
        <v>0</v>
      </c>
      <c r="I13" s="202">
        <v>0</v>
      </c>
      <c r="J13" s="202">
        <v>0</v>
      </c>
      <c r="K13" s="202">
        <v>0</v>
      </c>
      <c r="L13" s="202">
        <v>0</v>
      </c>
      <c r="M13" s="153">
        <f t="shared" si="1"/>
        <v>-0.1</v>
      </c>
    </row>
    <row r="14" spans="1:16" ht="15" thickBot="1" x14ac:dyDescent="0.4">
      <c r="A14" s="5" t="s">
        <v>6</v>
      </c>
      <c r="B14" s="153">
        <v>0</v>
      </c>
      <c r="C14" s="153">
        <v>0</v>
      </c>
      <c r="D14" s="153">
        <v>0</v>
      </c>
      <c r="E14" s="153">
        <v>0</v>
      </c>
      <c r="F14" s="153">
        <v>0</v>
      </c>
      <c r="G14" s="153">
        <v>0</v>
      </c>
      <c r="H14" s="153">
        <v>0</v>
      </c>
      <c r="I14" s="153">
        <v>0</v>
      </c>
      <c r="J14" s="153">
        <v>0</v>
      </c>
      <c r="K14" s="153">
        <v>0</v>
      </c>
      <c r="L14" s="153">
        <v>0</v>
      </c>
      <c r="M14" s="153">
        <f t="shared" si="1"/>
        <v>0</v>
      </c>
      <c r="O14" s="67"/>
      <c r="P14" s="74"/>
    </row>
    <row r="15" spans="1:16" ht="29.5" thickBot="1" x14ac:dyDescent="0.4">
      <c r="A15" s="5" t="s">
        <v>7</v>
      </c>
      <c r="B15" s="153">
        <v>0</v>
      </c>
      <c r="C15" s="153">
        <v>0</v>
      </c>
      <c r="D15" s="153">
        <v>0</v>
      </c>
      <c r="E15" s="153">
        <v>0</v>
      </c>
      <c r="F15" s="153">
        <v>0</v>
      </c>
      <c r="G15" s="153">
        <v>0</v>
      </c>
      <c r="H15" s="153">
        <v>0</v>
      </c>
      <c r="I15" s="153">
        <v>0</v>
      </c>
      <c r="J15" s="153">
        <v>0</v>
      </c>
      <c r="K15" s="153">
        <v>0</v>
      </c>
      <c r="L15" s="153">
        <v>0</v>
      </c>
      <c r="M15" s="153">
        <f t="shared" si="1"/>
        <v>0</v>
      </c>
      <c r="O15" s="67"/>
      <c r="P15" s="74"/>
    </row>
    <row r="16" spans="1:16" ht="43.5" x14ac:dyDescent="0.35">
      <c r="A16" s="3" t="s">
        <v>9</v>
      </c>
      <c r="B16" s="153">
        <v>0</v>
      </c>
      <c r="C16" s="153">
        <v>0</v>
      </c>
      <c r="D16" s="153">
        <v>0</v>
      </c>
      <c r="E16" s="153">
        <v>0.5</v>
      </c>
      <c r="F16" s="153">
        <v>0</v>
      </c>
      <c r="G16" s="153">
        <v>0</v>
      </c>
      <c r="H16" s="153">
        <v>0</v>
      </c>
      <c r="I16" s="153">
        <v>0</v>
      </c>
      <c r="J16" s="153">
        <v>0</v>
      </c>
      <c r="K16" s="153">
        <v>0</v>
      </c>
      <c r="L16" s="153">
        <v>0</v>
      </c>
      <c r="M16" s="153">
        <f t="shared" si="1"/>
        <v>0.5</v>
      </c>
    </row>
    <row r="17" spans="1:13" ht="29" x14ac:dyDescent="0.35">
      <c r="A17" s="3" t="s">
        <v>10</v>
      </c>
      <c r="B17" s="153">
        <f>SUM(B18:B20)</f>
        <v>0</v>
      </c>
      <c r="C17" s="153">
        <f t="shared" ref="C17:L17" si="4">SUM(C18:C20)</f>
        <v>0</v>
      </c>
      <c r="D17" s="153">
        <f t="shared" si="4"/>
        <v>0</v>
      </c>
      <c r="E17" s="153">
        <f t="shared" si="4"/>
        <v>0</v>
      </c>
      <c r="F17" s="153">
        <f t="shared" si="4"/>
        <v>0</v>
      </c>
      <c r="G17" s="153">
        <f t="shared" si="4"/>
        <v>0</v>
      </c>
      <c r="H17" s="153">
        <f t="shared" si="4"/>
        <v>0</v>
      </c>
      <c r="I17" s="153">
        <f t="shared" si="4"/>
        <v>0</v>
      </c>
      <c r="J17" s="153">
        <f t="shared" si="4"/>
        <v>0</v>
      </c>
      <c r="K17" s="153">
        <f t="shared" si="4"/>
        <v>0</v>
      </c>
      <c r="L17" s="153">
        <f t="shared" si="4"/>
        <v>0</v>
      </c>
      <c r="M17" s="153">
        <f t="shared" si="1"/>
        <v>0</v>
      </c>
    </row>
    <row r="18" spans="1:13" x14ac:dyDescent="0.35">
      <c r="A18" s="5" t="s">
        <v>5</v>
      </c>
      <c r="B18" s="153">
        <v>0</v>
      </c>
      <c r="C18" s="153">
        <v>0</v>
      </c>
      <c r="D18" s="153">
        <v>0</v>
      </c>
      <c r="E18" s="153">
        <v>0</v>
      </c>
      <c r="F18" s="153">
        <v>0</v>
      </c>
      <c r="G18" s="153">
        <v>0</v>
      </c>
      <c r="H18" s="153">
        <v>0</v>
      </c>
      <c r="I18" s="153">
        <v>0</v>
      </c>
      <c r="J18" s="153">
        <v>0</v>
      </c>
      <c r="K18" s="153">
        <v>0</v>
      </c>
      <c r="L18" s="153">
        <v>0</v>
      </c>
      <c r="M18" s="153">
        <f t="shared" si="1"/>
        <v>0</v>
      </c>
    </row>
    <row r="19" spans="1:13" x14ac:dyDescent="0.35">
      <c r="A19" s="5" t="s">
        <v>6</v>
      </c>
      <c r="B19" s="153">
        <v>0</v>
      </c>
      <c r="C19" s="153">
        <v>0</v>
      </c>
      <c r="D19" s="153">
        <v>0</v>
      </c>
      <c r="E19" s="153">
        <v>0</v>
      </c>
      <c r="F19" s="153">
        <v>0</v>
      </c>
      <c r="G19" s="153">
        <v>0</v>
      </c>
      <c r="H19" s="153">
        <v>0</v>
      </c>
      <c r="I19" s="153">
        <v>0</v>
      </c>
      <c r="J19" s="153">
        <v>0</v>
      </c>
      <c r="K19" s="153">
        <v>0</v>
      </c>
      <c r="L19" s="153">
        <v>0</v>
      </c>
      <c r="M19" s="153">
        <f t="shared" si="1"/>
        <v>0</v>
      </c>
    </row>
    <row r="20" spans="1:13" ht="29" x14ac:dyDescent="0.35">
      <c r="A20" s="5" t="s">
        <v>7</v>
      </c>
      <c r="B20" s="153">
        <v>0</v>
      </c>
      <c r="C20" s="153">
        <v>0</v>
      </c>
      <c r="D20" s="153">
        <v>0</v>
      </c>
      <c r="E20" s="153">
        <v>0</v>
      </c>
      <c r="F20" s="153">
        <v>0</v>
      </c>
      <c r="G20" s="153">
        <v>0</v>
      </c>
      <c r="H20" s="153">
        <v>0</v>
      </c>
      <c r="I20" s="153">
        <v>0</v>
      </c>
      <c r="J20" s="153">
        <v>0</v>
      </c>
      <c r="K20" s="153">
        <v>0</v>
      </c>
      <c r="L20" s="153">
        <v>0</v>
      </c>
      <c r="M20" s="153">
        <f t="shared" si="1"/>
        <v>0</v>
      </c>
    </row>
    <row r="21" spans="1:13" x14ac:dyDescent="0.35">
      <c r="A21" s="5" t="s">
        <v>12</v>
      </c>
      <c r="B21" s="402" t="s">
        <v>693</v>
      </c>
      <c r="C21" s="402"/>
      <c r="D21" s="402"/>
      <c r="E21" s="402"/>
      <c r="F21" s="402"/>
      <c r="G21" s="402"/>
      <c r="H21" s="402"/>
      <c r="I21" s="402"/>
      <c r="J21" s="402"/>
      <c r="K21" s="402"/>
      <c r="L21" s="402"/>
      <c r="M21" s="402"/>
    </row>
    <row r="22" spans="1:13" ht="58" x14ac:dyDescent="0.35">
      <c r="A22" s="5" t="s">
        <v>13</v>
      </c>
      <c r="B22" s="402" t="s">
        <v>694</v>
      </c>
      <c r="C22" s="402"/>
      <c r="D22" s="402"/>
      <c r="E22" s="402"/>
      <c r="F22" s="402"/>
      <c r="G22" s="402"/>
      <c r="H22" s="402"/>
      <c r="I22" s="402"/>
      <c r="J22" s="402"/>
      <c r="K22" s="402"/>
      <c r="L22" s="402"/>
      <c r="M22" s="402"/>
    </row>
    <row r="25" spans="1:13" x14ac:dyDescent="0.35">
      <c r="A25" s="289" t="s">
        <v>14</v>
      </c>
      <c r="B25" s="289"/>
      <c r="C25" s="289"/>
      <c r="D25" s="289"/>
      <c r="E25" s="289"/>
      <c r="F25" s="289"/>
      <c r="G25" s="289"/>
      <c r="H25" s="289"/>
      <c r="I25" s="289"/>
      <c r="J25" s="289"/>
    </row>
    <row r="26" spans="1:13" x14ac:dyDescent="0.35">
      <c r="A26" s="291" t="s">
        <v>15</v>
      </c>
      <c r="B26" s="291"/>
      <c r="C26" s="291"/>
      <c r="D26" s="291"/>
      <c r="E26" s="291"/>
      <c r="F26" s="291"/>
      <c r="G26" s="291"/>
      <c r="H26" s="291"/>
      <c r="I26" s="291"/>
      <c r="J26" s="291"/>
    </row>
    <row r="27" spans="1:13" x14ac:dyDescent="0.35">
      <c r="A27" s="290" t="s">
        <v>16</v>
      </c>
      <c r="B27" s="290"/>
      <c r="C27" s="6">
        <v>0</v>
      </c>
      <c r="D27" s="5">
        <v>1</v>
      </c>
      <c r="E27" s="5">
        <v>2</v>
      </c>
      <c r="F27" s="5">
        <v>3</v>
      </c>
      <c r="G27" s="5">
        <v>5</v>
      </c>
      <c r="H27" s="5">
        <v>10</v>
      </c>
      <c r="I27" s="292" t="s">
        <v>3</v>
      </c>
      <c r="J27" s="292"/>
    </row>
    <row r="28" spans="1:13" ht="43.5" x14ac:dyDescent="0.35">
      <c r="A28" s="154" t="s">
        <v>17</v>
      </c>
      <c r="B28" s="5" t="s">
        <v>20</v>
      </c>
      <c r="C28" s="154"/>
      <c r="D28" s="154"/>
      <c r="E28" s="154"/>
      <c r="F28" s="154"/>
      <c r="G28" s="154"/>
      <c r="H28" s="154"/>
      <c r="I28" s="290"/>
      <c r="J28" s="290"/>
    </row>
    <row r="29" spans="1:13" ht="87" x14ac:dyDescent="0.35">
      <c r="A29" s="154" t="s">
        <v>18</v>
      </c>
      <c r="B29" s="5" t="s">
        <v>21</v>
      </c>
      <c r="C29" s="154"/>
      <c r="D29" s="154"/>
      <c r="E29" s="154"/>
      <c r="F29" s="154"/>
      <c r="G29" s="154"/>
      <c r="H29" s="154"/>
      <c r="I29" s="294"/>
      <c r="J29" s="296"/>
    </row>
    <row r="30" spans="1:13" ht="87" x14ac:dyDescent="0.35">
      <c r="A30" s="154" t="s">
        <v>19</v>
      </c>
      <c r="B30" s="7" t="s">
        <v>22</v>
      </c>
      <c r="C30" s="154"/>
      <c r="D30" s="154"/>
      <c r="E30" s="154"/>
      <c r="F30" s="154"/>
      <c r="G30" s="154"/>
      <c r="H30" s="154"/>
      <c r="I30" s="290"/>
      <c r="J30" s="290"/>
    </row>
    <row r="31" spans="1:13" ht="29" x14ac:dyDescent="0.35">
      <c r="A31" s="8"/>
      <c r="B31" s="5" t="s">
        <v>23</v>
      </c>
      <c r="C31" s="154"/>
      <c r="D31" s="154"/>
      <c r="E31" s="154"/>
      <c r="F31" s="154"/>
      <c r="G31" s="154"/>
      <c r="H31" s="154"/>
      <c r="I31" s="290"/>
      <c r="J31" s="290"/>
    </row>
    <row r="32" spans="1:13" ht="43.5" x14ac:dyDescent="0.35">
      <c r="A32" s="290" t="s">
        <v>24</v>
      </c>
      <c r="B32" s="5" t="s">
        <v>20</v>
      </c>
      <c r="C32" s="290"/>
      <c r="D32" s="290"/>
      <c r="E32" s="290"/>
      <c r="F32" s="290"/>
      <c r="G32" s="290"/>
      <c r="H32" s="290"/>
      <c r="I32" s="290"/>
      <c r="J32" s="290"/>
    </row>
    <row r="33" spans="1:10" ht="87" x14ac:dyDescent="0.35">
      <c r="A33" s="290"/>
      <c r="B33" s="5" t="s">
        <v>21</v>
      </c>
      <c r="C33" s="290"/>
      <c r="D33" s="290"/>
      <c r="E33" s="290"/>
      <c r="F33" s="290"/>
      <c r="G33" s="290"/>
      <c r="H33" s="290"/>
      <c r="I33" s="290"/>
      <c r="J33" s="290"/>
    </row>
    <row r="34" spans="1:10" ht="87" x14ac:dyDescent="0.35">
      <c r="A34" s="290"/>
      <c r="B34" s="7" t="s">
        <v>25</v>
      </c>
      <c r="C34" s="290"/>
      <c r="D34" s="290"/>
      <c r="E34" s="290"/>
      <c r="F34" s="290"/>
      <c r="G34" s="290"/>
      <c r="H34" s="290"/>
      <c r="I34" s="290"/>
      <c r="J34" s="290"/>
    </row>
    <row r="35" spans="1:10" ht="29" x14ac:dyDescent="0.35">
      <c r="A35" s="290"/>
      <c r="B35" s="5" t="s">
        <v>23</v>
      </c>
      <c r="C35" s="154"/>
      <c r="D35" s="154"/>
      <c r="E35" s="154"/>
      <c r="F35" s="154"/>
      <c r="G35" s="154"/>
      <c r="H35" s="154"/>
      <c r="I35" s="290"/>
      <c r="J35" s="290"/>
    </row>
    <row r="36" spans="1:10" ht="87" x14ac:dyDescent="0.35">
      <c r="A36" s="290" t="s">
        <v>26</v>
      </c>
      <c r="B36" s="5" t="s">
        <v>22</v>
      </c>
      <c r="C36" s="294"/>
      <c r="D36" s="295"/>
      <c r="E36" s="295"/>
      <c r="F36" s="295"/>
      <c r="G36" s="295"/>
      <c r="H36" s="295"/>
      <c r="I36" s="295"/>
      <c r="J36" s="296"/>
    </row>
    <row r="37" spans="1:10" ht="29" x14ac:dyDescent="0.35">
      <c r="A37" s="290"/>
      <c r="B37" s="5" t="s">
        <v>23</v>
      </c>
      <c r="C37" s="154"/>
      <c r="D37" s="154"/>
      <c r="E37" s="154"/>
      <c r="F37" s="154"/>
      <c r="G37" s="154"/>
      <c r="H37" s="154"/>
      <c r="I37" s="290"/>
      <c r="J37" s="290"/>
    </row>
    <row r="38" spans="1:10" ht="58" x14ac:dyDescent="0.35">
      <c r="A38" s="154" t="s">
        <v>13</v>
      </c>
      <c r="B38" s="294"/>
      <c r="C38" s="295"/>
      <c r="D38" s="295"/>
      <c r="E38" s="295"/>
      <c r="F38" s="295"/>
      <c r="G38" s="295"/>
      <c r="H38" s="295"/>
      <c r="I38" s="295"/>
      <c r="J38" s="296"/>
    </row>
  </sheetData>
  <mergeCells count="22">
    <mergeCell ref="A36:A37"/>
    <mergeCell ref="C36:J36"/>
    <mergeCell ref="I37:J37"/>
    <mergeCell ref="B38:J38"/>
    <mergeCell ref="I31:J31"/>
    <mergeCell ref="A32:A35"/>
    <mergeCell ref="C32:J32"/>
    <mergeCell ref="C33:J33"/>
    <mergeCell ref="C34:J34"/>
    <mergeCell ref="I35:J35"/>
    <mergeCell ref="I30:J30"/>
    <mergeCell ref="A1:M1"/>
    <mergeCell ref="A2:A3"/>
    <mergeCell ref="B2:M2"/>
    <mergeCell ref="B21:M21"/>
    <mergeCell ref="B22:M22"/>
    <mergeCell ref="A25:J25"/>
    <mergeCell ref="A26:J26"/>
    <mergeCell ref="A27:B27"/>
    <mergeCell ref="I27:J27"/>
    <mergeCell ref="I28:J28"/>
    <mergeCell ref="I29:J29"/>
  </mergeCells>
  <pageMargins left="0.7" right="0.7" top="0.75" bottom="0.75" header="0.3" footer="0.3"/>
  <pageSetup paperSize="9" orientation="portrait" horizontalDpi="300" verticalDpi="300"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38"/>
  <sheetViews>
    <sheetView zoomScale="85" zoomScaleNormal="85" workbookViewId="0">
      <selection activeCell="C36" sqref="C36:J36"/>
    </sheetView>
  </sheetViews>
  <sheetFormatPr defaultRowHeight="14.5" x14ac:dyDescent="0.35"/>
  <cols>
    <col min="1" max="1" width="31.36328125" customWidth="1"/>
  </cols>
  <sheetData>
    <row r="1" spans="1:16" x14ac:dyDescent="0.35">
      <c r="A1" s="289"/>
      <c r="B1" s="289"/>
      <c r="C1" s="289"/>
      <c r="D1" s="289"/>
      <c r="E1" s="289"/>
      <c r="F1" s="289"/>
      <c r="G1" s="289"/>
      <c r="H1" s="289"/>
      <c r="I1" s="289"/>
      <c r="J1" s="289"/>
      <c r="K1" s="289"/>
      <c r="L1" s="289"/>
      <c r="M1" s="289"/>
    </row>
    <row r="2" spans="1:16" x14ac:dyDescent="0.35">
      <c r="A2" s="290" t="s">
        <v>1</v>
      </c>
      <c r="B2" s="291" t="s">
        <v>2</v>
      </c>
      <c r="C2" s="291"/>
      <c r="D2" s="291"/>
      <c r="E2" s="291"/>
      <c r="F2" s="291"/>
      <c r="G2" s="291"/>
      <c r="H2" s="291"/>
      <c r="I2" s="291"/>
      <c r="J2" s="291"/>
      <c r="K2" s="291"/>
      <c r="L2" s="291"/>
      <c r="M2" s="291"/>
    </row>
    <row r="3" spans="1:16" ht="29" x14ac:dyDescent="0.35">
      <c r="A3" s="290"/>
      <c r="B3" s="1">
        <v>0</v>
      </c>
      <c r="C3" s="1">
        <v>1</v>
      </c>
      <c r="D3" s="1">
        <v>2</v>
      </c>
      <c r="E3" s="1">
        <v>3</v>
      </c>
      <c r="F3" s="1">
        <v>4</v>
      </c>
      <c r="G3" s="1">
        <v>5</v>
      </c>
      <c r="H3" s="1">
        <v>6</v>
      </c>
      <c r="I3" s="1">
        <v>7</v>
      </c>
      <c r="J3" s="1">
        <v>8</v>
      </c>
      <c r="K3" s="1">
        <v>9</v>
      </c>
      <c r="L3" s="1">
        <v>10</v>
      </c>
      <c r="M3" s="2" t="s">
        <v>3</v>
      </c>
    </row>
    <row r="4" spans="1:16" x14ac:dyDescent="0.35">
      <c r="A4" s="3" t="s">
        <v>4</v>
      </c>
      <c r="B4" s="153">
        <f>SUM(B5:B7)</f>
        <v>0</v>
      </c>
      <c r="C4" s="153">
        <f t="shared" ref="C4:L4" si="0">SUM(C5:C7)</f>
        <v>0</v>
      </c>
      <c r="D4" s="153">
        <f t="shared" si="0"/>
        <v>0</v>
      </c>
      <c r="E4" s="153">
        <f t="shared" si="0"/>
        <v>0</v>
      </c>
      <c r="F4" s="153">
        <f t="shared" si="0"/>
        <v>0</v>
      </c>
      <c r="G4" s="153">
        <f t="shared" si="0"/>
        <v>0</v>
      </c>
      <c r="H4" s="153">
        <f t="shared" si="0"/>
        <v>0</v>
      </c>
      <c r="I4" s="153">
        <f t="shared" si="0"/>
        <v>0</v>
      </c>
      <c r="J4" s="153">
        <f t="shared" si="0"/>
        <v>0</v>
      </c>
      <c r="K4" s="153">
        <f t="shared" si="0"/>
        <v>0</v>
      </c>
      <c r="L4" s="153">
        <f t="shared" si="0"/>
        <v>0</v>
      </c>
      <c r="M4" s="153">
        <f>SUM(B4:L4)</f>
        <v>0</v>
      </c>
    </row>
    <row r="5" spans="1:16" x14ac:dyDescent="0.35">
      <c r="A5" s="5" t="s">
        <v>5</v>
      </c>
      <c r="B5" s="153">
        <v>0</v>
      </c>
      <c r="C5" s="153">
        <v>0</v>
      </c>
      <c r="D5" s="153">
        <v>0</v>
      </c>
      <c r="E5" s="153">
        <v>0</v>
      </c>
      <c r="F5" s="153">
        <v>0</v>
      </c>
      <c r="G5" s="153">
        <v>0</v>
      </c>
      <c r="H5" s="153">
        <v>0</v>
      </c>
      <c r="I5" s="153">
        <v>0</v>
      </c>
      <c r="J5" s="153">
        <v>0</v>
      </c>
      <c r="K5" s="153">
        <v>0</v>
      </c>
      <c r="L5" s="153">
        <v>0</v>
      </c>
      <c r="M5" s="153">
        <f t="shared" ref="M5:M20" si="1">SUM(B5:L5)</f>
        <v>0</v>
      </c>
    </row>
    <row r="6" spans="1:16" x14ac:dyDescent="0.35">
      <c r="A6" s="5" t="s">
        <v>6</v>
      </c>
      <c r="B6" s="153">
        <v>0</v>
      </c>
      <c r="C6" s="153">
        <v>0</v>
      </c>
      <c r="D6" s="153">
        <v>0</v>
      </c>
      <c r="E6" s="153">
        <v>0</v>
      </c>
      <c r="F6" s="153">
        <v>0</v>
      </c>
      <c r="G6" s="153">
        <v>0</v>
      </c>
      <c r="H6" s="153">
        <v>0</v>
      </c>
      <c r="I6" s="153">
        <v>0</v>
      </c>
      <c r="J6" s="153">
        <v>0</v>
      </c>
      <c r="K6" s="153">
        <v>0</v>
      </c>
      <c r="L6" s="153">
        <v>0</v>
      </c>
      <c r="M6" s="153">
        <f t="shared" si="1"/>
        <v>0</v>
      </c>
    </row>
    <row r="7" spans="1:16" x14ac:dyDescent="0.35">
      <c r="A7" s="5" t="s">
        <v>7</v>
      </c>
      <c r="B7" s="153">
        <v>0</v>
      </c>
      <c r="C7" s="153">
        <v>0</v>
      </c>
      <c r="D7" s="153">
        <v>0</v>
      </c>
      <c r="E7" s="153">
        <v>0</v>
      </c>
      <c r="F7" s="153">
        <v>0</v>
      </c>
      <c r="G7" s="153">
        <v>0</v>
      </c>
      <c r="H7" s="153">
        <v>0</v>
      </c>
      <c r="I7" s="153">
        <v>0</v>
      </c>
      <c r="J7" s="153">
        <v>0</v>
      </c>
      <c r="K7" s="153">
        <v>0</v>
      </c>
      <c r="L7" s="153">
        <v>0</v>
      </c>
      <c r="M7" s="153">
        <f t="shared" si="1"/>
        <v>0</v>
      </c>
    </row>
    <row r="8" spans="1:16" x14ac:dyDescent="0.35">
      <c r="A8" s="3" t="s">
        <v>8</v>
      </c>
      <c r="B8" s="153">
        <f>SUM(B9:B11)</f>
        <v>0</v>
      </c>
      <c r="C8" s="153">
        <f t="shared" ref="C8:L8" si="2">SUM(C9:C11)</f>
        <v>0</v>
      </c>
      <c r="D8" s="153">
        <f t="shared" si="2"/>
        <v>0</v>
      </c>
      <c r="E8" s="153">
        <f t="shared" si="2"/>
        <v>0</v>
      </c>
      <c r="F8" s="153">
        <f t="shared" si="2"/>
        <v>0</v>
      </c>
      <c r="G8" s="153">
        <f t="shared" si="2"/>
        <v>0</v>
      </c>
      <c r="H8" s="153">
        <f t="shared" si="2"/>
        <v>0</v>
      </c>
      <c r="I8" s="153">
        <f t="shared" si="2"/>
        <v>0</v>
      </c>
      <c r="J8" s="153">
        <f t="shared" si="2"/>
        <v>0</v>
      </c>
      <c r="K8" s="153">
        <f t="shared" si="2"/>
        <v>0</v>
      </c>
      <c r="L8" s="153">
        <f t="shared" si="2"/>
        <v>0</v>
      </c>
      <c r="M8" s="153">
        <f t="shared" si="1"/>
        <v>0</v>
      </c>
    </row>
    <row r="9" spans="1:16" x14ac:dyDescent="0.35">
      <c r="A9" s="5" t="s">
        <v>5</v>
      </c>
      <c r="B9" s="153">
        <v>0</v>
      </c>
      <c r="C9" s="153">
        <v>0</v>
      </c>
      <c r="D9" s="153">
        <v>0</v>
      </c>
      <c r="E9" s="153">
        <v>0</v>
      </c>
      <c r="F9" s="153">
        <v>0</v>
      </c>
      <c r="G9" s="153">
        <v>0</v>
      </c>
      <c r="H9" s="153">
        <v>0</v>
      </c>
      <c r="I9" s="153">
        <v>0</v>
      </c>
      <c r="J9" s="153">
        <v>0</v>
      </c>
      <c r="K9" s="153">
        <v>0</v>
      </c>
      <c r="L9" s="153">
        <v>0</v>
      </c>
      <c r="M9" s="153">
        <f t="shared" si="1"/>
        <v>0</v>
      </c>
    </row>
    <row r="10" spans="1:16" x14ac:dyDescent="0.35">
      <c r="A10" s="5" t="s">
        <v>6</v>
      </c>
      <c r="B10" s="153">
        <v>0</v>
      </c>
      <c r="C10" s="153">
        <v>0</v>
      </c>
      <c r="D10" s="153">
        <v>0</v>
      </c>
      <c r="E10" s="153">
        <v>0</v>
      </c>
      <c r="F10" s="153">
        <v>0</v>
      </c>
      <c r="G10" s="153">
        <v>0</v>
      </c>
      <c r="H10" s="153">
        <v>0</v>
      </c>
      <c r="I10" s="153">
        <v>0</v>
      </c>
      <c r="J10" s="153">
        <v>0</v>
      </c>
      <c r="K10" s="153">
        <v>0</v>
      </c>
      <c r="L10" s="153">
        <v>0</v>
      </c>
      <c r="M10" s="153">
        <f t="shared" si="1"/>
        <v>0</v>
      </c>
    </row>
    <row r="11" spans="1:16" x14ac:dyDescent="0.35">
      <c r="A11" s="5" t="s">
        <v>7</v>
      </c>
      <c r="B11" s="153">
        <v>0</v>
      </c>
      <c r="C11" s="153">
        <v>0</v>
      </c>
      <c r="D11" s="153">
        <v>0</v>
      </c>
      <c r="E11" s="153">
        <v>0</v>
      </c>
      <c r="F11" s="153">
        <v>0</v>
      </c>
      <c r="G11" s="153">
        <v>0</v>
      </c>
      <c r="H11" s="153">
        <v>0</v>
      </c>
      <c r="I11" s="153">
        <v>0</v>
      </c>
      <c r="J11" s="153">
        <v>0</v>
      </c>
      <c r="K11" s="153">
        <v>0</v>
      </c>
      <c r="L11" s="153">
        <v>0</v>
      </c>
      <c r="M11" s="153">
        <f t="shared" si="1"/>
        <v>0</v>
      </c>
    </row>
    <row r="12" spans="1:16" x14ac:dyDescent="0.35">
      <c r="A12" s="3" t="s">
        <v>11</v>
      </c>
      <c r="B12" s="153">
        <f>SUM(B13:B15)</f>
        <v>0</v>
      </c>
      <c r="C12" s="153">
        <f t="shared" ref="C12:L12" si="3">SUM(C13:C15)</f>
        <v>0</v>
      </c>
      <c r="D12" s="153">
        <f t="shared" si="3"/>
        <v>0</v>
      </c>
      <c r="E12" s="153">
        <f t="shared" si="3"/>
        <v>0</v>
      </c>
      <c r="F12" s="153">
        <f t="shared" si="3"/>
        <v>0</v>
      </c>
      <c r="G12" s="153">
        <f t="shared" si="3"/>
        <v>0</v>
      </c>
      <c r="H12" s="153">
        <f t="shared" si="3"/>
        <v>0</v>
      </c>
      <c r="I12" s="153">
        <f t="shared" si="3"/>
        <v>0</v>
      </c>
      <c r="J12" s="153">
        <f t="shared" si="3"/>
        <v>0</v>
      </c>
      <c r="K12" s="153">
        <f t="shared" si="3"/>
        <v>0</v>
      </c>
      <c r="L12" s="153">
        <f t="shared" si="3"/>
        <v>0</v>
      </c>
      <c r="M12" s="153">
        <f t="shared" si="1"/>
        <v>0</v>
      </c>
    </row>
    <row r="13" spans="1:16" ht="15" thickBot="1" x14ac:dyDescent="0.4">
      <c r="A13" s="5" t="s">
        <v>5</v>
      </c>
      <c r="B13" s="153">
        <v>0</v>
      </c>
      <c r="C13" s="153">
        <v>0</v>
      </c>
      <c r="D13" s="153">
        <v>0</v>
      </c>
      <c r="E13" s="153">
        <v>0</v>
      </c>
      <c r="F13" s="153">
        <v>0</v>
      </c>
      <c r="G13" s="153">
        <v>0</v>
      </c>
      <c r="H13" s="153">
        <v>0</v>
      </c>
      <c r="I13" s="153">
        <v>0</v>
      </c>
      <c r="J13" s="153">
        <v>0</v>
      </c>
      <c r="K13" s="153">
        <v>0</v>
      </c>
      <c r="L13" s="153">
        <v>0</v>
      </c>
      <c r="M13" s="153">
        <f t="shared" si="1"/>
        <v>0</v>
      </c>
    </row>
    <row r="14" spans="1:16" ht="15" thickBot="1" x14ac:dyDescent="0.4">
      <c r="A14" s="5" t="s">
        <v>6</v>
      </c>
      <c r="B14" s="153">
        <v>0</v>
      </c>
      <c r="C14" s="153">
        <v>0</v>
      </c>
      <c r="D14" s="153">
        <v>0</v>
      </c>
      <c r="E14" s="153">
        <v>0</v>
      </c>
      <c r="F14" s="153">
        <v>0</v>
      </c>
      <c r="G14" s="153">
        <v>0</v>
      </c>
      <c r="H14" s="153">
        <v>0</v>
      </c>
      <c r="I14" s="153">
        <v>0</v>
      </c>
      <c r="J14" s="153">
        <v>0</v>
      </c>
      <c r="K14" s="153">
        <v>0</v>
      </c>
      <c r="L14" s="153">
        <v>0</v>
      </c>
      <c r="M14" s="153">
        <f t="shared" si="1"/>
        <v>0</v>
      </c>
      <c r="O14" s="67"/>
      <c r="P14" s="74"/>
    </row>
    <row r="15" spans="1:16" ht="15" thickBot="1" x14ac:dyDescent="0.4">
      <c r="A15" s="5" t="s">
        <v>7</v>
      </c>
      <c r="B15" s="153">
        <v>0</v>
      </c>
      <c r="C15" s="153">
        <v>0</v>
      </c>
      <c r="D15" s="153">
        <v>0</v>
      </c>
      <c r="E15" s="153">
        <v>0</v>
      </c>
      <c r="F15" s="153">
        <v>0</v>
      </c>
      <c r="G15" s="153">
        <v>0</v>
      </c>
      <c r="H15" s="153">
        <v>0</v>
      </c>
      <c r="I15" s="153">
        <v>0</v>
      </c>
      <c r="J15" s="153">
        <v>0</v>
      </c>
      <c r="K15" s="153">
        <v>0</v>
      </c>
      <c r="L15" s="153">
        <v>0</v>
      </c>
      <c r="M15" s="153">
        <f t="shared" si="1"/>
        <v>0</v>
      </c>
      <c r="O15" s="67"/>
      <c r="P15" s="74"/>
    </row>
    <row r="16" spans="1:16" ht="29" x14ac:dyDescent="0.35">
      <c r="A16" s="3" t="s">
        <v>9</v>
      </c>
      <c r="B16" s="153">
        <v>3.1772710000000002</v>
      </c>
      <c r="C16" s="153">
        <v>8.6743799999999993</v>
      </c>
      <c r="D16" s="153">
        <v>9.9524899999999992</v>
      </c>
      <c r="E16" s="153">
        <v>1.864498</v>
      </c>
      <c r="F16" s="153">
        <v>0</v>
      </c>
      <c r="G16" s="153">
        <v>0</v>
      </c>
      <c r="H16" s="153">
        <v>0</v>
      </c>
      <c r="I16" s="153">
        <v>0</v>
      </c>
      <c r="J16" s="153">
        <v>0</v>
      </c>
      <c r="K16" s="153">
        <v>0</v>
      </c>
      <c r="L16" s="153">
        <v>0</v>
      </c>
      <c r="M16" s="153">
        <f t="shared" si="1"/>
        <v>23.668639000000002</v>
      </c>
    </row>
    <row r="17" spans="1:13" x14ac:dyDescent="0.35">
      <c r="A17" s="3" t="s">
        <v>10</v>
      </c>
      <c r="B17" s="153">
        <f>SUM(B18:B20)</f>
        <v>0</v>
      </c>
      <c r="C17" s="153">
        <v>0</v>
      </c>
      <c r="D17" s="153">
        <v>0</v>
      </c>
      <c r="E17" s="153">
        <v>0</v>
      </c>
      <c r="F17" s="153">
        <v>0</v>
      </c>
      <c r="G17" s="153">
        <v>0</v>
      </c>
      <c r="H17" s="153">
        <v>0</v>
      </c>
      <c r="I17" s="153">
        <v>0</v>
      </c>
      <c r="J17" s="153">
        <v>0</v>
      </c>
      <c r="K17" s="153">
        <v>0</v>
      </c>
      <c r="L17" s="153">
        <v>0</v>
      </c>
      <c r="M17" s="153">
        <f t="shared" si="1"/>
        <v>0</v>
      </c>
    </row>
    <row r="18" spans="1:13" x14ac:dyDescent="0.35">
      <c r="A18" s="5" t="s">
        <v>5</v>
      </c>
      <c r="B18" s="153">
        <v>0</v>
      </c>
      <c r="C18" s="153">
        <v>0</v>
      </c>
      <c r="D18" s="153">
        <v>0</v>
      </c>
      <c r="E18" s="153">
        <v>0</v>
      </c>
      <c r="F18" s="153">
        <v>0</v>
      </c>
      <c r="G18" s="153">
        <v>0</v>
      </c>
      <c r="H18" s="153">
        <v>0</v>
      </c>
      <c r="I18" s="153">
        <v>0</v>
      </c>
      <c r="J18" s="153">
        <v>0</v>
      </c>
      <c r="K18" s="153">
        <v>0</v>
      </c>
      <c r="L18" s="153">
        <v>0</v>
      </c>
      <c r="M18" s="153">
        <f t="shared" si="1"/>
        <v>0</v>
      </c>
    </row>
    <row r="19" spans="1:13" x14ac:dyDescent="0.35">
      <c r="A19" s="5" t="s">
        <v>6</v>
      </c>
      <c r="B19" s="153">
        <v>0</v>
      </c>
      <c r="C19" s="153">
        <v>0</v>
      </c>
      <c r="D19" s="153">
        <v>0</v>
      </c>
      <c r="E19" s="153">
        <v>0</v>
      </c>
      <c r="F19" s="153">
        <v>0</v>
      </c>
      <c r="G19" s="153">
        <v>0</v>
      </c>
      <c r="H19" s="153">
        <v>0</v>
      </c>
      <c r="I19" s="153">
        <v>0</v>
      </c>
      <c r="J19" s="153">
        <v>0</v>
      </c>
      <c r="K19" s="153">
        <v>0</v>
      </c>
      <c r="L19" s="153">
        <v>0</v>
      </c>
      <c r="M19" s="153">
        <f t="shared" si="1"/>
        <v>0</v>
      </c>
    </row>
    <row r="20" spans="1:13" x14ac:dyDescent="0.35">
      <c r="A20" s="5" t="s">
        <v>7</v>
      </c>
      <c r="B20" s="153">
        <v>0</v>
      </c>
      <c r="C20" s="153">
        <v>0</v>
      </c>
      <c r="D20" s="153">
        <v>0</v>
      </c>
      <c r="E20" s="153">
        <v>0</v>
      </c>
      <c r="F20" s="153">
        <v>0</v>
      </c>
      <c r="G20" s="153">
        <v>0</v>
      </c>
      <c r="H20" s="153">
        <v>0</v>
      </c>
      <c r="I20" s="153">
        <v>0</v>
      </c>
      <c r="J20" s="153">
        <v>0</v>
      </c>
      <c r="K20" s="153">
        <v>0</v>
      </c>
      <c r="L20" s="153">
        <v>0</v>
      </c>
      <c r="M20" s="153">
        <f t="shared" si="1"/>
        <v>0</v>
      </c>
    </row>
    <row r="21" spans="1:13" ht="81" customHeight="1" x14ac:dyDescent="0.35">
      <c r="A21" s="5" t="s">
        <v>12</v>
      </c>
      <c r="B21" s="409" t="s">
        <v>610</v>
      </c>
      <c r="C21" s="409"/>
      <c r="D21" s="409"/>
      <c r="E21" s="409"/>
      <c r="F21" s="409"/>
      <c r="G21" s="409"/>
      <c r="H21" s="409"/>
      <c r="I21" s="409"/>
      <c r="J21" s="409"/>
      <c r="K21" s="409"/>
      <c r="L21" s="409"/>
      <c r="M21" s="409"/>
    </row>
    <row r="22" spans="1:13" ht="43.5" x14ac:dyDescent="0.35">
      <c r="A22" s="5" t="s">
        <v>13</v>
      </c>
      <c r="B22" s="391" t="s">
        <v>611</v>
      </c>
      <c r="C22" s="391"/>
      <c r="D22" s="391"/>
      <c r="E22" s="391"/>
      <c r="F22" s="391"/>
      <c r="G22" s="391"/>
      <c r="H22" s="391"/>
      <c r="I22" s="391"/>
      <c r="J22" s="391"/>
      <c r="K22" s="391"/>
      <c r="L22" s="391"/>
      <c r="M22" s="391"/>
    </row>
    <row r="25" spans="1:13" x14ac:dyDescent="0.35">
      <c r="A25" s="289" t="s">
        <v>14</v>
      </c>
      <c r="B25" s="289"/>
      <c r="C25" s="289"/>
      <c r="D25" s="289"/>
      <c r="E25" s="289"/>
      <c r="F25" s="289"/>
      <c r="G25" s="289"/>
      <c r="H25" s="289"/>
      <c r="I25" s="289"/>
      <c r="J25" s="289"/>
    </row>
    <row r="26" spans="1:13" x14ac:dyDescent="0.35">
      <c r="A26" s="291" t="s">
        <v>15</v>
      </c>
      <c r="B26" s="291"/>
      <c r="C26" s="291"/>
      <c r="D26" s="291"/>
      <c r="E26" s="291"/>
      <c r="F26" s="291"/>
      <c r="G26" s="291"/>
      <c r="H26" s="291"/>
      <c r="I26" s="291"/>
      <c r="J26" s="291"/>
    </row>
    <row r="27" spans="1:13" x14ac:dyDescent="0.35">
      <c r="A27" s="290" t="s">
        <v>16</v>
      </c>
      <c r="B27" s="290"/>
      <c r="C27" s="6">
        <v>0</v>
      </c>
      <c r="D27" s="5">
        <v>1</v>
      </c>
      <c r="E27" s="5">
        <v>2</v>
      </c>
      <c r="F27" s="5">
        <v>3</v>
      </c>
      <c r="G27" s="5">
        <v>5</v>
      </c>
      <c r="H27" s="5">
        <v>10</v>
      </c>
      <c r="I27" s="292" t="s">
        <v>3</v>
      </c>
      <c r="J27" s="292"/>
    </row>
    <row r="28" spans="1:13" ht="43.5" x14ac:dyDescent="0.35">
      <c r="A28" s="154" t="s">
        <v>17</v>
      </c>
      <c r="B28" s="5" t="s">
        <v>20</v>
      </c>
      <c r="C28" s="154"/>
      <c r="D28" s="154"/>
      <c r="E28" s="154"/>
      <c r="F28" s="154"/>
      <c r="G28" s="154"/>
      <c r="H28" s="154"/>
      <c r="I28" s="290"/>
      <c r="J28" s="290"/>
    </row>
    <row r="29" spans="1:13" ht="87" x14ac:dyDescent="0.35">
      <c r="A29" s="154" t="s">
        <v>18</v>
      </c>
      <c r="B29" s="5" t="s">
        <v>21</v>
      </c>
      <c r="C29" s="154"/>
      <c r="D29" s="154"/>
      <c r="E29" s="154"/>
      <c r="F29" s="154"/>
      <c r="G29" s="154"/>
      <c r="H29" s="154"/>
      <c r="I29" s="294"/>
      <c r="J29" s="296"/>
    </row>
    <row r="30" spans="1:13" ht="87" x14ac:dyDescent="0.35">
      <c r="A30" s="154" t="s">
        <v>19</v>
      </c>
      <c r="B30" s="7" t="s">
        <v>22</v>
      </c>
      <c r="C30" s="154"/>
      <c r="D30" s="154"/>
      <c r="E30" s="154"/>
      <c r="F30" s="154"/>
      <c r="G30" s="154"/>
      <c r="H30" s="154"/>
      <c r="I30" s="290"/>
      <c r="J30" s="290"/>
    </row>
    <row r="31" spans="1:13" ht="29" x14ac:dyDescent="0.35">
      <c r="A31" s="8"/>
      <c r="B31" s="5" t="s">
        <v>23</v>
      </c>
      <c r="C31" s="154"/>
      <c r="D31" s="154"/>
      <c r="E31" s="154"/>
      <c r="F31" s="154"/>
      <c r="G31" s="154"/>
      <c r="H31" s="154"/>
      <c r="I31" s="290"/>
      <c r="J31" s="290"/>
    </row>
    <row r="32" spans="1:13" ht="43.5" x14ac:dyDescent="0.35">
      <c r="A32" s="290" t="s">
        <v>24</v>
      </c>
      <c r="B32" s="5" t="s">
        <v>20</v>
      </c>
      <c r="C32" s="290"/>
      <c r="D32" s="290"/>
      <c r="E32" s="290"/>
      <c r="F32" s="290"/>
      <c r="G32" s="290"/>
      <c r="H32" s="290"/>
      <c r="I32" s="290"/>
      <c r="J32" s="290"/>
    </row>
    <row r="33" spans="1:10" ht="87" x14ac:dyDescent="0.35">
      <c r="A33" s="290"/>
      <c r="B33" s="5" t="s">
        <v>21</v>
      </c>
      <c r="C33" s="290"/>
      <c r="D33" s="290"/>
      <c r="E33" s="290"/>
      <c r="F33" s="290"/>
      <c r="G33" s="290"/>
      <c r="H33" s="290"/>
      <c r="I33" s="290"/>
      <c r="J33" s="290"/>
    </row>
    <row r="34" spans="1:10" ht="87" x14ac:dyDescent="0.35">
      <c r="A34" s="290"/>
      <c r="B34" s="7" t="s">
        <v>25</v>
      </c>
      <c r="C34" s="290"/>
      <c r="D34" s="290"/>
      <c r="E34" s="290"/>
      <c r="F34" s="290"/>
      <c r="G34" s="290"/>
      <c r="H34" s="290"/>
      <c r="I34" s="290"/>
      <c r="J34" s="290"/>
    </row>
    <row r="35" spans="1:10" ht="29" x14ac:dyDescent="0.35">
      <c r="A35" s="290"/>
      <c r="B35" s="5" t="s">
        <v>23</v>
      </c>
      <c r="C35" s="154"/>
      <c r="D35" s="154"/>
      <c r="E35" s="154"/>
      <c r="F35" s="154"/>
      <c r="G35" s="154"/>
      <c r="H35" s="154"/>
      <c r="I35" s="290"/>
      <c r="J35" s="290"/>
    </row>
    <row r="36" spans="1:10" ht="87" x14ac:dyDescent="0.35">
      <c r="A36" s="290" t="s">
        <v>26</v>
      </c>
      <c r="B36" s="5" t="s">
        <v>22</v>
      </c>
      <c r="C36" s="294"/>
      <c r="D36" s="295"/>
      <c r="E36" s="295"/>
      <c r="F36" s="295"/>
      <c r="G36" s="295"/>
      <c r="H36" s="295"/>
      <c r="I36" s="295"/>
      <c r="J36" s="296"/>
    </row>
    <row r="37" spans="1:10" ht="29" x14ac:dyDescent="0.35">
      <c r="A37" s="290"/>
      <c r="B37" s="5" t="s">
        <v>23</v>
      </c>
      <c r="C37" s="154"/>
      <c r="D37" s="154"/>
      <c r="E37" s="154"/>
      <c r="F37" s="154"/>
      <c r="G37" s="154"/>
      <c r="H37" s="154"/>
      <c r="I37" s="290"/>
      <c r="J37" s="290"/>
    </row>
    <row r="38" spans="1:10" ht="43.5" x14ac:dyDescent="0.35">
      <c r="A38" s="154" t="s">
        <v>13</v>
      </c>
      <c r="B38" s="294"/>
      <c r="C38" s="295"/>
      <c r="D38" s="295"/>
      <c r="E38" s="295"/>
      <c r="F38" s="295"/>
      <c r="G38" s="295"/>
      <c r="H38" s="295"/>
      <c r="I38" s="295"/>
      <c r="J38" s="296"/>
    </row>
  </sheetData>
  <mergeCells count="22">
    <mergeCell ref="I30:J30"/>
    <mergeCell ref="A1:M1"/>
    <mergeCell ref="A2:A3"/>
    <mergeCell ref="B2:M2"/>
    <mergeCell ref="B21:M21"/>
    <mergeCell ref="B22:M22"/>
    <mergeCell ref="A25:J25"/>
    <mergeCell ref="A26:J26"/>
    <mergeCell ref="A27:B27"/>
    <mergeCell ref="I27:J27"/>
    <mergeCell ref="I28:J28"/>
    <mergeCell ref="I29:J29"/>
    <mergeCell ref="A36:A37"/>
    <mergeCell ref="C36:J36"/>
    <mergeCell ref="I37:J37"/>
    <mergeCell ref="B38:J38"/>
    <mergeCell ref="I31:J31"/>
    <mergeCell ref="A32:A35"/>
    <mergeCell ref="C32:J32"/>
    <mergeCell ref="C33:J33"/>
    <mergeCell ref="C34:J34"/>
    <mergeCell ref="I35:J35"/>
  </mergeCell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38"/>
  <sheetViews>
    <sheetView workbookViewId="0">
      <selection activeCell="C36" sqref="C36:J36"/>
    </sheetView>
  </sheetViews>
  <sheetFormatPr defaultRowHeight="14.5" x14ac:dyDescent="0.35"/>
  <cols>
    <col min="1" max="1" width="31.36328125" customWidth="1"/>
  </cols>
  <sheetData>
    <row r="1" spans="1:16" x14ac:dyDescent="0.35">
      <c r="A1" s="289"/>
      <c r="B1" s="289"/>
      <c r="C1" s="289"/>
      <c r="D1" s="289"/>
      <c r="E1" s="289"/>
      <c r="F1" s="289"/>
      <c r="G1" s="289"/>
      <c r="H1" s="289"/>
      <c r="I1" s="289"/>
      <c r="J1" s="289"/>
      <c r="K1" s="289"/>
      <c r="L1" s="289"/>
      <c r="M1" s="289"/>
    </row>
    <row r="2" spans="1:16" x14ac:dyDescent="0.35">
      <c r="A2" s="290" t="s">
        <v>1</v>
      </c>
      <c r="B2" s="291" t="s">
        <v>2</v>
      </c>
      <c r="C2" s="291"/>
      <c r="D2" s="291"/>
      <c r="E2" s="291"/>
      <c r="F2" s="291"/>
      <c r="G2" s="291"/>
      <c r="H2" s="291"/>
      <c r="I2" s="291"/>
      <c r="J2" s="291"/>
      <c r="K2" s="291"/>
      <c r="L2" s="291"/>
      <c r="M2" s="291"/>
    </row>
    <row r="3" spans="1:16" ht="29" x14ac:dyDescent="0.35">
      <c r="A3" s="290"/>
      <c r="B3" s="1">
        <v>0</v>
      </c>
      <c r="C3" s="1">
        <v>1</v>
      </c>
      <c r="D3" s="1">
        <v>2</v>
      </c>
      <c r="E3" s="1">
        <v>3</v>
      </c>
      <c r="F3" s="1">
        <v>4</v>
      </c>
      <c r="G3" s="1">
        <v>5</v>
      </c>
      <c r="H3" s="1">
        <v>6</v>
      </c>
      <c r="I3" s="1">
        <v>7</v>
      </c>
      <c r="J3" s="1">
        <v>8</v>
      </c>
      <c r="K3" s="1">
        <v>9</v>
      </c>
      <c r="L3" s="1">
        <v>10</v>
      </c>
      <c r="M3" s="2" t="s">
        <v>3</v>
      </c>
    </row>
    <row r="4" spans="1:16" x14ac:dyDescent="0.35">
      <c r="A4" s="3" t="s">
        <v>4</v>
      </c>
      <c r="B4" s="152">
        <f>SUM(B5:B7)</f>
        <v>0</v>
      </c>
      <c r="C4" s="152">
        <f t="shared" ref="C4:L4" si="0">SUM(C5:C7)</f>
        <v>0</v>
      </c>
      <c r="D4" s="152">
        <f t="shared" si="0"/>
        <v>0</v>
      </c>
      <c r="E4" s="152">
        <f t="shared" si="0"/>
        <v>0</v>
      </c>
      <c r="F4" s="152">
        <f t="shared" si="0"/>
        <v>0</v>
      </c>
      <c r="G4" s="152">
        <f t="shared" si="0"/>
        <v>0</v>
      </c>
      <c r="H4" s="152">
        <f t="shared" si="0"/>
        <v>0</v>
      </c>
      <c r="I4" s="152">
        <f t="shared" si="0"/>
        <v>0</v>
      </c>
      <c r="J4" s="152">
        <f t="shared" si="0"/>
        <v>0</v>
      </c>
      <c r="K4" s="152">
        <f t="shared" si="0"/>
        <v>0</v>
      </c>
      <c r="L4" s="152">
        <f t="shared" si="0"/>
        <v>0</v>
      </c>
      <c r="M4" s="152">
        <f>SUM(B4:L4)</f>
        <v>0</v>
      </c>
    </row>
    <row r="5" spans="1:16" x14ac:dyDescent="0.35">
      <c r="A5" s="5" t="s">
        <v>5</v>
      </c>
      <c r="B5" s="152">
        <v>0</v>
      </c>
      <c r="C5" s="152">
        <v>0</v>
      </c>
      <c r="D5" s="152">
        <v>0</v>
      </c>
      <c r="E5" s="152">
        <v>0</v>
      </c>
      <c r="F5" s="152">
        <v>0</v>
      </c>
      <c r="G5" s="152">
        <v>0</v>
      </c>
      <c r="H5" s="152">
        <v>0</v>
      </c>
      <c r="I5" s="152">
        <v>0</v>
      </c>
      <c r="J5" s="152">
        <v>0</v>
      </c>
      <c r="K5" s="152">
        <v>0</v>
      </c>
      <c r="L5" s="152">
        <v>0</v>
      </c>
      <c r="M5" s="152">
        <f t="shared" ref="M5:M20" si="1">SUM(B5:L5)</f>
        <v>0</v>
      </c>
    </row>
    <row r="6" spans="1:16" x14ac:dyDescent="0.35">
      <c r="A6" s="5" t="s">
        <v>6</v>
      </c>
      <c r="B6" s="152">
        <v>0</v>
      </c>
      <c r="C6" s="152">
        <v>0</v>
      </c>
      <c r="D6" s="152">
        <v>0</v>
      </c>
      <c r="E6" s="152">
        <v>0</v>
      </c>
      <c r="F6" s="152">
        <v>0</v>
      </c>
      <c r="G6" s="152">
        <v>0</v>
      </c>
      <c r="H6" s="152">
        <v>0</v>
      </c>
      <c r="I6" s="152">
        <v>0</v>
      </c>
      <c r="J6" s="152">
        <v>0</v>
      </c>
      <c r="K6" s="152">
        <v>0</v>
      </c>
      <c r="L6" s="152">
        <v>0</v>
      </c>
      <c r="M6" s="152">
        <f t="shared" si="1"/>
        <v>0</v>
      </c>
    </row>
    <row r="7" spans="1:16" x14ac:dyDescent="0.35">
      <c r="A7" s="5" t="s">
        <v>7</v>
      </c>
      <c r="B7" s="152">
        <v>0</v>
      </c>
      <c r="C7" s="152">
        <v>0</v>
      </c>
      <c r="D7" s="152">
        <v>0</v>
      </c>
      <c r="E7" s="152">
        <v>0</v>
      </c>
      <c r="F7" s="152">
        <v>0</v>
      </c>
      <c r="G7" s="152">
        <v>0</v>
      </c>
      <c r="H7" s="152">
        <v>0</v>
      </c>
      <c r="I7" s="152">
        <v>0</v>
      </c>
      <c r="J7" s="152">
        <v>0</v>
      </c>
      <c r="K7" s="152">
        <v>0</v>
      </c>
      <c r="L7" s="152">
        <v>0</v>
      </c>
      <c r="M7" s="152">
        <f t="shared" si="1"/>
        <v>0</v>
      </c>
    </row>
    <row r="8" spans="1:16" x14ac:dyDescent="0.35">
      <c r="A8" s="3" t="s">
        <v>8</v>
      </c>
      <c r="B8" s="152">
        <f>SUM(B9:B11)</f>
        <v>0</v>
      </c>
      <c r="C8" s="152">
        <f t="shared" ref="C8:L8" si="2">SUM(C9:C11)</f>
        <v>0</v>
      </c>
      <c r="D8" s="152">
        <f t="shared" si="2"/>
        <v>0</v>
      </c>
      <c r="E8" s="152">
        <f t="shared" si="2"/>
        <v>0</v>
      </c>
      <c r="F8" s="152">
        <f t="shared" si="2"/>
        <v>0</v>
      </c>
      <c r="G8" s="152">
        <f t="shared" si="2"/>
        <v>0</v>
      </c>
      <c r="H8" s="152">
        <f t="shared" si="2"/>
        <v>0</v>
      </c>
      <c r="I8" s="152">
        <f t="shared" si="2"/>
        <v>0</v>
      </c>
      <c r="J8" s="152">
        <f t="shared" si="2"/>
        <v>0</v>
      </c>
      <c r="K8" s="152">
        <f t="shared" si="2"/>
        <v>0</v>
      </c>
      <c r="L8" s="152">
        <f t="shared" si="2"/>
        <v>0</v>
      </c>
      <c r="M8" s="152">
        <f t="shared" si="1"/>
        <v>0</v>
      </c>
    </row>
    <row r="9" spans="1:16" x14ac:dyDescent="0.35">
      <c r="A9" s="5" t="s">
        <v>5</v>
      </c>
      <c r="B9" s="152">
        <v>0</v>
      </c>
      <c r="C9" s="152">
        <v>0</v>
      </c>
      <c r="D9" s="152">
        <v>0</v>
      </c>
      <c r="E9" s="152">
        <v>0</v>
      </c>
      <c r="F9" s="152">
        <v>0</v>
      </c>
      <c r="G9" s="152">
        <v>0</v>
      </c>
      <c r="H9" s="152">
        <v>0</v>
      </c>
      <c r="I9" s="152">
        <v>0</v>
      </c>
      <c r="J9" s="152">
        <v>0</v>
      </c>
      <c r="K9" s="152">
        <v>0</v>
      </c>
      <c r="L9" s="152">
        <v>0</v>
      </c>
      <c r="M9" s="152">
        <f t="shared" si="1"/>
        <v>0</v>
      </c>
    </row>
    <row r="10" spans="1:16" x14ac:dyDescent="0.35">
      <c r="A10" s="5" t="s">
        <v>6</v>
      </c>
      <c r="B10" s="152">
        <v>0</v>
      </c>
      <c r="C10" s="152">
        <v>0</v>
      </c>
      <c r="D10" s="152">
        <v>0</v>
      </c>
      <c r="E10" s="152">
        <v>0</v>
      </c>
      <c r="F10" s="152">
        <v>0</v>
      </c>
      <c r="G10" s="152">
        <v>0</v>
      </c>
      <c r="H10" s="152">
        <v>0</v>
      </c>
      <c r="I10" s="152">
        <v>0</v>
      </c>
      <c r="J10" s="152">
        <v>0</v>
      </c>
      <c r="K10" s="152">
        <v>0</v>
      </c>
      <c r="L10" s="152">
        <v>0</v>
      </c>
      <c r="M10" s="152">
        <f t="shared" si="1"/>
        <v>0</v>
      </c>
    </row>
    <row r="11" spans="1:16" x14ac:dyDescent="0.35">
      <c r="A11" s="5" t="s">
        <v>7</v>
      </c>
      <c r="B11" s="152">
        <v>0</v>
      </c>
      <c r="C11" s="152">
        <v>0</v>
      </c>
      <c r="D11" s="152">
        <v>0</v>
      </c>
      <c r="E11" s="152">
        <v>0</v>
      </c>
      <c r="F11" s="152">
        <v>0</v>
      </c>
      <c r="G11" s="152">
        <v>0</v>
      </c>
      <c r="H11" s="152">
        <v>0</v>
      </c>
      <c r="I11" s="152">
        <v>0</v>
      </c>
      <c r="J11" s="152">
        <v>0</v>
      </c>
      <c r="K11" s="152">
        <v>0</v>
      </c>
      <c r="L11" s="152">
        <v>0</v>
      </c>
      <c r="M11" s="152">
        <f t="shared" si="1"/>
        <v>0</v>
      </c>
    </row>
    <row r="12" spans="1:16" x14ac:dyDescent="0.35">
      <c r="A12" s="3" t="s">
        <v>11</v>
      </c>
      <c r="B12" s="152">
        <f>SUM(B13:B15)</f>
        <v>0</v>
      </c>
      <c r="C12" s="152">
        <f t="shared" ref="C12:L12" si="3">SUM(C13:C15)</f>
        <v>0</v>
      </c>
      <c r="D12" s="152">
        <f t="shared" si="3"/>
        <v>0</v>
      </c>
      <c r="E12" s="152">
        <f t="shared" si="3"/>
        <v>0</v>
      </c>
      <c r="F12" s="152">
        <f t="shared" si="3"/>
        <v>0</v>
      </c>
      <c r="G12" s="152">
        <f t="shared" si="3"/>
        <v>0</v>
      </c>
      <c r="H12" s="152">
        <f t="shared" si="3"/>
        <v>0</v>
      </c>
      <c r="I12" s="152">
        <f t="shared" si="3"/>
        <v>0</v>
      </c>
      <c r="J12" s="152">
        <f t="shared" si="3"/>
        <v>0</v>
      </c>
      <c r="K12" s="152">
        <f t="shared" si="3"/>
        <v>0</v>
      </c>
      <c r="L12" s="152">
        <f t="shared" si="3"/>
        <v>0</v>
      </c>
      <c r="M12" s="152">
        <f t="shared" si="1"/>
        <v>0</v>
      </c>
    </row>
    <row r="13" spans="1:16" ht="15" thickBot="1" x14ac:dyDescent="0.4">
      <c r="A13" s="5" t="s">
        <v>5</v>
      </c>
      <c r="B13" s="152">
        <v>0</v>
      </c>
      <c r="C13" s="152">
        <v>0</v>
      </c>
      <c r="D13" s="152">
        <v>0</v>
      </c>
      <c r="E13" s="152">
        <v>0</v>
      </c>
      <c r="F13" s="152">
        <v>0</v>
      </c>
      <c r="G13" s="152">
        <v>0</v>
      </c>
      <c r="H13" s="152">
        <v>0</v>
      </c>
      <c r="I13" s="152">
        <v>0</v>
      </c>
      <c r="J13" s="152">
        <v>0</v>
      </c>
      <c r="K13" s="152">
        <v>0</v>
      </c>
      <c r="L13" s="152">
        <v>0</v>
      </c>
      <c r="M13" s="152">
        <f t="shared" si="1"/>
        <v>0</v>
      </c>
    </row>
    <row r="14" spans="1:16" ht="15" thickBot="1" x14ac:dyDescent="0.4">
      <c r="A14" s="5" t="s">
        <v>6</v>
      </c>
      <c r="B14" s="152">
        <v>0</v>
      </c>
      <c r="C14" s="152">
        <v>0</v>
      </c>
      <c r="D14" s="152">
        <v>0</v>
      </c>
      <c r="E14" s="152">
        <v>0</v>
      </c>
      <c r="F14" s="152">
        <v>0</v>
      </c>
      <c r="G14" s="152">
        <v>0</v>
      </c>
      <c r="H14" s="152">
        <v>0</v>
      </c>
      <c r="I14" s="152">
        <v>0</v>
      </c>
      <c r="J14" s="152">
        <v>0</v>
      </c>
      <c r="K14" s="152">
        <v>0</v>
      </c>
      <c r="L14" s="152">
        <v>0</v>
      </c>
      <c r="M14" s="152">
        <f t="shared" si="1"/>
        <v>0</v>
      </c>
      <c r="O14" s="67"/>
      <c r="P14" s="74"/>
    </row>
    <row r="15" spans="1:16" ht="15" thickBot="1" x14ac:dyDescent="0.4">
      <c r="A15" s="5" t="s">
        <v>7</v>
      </c>
      <c r="B15" s="152">
        <v>0</v>
      </c>
      <c r="C15" s="152">
        <v>0</v>
      </c>
      <c r="D15" s="152">
        <v>0</v>
      </c>
      <c r="E15" s="152">
        <v>0</v>
      </c>
      <c r="F15" s="152">
        <v>0</v>
      </c>
      <c r="G15" s="152">
        <v>0</v>
      </c>
      <c r="H15" s="152">
        <v>0</v>
      </c>
      <c r="I15" s="152">
        <v>0</v>
      </c>
      <c r="J15" s="152">
        <v>0</v>
      </c>
      <c r="K15" s="152">
        <v>0</v>
      </c>
      <c r="L15" s="152">
        <v>0</v>
      </c>
      <c r="M15" s="152">
        <f t="shared" si="1"/>
        <v>0</v>
      </c>
      <c r="O15" s="67"/>
      <c r="P15" s="74"/>
    </row>
    <row r="16" spans="1:16" ht="29" x14ac:dyDescent="0.35">
      <c r="A16" s="3" t="s">
        <v>9</v>
      </c>
      <c r="B16" s="152">
        <v>9.1966380000000001</v>
      </c>
      <c r="C16" s="152">
        <v>4.3601539999999996</v>
      </c>
      <c r="D16" s="152">
        <v>4.4785940000000002</v>
      </c>
      <c r="E16" s="152">
        <v>1.1012090000000001</v>
      </c>
      <c r="F16" s="152">
        <v>0</v>
      </c>
      <c r="G16" s="152">
        <v>0</v>
      </c>
      <c r="H16" s="152">
        <v>0</v>
      </c>
      <c r="I16" s="152">
        <v>0</v>
      </c>
      <c r="J16" s="152">
        <v>0</v>
      </c>
      <c r="K16" s="152">
        <v>0</v>
      </c>
      <c r="L16" s="152">
        <v>0</v>
      </c>
      <c r="M16" s="152">
        <f t="shared" si="1"/>
        <v>19.136595</v>
      </c>
    </row>
    <row r="17" spans="1:13" x14ac:dyDescent="0.35">
      <c r="A17" s="3" t="s">
        <v>10</v>
      </c>
      <c r="B17" s="152">
        <f>SUM(B18:B20)</f>
        <v>0</v>
      </c>
      <c r="C17" s="152">
        <v>0</v>
      </c>
      <c r="D17" s="152">
        <v>0</v>
      </c>
      <c r="E17" s="152">
        <v>0</v>
      </c>
      <c r="F17" s="152">
        <v>0</v>
      </c>
      <c r="G17" s="152">
        <v>0</v>
      </c>
      <c r="H17" s="152">
        <v>0</v>
      </c>
      <c r="I17" s="152">
        <v>0</v>
      </c>
      <c r="J17" s="152">
        <v>0</v>
      </c>
      <c r="K17" s="152">
        <v>0</v>
      </c>
      <c r="L17" s="152">
        <v>0</v>
      </c>
      <c r="M17" s="152">
        <f t="shared" si="1"/>
        <v>0</v>
      </c>
    </row>
    <row r="18" spans="1:13" x14ac:dyDescent="0.35">
      <c r="A18" s="5" t="s">
        <v>5</v>
      </c>
      <c r="B18" s="152">
        <v>0</v>
      </c>
      <c r="C18" s="152">
        <v>0</v>
      </c>
      <c r="D18" s="152">
        <v>0</v>
      </c>
      <c r="E18" s="152">
        <v>0</v>
      </c>
      <c r="F18" s="152">
        <v>0</v>
      </c>
      <c r="G18" s="152">
        <v>0</v>
      </c>
      <c r="H18" s="152">
        <v>0</v>
      </c>
      <c r="I18" s="152">
        <v>0</v>
      </c>
      <c r="J18" s="152">
        <v>0</v>
      </c>
      <c r="K18" s="152">
        <v>0</v>
      </c>
      <c r="L18" s="152">
        <v>0</v>
      </c>
      <c r="M18" s="152">
        <f t="shared" si="1"/>
        <v>0</v>
      </c>
    </row>
    <row r="19" spans="1:13" x14ac:dyDescent="0.35">
      <c r="A19" s="5" t="s">
        <v>6</v>
      </c>
      <c r="B19" s="152">
        <v>0</v>
      </c>
      <c r="C19" s="152">
        <v>0</v>
      </c>
      <c r="D19" s="152">
        <v>0</v>
      </c>
      <c r="E19" s="152">
        <v>0</v>
      </c>
      <c r="F19" s="152">
        <v>0</v>
      </c>
      <c r="G19" s="152">
        <v>0</v>
      </c>
      <c r="H19" s="152">
        <v>0</v>
      </c>
      <c r="I19" s="152">
        <v>0</v>
      </c>
      <c r="J19" s="152">
        <v>0</v>
      </c>
      <c r="K19" s="152">
        <v>0</v>
      </c>
      <c r="L19" s="152">
        <v>0</v>
      </c>
      <c r="M19" s="152">
        <f t="shared" si="1"/>
        <v>0</v>
      </c>
    </row>
    <row r="20" spans="1:13" x14ac:dyDescent="0.35">
      <c r="A20" s="5" t="s">
        <v>7</v>
      </c>
      <c r="B20" s="152">
        <v>0</v>
      </c>
      <c r="C20" s="152">
        <v>0</v>
      </c>
      <c r="D20" s="152">
        <v>0</v>
      </c>
      <c r="E20" s="152">
        <v>0</v>
      </c>
      <c r="F20" s="152">
        <v>0</v>
      </c>
      <c r="G20" s="152">
        <v>0</v>
      </c>
      <c r="H20" s="152">
        <v>0</v>
      </c>
      <c r="I20" s="152">
        <v>0</v>
      </c>
      <c r="J20" s="152">
        <v>0</v>
      </c>
      <c r="K20" s="152">
        <v>0</v>
      </c>
      <c r="L20" s="152">
        <v>0</v>
      </c>
      <c r="M20" s="152">
        <f t="shared" si="1"/>
        <v>0</v>
      </c>
    </row>
    <row r="21" spans="1:13" x14ac:dyDescent="0.35">
      <c r="A21" s="5" t="s">
        <v>12</v>
      </c>
      <c r="B21" s="290" t="s">
        <v>612</v>
      </c>
      <c r="C21" s="290"/>
      <c r="D21" s="290"/>
      <c r="E21" s="290"/>
      <c r="F21" s="290"/>
      <c r="G21" s="290"/>
      <c r="H21" s="290"/>
      <c r="I21" s="290"/>
      <c r="J21" s="290"/>
      <c r="K21" s="290"/>
      <c r="L21" s="290"/>
      <c r="M21" s="290"/>
    </row>
    <row r="22" spans="1:13" ht="43.5" x14ac:dyDescent="0.35">
      <c r="A22" s="5" t="s">
        <v>13</v>
      </c>
      <c r="B22" s="290" t="s">
        <v>613</v>
      </c>
      <c r="C22" s="290"/>
      <c r="D22" s="290"/>
      <c r="E22" s="290"/>
      <c r="F22" s="290"/>
      <c r="G22" s="290"/>
      <c r="H22" s="290"/>
      <c r="I22" s="290"/>
      <c r="J22" s="290"/>
      <c r="K22" s="290"/>
      <c r="L22" s="290"/>
      <c r="M22" s="290"/>
    </row>
    <row r="25" spans="1:13" x14ac:dyDescent="0.35">
      <c r="A25" s="289" t="s">
        <v>14</v>
      </c>
      <c r="B25" s="289"/>
      <c r="C25" s="289"/>
      <c r="D25" s="289"/>
      <c r="E25" s="289"/>
      <c r="F25" s="289"/>
      <c r="G25" s="289"/>
      <c r="H25" s="289"/>
      <c r="I25" s="289"/>
      <c r="J25" s="289"/>
    </row>
    <row r="26" spans="1:13" x14ac:dyDescent="0.35">
      <c r="A26" s="291" t="s">
        <v>15</v>
      </c>
      <c r="B26" s="291"/>
      <c r="C26" s="291"/>
      <c r="D26" s="291"/>
      <c r="E26" s="291"/>
      <c r="F26" s="291"/>
      <c r="G26" s="291"/>
      <c r="H26" s="291"/>
      <c r="I26" s="291"/>
      <c r="J26" s="291"/>
    </row>
    <row r="27" spans="1:13" x14ac:dyDescent="0.35">
      <c r="A27" s="290" t="s">
        <v>16</v>
      </c>
      <c r="B27" s="290"/>
      <c r="C27" s="6">
        <v>0</v>
      </c>
      <c r="D27" s="5">
        <v>1</v>
      </c>
      <c r="E27" s="5">
        <v>2</v>
      </c>
      <c r="F27" s="5">
        <v>3</v>
      </c>
      <c r="G27" s="5">
        <v>5</v>
      </c>
      <c r="H27" s="5">
        <v>10</v>
      </c>
      <c r="I27" s="292" t="s">
        <v>3</v>
      </c>
      <c r="J27" s="292"/>
    </row>
    <row r="28" spans="1:13" ht="43.5" x14ac:dyDescent="0.35">
      <c r="A28" s="151" t="s">
        <v>17</v>
      </c>
      <c r="B28" s="5" t="s">
        <v>20</v>
      </c>
      <c r="C28" s="151"/>
      <c r="D28" s="151"/>
      <c r="E28" s="151"/>
      <c r="F28" s="151"/>
      <c r="G28" s="151"/>
      <c r="H28" s="151"/>
      <c r="I28" s="290"/>
      <c r="J28" s="290"/>
    </row>
    <row r="29" spans="1:13" ht="87" x14ac:dyDescent="0.35">
      <c r="A29" s="151" t="s">
        <v>18</v>
      </c>
      <c r="B29" s="5" t="s">
        <v>21</v>
      </c>
      <c r="C29" s="151"/>
      <c r="D29" s="151"/>
      <c r="E29" s="151"/>
      <c r="F29" s="151"/>
      <c r="G29" s="151"/>
      <c r="H29" s="151"/>
      <c r="I29" s="294"/>
      <c r="J29" s="296"/>
    </row>
    <row r="30" spans="1:13" ht="87" x14ac:dyDescent="0.35">
      <c r="A30" s="151" t="s">
        <v>19</v>
      </c>
      <c r="B30" s="7" t="s">
        <v>22</v>
      </c>
      <c r="C30" s="151"/>
      <c r="D30" s="151"/>
      <c r="E30" s="151"/>
      <c r="F30" s="151"/>
      <c r="G30" s="151"/>
      <c r="H30" s="151"/>
      <c r="I30" s="290"/>
      <c r="J30" s="290"/>
    </row>
    <row r="31" spans="1:13" ht="29" x14ac:dyDescent="0.35">
      <c r="A31" s="8"/>
      <c r="B31" s="5" t="s">
        <v>23</v>
      </c>
      <c r="C31" s="151"/>
      <c r="D31" s="151"/>
      <c r="E31" s="151"/>
      <c r="F31" s="151"/>
      <c r="G31" s="151"/>
      <c r="H31" s="151"/>
      <c r="I31" s="290"/>
      <c r="J31" s="290"/>
    </row>
    <row r="32" spans="1:13" ht="43.5" x14ac:dyDescent="0.35">
      <c r="A32" s="290" t="s">
        <v>24</v>
      </c>
      <c r="B32" s="5" t="s">
        <v>20</v>
      </c>
      <c r="C32" s="290"/>
      <c r="D32" s="290"/>
      <c r="E32" s="290"/>
      <c r="F32" s="290"/>
      <c r="G32" s="290"/>
      <c r="H32" s="290"/>
      <c r="I32" s="290"/>
      <c r="J32" s="290"/>
    </row>
    <row r="33" spans="1:10" ht="87" x14ac:dyDescent="0.35">
      <c r="A33" s="290"/>
      <c r="B33" s="5" t="s">
        <v>21</v>
      </c>
      <c r="C33" s="290"/>
      <c r="D33" s="290"/>
      <c r="E33" s="290"/>
      <c r="F33" s="290"/>
      <c r="G33" s="290"/>
      <c r="H33" s="290"/>
      <c r="I33" s="290"/>
      <c r="J33" s="290"/>
    </row>
    <row r="34" spans="1:10" ht="87" x14ac:dyDescent="0.35">
      <c r="A34" s="290"/>
      <c r="B34" s="7" t="s">
        <v>25</v>
      </c>
      <c r="C34" s="290"/>
      <c r="D34" s="290"/>
      <c r="E34" s="290"/>
      <c r="F34" s="290"/>
      <c r="G34" s="290"/>
      <c r="H34" s="290"/>
      <c r="I34" s="290"/>
      <c r="J34" s="290"/>
    </row>
    <row r="35" spans="1:10" ht="29" x14ac:dyDescent="0.35">
      <c r="A35" s="290"/>
      <c r="B35" s="5" t="s">
        <v>23</v>
      </c>
      <c r="C35" s="151"/>
      <c r="D35" s="151"/>
      <c r="E35" s="151"/>
      <c r="F35" s="151"/>
      <c r="G35" s="151"/>
      <c r="H35" s="151"/>
      <c r="I35" s="290"/>
      <c r="J35" s="290"/>
    </row>
    <row r="36" spans="1:10" ht="87" x14ac:dyDescent="0.35">
      <c r="A36" s="290" t="s">
        <v>26</v>
      </c>
      <c r="B36" s="5" t="s">
        <v>22</v>
      </c>
      <c r="C36" s="294"/>
      <c r="D36" s="295"/>
      <c r="E36" s="295"/>
      <c r="F36" s="295"/>
      <c r="G36" s="295"/>
      <c r="H36" s="295"/>
      <c r="I36" s="295"/>
      <c r="J36" s="296"/>
    </row>
    <row r="37" spans="1:10" ht="29" x14ac:dyDescent="0.35">
      <c r="A37" s="290"/>
      <c r="B37" s="5" t="s">
        <v>23</v>
      </c>
      <c r="C37" s="151"/>
      <c r="D37" s="151"/>
      <c r="E37" s="151"/>
      <c r="F37" s="151"/>
      <c r="G37" s="151"/>
      <c r="H37" s="151"/>
      <c r="I37" s="290"/>
      <c r="J37" s="290"/>
    </row>
    <row r="38" spans="1:10" ht="43.5" x14ac:dyDescent="0.35">
      <c r="A38" s="151" t="s">
        <v>13</v>
      </c>
      <c r="B38" s="294"/>
      <c r="C38" s="295"/>
      <c r="D38" s="295"/>
      <c r="E38" s="295"/>
      <c r="F38" s="295"/>
      <c r="G38" s="295"/>
      <c r="H38" s="295"/>
      <c r="I38" s="295"/>
      <c r="J38" s="296"/>
    </row>
  </sheetData>
  <mergeCells count="22">
    <mergeCell ref="I30:J30"/>
    <mergeCell ref="A1:M1"/>
    <mergeCell ref="A2:A3"/>
    <mergeCell ref="B2:M2"/>
    <mergeCell ref="B21:M21"/>
    <mergeCell ref="B22:M22"/>
    <mergeCell ref="A25:J25"/>
    <mergeCell ref="A26:J26"/>
    <mergeCell ref="A27:B27"/>
    <mergeCell ref="I27:J27"/>
    <mergeCell ref="I28:J28"/>
    <mergeCell ref="I29:J29"/>
    <mergeCell ref="A36:A37"/>
    <mergeCell ref="C36:J36"/>
    <mergeCell ref="I37:J37"/>
    <mergeCell ref="B38:J38"/>
    <mergeCell ref="I31:J31"/>
    <mergeCell ref="A32:A35"/>
    <mergeCell ref="C32:J32"/>
    <mergeCell ref="C33:J33"/>
    <mergeCell ref="C34:J34"/>
    <mergeCell ref="I35:J3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workbookViewId="0">
      <selection activeCell="N23" sqref="N23"/>
    </sheetView>
  </sheetViews>
  <sheetFormatPr defaultRowHeight="14.5" x14ac:dyDescent="0.35"/>
  <cols>
    <col min="1" max="1" width="25.7265625" customWidth="1"/>
    <col min="2" max="3" width="9.1796875" customWidth="1"/>
    <col min="13" max="13" width="19.7265625" customWidth="1"/>
  </cols>
  <sheetData>
    <row r="1" spans="1:13" x14ac:dyDescent="0.35">
      <c r="A1" s="289" t="s">
        <v>0</v>
      </c>
      <c r="B1" s="289"/>
      <c r="C1" s="289"/>
      <c r="D1" s="289"/>
      <c r="E1" s="289"/>
      <c r="F1" s="289"/>
      <c r="G1" s="289"/>
      <c r="H1" s="289"/>
      <c r="I1" s="289"/>
      <c r="J1" s="289"/>
      <c r="K1" s="289"/>
      <c r="L1" s="289"/>
      <c r="M1" s="289"/>
    </row>
    <row r="2" spans="1:13" x14ac:dyDescent="0.35">
      <c r="A2" s="290" t="s">
        <v>1</v>
      </c>
      <c r="B2" s="291" t="s">
        <v>2</v>
      </c>
      <c r="C2" s="291"/>
      <c r="D2" s="291"/>
      <c r="E2" s="291"/>
      <c r="F2" s="291"/>
      <c r="G2" s="291"/>
      <c r="H2" s="291"/>
      <c r="I2" s="291"/>
      <c r="J2" s="291"/>
      <c r="K2" s="291"/>
      <c r="L2" s="291"/>
      <c r="M2" s="291"/>
    </row>
    <row r="3" spans="1:13" x14ac:dyDescent="0.35">
      <c r="A3" s="290"/>
      <c r="B3" s="1">
        <v>0</v>
      </c>
      <c r="C3" s="1">
        <v>1</v>
      </c>
      <c r="D3" s="1">
        <v>2</v>
      </c>
      <c r="E3" s="1">
        <v>3</v>
      </c>
      <c r="F3" s="1">
        <v>4</v>
      </c>
      <c r="G3" s="1">
        <v>5</v>
      </c>
      <c r="H3" s="1">
        <v>6</v>
      </c>
      <c r="I3" s="1">
        <v>7</v>
      </c>
      <c r="J3" s="1">
        <v>8</v>
      </c>
      <c r="K3" s="1">
        <v>9</v>
      </c>
      <c r="L3" s="1">
        <v>10</v>
      </c>
      <c r="M3" s="2" t="s">
        <v>3</v>
      </c>
    </row>
    <row r="4" spans="1:13" ht="31.5" customHeight="1" x14ac:dyDescent="0.35">
      <c r="A4" s="3" t="s">
        <v>4</v>
      </c>
      <c r="B4" s="63">
        <f>SUM(B5:B7)</f>
        <v>0</v>
      </c>
      <c r="C4" s="63">
        <f t="shared" ref="C4:L4" si="0">SUM(C5:C7)</f>
        <v>0</v>
      </c>
      <c r="D4" s="63">
        <f t="shared" si="0"/>
        <v>0</v>
      </c>
      <c r="E4" s="63">
        <f t="shared" si="0"/>
        <v>0</v>
      </c>
      <c r="F4" s="63">
        <f t="shared" si="0"/>
        <v>0</v>
      </c>
      <c r="G4" s="63">
        <f t="shared" si="0"/>
        <v>0</v>
      </c>
      <c r="H4" s="63">
        <f t="shared" si="0"/>
        <v>0</v>
      </c>
      <c r="I4" s="63">
        <f t="shared" si="0"/>
        <v>0</v>
      </c>
      <c r="J4" s="63">
        <f t="shared" si="0"/>
        <v>0</v>
      </c>
      <c r="K4" s="63">
        <f t="shared" si="0"/>
        <v>0</v>
      </c>
      <c r="L4" s="63">
        <f t="shared" si="0"/>
        <v>0</v>
      </c>
      <c r="M4" s="63">
        <f>SUM(B4:L4)</f>
        <v>0</v>
      </c>
    </row>
    <row r="5" spans="1:13" ht="23.25" customHeight="1" x14ac:dyDescent="0.35">
      <c r="A5" s="5" t="s">
        <v>5</v>
      </c>
      <c r="B5" s="63">
        <v>0</v>
      </c>
      <c r="C5" s="63">
        <v>0</v>
      </c>
      <c r="D5" s="63">
        <v>0</v>
      </c>
      <c r="E5" s="63">
        <v>0</v>
      </c>
      <c r="F5" s="63">
        <v>0</v>
      </c>
      <c r="G5" s="63">
        <v>0</v>
      </c>
      <c r="H5" s="63">
        <v>0</v>
      </c>
      <c r="I5" s="63">
        <v>0</v>
      </c>
      <c r="J5" s="63">
        <v>0</v>
      </c>
      <c r="K5" s="63">
        <v>0</v>
      </c>
      <c r="L5" s="63">
        <v>0</v>
      </c>
      <c r="M5" s="63">
        <f t="shared" ref="M5:M20" si="1">SUM(B5:L5)</f>
        <v>0</v>
      </c>
    </row>
    <row r="6" spans="1:13" x14ac:dyDescent="0.35">
      <c r="A6" s="5" t="s">
        <v>6</v>
      </c>
      <c r="B6" s="63">
        <v>0</v>
      </c>
      <c r="C6" s="63">
        <v>0</v>
      </c>
      <c r="D6" s="63">
        <v>0</v>
      </c>
      <c r="E6" s="63">
        <v>0</v>
      </c>
      <c r="F6" s="63">
        <v>0</v>
      </c>
      <c r="G6" s="63">
        <v>0</v>
      </c>
      <c r="H6" s="63">
        <v>0</v>
      </c>
      <c r="I6" s="63">
        <v>0</v>
      </c>
      <c r="J6" s="63">
        <v>0</v>
      </c>
      <c r="K6" s="63">
        <v>0</v>
      </c>
      <c r="L6" s="63">
        <v>0</v>
      </c>
      <c r="M6" s="63">
        <f t="shared" si="1"/>
        <v>0</v>
      </c>
    </row>
    <row r="7" spans="1:13" ht="51" customHeight="1" x14ac:dyDescent="0.35">
      <c r="A7" s="5" t="s">
        <v>7</v>
      </c>
      <c r="B7" s="63">
        <v>0</v>
      </c>
      <c r="C7" s="63">
        <v>0</v>
      </c>
      <c r="D7" s="63">
        <v>0</v>
      </c>
      <c r="E7" s="63">
        <v>0</v>
      </c>
      <c r="F7" s="63">
        <v>0</v>
      </c>
      <c r="G7" s="63">
        <v>0</v>
      </c>
      <c r="H7" s="63">
        <v>0</v>
      </c>
      <c r="I7" s="63">
        <v>0</v>
      </c>
      <c r="J7" s="63">
        <v>0</v>
      </c>
      <c r="K7" s="63">
        <v>0</v>
      </c>
      <c r="L7" s="63">
        <v>0</v>
      </c>
      <c r="M7" s="63">
        <f t="shared" si="1"/>
        <v>0</v>
      </c>
    </row>
    <row r="8" spans="1:13" ht="32.25" customHeight="1" x14ac:dyDescent="0.35">
      <c r="A8" s="3" t="s">
        <v>8</v>
      </c>
      <c r="B8" s="13">
        <f>SUM(B9:B11)</f>
        <v>1</v>
      </c>
      <c r="C8" s="13">
        <f t="shared" ref="C8:L8" si="2">SUM(C9:C11)</f>
        <v>4</v>
      </c>
      <c r="D8" s="13">
        <f t="shared" si="2"/>
        <v>0.308</v>
      </c>
      <c r="E8" s="13">
        <f t="shared" si="2"/>
        <v>0</v>
      </c>
      <c r="F8" s="13">
        <f t="shared" si="2"/>
        <v>0</v>
      </c>
      <c r="G8" s="13">
        <f t="shared" si="2"/>
        <v>0</v>
      </c>
      <c r="H8" s="13">
        <f t="shared" si="2"/>
        <v>0</v>
      </c>
      <c r="I8" s="13">
        <f t="shared" si="2"/>
        <v>0</v>
      </c>
      <c r="J8" s="13">
        <f t="shared" si="2"/>
        <v>0</v>
      </c>
      <c r="K8" s="13">
        <f t="shared" si="2"/>
        <v>0</v>
      </c>
      <c r="L8" s="13">
        <f t="shared" si="2"/>
        <v>0</v>
      </c>
      <c r="M8" s="63">
        <f t="shared" si="1"/>
        <v>5.3079999999999998</v>
      </c>
    </row>
    <row r="9" spans="1:13" ht="18" customHeight="1" x14ac:dyDescent="0.35">
      <c r="A9" s="5" t="s">
        <v>5</v>
      </c>
      <c r="B9" s="13">
        <v>1</v>
      </c>
      <c r="C9" s="13">
        <v>4</v>
      </c>
      <c r="D9" s="13">
        <v>0.308</v>
      </c>
      <c r="E9" s="13">
        <v>0</v>
      </c>
      <c r="F9" s="13">
        <v>0</v>
      </c>
      <c r="G9" s="13">
        <v>0</v>
      </c>
      <c r="H9" s="13">
        <v>0</v>
      </c>
      <c r="I9" s="13">
        <v>0</v>
      </c>
      <c r="J9" s="13">
        <v>0</v>
      </c>
      <c r="K9" s="13">
        <v>0</v>
      </c>
      <c r="L9" s="13">
        <v>0</v>
      </c>
      <c r="M9" s="63">
        <f t="shared" si="1"/>
        <v>5.3079999999999998</v>
      </c>
    </row>
    <row r="10" spans="1:13" x14ac:dyDescent="0.35">
      <c r="A10" s="5" t="s">
        <v>6</v>
      </c>
      <c r="B10" s="24">
        <v>0</v>
      </c>
      <c r="C10" s="13">
        <v>0</v>
      </c>
      <c r="D10" s="13">
        <v>0</v>
      </c>
      <c r="E10" s="13">
        <v>0</v>
      </c>
      <c r="F10" s="13">
        <v>0</v>
      </c>
      <c r="G10" s="13">
        <v>0</v>
      </c>
      <c r="H10" s="13">
        <v>0</v>
      </c>
      <c r="I10" s="13">
        <v>0</v>
      </c>
      <c r="J10" s="13">
        <v>0</v>
      </c>
      <c r="K10" s="13">
        <v>0</v>
      </c>
      <c r="L10" s="13">
        <v>0</v>
      </c>
      <c r="M10" s="63">
        <f t="shared" si="1"/>
        <v>0</v>
      </c>
    </row>
    <row r="11" spans="1:13" ht="42" customHeight="1" x14ac:dyDescent="0.35">
      <c r="A11" s="5" t="s">
        <v>7</v>
      </c>
      <c r="B11" s="24">
        <v>0</v>
      </c>
      <c r="C11" s="13">
        <v>0</v>
      </c>
      <c r="D11" s="13">
        <v>0</v>
      </c>
      <c r="E11" s="13">
        <v>0</v>
      </c>
      <c r="F11" s="13">
        <v>0</v>
      </c>
      <c r="G11" s="13">
        <v>0</v>
      </c>
      <c r="H11" s="13">
        <v>0</v>
      </c>
      <c r="I11" s="13">
        <v>0</v>
      </c>
      <c r="J11" s="13">
        <v>0</v>
      </c>
      <c r="K11" s="13">
        <v>0</v>
      </c>
      <c r="L11" s="13">
        <v>0</v>
      </c>
      <c r="M11" s="63">
        <f t="shared" si="1"/>
        <v>0</v>
      </c>
    </row>
    <row r="12" spans="1:13" x14ac:dyDescent="0.35">
      <c r="A12" s="3" t="s">
        <v>11</v>
      </c>
      <c r="B12" s="13">
        <v>-1</v>
      </c>
      <c r="C12" s="13">
        <v>-4</v>
      </c>
      <c r="D12" s="13">
        <v>-0.308</v>
      </c>
      <c r="E12" s="13">
        <f t="shared" ref="E12:L12" si="3">SUM(E13:E15)</f>
        <v>0</v>
      </c>
      <c r="F12" s="13">
        <f t="shared" si="3"/>
        <v>0</v>
      </c>
      <c r="G12" s="13">
        <f t="shared" si="3"/>
        <v>0</v>
      </c>
      <c r="H12" s="13">
        <f t="shared" si="3"/>
        <v>0</v>
      </c>
      <c r="I12" s="13">
        <f t="shared" si="3"/>
        <v>0</v>
      </c>
      <c r="J12" s="13">
        <f t="shared" si="3"/>
        <v>0</v>
      </c>
      <c r="K12" s="13">
        <f t="shared" si="3"/>
        <v>0</v>
      </c>
      <c r="L12" s="13">
        <f t="shared" si="3"/>
        <v>0</v>
      </c>
      <c r="M12" s="63">
        <f t="shared" si="1"/>
        <v>-5.3079999999999998</v>
      </c>
    </row>
    <row r="13" spans="1:13" x14ac:dyDescent="0.35">
      <c r="A13" s="5" t="s">
        <v>5</v>
      </c>
      <c r="B13" s="13">
        <v>-1</v>
      </c>
      <c r="C13" s="13">
        <v>-4</v>
      </c>
      <c r="D13" s="13">
        <v>-0.31</v>
      </c>
      <c r="E13" s="13">
        <v>0</v>
      </c>
      <c r="F13" s="13">
        <v>0</v>
      </c>
      <c r="G13" s="13">
        <v>0</v>
      </c>
      <c r="H13" s="13">
        <v>0</v>
      </c>
      <c r="I13" s="13">
        <v>0</v>
      </c>
      <c r="J13" s="13">
        <v>0</v>
      </c>
      <c r="K13" s="13">
        <v>0</v>
      </c>
      <c r="L13" s="13">
        <v>0</v>
      </c>
      <c r="M13" s="63">
        <f t="shared" si="1"/>
        <v>-5.31</v>
      </c>
    </row>
    <row r="14" spans="1:13" x14ac:dyDescent="0.35">
      <c r="A14" s="5" t="s">
        <v>6</v>
      </c>
      <c r="B14" s="13">
        <v>0</v>
      </c>
      <c r="C14" s="13">
        <v>0</v>
      </c>
      <c r="D14" s="13">
        <v>0</v>
      </c>
      <c r="E14" s="13">
        <v>0</v>
      </c>
      <c r="F14" s="13">
        <v>0</v>
      </c>
      <c r="G14" s="13">
        <v>0</v>
      </c>
      <c r="H14" s="13">
        <v>0</v>
      </c>
      <c r="I14" s="13">
        <v>0</v>
      </c>
      <c r="J14" s="13">
        <v>0</v>
      </c>
      <c r="K14" s="13">
        <v>0</v>
      </c>
      <c r="L14" s="13">
        <v>0</v>
      </c>
      <c r="M14" s="63">
        <f t="shared" si="1"/>
        <v>0</v>
      </c>
    </row>
    <row r="15" spans="1:13" ht="57.75" customHeight="1" x14ac:dyDescent="0.35">
      <c r="A15" s="5" t="s">
        <v>7</v>
      </c>
      <c r="B15" s="13">
        <v>0</v>
      </c>
      <c r="C15" s="13">
        <v>0</v>
      </c>
      <c r="D15" s="13">
        <v>0</v>
      </c>
      <c r="E15" s="13">
        <v>0</v>
      </c>
      <c r="F15" s="13">
        <v>0</v>
      </c>
      <c r="G15" s="13">
        <v>0</v>
      </c>
      <c r="H15" s="13">
        <v>0</v>
      </c>
      <c r="I15" s="13">
        <v>0</v>
      </c>
      <c r="J15" s="13">
        <v>0</v>
      </c>
      <c r="K15" s="13">
        <v>0</v>
      </c>
      <c r="L15" s="13">
        <v>0</v>
      </c>
      <c r="M15" s="63">
        <f t="shared" si="1"/>
        <v>0</v>
      </c>
    </row>
    <row r="16" spans="1:13" ht="43.5" x14ac:dyDescent="0.35">
      <c r="A16" s="3" t="s">
        <v>9</v>
      </c>
      <c r="B16" s="13">
        <v>6</v>
      </c>
      <c r="C16" s="13">
        <v>22</v>
      </c>
      <c r="D16" s="13">
        <v>2</v>
      </c>
      <c r="E16" s="13">
        <v>0</v>
      </c>
      <c r="F16" s="13">
        <v>0</v>
      </c>
      <c r="G16" s="13">
        <v>0</v>
      </c>
      <c r="H16" s="13">
        <v>0</v>
      </c>
      <c r="I16" s="13">
        <v>0</v>
      </c>
      <c r="J16" s="13">
        <v>0</v>
      </c>
      <c r="K16" s="13">
        <v>0</v>
      </c>
      <c r="L16" s="13">
        <v>0</v>
      </c>
      <c r="M16" s="63">
        <f t="shared" si="1"/>
        <v>30</v>
      </c>
    </row>
    <row r="17" spans="1:13" ht="29" x14ac:dyDescent="0.35">
      <c r="A17" s="3" t="s">
        <v>10</v>
      </c>
      <c r="B17" s="63">
        <f>SUM(B18:B20)</f>
        <v>0</v>
      </c>
      <c r="C17" s="63">
        <v>0</v>
      </c>
      <c r="D17" s="63">
        <v>0</v>
      </c>
      <c r="E17" s="63">
        <v>0</v>
      </c>
      <c r="F17" s="63">
        <v>0</v>
      </c>
      <c r="G17" s="63">
        <v>0</v>
      </c>
      <c r="H17" s="63">
        <v>0</v>
      </c>
      <c r="I17" s="63">
        <v>0</v>
      </c>
      <c r="J17" s="63">
        <v>0</v>
      </c>
      <c r="K17" s="63">
        <v>0</v>
      </c>
      <c r="L17" s="63">
        <v>0</v>
      </c>
      <c r="M17" s="63">
        <f t="shared" si="1"/>
        <v>0</v>
      </c>
    </row>
    <row r="18" spans="1:13" x14ac:dyDescent="0.35">
      <c r="A18" s="5" t="s">
        <v>5</v>
      </c>
      <c r="B18" s="63">
        <v>0</v>
      </c>
      <c r="C18" s="63">
        <v>0</v>
      </c>
      <c r="D18" s="63">
        <v>0</v>
      </c>
      <c r="E18" s="63">
        <v>0</v>
      </c>
      <c r="F18" s="63">
        <v>0</v>
      </c>
      <c r="G18" s="63">
        <v>0</v>
      </c>
      <c r="H18" s="63">
        <v>0</v>
      </c>
      <c r="I18" s="63">
        <v>0</v>
      </c>
      <c r="J18" s="63">
        <v>0</v>
      </c>
      <c r="K18" s="63">
        <v>0</v>
      </c>
      <c r="L18" s="63">
        <v>0</v>
      </c>
      <c r="M18" s="63">
        <f t="shared" si="1"/>
        <v>0</v>
      </c>
    </row>
    <row r="19" spans="1:13" x14ac:dyDescent="0.35">
      <c r="A19" s="5" t="s">
        <v>6</v>
      </c>
      <c r="B19" s="63">
        <v>0</v>
      </c>
      <c r="C19" s="63">
        <v>0</v>
      </c>
      <c r="D19" s="63">
        <v>0</v>
      </c>
      <c r="E19" s="63">
        <v>0</v>
      </c>
      <c r="F19" s="63">
        <v>0</v>
      </c>
      <c r="G19" s="63">
        <v>0</v>
      </c>
      <c r="H19" s="63">
        <v>0</v>
      </c>
      <c r="I19" s="63">
        <v>0</v>
      </c>
      <c r="J19" s="63">
        <v>0</v>
      </c>
      <c r="K19" s="63">
        <v>0</v>
      </c>
      <c r="L19" s="63">
        <v>0</v>
      </c>
      <c r="M19" s="63">
        <f t="shared" si="1"/>
        <v>0</v>
      </c>
    </row>
    <row r="20" spans="1:13" ht="29" x14ac:dyDescent="0.35">
      <c r="A20" s="5" t="s">
        <v>7</v>
      </c>
      <c r="B20" s="63">
        <v>0</v>
      </c>
      <c r="C20" s="63">
        <v>0</v>
      </c>
      <c r="D20" s="63">
        <v>0</v>
      </c>
      <c r="E20" s="63">
        <v>0</v>
      </c>
      <c r="F20" s="63">
        <v>0</v>
      </c>
      <c r="G20" s="63">
        <v>0</v>
      </c>
      <c r="H20" s="63">
        <v>0</v>
      </c>
      <c r="I20" s="63">
        <v>0</v>
      </c>
      <c r="J20" s="63">
        <v>0</v>
      </c>
      <c r="K20" s="63">
        <v>0</v>
      </c>
      <c r="L20" s="63">
        <v>0</v>
      </c>
      <c r="M20" s="63">
        <f t="shared" si="1"/>
        <v>0</v>
      </c>
    </row>
    <row r="21" spans="1:13" ht="39" customHeight="1" x14ac:dyDescent="0.35">
      <c r="A21" s="5" t="s">
        <v>12</v>
      </c>
      <c r="B21" s="290" t="s">
        <v>107</v>
      </c>
      <c r="C21" s="290"/>
      <c r="D21" s="290"/>
      <c r="E21" s="290"/>
      <c r="F21" s="290"/>
      <c r="G21" s="290"/>
      <c r="H21" s="290"/>
      <c r="I21" s="290"/>
      <c r="J21" s="290"/>
      <c r="K21" s="290"/>
      <c r="L21" s="290"/>
      <c r="M21" s="290"/>
    </row>
    <row r="22" spans="1:13" ht="90" customHeight="1" x14ac:dyDescent="0.35">
      <c r="A22" s="5" t="s">
        <v>13</v>
      </c>
      <c r="B22" s="290" t="s">
        <v>227</v>
      </c>
      <c r="C22" s="290"/>
      <c r="D22" s="290"/>
      <c r="E22" s="290"/>
      <c r="F22" s="290"/>
      <c r="G22" s="290"/>
      <c r="H22" s="290"/>
      <c r="I22" s="290"/>
      <c r="J22" s="290"/>
      <c r="K22" s="290"/>
      <c r="L22" s="290"/>
      <c r="M22" s="290"/>
    </row>
    <row r="25" spans="1:13" x14ac:dyDescent="0.35">
      <c r="A25" s="289" t="s">
        <v>14</v>
      </c>
      <c r="B25" s="289"/>
      <c r="C25" s="289"/>
      <c r="D25" s="289"/>
      <c r="E25" s="289"/>
      <c r="F25" s="289"/>
      <c r="G25" s="289"/>
      <c r="H25" s="289"/>
      <c r="I25" s="289"/>
      <c r="J25" s="289"/>
    </row>
    <row r="26" spans="1:13" x14ac:dyDescent="0.35">
      <c r="A26" s="291" t="s">
        <v>15</v>
      </c>
      <c r="B26" s="291"/>
      <c r="C26" s="291"/>
      <c r="D26" s="291"/>
      <c r="E26" s="291"/>
      <c r="F26" s="291"/>
      <c r="G26" s="291"/>
      <c r="H26" s="291"/>
      <c r="I26" s="291"/>
      <c r="J26" s="291"/>
    </row>
    <row r="27" spans="1:13" x14ac:dyDescent="0.35">
      <c r="A27" s="290" t="s">
        <v>16</v>
      </c>
      <c r="B27" s="290"/>
      <c r="C27" s="6">
        <v>0</v>
      </c>
      <c r="D27" s="5">
        <v>1</v>
      </c>
      <c r="E27" s="5">
        <v>2</v>
      </c>
      <c r="F27" s="5">
        <v>3</v>
      </c>
      <c r="G27" s="5">
        <v>5</v>
      </c>
      <c r="H27" s="5">
        <v>10</v>
      </c>
      <c r="I27" s="292" t="s">
        <v>3</v>
      </c>
      <c r="J27" s="292"/>
    </row>
    <row r="28" spans="1:13" ht="43.5" x14ac:dyDescent="0.35">
      <c r="A28" s="24" t="s">
        <v>17</v>
      </c>
      <c r="B28" s="5" t="s">
        <v>20</v>
      </c>
      <c r="C28" s="24"/>
      <c r="D28" s="24"/>
      <c r="E28" s="24"/>
      <c r="F28" s="24"/>
      <c r="G28" s="24"/>
      <c r="H28" s="24"/>
      <c r="I28" s="290"/>
      <c r="J28" s="290"/>
    </row>
    <row r="29" spans="1:13" ht="87" x14ac:dyDescent="0.35">
      <c r="A29" s="24" t="s">
        <v>18</v>
      </c>
      <c r="B29" s="5" t="s">
        <v>21</v>
      </c>
      <c r="C29" s="24"/>
      <c r="D29" s="24"/>
      <c r="E29" s="24"/>
      <c r="F29" s="24"/>
      <c r="G29" s="24"/>
      <c r="H29" s="24"/>
      <c r="I29" s="294"/>
      <c r="J29" s="296"/>
    </row>
    <row r="30" spans="1:13" ht="87" x14ac:dyDescent="0.35">
      <c r="A30" s="24" t="s">
        <v>19</v>
      </c>
      <c r="B30" s="7" t="s">
        <v>22</v>
      </c>
      <c r="C30" s="24"/>
      <c r="D30" s="24"/>
      <c r="E30" s="24"/>
      <c r="F30" s="24"/>
      <c r="G30" s="24"/>
      <c r="H30" s="24"/>
      <c r="I30" s="290"/>
      <c r="J30" s="290"/>
    </row>
    <row r="31" spans="1:13" ht="29" x14ac:dyDescent="0.35">
      <c r="A31" s="8"/>
      <c r="B31" s="5" t="s">
        <v>23</v>
      </c>
      <c r="C31" s="24"/>
      <c r="D31" s="24"/>
      <c r="E31" s="24"/>
      <c r="F31" s="24"/>
      <c r="G31" s="24"/>
      <c r="H31" s="24"/>
      <c r="I31" s="290"/>
      <c r="J31" s="290"/>
    </row>
    <row r="32" spans="1:13" ht="43.5" x14ac:dyDescent="0.35">
      <c r="A32" s="290" t="s">
        <v>24</v>
      </c>
      <c r="B32" s="5" t="s">
        <v>20</v>
      </c>
      <c r="C32" s="290"/>
      <c r="D32" s="290"/>
      <c r="E32" s="290"/>
      <c r="F32" s="290"/>
      <c r="G32" s="290"/>
      <c r="H32" s="290"/>
      <c r="I32" s="290"/>
      <c r="J32" s="290"/>
    </row>
    <row r="33" spans="1:10" ht="87" x14ac:dyDescent="0.35">
      <c r="A33" s="290"/>
      <c r="B33" s="5" t="s">
        <v>21</v>
      </c>
      <c r="C33" s="290"/>
      <c r="D33" s="290"/>
      <c r="E33" s="290"/>
      <c r="F33" s="290"/>
      <c r="G33" s="290"/>
      <c r="H33" s="290"/>
      <c r="I33" s="290"/>
      <c r="J33" s="290"/>
    </row>
    <row r="34" spans="1:10" ht="87" x14ac:dyDescent="0.35">
      <c r="A34" s="290"/>
      <c r="B34" s="7" t="s">
        <v>25</v>
      </c>
      <c r="C34" s="290"/>
      <c r="D34" s="290"/>
      <c r="E34" s="290"/>
      <c r="F34" s="290"/>
      <c r="G34" s="290"/>
      <c r="H34" s="290"/>
      <c r="I34" s="290"/>
      <c r="J34" s="290"/>
    </row>
    <row r="35" spans="1:10" ht="29" x14ac:dyDescent="0.35">
      <c r="A35" s="290"/>
      <c r="B35" s="5" t="s">
        <v>23</v>
      </c>
      <c r="C35" s="24"/>
      <c r="D35" s="24"/>
      <c r="E35" s="24"/>
      <c r="F35" s="24"/>
      <c r="G35" s="24"/>
      <c r="H35" s="24"/>
      <c r="I35" s="290"/>
      <c r="J35" s="290"/>
    </row>
    <row r="36" spans="1:10" ht="87" x14ac:dyDescent="0.35">
      <c r="A36" s="290" t="s">
        <v>26</v>
      </c>
      <c r="B36" s="5" t="s">
        <v>22</v>
      </c>
      <c r="C36" s="294"/>
      <c r="D36" s="295"/>
      <c r="E36" s="295"/>
      <c r="F36" s="295"/>
      <c r="G36" s="295"/>
      <c r="H36" s="295"/>
      <c r="I36" s="295"/>
      <c r="J36" s="296"/>
    </row>
    <row r="37" spans="1:10" ht="29" x14ac:dyDescent="0.35">
      <c r="A37" s="290"/>
      <c r="B37" s="5" t="s">
        <v>23</v>
      </c>
      <c r="C37" s="24"/>
      <c r="D37" s="24"/>
      <c r="E37" s="24"/>
      <c r="F37" s="24"/>
      <c r="G37" s="24"/>
      <c r="H37" s="24"/>
      <c r="I37" s="290"/>
      <c r="J37" s="290"/>
    </row>
    <row r="38" spans="1:10" ht="43.5" x14ac:dyDescent="0.35">
      <c r="A38" s="24" t="s">
        <v>13</v>
      </c>
      <c r="B38" s="294"/>
      <c r="C38" s="295"/>
      <c r="D38" s="295"/>
      <c r="E38" s="295"/>
      <c r="F38" s="295"/>
      <c r="G38" s="295"/>
      <c r="H38" s="295"/>
      <c r="I38" s="295"/>
      <c r="J38" s="296"/>
    </row>
  </sheetData>
  <mergeCells count="22">
    <mergeCell ref="A36:A37"/>
    <mergeCell ref="C36:J36"/>
    <mergeCell ref="I37:J37"/>
    <mergeCell ref="B38:J38"/>
    <mergeCell ref="I31:J31"/>
    <mergeCell ref="A32:A35"/>
    <mergeCell ref="C32:J32"/>
    <mergeCell ref="C33:J33"/>
    <mergeCell ref="C34:J34"/>
    <mergeCell ref="I35:J35"/>
    <mergeCell ref="I30:J30"/>
    <mergeCell ref="A1:M1"/>
    <mergeCell ref="A2:A3"/>
    <mergeCell ref="B2:M2"/>
    <mergeCell ref="B21:M21"/>
    <mergeCell ref="B22:M22"/>
    <mergeCell ref="A25:J25"/>
    <mergeCell ref="A26:J26"/>
    <mergeCell ref="A27:B27"/>
    <mergeCell ref="I27:J27"/>
    <mergeCell ref="I28:J28"/>
    <mergeCell ref="I29:J29"/>
  </mergeCell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workbookViewId="0">
      <selection activeCell="C36" sqref="C36:J36"/>
    </sheetView>
  </sheetViews>
  <sheetFormatPr defaultRowHeight="14.5" x14ac:dyDescent="0.35"/>
  <cols>
    <col min="1" max="1" width="25.7265625" customWidth="1"/>
    <col min="2" max="3" width="9.1796875" customWidth="1"/>
    <col min="13" max="13" width="19.7265625" customWidth="1"/>
  </cols>
  <sheetData>
    <row r="1" spans="1:14" x14ac:dyDescent="0.35">
      <c r="A1" s="289" t="s">
        <v>0</v>
      </c>
      <c r="B1" s="289"/>
      <c r="C1" s="289"/>
      <c r="D1" s="289"/>
      <c r="E1" s="289"/>
      <c r="F1" s="289"/>
      <c r="G1" s="289"/>
      <c r="H1" s="289"/>
      <c r="I1" s="289"/>
      <c r="J1" s="289"/>
      <c r="K1" s="289"/>
      <c r="L1" s="289"/>
      <c r="M1" s="289"/>
    </row>
    <row r="2" spans="1:14" x14ac:dyDescent="0.35">
      <c r="A2" s="290" t="s">
        <v>1</v>
      </c>
      <c r="B2" s="291" t="s">
        <v>2</v>
      </c>
      <c r="C2" s="291"/>
      <c r="D2" s="291"/>
      <c r="E2" s="291"/>
      <c r="F2" s="291"/>
      <c r="G2" s="291"/>
      <c r="H2" s="291"/>
      <c r="I2" s="291"/>
      <c r="J2" s="291"/>
      <c r="K2" s="291"/>
      <c r="L2" s="291"/>
      <c r="M2" s="291"/>
    </row>
    <row r="3" spans="1:14" x14ac:dyDescent="0.35">
      <c r="A3" s="290"/>
      <c r="B3" s="1">
        <v>0</v>
      </c>
      <c r="C3" s="1">
        <v>1</v>
      </c>
      <c r="D3" s="1">
        <v>2</v>
      </c>
      <c r="E3" s="1">
        <v>3</v>
      </c>
      <c r="F3" s="1">
        <v>4</v>
      </c>
      <c r="G3" s="1">
        <v>5</v>
      </c>
      <c r="H3" s="1">
        <v>6</v>
      </c>
      <c r="I3" s="1">
        <v>7</v>
      </c>
      <c r="J3" s="1">
        <v>8</v>
      </c>
      <c r="K3" s="1">
        <v>9</v>
      </c>
      <c r="L3" s="1">
        <v>10</v>
      </c>
      <c r="M3" s="2" t="s">
        <v>3</v>
      </c>
    </row>
    <row r="4" spans="1:14" ht="31.5" customHeight="1" x14ac:dyDescent="0.35">
      <c r="A4" s="3" t="s">
        <v>4</v>
      </c>
      <c r="B4" s="13">
        <f>SUM(B5:B7)</f>
        <v>0</v>
      </c>
      <c r="C4" s="63">
        <f t="shared" ref="C4:L4" si="0">SUM(C5:C7)</f>
        <v>0</v>
      </c>
      <c r="D4" s="63">
        <f t="shared" si="0"/>
        <v>0</v>
      </c>
      <c r="E4" s="63">
        <f t="shared" si="0"/>
        <v>0</v>
      </c>
      <c r="F4" s="63">
        <f t="shared" si="0"/>
        <v>0</v>
      </c>
      <c r="G4" s="63">
        <f t="shared" si="0"/>
        <v>0</v>
      </c>
      <c r="H4" s="63">
        <f t="shared" si="0"/>
        <v>0</v>
      </c>
      <c r="I4" s="63">
        <f t="shared" si="0"/>
        <v>0</v>
      </c>
      <c r="J4" s="63">
        <f t="shared" si="0"/>
        <v>0</v>
      </c>
      <c r="K4" s="63">
        <f t="shared" si="0"/>
        <v>0</v>
      </c>
      <c r="L4" s="63">
        <f t="shared" si="0"/>
        <v>0</v>
      </c>
      <c r="M4" s="63">
        <f>SUM(B4:L4)</f>
        <v>0</v>
      </c>
    </row>
    <row r="5" spans="1:14" ht="23.25" customHeight="1" x14ac:dyDescent="0.35">
      <c r="A5" s="5" t="s">
        <v>5</v>
      </c>
      <c r="B5" s="13">
        <v>0</v>
      </c>
      <c r="C5" s="13">
        <v>0</v>
      </c>
      <c r="D5" s="13">
        <v>0</v>
      </c>
      <c r="E5" s="13">
        <v>0</v>
      </c>
      <c r="F5" s="13">
        <v>0</v>
      </c>
      <c r="G5" s="13">
        <v>0</v>
      </c>
      <c r="H5" s="13">
        <v>0</v>
      </c>
      <c r="I5" s="13">
        <v>0</v>
      </c>
      <c r="J5" s="13">
        <v>0</v>
      </c>
      <c r="K5" s="13">
        <v>0</v>
      </c>
      <c r="L5" s="13">
        <v>0</v>
      </c>
      <c r="M5" s="63">
        <f t="shared" ref="M5:M20" si="1">SUM(B5:L5)</f>
        <v>0</v>
      </c>
    </row>
    <row r="6" spans="1:14" x14ac:dyDescent="0.35">
      <c r="A6" s="5" t="s">
        <v>6</v>
      </c>
      <c r="B6" s="13">
        <v>0</v>
      </c>
      <c r="C6" s="13">
        <v>0</v>
      </c>
      <c r="D6" s="13">
        <v>0</v>
      </c>
      <c r="E6" s="13">
        <v>0</v>
      </c>
      <c r="F6" s="13">
        <v>0</v>
      </c>
      <c r="G6" s="13">
        <v>0</v>
      </c>
      <c r="H6" s="13">
        <v>0</v>
      </c>
      <c r="I6" s="13">
        <v>0</v>
      </c>
      <c r="J6" s="13">
        <v>0</v>
      </c>
      <c r="K6" s="13">
        <v>0</v>
      </c>
      <c r="L6" s="13">
        <v>0</v>
      </c>
      <c r="M6" s="63">
        <f t="shared" si="1"/>
        <v>0</v>
      </c>
    </row>
    <row r="7" spans="1:14" ht="51" customHeight="1" x14ac:dyDescent="0.35">
      <c r="A7" s="5" t="s">
        <v>7</v>
      </c>
      <c r="B7" s="13">
        <v>0</v>
      </c>
      <c r="C7" s="13">
        <v>0</v>
      </c>
      <c r="D7" s="13">
        <v>0</v>
      </c>
      <c r="E7" s="13">
        <v>0</v>
      </c>
      <c r="F7" s="13">
        <v>0</v>
      </c>
      <c r="G7" s="13">
        <v>0</v>
      </c>
      <c r="H7" s="13">
        <v>0</v>
      </c>
      <c r="I7" s="13">
        <v>0</v>
      </c>
      <c r="J7" s="13">
        <v>0</v>
      </c>
      <c r="K7" s="13">
        <v>0</v>
      </c>
      <c r="L7" s="13">
        <v>0</v>
      </c>
      <c r="M7" s="63">
        <f t="shared" si="1"/>
        <v>0</v>
      </c>
    </row>
    <row r="8" spans="1:14" ht="32.25" customHeight="1" x14ac:dyDescent="0.35">
      <c r="A8" s="3" t="s">
        <v>8</v>
      </c>
      <c r="B8" s="13">
        <f>SUM(B9:B11)</f>
        <v>9.6</v>
      </c>
      <c r="C8" s="13">
        <f t="shared" ref="C8:L8" si="2">SUM(C9:C11)</f>
        <v>12.3</v>
      </c>
      <c r="D8" s="13">
        <f t="shared" si="2"/>
        <v>9.6</v>
      </c>
      <c r="E8" s="13">
        <f t="shared" si="2"/>
        <v>12.3</v>
      </c>
      <c r="F8" s="13">
        <f t="shared" si="2"/>
        <v>9.6</v>
      </c>
      <c r="G8" s="13">
        <f t="shared" si="2"/>
        <v>12.3</v>
      </c>
      <c r="H8" s="13">
        <f t="shared" si="2"/>
        <v>9.6</v>
      </c>
      <c r="I8" s="13">
        <f t="shared" si="2"/>
        <v>12.3</v>
      </c>
      <c r="J8" s="13">
        <f t="shared" si="2"/>
        <v>9.6</v>
      </c>
      <c r="K8" s="13">
        <f t="shared" si="2"/>
        <v>12.3</v>
      </c>
      <c r="L8" s="13">
        <f t="shared" si="2"/>
        <v>9.6</v>
      </c>
      <c r="M8" s="63">
        <f t="shared" si="1"/>
        <v>119.09999999999998</v>
      </c>
      <c r="N8" s="23"/>
    </row>
    <row r="9" spans="1:14" ht="18" customHeight="1" x14ac:dyDescent="0.35">
      <c r="A9" s="5" t="s">
        <v>5</v>
      </c>
      <c r="B9" s="13">
        <v>9.6</v>
      </c>
      <c r="C9" s="13">
        <v>12.3</v>
      </c>
      <c r="D9" s="13">
        <v>9.6</v>
      </c>
      <c r="E9" s="13">
        <v>12.3</v>
      </c>
      <c r="F9" s="13">
        <v>9.6</v>
      </c>
      <c r="G9" s="13">
        <v>12.3</v>
      </c>
      <c r="H9" s="13">
        <v>9.6</v>
      </c>
      <c r="I9" s="13">
        <v>12.3</v>
      </c>
      <c r="J9" s="13">
        <v>9.6</v>
      </c>
      <c r="K9" s="13">
        <v>12.3</v>
      </c>
      <c r="L9" s="13">
        <v>9.6</v>
      </c>
      <c r="M9" s="63">
        <f t="shared" si="1"/>
        <v>119.09999999999998</v>
      </c>
    </row>
    <row r="10" spans="1:14" x14ac:dyDescent="0.35">
      <c r="A10" s="5" t="s">
        <v>6</v>
      </c>
      <c r="B10" s="13">
        <v>0</v>
      </c>
      <c r="C10" s="13">
        <v>0</v>
      </c>
      <c r="D10" s="13">
        <v>0</v>
      </c>
      <c r="E10" s="13">
        <v>0</v>
      </c>
      <c r="F10" s="13">
        <v>0</v>
      </c>
      <c r="G10" s="13">
        <v>0</v>
      </c>
      <c r="H10" s="13">
        <v>0</v>
      </c>
      <c r="I10" s="13">
        <v>0</v>
      </c>
      <c r="J10" s="13">
        <v>0</v>
      </c>
      <c r="K10" s="13">
        <v>0</v>
      </c>
      <c r="L10" s="13">
        <v>0</v>
      </c>
      <c r="M10" s="63">
        <f t="shared" si="1"/>
        <v>0</v>
      </c>
    </row>
    <row r="11" spans="1:14" ht="42" customHeight="1" x14ac:dyDescent="0.35">
      <c r="A11" s="5" t="s">
        <v>7</v>
      </c>
      <c r="B11" s="13">
        <v>0</v>
      </c>
      <c r="C11" s="13">
        <v>0</v>
      </c>
      <c r="D11" s="13">
        <v>0</v>
      </c>
      <c r="E11" s="13">
        <v>0</v>
      </c>
      <c r="F11" s="13">
        <v>0</v>
      </c>
      <c r="G11" s="13">
        <v>0</v>
      </c>
      <c r="H11" s="13">
        <v>0</v>
      </c>
      <c r="I11" s="13">
        <v>0</v>
      </c>
      <c r="J11" s="13">
        <v>0</v>
      </c>
      <c r="K11" s="13">
        <v>0</v>
      </c>
      <c r="L11" s="13">
        <v>0</v>
      </c>
      <c r="M11" s="63">
        <f t="shared" si="1"/>
        <v>0</v>
      </c>
    </row>
    <row r="12" spans="1:14" x14ac:dyDescent="0.35">
      <c r="A12" s="3" t="s">
        <v>11</v>
      </c>
      <c r="B12" s="13">
        <f>SUM(B13:B15)</f>
        <v>-9.6</v>
      </c>
      <c r="C12" s="13">
        <f t="shared" ref="C12:L12" si="3">SUM(C13:C15)</f>
        <v>-12.3</v>
      </c>
      <c r="D12" s="13">
        <f t="shared" si="3"/>
        <v>-9.6</v>
      </c>
      <c r="E12" s="13">
        <f t="shared" si="3"/>
        <v>-12.3</v>
      </c>
      <c r="F12" s="13">
        <f t="shared" si="3"/>
        <v>-9.6</v>
      </c>
      <c r="G12" s="13">
        <f t="shared" si="3"/>
        <v>-12.3</v>
      </c>
      <c r="H12" s="13">
        <f t="shared" si="3"/>
        <v>-9.6</v>
      </c>
      <c r="I12" s="13">
        <f t="shared" si="3"/>
        <v>-12.3</v>
      </c>
      <c r="J12" s="13">
        <f t="shared" si="3"/>
        <v>-9.6</v>
      </c>
      <c r="K12" s="13">
        <f t="shared" si="3"/>
        <v>-12.3</v>
      </c>
      <c r="L12" s="13">
        <f t="shared" si="3"/>
        <v>-9.6</v>
      </c>
      <c r="M12" s="63">
        <f t="shared" si="1"/>
        <v>-119.09999999999998</v>
      </c>
    </row>
    <row r="13" spans="1:14" x14ac:dyDescent="0.35">
      <c r="A13" s="5" t="s">
        <v>5</v>
      </c>
      <c r="B13" s="13">
        <v>-9.6</v>
      </c>
      <c r="C13" s="13">
        <v>-12.3</v>
      </c>
      <c r="D13" s="13">
        <v>-9.6</v>
      </c>
      <c r="E13" s="13">
        <v>-12.3</v>
      </c>
      <c r="F13" s="13">
        <v>-9.6</v>
      </c>
      <c r="G13" s="13">
        <v>-12.3</v>
      </c>
      <c r="H13" s="13">
        <v>-9.6</v>
      </c>
      <c r="I13" s="13">
        <v>-12.3</v>
      </c>
      <c r="J13" s="13">
        <v>-9.6</v>
      </c>
      <c r="K13" s="13">
        <v>-12.3</v>
      </c>
      <c r="L13" s="13">
        <v>-9.6</v>
      </c>
      <c r="M13" s="63">
        <f t="shared" si="1"/>
        <v>-119.09999999999998</v>
      </c>
    </row>
    <row r="14" spans="1:14" x14ac:dyDescent="0.35">
      <c r="A14" s="5" t="s">
        <v>6</v>
      </c>
      <c r="B14" s="13">
        <v>0</v>
      </c>
      <c r="C14" s="13">
        <v>0</v>
      </c>
      <c r="D14" s="13">
        <v>0</v>
      </c>
      <c r="E14" s="13">
        <v>0</v>
      </c>
      <c r="F14" s="13">
        <v>0</v>
      </c>
      <c r="G14" s="13">
        <v>0</v>
      </c>
      <c r="H14" s="13">
        <v>0</v>
      </c>
      <c r="I14" s="13">
        <v>0</v>
      </c>
      <c r="J14" s="13">
        <v>0</v>
      </c>
      <c r="K14" s="13">
        <v>0</v>
      </c>
      <c r="L14" s="13">
        <v>0</v>
      </c>
      <c r="M14" s="63">
        <f t="shared" si="1"/>
        <v>0</v>
      </c>
    </row>
    <row r="15" spans="1:14" ht="57.75" customHeight="1" x14ac:dyDescent="0.35">
      <c r="A15" s="5" t="s">
        <v>7</v>
      </c>
      <c r="B15" s="13">
        <v>0</v>
      </c>
      <c r="C15" s="13">
        <v>0</v>
      </c>
      <c r="D15" s="13">
        <v>0</v>
      </c>
      <c r="E15" s="13">
        <v>0</v>
      </c>
      <c r="F15" s="13">
        <v>0</v>
      </c>
      <c r="G15" s="13">
        <v>0</v>
      </c>
      <c r="H15" s="13">
        <v>0</v>
      </c>
      <c r="I15" s="13">
        <v>0</v>
      </c>
      <c r="J15" s="13">
        <v>0</v>
      </c>
      <c r="K15" s="13">
        <v>0</v>
      </c>
      <c r="L15" s="13">
        <v>0</v>
      </c>
      <c r="M15" s="63">
        <f t="shared" si="1"/>
        <v>0</v>
      </c>
    </row>
    <row r="16" spans="1:14" ht="43.5" x14ac:dyDescent="0.35">
      <c r="A16" s="3" t="s">
        <v>9</v>
      </c>
      <c r="B16" s="13">
        <v>0</v>
      </c>
      <c r="C16" s="13">
        <v>0</v>
      </c>
      <c r="D16" s="13">
        <v>0</v>
      </c>
      <c r="E16" s="13">
        <v>0</v>
      </c>
      <c r="F16" s="13">
        <v>0</v>
      </c>
      <c r="G16" s="13">
        <v>0</v>
      </c>
      <c r="H16" s="13">
        <v>0</v>
      </c>
      <c r="I16" s="13">
        <v>0</v>
      </c>
      <c r="J16" s="13">
        <v>0</v>
      </c>
      <c r="K16" s="13">
        <v>0</v>
      </c>
      <c r="L16" s="13">
        <v>0</v>
      </c>
      <c r="M16" s="63">
        <f t="shared" si="1"/>
        <v>0</v>
      </c>
      <c r="N16" s="23"/>
    </row>
    <row r="17" spans="1:13" ht="29" x14ac:dyDescent="0.35">
      <c r="A17" s="3" t="s">
        <v>10</v>
      </c>
      <c r="B17" s="13">
        <f>SUM(B18:B20)</f>
        <v>107</v>
      </c>
      <c r="C17" s="13">
        <f t="shared" ref="C17:L17" si="4">SUM(C18:C20)</f>
        <v>305</v>
      </c>
      <c r="D17" s="13">
        <f t="shared" si="4"/>
        <v>375</v>
      </c>
      <c r="E17" s="13">
        <f t="shared" si="4"/>
        <v>370</v>
      </c>
      <c r="F17" s="13">
        <f t="shared" si="4"/>
        <v>368</v>
      </c>
      <c r="G17" s="13">
        <f t="shared" si="4"/>
        <v>367</v>
      </c>
      <c r="H17" s="13">
        <f t="shared" si="4"/>
        <v>367</v>
      </c>
      <c r="I17" s="13">
        <f t="shared" si="4"/>
        <v>367</v>
      </c>
      <c r="J17" s="13">
        <f t="shared" si="4"/>
        <v>367</v>
      </c>
      <c r="K17" s="13">
        <f t="shared" si="4"/>
        <v>367</v>
      </c>
      <c r="L17" s="13">
        <f t="shared" si="4"/>
        <v>367</v>
      </c>
      <c r="M17" s="63">
        <f t="shared" si="1"/>
        <v>3727</v>
      </c>
    </row>
    <row r="18" spans="1:13" x14ac:dyDescent="0.35">
      <c r="A18" s="5" t="s">
        <v>5</v>
      </c>
      <c r="B18" s="13">
        <v>107</v>
      </c>
      <c r="C18" s="13">
        <v>305</v>
      </c>
      <c r="D18" s="13">
        <v>375</v>
      </c>
      <c r="E18" s="13">
        <v>370</v>
      </c>
      <c r="F18" s="13">
        <v>368</v>
      </c>
      <c r="G18" s="13">
        <v>367</v>
      </c>
      <c r="H18" s="13">
        <v>367</v>
      </c>
      <c r="I18" s="13">
        <v>367</v>
      </c>
      <c r="J18" s="13">
        <v>367</v>
      </c>
      <c r="K18" s="13">
        <v>367</v>
      </c>
      <c r="L18" s="13">
        <v>367</v>
      </c>
      <c r="M18" s="63">
        <f t="shared" si="1"/>
        <v>3727</v>
      </c>
    </row>
    <row r="19" spans="1:13" x14ac:dyDescent="0.35">
      <c r="A19" s="5" t="s">
        <v>6</v>
      </c>
      <c r="B19" s="13">
        <v>0</v>
      </c>
      <c r="C19" s="13">
        <v>0</v>
      </c>
      <c r="D19" s="13">
        <v>0</v>
      </c>
      <c r="E19" s="13">
        <v>0</v>
      </c>
      <c r="F19" s="13">
        <v>0</v>
      </c>
      <c r="G19" s="13">
        <v>0</v>
      </c>
      <c r="H19" s="13">
        <v>0</v>
      </c>
      <c r="I19" s="13">
        <v>0</v>
      </c>
      <c r="J19" s="13">
        <v>0</v>
      </c>
      <c r="K19" s="13">
        <v>0</v>
      </c>
      <c r="L19" s="13">
        <v>0</v>
      </c>
      <c r="M19" s="63">
        <f t="shared" si="1"/>
        <v>0</v>
      </c>
    </row>
    <row r="20" spans="1:13" ht="29" x14ac:dyDescent="0.35">
      <c r="A20" s="5" t="s">
        <v>7</v>
      </c>
      <c r="B20" s="13">
        <v>0</v>
      </c>
      <c r="C20" s="13">
        <v>0</v>
      </c>
      <c r="D20" s="13">
        <v>0</v>
      </c>
      <c r="E20" s="13">
        <v>0</v>
      </c>
      <c r="F20" s="13">
        <v>0</v>
      </c>
      <c r="G20" s="13">
        <v>0</v>
      </c>
      <c r="H20" s="13">
        <v>0</v>
      </c>
      <c r="I20" s="13">
        <v>0</v>
      </c>
      <c r="J20" s="13">
        <v>0</v>
      </c>
      <c r="K20" s="13">
        <v>0</v>
      </c>
      <c r="L20" s="13">
        <v>0</v>
      </c>
      <c r="M20" s="63">
        <f t="shared" si="1"/>
        <v>0</v>
      </c>
    </row>
    <row r="21" spans="1:13" ht="98.25" customHeight="1" x14ac:dyDescent="0.35">
      <c r="A21" s="5" t="s">
        <v>12</v>
      </c>
      <c r="B21" s="290" t="s">
        <v>119</v>
      </c>
      <c r="C21" s="290"/>
      <c r="D21" s="290"/>
      <c r="E21" s="290"/>
      <c r="F21" s="290"/>
      <c r="G21" s="290"/>
      <c r="H21" s="290"/>
      <c r="I21" s="290"/>
      <c r="J21" s="290"/>
      <c r="K21" s="290"/>
      <c r="L21" s="290"/>
      <c r="M21" s="290"/>
    </row>
    <row r="22" spans="1:13" ht="148.5" customHeight="1" x14ac:dyDescent="0.35">
      <c r="A22" s="5" t="s">
        <v>13</v>
      </c>
      <c r="B22" s="290" t="s">
        <v>132</v>
      </c>
      <c r="C22" s="290"/>
      <c r="D22" s="290"/>
      <c r="E22" s="290"/>
      <c r="F22" s="290"/>
      <c r="G22" s="290"/>
      <c r="H22" s="290"/>
      <c r="I22" s="290"/>
      <c r="J22" s="290"/>
      <c r="K22" s="290"/>
      <c r="L22" s="290"/>
      <c r="M22" s="290"/>
    </row>
    <row r="25" spans="1:13" x14ac:dyDescent="0.35">
      <c r="A25" s="289" t="s">
        <v>14</v>
      </c>
      <c r="B25" s="289"/>
      <c r="C25" s="289"/>
      <c r="D25" s="289"/>
      <c r="E25" s="289"/>
      <c r="F25" s="289"/>
      <c r="G25" s="289"/>
      <c r="H25" s="289"/>
      <c r="I25" s="289"/>
      <c r="J25" s="289"/>
    </row>
    <row r="26" spans="1:13" x14ac:dyDescent="0.35">
      <c r="A26" s="291" t="s">
        <v>15</v>
      </c>
      <c r="B26" s="291"/>
      <c r="C26" s="291"/>
      <c r="D26" s="291"/>
      <c r="E26" s="291"/>
      <c r="F26" s="291"/>
      <c r="G26" s="291"/>
      <c r="H26" s="291"/>
      <c r="I26" s="291"/>
      <c r="J26" s="291"/>
    </row>
    <row r="27" spans="1:13" x14ac:dyDescent="0.35">
      <c r="A27" s="290" t="s">
        <v>16</v>
      </c>
      <c r="B27" s="290"/>
      <c r="C27" s="6">
        <v>0</v>
      </c>
      <c r="D27" s="5">
        <v>1</v>
      </c>
      <c r="E27" s="5">
        <v>2</v>
      </c>
      <c r="F27" s="5">
        <v>3</v>
      </c>
      <c r="G27" s="5">
        <v>5</v>
      </c>
      <c r="H27" s="5">
        <v>10</v>
      </c>
      <c r="I27" s="292" t="s">
        <v>3</v>
      </c>
      <c r="J27" s="292"/>
    </row>
    <row r="28" spans="1:13" ht="43.5" x14ac:dyDescent="0.35">
      <c r="A28" s="33" t="s">
        <v>17</v>
      </c>
      <c r="B28" s="5" t="s">
        <v>20</v>
      </c>
      <c r="C28" s="34">
        <v>0</v>
      </c>
      <c r="D28" s="34">
        <v>0</v>
      </c>
      <c r="E28" s="34">
        <v>0</v>
      </c>
      <c r="F28" s="34">
        <v>0</v>
      </c>
      <c r="G28" s="34">
        <v>0</v>
      </c>
      <c r="H28" s="34">
        <v>0</v>
      </c>
      <c r="I28" s="290">
        <f>SUM(C28:H28)</f>
        <v>0</v>
      </c>
      <c r="J28" s="290"/>
    </row>
    <row r="29" spans="1:13" ht="87" x14ac:dyDescent="0.35">
      <c r="A29" s="33" t="s">
        <v>18</v>
      </c>
      <c r="B29" s="5" t="s">
        <v>21</v>
      </c>
      <c r="C29" s="34">
        <v>0</v>
      </c>
      <c r="D29" s="34">
        <v>0</v>
      </c>
      <c r="E29" s="34">
        <v>0</v>
      </c>
      <c r="F29" s="34">
        <v>0</v>
      </c>
      <c r="G29" s="34">
        <v>0</v>
      </c>
      <c r="H29" s="34">
        <v>0</v>
      </c>
      <c r="I29" s="290">
        <f t="shared" ref="I29:I30" si="5">SUM(C29:H29)</f>
        <v>0</v>
      </c>
      <c r="J29" s="290"/>
    </row>
    <row r="30" spans="1:13" ht="87" x14ac:dyDescent="0.35">
      <c r="A30" s="33" t="s">
        <v>19</v>
      </c>
      <c r="B30" s="7" t="s">
        <v>22</v>
      </c>
      <c r="C30" s="34">
        <v>0</v>
      </c>
      <c r="D30" s="34">
        <v>0</v>
      </c>
      <c r="E30" s="34">
        <v>0</v>
      </c>
      <c r="F30" s="34">
        <v>0</v>
      </c>
      <c r="G30" s="34">
        <v>0</v>
      </c>
      <c r="H30" s="34">
        <v>0</v>
      </c>
      <c r="I30" s="290">
        <f t="shared" si="5"/>
        <v>0</v>
      </c>
      <c r="J30" s="290"/>
    </row>
    <row r="31" spans="1:13" ht="126" x14ac:dyDescent="0.35">
      <c r="A31" s="8"/>
      <c r="B31" s="49" t="s">
        <v>198</v>
      </c>
      <c r="C31" s="34">
        <v>107</v>
      </c>
      <c r="D31" s="34">
        <v>252</v>
      </c>
      <c r="E31" s="34">
        <v>248</v>
      </c>
      <c r="F31" s="34">
        <v>243</v>
      </c>
      <c r="G31" s="34">
        <v>240</v>
      </c>
      <c r="H31" s="34">
        <v>240</v>
      </c>
      <c r="I31" s="290">
        <v>2530</v>
      </c>
      <c r="J31" s="290"/>
    </row>
    <row r="32" spans="1:13" ht="43.5" x14ac:dyDescent="0.35">
      <c r="A32" s="290" t="s">
        <v>24</v>
      </c>
      <c r="B32" s="5" t="s">
        <v>20</v>
      </c>
      <c r="C32" s="290"/>
      <c r="D32" s="290"/>
      <c r="E32" s="290"/>
      <c r="F32" s="290"/>
      <c r="G32" s="290"/>
      <c r="H32" s="290"/>
      <c r="I32" s="290"/>
      <c r="J32" s="290"/>
    </row>
    <row r="33" spans="1:10" ht="87" x14ac:dyDescent="0.35">
      <c r="A33" s="290"/>
      <c r="B33" s="5" t="s">
        <v>21</v>
      </c>
      <c r="C33" s="290"/>
      <c r="D33" s="290"/>
      <c r="E33" s="290"/>
      <c r="F33" s="290"/>
      <c r="G33" s="290"/>
      <c r="H33" s="290"/>
      <c r="I33" s="290"/>
      <c r="J33" s="290"/>
    </row>
    <row r="34" spans="1:10" ht="87" x14ac:dyDescent="0.35">
      <c r="A34" s="290"/>
      <c r="B34" s="7" t="s">
        <v>25</v>
      </c>
      <c r="C34" s="290"/>
      <c r="D34" s="290"/>
      <c r="E34" s="290"/>
      <c r="F34" s="290"/>
      <c r="G34" s="290"/>
      <c r="H34" s="290"/>
      <c r="I34" s="290"/>
      <c r="J34" s="290"/>
    </row>
    <row r="35" spans="1:10" ht="29" x14ac:dyDescent="0.35">
      <c r="A35" s="290"/>
      <c r="B35" s="5" t="s">
        <v>23</v>
      </c>
      <c r="C35" s="33"/>
      <c r="D35" s="33"/>
      <c r="E35" s="33"/>
      <c r="F35" s="33"/>
      <c r="G35" s="33"/>
      <c r="H35" s="33"/>
      <c r="I35" s="290"/>
      <c r="J35" s="290"/>
    </row>
    <row r="36" spans="1:10" ht="87" x14ac:dyDescent="0.35">
      <c r="A36" s="290" t="s">
        <v>26</v>
      </c>
      <c r="B36" s="5" t="s">
        <v>22</v>
      </c>
      <c r="C36" s="294"/>
      <c r="D36" s="295"/>
      <c r="E36" s="295"/>
      <c r="F36" s="295"/>
      <c r="G36" s="295"/>
      <c r="H36" s="295"/>
      <c r="I36" s="295"/>
      <c r="J36" s="296"/>
    </row>
    <row r="37" spans="1:10" ht="29" x14ac:dyDescent="0.35">
      <c r="A37" s="290"/>
      <c r="B37" s="5" t="s">
        <v>23</v>
      </c>
      <c r="C37" s="33"/>
      <c r="D37" s="33"/>
      <c r="E37" s="33"/>
      <c r="F37" s="33"/>
      <c r="G37" s="33"/>
      <c r="H37" s="33"/>
      <c r="I37" s="290"/>
      <c r="J37" s="290"/>
    </row>
    <row r="38" spans="1:10" ht="43.5" x14ac:dyDescent="0.35">
      <c r="A38" s="33" t="s">
        <v>13</v>
      </c>
      <c r="B38" s="294" t="s">
        <v>197</v>
      </c>
      <c r="C38" s="295"/>
      <c r="D38" s="295"/>
      <c r="E38" s="295"/>
      <c r="F38" s="295"/>
      <c r="G38" s="295"/>
      <c r="H38" s="295"/>
      <c r="I38" s="295"/>
      <c r="J38" s="296"/>
    </row>
  </sheetData>
  <mergeCells count="22">
    <mergeCell ref="I30:J30"/>
    <mergeCell ref="A1:M1"/>
    <mergeCell ref="A2:A3"/>
    <mergeCell ref="B2:M2"/>
    <mergeCell ref="B21:M21"/>
    <mergeCell ref="B22:M22"/>
    <mergeCell ref="A25:J25"/>
    <mergeCell ref="A26:J26"/>
    <mergeCell ref="A27:B27"/>
    <mergeCell ref="I27:J27"/>
    <mergeCell ref="I28:J28"/>
    <mergeCell ref="I29:J29"/>
    <mergeCell ref="A36:A37"/>
    <mergeCell ref="C36:J36"/>
    <mergeCell ref="I37:J37"/>
    <mergeCell ref="B38:J38"/>
    <mergeCell ref="I31:J31"/>
    <mergeCell ref="A32:A35"/>
    <mergeCell ref="C32:J32"/>
    <mergeCell ref="C33:J33"/>
    <mergeCell ref="C34:J34"/>
    <mergeCell ref="I35:J35"/>
  </mergeCells>
  <pageMargins left="0.7" right="0.7" top="0.75" bottom="0.75" header="0.3" footer="0.3"/>
  <pageSetup paperSize="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workbookViewId="0">
      <selection activeCell="C36" sqref="C36:J36"/>
    </sheetView>
  </sheetViews>
  <sheetFormatPr defaultRowHeight="14.5" x14ac:dyDescent="0.35"/>
  <cols>
    <col min="1" max="1" width="25.7265625" customWidth="1"/>
    <col min="2" max="3" width="9.1796875" customWidth="1"/>
    <col min="13" max="13" width="19.7265625" customWidth="1"/>
  </cols>
  <sheetData>
    <row r="1" spans="1:14" x14ac:dyDescent="0.35">
      <c r="A1" s="289" t="s">
        <v>0</v>
      </c>
      <c r="B1" s="289"/>
      <c r="C1" s="289"/>
      <c r="D1" s="289"/>
      <c r="E1" s="289"/>
      <c r="F1" s="289"/>
      <c r="G1" s="289"/>
      <c r="H1" s="289"/>
      <c r="I1" s="289"/>
      <c r="J1" s="289"/>
      <c r="K1" s="289"/>
      <c r="L1" s="289"/>
      <c r="M1" s="289"/>
    </row>
    <row r="2" spans="1:14" x14ac:dyDescent="0.35">
      <c r="A2" s="290" t="s">
        <v>1</v>
      </c>
      <c r="B2" s="291" t="s">
        <v>2</v>
      </c>
      <c r="C2" s="291"/>
      <c r="D2" s="291"/>
      <c r="E2" s="291"/>
      <c r="F2" s="291"/>
      <c r="G2" s="291"/>
      <c r="H2" s="291"/>
      <c r="I2" s="291"/>
      <c r="J2" s="291"/>
      <c r="K2" s="291"/>
      <c r="L2" s="291"/>
      <c r="M2" s="291"/>
    </row>
    <row r="3" spans="1:14" x14ac:dyDescent="0.35">
      <c r="A3" s="290"/>
      <c r="B3" s="1">
        <v>0</v>
      </c>
      <c r="C3" s="1">
        <v>1</v>
      </c>
      <c r="D3" s="1">
        <v>2</v>
      </c>
      <c r="E3" s="1">
        <v>3</v>
      </c>
      <c r="F3" s="1">
        <v>4</v>
      </c>
      <c r="G3" s="1">
        <v>5</v>
      </c>
      <c r="H3" s="1">
        <v>6</v>
      </c>
      <c r="I3" s="1">
        <v>7</v>
      </c>
      <c r="J3" s="1">
        <v>8</v>
      </c>
      <c r="K3" s="1">
        <v>9</v>
      </c>
      <c r="L3" s="1">
        <v>10</v>
      </c>
      <c r="M3" s="2" t="s">
        <v>3</v>
      </c>
    </row>
    <row r="4" spans="1:14" ht="31.5" customHeight="1" x14ac:dyDescent="0.35">
      <c r="A4" s="3" t="s">
        <v>4</v>
      </c>
      <c r="B4" s="59">
        <f>SUM(B5:B7)</f>
        <v>0</v>
      </c>
      <c r="C4" s="63">
        <f t="shared" ref="C4:L4" si="0">SUM(C5:C7)</f>
        <v>0</v>
      </c>
      <c r="D4" s="63">
        <f t="shared" si="0"/>
        <v>0</v>
      </c>
      <c r="E4" s="63">
        <f t="shared" si="0"/>
        <v>0</v>
      </c>
      <c r="F4" s="63">
        <f t="shared" si="0"/>
        <v>0</v>
      </c>
      <c r="G4" s="63">
        <f t="shared" si="0"/>
        <v>0</v>
      </c>
      <c r="H4" s="63">
        <f t="shared" si="0"/>
        <v>0</v>
      </c>
      <c r="I4" s="63">
        <f t="shared" si="0"/>
        <v>0</v>
      </c>
      <c r="J4" s="63">
        <f t="shared" si="0"/>
        <v>0</v>
      </c>
      <c r="K4" s="63">
        <f t="shared" si="0"/>
        <v>0</v>
      </c>
      <c r="L4" s="63">
        <f t="shared" si="0"/>
        <v>0</v>
      </c>
      <c r="M4" s="63">
        <f>SUM(B4:L4)</f>
        <v>0</v>
      </c>
    </row>
    <row r="5" spans="1:14" ht="23.25" customHeight="1" x14ac:dyDescent="0.35">
      <c r="A5" s="5" t="s">
        <v>5</v>
      </c>
      <c r="B5" s="59">
        <v>0</v>
      </c>
      <c r="C5" s="59">
        <v>0</v>
      </c>
      <c r="D5" s="59">
        <v>0</v>
      </c>
      <c r="E5" s="59">
        <v>0</v>
      </c>
      <c r="F5" s="59">
        <v>0</v>
      </c>
      <c r="G5" s="59">
        <v>0</v>
      </c>
      <c r="H5" s="59">
        <v>0</v>
      </c>
      <c r="I5" s="59">
        <v>0</v>
      </c>
      <c r="J5" s="59">
        <v>0</v>
      </c>
      <c r="K5" s="59">
        <v>0</v>
      </c>
      <c r="L5" s="59">
        <v>0</v>
      </c>
      <c r="M5" s="63">
        <f t="shared" ref="M5:M20" si="1">SUM(B5:L5)</f>
        <v>0</v>
      </c>
    </row>
    <row r="6" spans="1:14" x14ac:dyDescent="0.35">
      <c r="A6" s="5" t="s">
        <v>6</v>
      </c>
      <c r="B6" s="59">
        <v>0</v>
      </c>
      <c r="C6" s="59">
        <v>0</v>
      </c>
      <c r="D6" s="59">
        <v>0</v>
      </c>
      <c r="E6" s="59">
        <v>0</v>
      </c>
      <c r="F6" s="59">
        <v>0</v>
      </c>
      <c r="G6" s="59">
        <v>0</v>
      </c>
      <c r="H6" s="59">
        <v>0</v>
      </c>
      <c r="I6" s="59">
        <v>0</v>
      </c>
      <c r="J6" s="59">
        <v>0</v>
      </c>
      <c r="K6" s="59">
        <v>0</v>
      </c>
      <c r="L6" s="59">
        <v>0</v>
      </c>
      <c r="M6" s="63">
        <f t="shared" si="1"/>
        <v>0</v>
      </c>
    </row>
    <row r="7" spans="1:14" ht="51" customHeight="1" x14ac:dyDescent="0.35">
      <c r="A7" s="5" t="s">
        <v>7</v>
      </c>
      <c r="B7" s="59">
        <v>0</v>
      </c>
      <c r="C7" s="59">
        <v>0</v>
      </c>
      <c r="D7" s="59">
        <v>0</v>
      </c>
      <c r="E7" s="59">
        <v>0</v>
      </c>
      <c r="F7" s="59">
        <v>0</v>
      </c>
      <c r="G7" s="59">
        <v>0</v>
      </c>
      <c r="H7" s="59">
        <v>0</v>
      </c>
      <c r="I7" s="59">
        <v>0</v>
      </c>
      <c r="J7" s="59">
        <v>0</v>
      </c>
      <c r="K7" s="59">
        <v>0</v>
      </c>
      <c r="L7" s="59">
        <v>0</v>
      </c>
      <c r="M7" s="63">
        <f t="shared" si="1"/>
        <v>0</v>
      </c>
    </row>
    <row r="8" spans="1:14" ht="32.25" customHeight="1" x14ac:dyDescent="0.35">
      <c r="A8" s="3" t="s">
        <v>8</v>
      </c>
      <c r="B8" s="59">
        <f>SUM(B9:B11)</f>
        <v>0.315</v>
      </c>
      <c r="C8" s="59">
        <f t="shared" ref="C8:L8" si="2">SUM(C9:C11)</f>
        <v>0.13400000000000001</v>
      </c>
      <c r="D8" s="59">
        <f t="shared" si="2"/>
        <v>0.13400000000000001</v>
      </c>
      <c r="E8" s="59">
        <f t="shared" si="2"/>
        <v>0.13400000000000001</v>
      </c>
      <c r="F8" s="59">
        <f t="shared" si="2"/>
        <v>0.13400000000000001</v>
      </c>
      <c r="G8" s="59">
        <f t="shared" si="2"/>
        <v>0.13400000000000001</v>
      </c>
      <c r="H8" s="59">
        <f t="shared" si="2"/>
        <v>0.13400000000000001</v>
      </c>
      <c r="I8" s="59">
        <f t="shared" si="2"/>
        <v>0.13300000000000001</v>
      </c>
      <c r="J8" s="59">
        <f t="shared" si="2"/>
        <v>0.13300000000000001</v>
      </c>
      <c r="K8" s="59">
        <f t="shared" si="2"/>
        <v>0.13300000000000001</v>
      </c>
      <c r="L8" s="59">
        <f t="shared" si="2"/>
        <v>0.98299999999999998</v>
      </c>
      <c r="M8" s="63">
        <f t="shared" si="1"/>
        <v>2.5009999999999999</v>
      </c>
      <c r="N8" s="23"/>
    </row>
    <row r="9" spans="1:14" ht="18" customHeight="1" x14ac:dyDescent="0.35">
      <c r="A9" s="5" t="s">
        <v>5</v>
      </c>
      <c r="B9" s="75">
        <v>0.315</v>
      </c>
      <c r="C9" s="75">
        <v>0.13400000000000001</v>
      </c>
      <c r="D9" s="75">
        <v>0.13400000000000001</v>
      </c>
      <c r="E9" s="75">
        <v>0.13400000000000001</v>
      </c>
      <c r="F9" s="75">
        <v>0.13400000000000001</v>
      </c>
      <c r="G9" s="75">
        <v>0.13400000000000001</v>
      </c>
      <c r="H9" s="75">
        <v>0.13400000000000001</v>
      </c>
      <c r="I9" s="75">
        <v>0.13300000000000001</v>
      </c>
      <c r="J9" s="75">
        <v>0.13300000000000001</v>
      </c>
      <c r="K9" s="75">
        <v>0.13300000000000001</v>
      </c>
      <c r="L9" s="75">
        <v>0.98299999999999998</v>
      </c>
      <c r="M9" s="63">
        <f t="shared" si="1"/>
        <v>2.5009999999999999</v>
      </c>
    </row>
    <row r="10" spans="1:14" x14ac:dyDescent="0.35">
      <c r="A10" s="5" t="s">
        <v>6</v>
      </c>
      <c r="B10" s="59">
        <v>0</v>
      </c>
      <c r="C10" s="59">
        <v>0</v>
      </c>
      <c r="D10" s="59">
        <v>0</v>
      </c>
      <c r="E10" s="59">
        <v>0</v>
      </c>
      <c r="F10" s="59">
        <v>0</v>
      </c>
      <c r="G10" s="59">
        <v>0</v>
      </c>
      <c r="H10" s="59">
        <v>0</v>
      </c>
      <c r="I10" s="59">
        <v>0</v>
      </c>
      <c r="J10" s="59">
        <v>0</v>
      </c>
      <c r="K10" s="59">
        <v>0</v>
      </c>
      <c r="L10" s="59">
        <v>0</v>
      </c>
      <c r="M10" s="63">
        <f t="shared" si="1"/>
        <v>0</v>
      </c>
    </row>
    <row r="11" spans="1:14" ht="42" customHeight="1" x14ac:dyDescent="0.35">
      <c r="A11" s="5" t="s">
        <v>7</v>
      </c>
      <c r="B11" s="59">
        <v>0</v>
      </c>
      <c r="C11" s="59">
        <v>0</v>
      </c>
      <c r="D11" s="59">
        <v>0</v>
      </c>
      <c r="E11" s="59">
        <v>0</v>
      </c>
      <c r="F11" s="59">
        <v>0</v>
      </c>
      <c r="G11" s="59">
        <v>0</v>
      </c>
      <c r="H11" s="59">
        <v>0</v>
      </c>
      <c r="I11" s="59">
        <v>0</v>
      </c>
      <c r="J11" s="59">
        <v>0</v>
      </c>
      <c r="K11" s="59">
        <v>0</v>
      </c>
      <c r="L11" s="59">
        <v>0</v>
      </c>
      <c r="M11" s="63">
        <f t="shared" si="1"/>
        <v>0</v>
      </c>
    </row>
    <row r="12" spans="1:14" x14ac:dyDescent="0.35">
      <c r="A12" s="3" t="s">
        <v>11</v>
      </c>
      <c r="B12" s="59">
        <f>SUM(B13:B15)</f>
        <v>-0.315</v>
      </c>
      <c r="C12" s="59">
        <f t="shared" ref="C12:L12" si="3">SUM(C13:C15)</f>
        <v>-0.13400000000000001</v>
      </c>
      <c r="D12" s="59">
        <f t="shared" si="3"/>
        <v>-0.13400000000000001</v>
      </c>
      <c r="E12" s="59">
        <f t="shared" si="3"/>
        <v>-0.13400000000000001</v>
      </c>
      <c r="F12" s="59">
        <f t="shared" si="3"/>
        <v>-0.13400000000000001</v>
      </c>
      <c r="G12" s="59">
        <f t="shared" si="3"/>
        <v>-0.13400000000000001</v>
      </c>
      <c r="H12" s="59">
        <f t="shared" si="3"/>
        <v>-0.13400000000000001</v>
      </c>
      <c r="I12" s="59">
        <f t="shared" si="3"/>
        <v>-0.13300000000000001</v>
      </c>
      <c r="J12" s="59">
        <f t="shared" si="3"/>
        <v>-0.13300000000000001</v>
      </c>
      <c r="K12" s="59">
        <f t="shared" si="3"/>
        <v>-0.13300000000000001</v>
      </c>
      <c r="L12" s="59">
        <f t="shared" si="3"/>
        <v>-0.98299999999999998</v>
      </c>
      <c r="M12" s="63">
        <f t="shared" si="1"/>
        <v>-2.5009999999999999</v>
      </c>
    </row>
    <row r="13" spans="1:14" x14ac:dyDescent="0.35">
      <c r="A13" s="5" t="s">
        <v>5</v>
      </c>
      <c r="B13" s="75">
        <v>-0.315</v>
      </c>
      <c r="C13" s="75">
        <v>-0.13400000000000001</v>
      </c>
      <c r="D13" s="75">
        <v>-0.13400000000000001</v>
      </c>
      <c r="E13" s="75">
        <v>-0.13400000000000001</v>
      </c>
      <c r="F13" s="75">
        <v>-0.13400000000000001</v>
      </c>
      <c r="G13" s="75">
        <v>-0.13400000000000001</v>
      </c>
      <c r="H13" s="75">
        <v>-0.13400000000000001</v>
      </c>
      <c r="I13" s="75">
        <v>-0.13300000000000001</v>
      </c>
      <c r="J13" s="75">
        <v>-0.13300000000000001</v>
      </c>
      <c r="K13" s="75">
        <v>-0.13300000000000001</v>
      </c>
      <c r="L13" s="75">
        <v>-0.98299999999999998</v>
      </c>
      <c r="M13" s="63">
        <f t="shared" si="1"/>
        <v>-2.5009999999999999</v>
      </c>
    </row>
    <row r="14" spans="1:14" x14ac:dyDescent="0.35">
      <c r="A14" s="5" t="s">
        <v>6</v>
      </c>
      <c r="B14" s="59">
        <v>0</v>
      </c>
      <c r="C14" s="59">
        <v>0</v>
      </c>
      <c r="D14" s="59">
        <v>0</v>
      </c>
      <c r="E14" s="59">
        <v>0</v>
      </c>
      <c r="F14" s="59">
        <v>0</v>
      </c>
      <c r="G14" s="59">
        <v>0</v>
      </c>
      <c r="H14" s="59">
        <v>0</v>
      </c>
      <c r="I14" s="59">
        <v>0</v>
      </c>
      <c r="J14" s="59">
        <v>0</v>
      </c>
      <c r="K14" s="59">
        <v>0</v>
      </c>
      <c r="L14" s="59">
        <v>0</v>
      </c>
      <c r="M14" s="63">
        <f t="shared" si="1"/>
        <v>0</v>
      </c>
    </row>
    <row r="15" spans="1:14" ht="57.75" customHeight="1" x14ac:dyDescent="0.35">
      <c r="A15" s="5" t="s">
        <v>7</v>
      </c>
      <c r="B15" s="59">
        <v>0</v>
      </c>
      <c r="C15" s="59">
        <v>0</v>
      </c>
      <c r="D15" s="59">
        <v>0</v>
      </c>
      <c r="E15" s="59">
        <v>0</v>
      </c>
      <c r="F15" s="59">
        <v>0</v>
      </c>
      <c r="G15" s="59">
        <v>0</v>
      </c>
      <c r="H15" s="59">
        <v>0</v>
      </c>
      <c r="I15" s="59">
        <v>0</v>
      </c>
      <c r="J15" s="59">
        <v>0</v>
      </c>
      <c r="K15" s="59">
        <v>0</v>
      </c>
      <c r="L15" s="59">
        <v>0</v>
      </c>
      <c r="M15" s="63">
        <f t="shared" si="1"/>
        <v>0</v>
      </c>
    </row>
    <row r="16" spans="1:14" ht="43.5" x14ac:dyDescent="0.35">
      <c r="A16" s="3" t="s">
        <v>9</v>
      </c>
      <c r="B16" s="59">
        <v>1.7350000000000001</v>
      </c>
      <c r="C16" s="59">
        <v>0</v>
      </c>
      <c r="D16" s="59">
        <v>0</v>
      </c>
      <c r="E16" s="59">
        <v>0</v>
      </c>
      <c r="F16" s="59">
        <v>0</v>
      </c>
      <c r="G16" s="59">
        <v>0</v>
      </c>
      <c r="H16" s="59">
        <v>0</v>
      </c>
      <c r="I16" s="59">
        <v>0</v>
      </c>
      <c r="J16" s="59">
        <v>0</v>
      </c>
      <c r="K16" s="59">
        <v>0</v>
      </c>
      <c r="L16" s="59">
        <v>0</v>
      </c>
      <c r="M16" s="63">
        <f t="shared" si="1"/>
        <v>1.7350000000000001</v>
      </c>
      <c r="N16" s="23"/>
    </row>
    <row r="17" spans="1:13" ht="29" x14ac:dyDescent="0.35">
      <c r="A17" s="3" t="s">
        <v>10</v>
      </c>
      <c r="B17" s="59">
        <f>SUM(B18:B20)</f>
        <v>0</v>
      </c>
      <c r="C17" s="59">
        <f t="shared" ref="C17:L17" si="4">SUM(C18:C20)</f>
        <v>0</v>
      </c>
      <c r="D17" s="59">
        <f t="shared" si="4"/>
        <v>0</v>
      </c>
      <c r="E17" s="59">
        <f t="shared" si="4"/>
        <v>0</v>
      </c>
      <c r="F17" s="59">
        <f t="shared" si="4"/>
        <v>0</v>
      </c>
      <c r="G17" s="59">
        <f t="shared" si="4"/>
        <v>0</v>
      </c>
      <c r="H17" s="59">
        <f t="shared" si="4"/>
        <v>0</v>
      </c>
      <c r="I17" s="59">
        <f t="shared" si="4"/>
        <v>0</v>
      </c>
      <c r="J17" s="59">
        <f t="shared" si="4"/>
        <v>0</v>
      </c>
      <c r="K17" s="59">
        <f t="shared" si="4"/>
        <v>0</v>
      </c>
      <c r="L17" s="59">
        <f t="shared" si="4"/>
        <v>0</v>
      </c>
      <c r="M17" s="63">
        <f t="shared" si="1"/>
        <v>0</v>
      </c>
    </row>
    <row r="18" spans="1:13" x14ac:dyDescent="0.35">
      <c r="A18" s="5" t="s">
        <v>5</v>
      </c>
      <c r="B18" s="59">
        <v>0</v>
      </c>
      <c r="C18" s="59">
        <v>0</v>
      </c>
      <c r="D18" s="59">
        <v>0</v>
      </c>
      <c r="E18" s="59">
        <v>0</v>
      </c>
      <c r="F18" s="59">
        <v>0</v>
      </c>
      <c r="G18" s="59">
        <v>0</v>
      </c>
      <c r="H18" s="59">
        <v>0</v>
      </c>
      <c r="I18" s="59">
        <v>0</v>
      </c>
      <c r="J18" s="59">
        <v>0</v>
      </c>
      <c r="K18" s="59">
        <v>0</v>
      </c>
      <c r="L18" s="59">
        <v>0</v>
      </c>
      <c r="M18" s="63">
        <f t="shared" si="1"/>
        <v>0</v>
      </c>
    </row>
    <row r="19" spans="1:13" x14ac:dyDescent="0.35">
      <c r="A19" s="5" t="s">
        <v>6</v>
      </c>
      <c r="B19" s="59">
        <v>0</v>
      </c>
      <c r="C19" s="59">
        <v>0</v>
      </c>
      <c r="D19" s="59">
        <v>0</v>
      </c>
      <c r="E19" s="59">
        <v>0</v>
      </c>
      <c r="F19" s="59">
        <v>0</v>
      </c>
      <c r="G19" s="59">
        <v>0</v>
      </c>
      <c r="H19" s="59">
        <v>0</v>
      </c>
      <c r="I19" s="59">
        <v>0</v>
      </c>
      <c r="J19" s="59">
        <v>0</v>
      </c>
      <c r="K19" s="59">
        <v>0</v>
      </c>
      <c r="L19" s="59">
        <v>0</v>
      </c>
      <c r="M19" s="63">
        <f t="shared" si="1"/>
        <v>0</v>
      </c>
    </row>
    <row r="20" spans="1:13" ht="29" x14ac:dyDescent="0.35">
      <c r="A20" s="5" t="s">
        <v>7</v>
      </c>
      <c r="B20" s="59">
        <v>0</v>
      </c>
      <c r="C20" s="59">
        <v>0</v>
      </c>
      <c r="D20" s="59">
        <v>0</v>
      </c>
      <c r="E20" s="59">
        <v>0</v>
      </c>
      <c r="F20" s="59">
        <v>0</v>
      </c>
      <c r="G20" s="59">
        <v>0</v>
      </c>
      <c r="H20" s="59">
        <v>0</v>
      </c>
      <c r="I20" s="59">
        <v>0</v>
      </c>
      <c r="J20" s="59">
        <v>0</v>
      </c>
      <c r="K20" s="59">
        <v>0</v>
      </c>
      <c r="L20" s="59">
        <v>0</v>
      </c>
      <c r="M20" s="63">
        <f t="shared" si="1"/>
        <v>0</v>
      </c>
    </row>
    <row r="21" spans="1:13" ht="128.25" customHeight="1" x14ac:dyDescent="0.35">
      <c r="A21" s="5" t="s">
        <v>12</v>
      </c>
      <c r="B21" s="290" t="s">
        <v>269</v>
      </c>
      <c r="C21" s="290"/>
      <c r="D21" s="290"/>
      <c r="E21" s="290"/>
      <c r="F21" s="290"/>
      <c r="G21" s="290"/>
      <c r="H21" s="290"/>
      <c r="I21" s="290"/>
      <c r="J21" s="290"/>
      <c r="K21" s="290"/>
      <c r="L21" s="290"/>
      <c r="M21" s="290"/>
    </row>
    <row r="22" spans="1:13" ht="148.5" customHeight="1" x14ac:dyDescent="0.35">
      <c r="A22" s="5" t="s">
        <v>13</v>
      </c>
      <c r="B22" s="290" t="s">
        <v>268</v>
      </c>
      <c r="C22" s="290"/>
      <c r="D22" s="290"/>
      <c r="E22" s="290"/>
      <c r="F22" s="290"/>
      <c r="G22" s="290"/>
      <c r="H22" s="290"/>
      <c r="I22" s="290"/>
      <c r="J22" s="290"/>
      <c r="K22" s="290"/>
      <c r="L22" s="290"/>
      <c r="M22" s="290"/>
    </row>
    <row r="25" spans="1:13" x14ac:dyDescent="0.35">
      <c r="A25" s="289" t="s">
        <v>14</v>
      </c>
      <c r="B25" s="289"/>
      <c r="C25" s="289"/>
      <c r="D25" s="289"/>
      <c r="E25" s="289"/>
      <c r="F25" s="289"/>
      <c r="G25" s="289"/>
      <c r="H25" s="289"/>
      <c r="I25" s="289"/>
      <c r="J25" s="289"/>
    </row>
    <row r="26" spans="1:13" x14ac:dyDescent="0.35">
      <c r="A26" s="291" t="s">
        <v>15</v>
      </c>
      <c r="B26" s="291"/>
      <c r="C26" s="291"/>
      <c r="D26" s="291"/>
      <c r="E26" s="291"/>
      <c r="F26" s="291"/>
      <c r="G26" s="291"/>
      <c r="H26" s="291"/>
      <c r="I26" s="291"/>
      <c r="J26" s="291"/>
    </row>
    <row r="27" spans="1:13" x14ac:dyDescent="0.35">
      <c r="A27" s="290" t="s">
        <v>16</v>
      </c>
      <c r="B27" s="290"/>
      <c r="C27" s="6">
        <v>0</v>
      </c>
      <c r="D27" s="5">
        <v>1</v>
      </c>
      <c r="E27" s="5">
        <v>2</v>
      </c>
      <c r="F27" s="5">
        <v>3</v>
      </c>
      <c r="G27" s="5">
        <v>5</v>
      </c>
      <c r="H27" s="5">
        <v>10</v>
      </c>
      <c r="I27" s="292" t="s">
        <v>3</v>
      </c>
      <c r="J27" s="292"/>
    </row>
    <row r="28" spans="1:13" ht="43.5" x14ac:dyDescent="0.35">
      <c r="A28" s="58" t="s">
        <v>17</v>
      </c>
      <c r="B28" s="5" t="s">
        <v>20</v>
      </c>
      <c r="C28" s="58">
        <v>0</v>
      </c>
      <c r="D28" s="58">
        <v>0</v>
      </c>
      <c r="E28" s="58">
        <v>0</v>
      </c>
      <c r="F28" s="58">
        <v>0</v>
      </c>
      <c r="G28" s="58">
        <v>0</v>
      </c>
      <c r="H28" s="58">
        <v>0</v>
      </c>
      <c r="I28" s="290">
        <f>SUM(C28:H28)</f>
        <v>0</v>
      </c>
      <c r="J28" s="290"/>
    </row>
    <row r="29" spans="1:13" ht="87" x14ac:dyDescent="0.35">
      <c r="A29" s="58" t="s">
        <v>18</v>
      </c>
      <c r="B29" s="5" t="s">
        <v>21</v>
      </c>
      <c r="C29" s="58">
        <v>0</v>
      </c>
      <c r="D29" s="58">
        <v>0</v>
      </c>
      <c r="E29" s="58">
        <v>0</v>
      </c>
      <c r="F29" s="58">
        <v>0</v>
      </c>
      <c r="G29" s="58">
        <v>0</v>
      </c>
      <c r="H29" s="58">
        <v>0</v>
      </c>
      <c r="I29" s="290">
        <f t="shared" ref="I29:I30" si="5">SUM(C29:H29)</f>
        <v>0</v>
      </c>
      <c r="J29" s="290"/>
    </row>
    <row r="30" spans="1:13" ht="87" x14ac:dyDescent="0.35">
      <c r="A30" s="58" t="s">
        <v>19</v>
      </c>
      <c r="B30" s="7" t="s">
        <v>22</v>
      </c>
      <c r="C30" s="58">
        <v>0</v>
      </c>
      <c r="D30" s="58">
        <v>0</v>
      </c>
      <c r="E30" s="58">
        <v>0</v>
      </c>
      <c r="F30" s="58">
        <v>0</v>
      </c>
      <c r="G30" s="58">
        <v>0</v>
      </c>
      <c r="H30" s="58">
        <v>0</v>
      </c>
      <c r="I30" s="290">
        <f t="shared" si="5"/>
        <v>0</v>
      </c>
      <c r="J30" s="290"/>
    </row>
    <row r="31" spans="1:13" x14ac:dyDescent="0.35">
      <c r="A31" s="8"/>
      <c r="B31" s="49"/>
      <c r="C31" s="58">
        <v>0</v>
      </c>
      <c r="D31" s="58">
        <v>0</v>
      </c>
      <c r="E31" s="58">
        <v>0</v>
      </c>
      <c r="F31" s="58">
        <v>0</v>
      </c>
      <c r="G31" s="58">
        <v>0</v>
      </c>
      <c r="H31" s="58">
        <v>0</v>
      </c>
      <c r="I31" s="290">
        <v>0</v>
      </c>
      <c r="J31" s="290"/>
    </row>
    <row r="32" spans="1:13" ht="43.5" x14ac:dyDescent="0.35">
      <c r="A32" s="290" t="s">
        <v>24</v>
      </c>
      <c r="B32" s="5" t="s">
        <v>20</v>
      </c>
      <c r="C32" s="300" t="s">
        <v>267</v>
      </c>
      <c r="D32" s="301"/>
      <c r="E32" s="301"/>
      <c r="F32" s="301"/>
      <c r="G32" s="301"/>
      <c r="H32" s="301"/>
      <c r="I32" s="301"/>
      <c r="J32" s="302"/>
    </row>
    <row r="33" spans="1:10" ht="87" x14ac:dyDescent="0.35">
      <c r="A33" s="290"/>
      <c r="B33" s="5" t="s">
        <v>21</v>
      </c>
      <c r="C33" s="395"/>
      <c r="D33" s="396"/>
      <c r="E33" s="396"/>
      <c r="F33" s="396"/>
      <c r="G33" s="396"/>
      <c r="H33" s="396"/>
      <c r="I33" s="396"/>
      <c r="J33" s="397"/>
    </row>
    <row r="34" spans="1:10" ht="87" x14ac:dyDescent="0.35">
      <c r="A34" s="290"/>
      <c r="B34" s="7" t="s">
        <v>25</v>
      </c>
      <c r="C34" s="303"/>
      <c r="D34" s="304"/>
      <c r="E34" s="304"/>
      <c r="F34" s="304"/>
      <c r="G34" s="304"/>
      <c r="H34" s="304"/>
      <c r="I34" s="304"/>
      <c r="J34" s="305"/>
    </row>
    <row r="35" spans="1:10" ht="29" x14ac:dyDescent="0.35">
      <c r="A35" s="290"/>
      <c r="B35" s="5" t="s">
        <v>23</v>
      </c>
      <c r="C35" s="58"/>
      <c r="D35" s="58"/>
      <c r="E35" s="58"/>
      <c r="F35" s="58"/>
      <c r="G35" s="58"/>
      <c r="H35" s="58"/>
      <c r="I35" s="290"/>
      <c r="J35" s="290"/>
    </row>
    <row r="36" spans="1:10" ht="87" x14ac:dyDescent="0.35">
      <c r="A36" s="290" t="s">
        <v>26</v>
      </c>
      <c r="B36" s="5" t="s">
        <v>22</v>
      </c>
      <c r="C36" s="294"/>
      <c r="D36" s="295"/>
      <c r="E36" s="295"/>
      <c r="F36" s="295"/>
      <c r="G36" s="295"/>
      <c r="H36" s="295"/>
      <c r="I36" s="295"/>
      <c r="J36" s="296"/>
    </row>
    <row r="37" spans="1:10" ht="29" x14ac:dyDescent="0.35">
      <c r="A37" s="290"/>
      <c r="B37" s="5" t="s">
        <v>23</v>
      </c>
      <c r="C37" s="58"/>
      <c r="D37" s="58"/>
      <c r="E37" s="58"/>
      <c r="F37" s="58"/>
      <c r="G37" s="58"/>
      <c r="H37" s="58"/>
      <c r="I37" s="290"/>
      <c r="J37" s="290"/>
    </row>
    <row r="38" spans="1:10" ht="43.5" x14ac:dyDescent="0.35">
      <c r="A38" s="58" t="s">
        <v>13</v>
      </c>
      <c r="B38" s="294" t="s">
        <v>197</v>
      </c>
      <c r="C38" s="295"/>
      <c r="D38" s="295"/>
      <c r="E38" s="295"/>
      <c r="F38" s="295"/>
      <c r="G38" s="295"/>
      <c r="H38" s="295"/>
      <c r="I38" s="295"/>
      <c r="J38" s="296"/>
    </row>
  </sheetData>
  <mergeCells count="20">
    <mergeCell ref="I30:J30"/>
    <mergeCell ref="A1:M1"/>
    <mergeCell ref="A2:A3"/>
    <mergeCell ref="B2:M2"/>
    <mergeCell ref="B21:M21"/>
    <mergeCell ref="B22:M22"/>
    <mergeCell ref="A25:J25"/>
    <mergeCell ref="A26:J26"/>
    <mergeCell ref="A27:B27"/>
    <mergeCell ref="I27:J27"/>
    <mergeCell ref="I28:J28"/>
    <mergeCell ref="I29:J29"/>
    <mergeCell ref="A36:A37"/>
    <mergeCell ref="C36:J36"/>
    <mergeCell ref="I37:J37"/>
    <mergeCell ref="B38:J38"/>
    <mergeCell ref="I31:J31"/>
    <mergeCell ref="A32:A35"/>
    <mergeCell ref="I35:J35"/>
    <mergeCell ref="C32:J34"/>
  </mergeCells>
  <pageMargins left="0.7" right="0.7" top="0.75" bottom="0.75" header="0.3" footer="0.3"/>
  <pageSetup paperSize="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workbookViewId="0">
      <selection activeCell="C36" sqref="C36:J36"/>
    </sheetView>
  </sheetViews>
  <sheetFormatPr defaultRowHeight="14.5" x14ac:dyDescent="0.35"/>
  <cols>
    <col min="1" max="1" width="25.7265625" customWidth="1"/>
    <col min="2" max="3" width="9.1796875" customWidth="1"/>
    <col min="13" max="13" width="19.7265625" customWidth="1"/>
  </cols>
  <sheetData>
    <row r="1" spans="1:13" x14ac:dyDescent="0.35">
      <c r="A1" s="289" t="s">
        <v>0</v>
      </c>
      <c r="B1" s="289"/>
      <c r="C1" s="289"/>
      <c r="D1" s="289"/>
      <c r="E1" s="289"/>
      <c r="F1" s="289"/>
      <c r="G1" s="289"/>
      <c r="H1" s="289"/>
      <c r="I1" s="289"/>
      <c r="J1" s="289"/>
      <c r="K1" s="289"/>
      <c r="L1" s="289"/>
      <c r="M1" s="289"/>
    </row>
    <row r="2" spans="1:13" x14ac:dyDescent="0.35">
      <c r="A2" s="290" t="s">
        <v>1</v>
      </c>
      <c r="B2" s="291" t="s">
        <v>2</v>
      </c>
      <c r="C2" s="291"/>
      <c r="D2" s="291"/>
      <c r="E2" s="291"/>
      <c r="F2" s="291"/>
      <c r="G2" s="291"/>
      <c r="H2" s="291"/>
      <c r="I2" s="291"/>
      <c r="J2" s="291"/>
      <c r="K2" s="291"/>
      <c r="L2" s="291"/>
      <c r="M2" s="291"/>
    </row>
    <row r="3" spans="1:13" x14ac:dyDescent="0.35">
      <c r="A3" s="290"/>
      <c r="B3" s="1">
        <v>0</v>
      </c>
      <c r="C3" s="1">
        <v>1</v>
      </c>
      <c r="D3" s="1">
        <v>2</v>
      </c>
      <c r="E3" s="1">
        <v>3</v>
      </c>
      <c r="F3" s="1">
        <v>4</v>
      </c>
      <c r="G3" s="1">
        <v>5</v>
      </c>
      <c r="H3" s="1">
        <v>6</v>
      </c>
      <c r="I3" s="1">
        <v>7</v>
      </c>
      <c r="J3" s="1">
        <v>8</v>
      </c>
      <c r="K3" s="1">
        <v>9</v>
      </c>
      <c r="L3" s="1">
        <v>10</v>
      </c>
      <c r="M3" s="2" t="s">
        <v>3</v>
      </c>
    </row>
    <row r="4" spans="1:13" ht="31.5" customHeight="1" x14ac:dyDescent="0.35">
      <c r="A4" s="3" t="s">
        <v>4</v>
      </c>
      <c r="B4" s="13">
        <f>SUM(B5:B7)</f>
        <v>0</v>
      </c>
      <c r="C4" s="13">
        <v>0</v>
      </c>
      <c r="D4" s="13">
        <v>0</v>
      </c>
      <c r="E4" s="13">
        <v>0</v>
      </c>
      <c r="F4" s="13">
        <v>0</v>
      </c>
      <c r="G4" s="13">
        <v>0</v>
      </c>
      <c r="H4" s="13">
        <v>0</v>
      </c>
      <c r="I4" s="13">
        <v>0</v>
      </c>
      <c r="J4" s="13">
        <v>0</v>
      </c>
      <c r="K4" s="13">
        <v>0</v>
      </c>
      <c r="L4" s="13">
        <v>0</v>
      </c>
      <c r="M4" s="63">
        <f>SUM(B4:L4)</f>
        <v>0</v>
      </c>
    </row>
    <row r="5" spans="1:13" ht="23.25" customHeight="1" x14ac:dyDescent="0.35">
      <c r="A5" s="5" t="s">
        <v>5</v>
      </c>
      <c r="B5" s="13">
        <v>0</v>
      </c>
      <c r="C5" s="13">
        <v>0</v>
      </c>
      <c r="D5" s="13">
        <v>0</v>
      </c>
      <c r="E5" s="13">
        <v>0</v>
      </c>
      <c r="F5" s="13">
        <v>0</v>
      </c>
      <c r="G5" s="13">
        <v>0</v>
      </c>
      <c r="H5" s="13">
        <v>0</v>
      </c>
      <c r="I5" s="13">
        <v>0</v>
      </c>
      <c r="J5" s="13">
        <v>0</v>
      </c>
      <c r="K5" s="13">
        <v>0</v>
      </c>
      <c r="L5" s="13">
        <v>0</v>
      </c>
      <c r="M5" s="63">
        <f t="shared" ref="M5:M20" si="0">SUM(B5:L5)</f>
        <v>0</v>
      </c>
    </row>
    <row r="6" spans="1:13" x14ac:dyDescent="0.35">
      <c r="A6" s="5" t="s">
        <v>6</v>
      </c>
      <c r="B6" s="13">
        <v>0</v>
      </c>
      <c r="C6" s="13">
        <v>0</v>
      </c>
      <c r="D6" s="13">
        <v>0</v>
      </c>
      <c r="E6" s="13">
        <v>0</v>
      </c>
      <c r="F6" s="13">
        <v>0</v>
      </c>
      <c r="G6" s="13">
        <v>0</v>
      </c>
      <c r="H6" s="13">
        <v>0</v>
      </c>
      <c r="I6" s="13">
        <v>0</v>
      </c>
      <c r="J6" s="13">
        <v>0</v>
      </c>
      <c r="K6" s="13">
        <v>0</v>
      </c>
      <c r="L6" s="13">
        <v>0</v>
      </c>
      <c r="M6" s="63">
        <f t="shared" si="0"/>
        <v>0</v>
      </c>
    </row>
    <row r="7" spans="1:13" ht="51" customHeight="1" x14ac:dyDescent="0.35">
      <c r="A7" s="5" t="s">
        <v>7</v>
      </c>
      <c r="B7" s="13">
        <v>0</v>
      </c>
      <c r="C7" s="13">
        <v>0</v>
      </c>
      <c r="D7" s="13">
        <v>0</v>
      </c>
      <c r="E7" s="13">
        <v>0</v>
      </c>
      <c r="F7" s="13">
        <v>0</v>
      </c>
      <c r="G7" s="13">
        <v>0</v>
      </c>
      <c r="H7" s="13">
        <v>0</v>
      </c>
      <c r="I7" s="13">
        <v>0</v>
      </c>
      <c r="J7" s="13">
        <v>0</v>
      </c>
      <c r="K7" s="13">
        <v>0</v>
      </c>
      <c r="L7" s="13">
        <v>0</v>
      </c>
      <c r="M7" s="63">
        <f t="shared" si="0"/>
        <v>0</v>
      </c>
    </row>
    <row r="8" spans="1:13" ht="32.25" customHeight="1" x14ac:dyDescent="0.35">
      <c r="A8" s="3" t="s">
        <v>8</v>
      </c>
      <c r="B8" s="13">
        <f>SUM(B9:B11)</f>
        <v>0</v>
      </c>
      <c r="C8" s="13">
        <f t="shared" ref="C8:L8" si="1">SUM(C9:C11)</f>
        <v>0</v>
      </c>
      <c r="D8" s="13">
        <f t="shared" si="1"/>
        <v>0</v>
      </c>
      <c r="E8" s="13">
        <f t="shared" si="1"/>
        <v>0</v>
      </c>
      <c r="F8" s="13">
        <f t="shared" si="1"/>
        <v>0</v>
      </c>
      <c r="G8" s="13">
        <f t="shared" si="1"/>
        <v>0</v>
      </c>
      <c r="H8" s="13">
        <f t="shared" si="1"/>
        <v>0</v>
      </c>
      <c r="I8" s="13">
        <f t="shared" si="1"/>
        <v>0</v>
      </c>
      <c r="J8" s="13">
        <f t="shared" si="1"/>
        <v>0</v>
      </c>
      <c r="K8" s="13">
        <f t="shared" si="1"/>
        <v>0</v>
      </c>
      <c r="L8" s="13">
        <f t="shared" si="1"/>
        <v>0</v>
      </c>
      <c r="M8" s="63">
        <f t="shared" si="0"/>
        <v>0</v>
      </c>
    </row>
    <row r="9" spans="1:13" ht="18" customHeight="1" x14ac:dyDescent="0.35">
      <c r="A9" s="5" t="s">
        <v>5</v>
      </c>
      <c r="B9" s="13">
        <v>0</v>
      </c>
      <c r="C9" s="13">
        <v>0</v>
      </c>
      <c r="D9" s="13">
        <v>0</v>
      </c>
      <c r="E9" s="13">
        <v>0</v>
      </c>
      <c r="F9" s="13">
        <v>0</v>
      </c>
      <c r="G9" s="13">
        <v>0</v>
      </c>
      <c r="H9" s="13">
        <v>0</v>
      </c>
      <c r="I9" s="13">
        <v>0</v>
      </c>
      <c r="J9" s="13">
        <v>0</v>
      </c>
      <c r="K9" s="13">
        <v>0</v>
      </c>
      <c r="L9" s="13">
        <v>0</v>
      </c>
      <c r="M9" s="63">
        <f t="shared" si="0"/>
        <v>0</v>
      </c>
    </row>
    <row r="10" spans="1:13" x14ac:dyDescent="0.35">
      <c r="A10" s="5" t="s">
        <v>6</v>
      </c>
      <c r="B10" s="13">
        <v>0</v>
      </c>
      <c r="C10" s="13">
        <v>0</v>
      </c>
      <c r="D10" s="13">
        <v>0</v>
      </c>
      <c r="E10" s="13">
        <v>0</v>
      </c>
      <c r="F10" s="13">
        <v>0</v>
      </c>
      <c r="G10" s="13">
        <v>0</v>
      </c>
      <c r="H10" s="13">
        <v>0</v>
      </c>
      <c r="I10" s="13">
        <v>0</v>
      </c>
      <c r="J10" s="13">
        <v>0</v>
      </c>
      <c r="K10" s="13">
        <v>0</v>
      </c>
      <c r="L10" s="13">
        <v>0</v>
      </c>
      <c r="M10" s="63">
        <f t="shared" si="0"/>
        <v>0</v>
      </c>
    </row>
    <row r="11" spans="1:13" ht="42" customHeight="1" x14ac:dyDescent="0.35">
      <c r="A11" s="5" t="s">
        <v>7</v>
      </c>
      <c r="B11" s="13">
        <v>0</v>
      </c>
      <c r="C11" s="13">
        <v>0</v>
      </c>
      <c r="D11" s="13">
        <v>0</v>
      </c>
      <c r="E11" s="13">
        <v>0</v>
      </c>
      <c r="F11" s="13">
        <v>0</v>
      </c>
      <c r="G11" s="13">
        <v>0</v>
      </c>
      <c r="H11" s="13">
        <v>0</v>
      </c>
      <c r="I11" s="13">
        <v>0</v>
      </c>
      <c r="J11" s="13">
        <v>0</v>
      </c>
      <c r="K11" s="13">
        <v>0</v>
      </c>
      <c r="L11" s="13">
        <v>0</v>
      </c>
      <c r="M11" s="63">
        <f t="shared" si="0"/>
        <v>0</v>
      </c>
    </row>
    <row r="12" spans="1:13" x14ac:dyDescent="0.35">
      <c r="A12" s="3" t="s">
        <v>11</v>
      </c>
      <c r="B12" s="13">
        <f>SUM(B13:B15)</f>
        <v>0</v>
      </c>
      <c r="C12" s="13">
        <f t="shared" ref="C12:L12" si="2">SUM(C13:C15)</f>
        <v>0</v>
      </c>
      <c r="D12" s="13">
        <f t="shared" si="2"/>
        <v>0</v>
      </c>
      <c r="E12" s="13">
        <f t="shared" si="2"/>
        <v>0</v>
      </c>
      <c r="F12" s="13">
        <f t="shared" si="2"/>
        <v>0</v>
      </c>
      <c r="G12" s="13">
        <f t="shared" si="2"/>
        <v>0</v>
      </c>
      <c r="H12" s="13">
        <f t="shared" si="2"/>
        <v>0</v>
      </c>
      <c r="I12" s="13">
        <f t="shared" si="2"/>
        <v>0</v>
      </c>
      <c r="J12" s="13">
        <f t="shared" si="2"/>
        <v>0</v>
      </c>
      <c r="K12" s="13">
        <f t="shared" si="2"/>
        <v>0</v>
      </c>
      <c r="L12" s="13">
        <f t="shared" si="2"/>
        <v>0</v>
      </c>
      <c r="M12" s="63">
        <f t="shared" si="0"/>
        <v>0</v>
      </c>
    </row>
    <row r="13" spans="1:13" x14ac:dyDescent="0.35">
      <c r="A13" s="5" t="s">
        <v>5</v>
      </c>
      <c r="B13" s="13">
        <v>0</v>
      </c>
      <c r="C13" s="13">
        <v>0</v>
      </c>
      <c r="D13" s="13">
        <v>0</v>
      </c>
      <c r="E13" s="13">
        <v>0</v>
      </c>
      <c r="F13" s="13">
        <v>0</v>
      </c>
      <c r="G13" s="13">
        <v>0</v>
      </c>
      <c r="H13" s="13">
        <v>0</v>
      </c>
      <c r="I13" s="13">
        <v>0</v>
      </c>
      <c r="J13" s="13">
        <v>0</v>
      </c>
      <c r="K13" s="13">
        <v>0</v>
      </c>
      <c r="L13" s="13">
        <v>0</v>
      </c>
      <c r="M13" s="63">
        <f t="shared" si="0"/>
        <v>0</v>
      </c>
    </row>
    <row r="14" spans="1:13" x14ac:dyDescent="0.35">
      <c r="A14" s="5" t="s">
        <v>6</v>
      </c>
      <c r="B14" s="13">
        <v>0</v>
      </c>
      <c r="C14" s="13">
        <v>0</v>
      </c>
      <c r="D14" s="13">
        <v>0</v>
      </c>
      <c r="E14" s="13">
        <v>0</v>
      </c>
      <c r="F14" s="13">
        <v>0</v>
      </c>
      <c r="G14" s="13">
        <v>0</v>
      </c>
      <c r="H14" s="13">
        <v>0</v>
      </c>
      <c r="I14" s="13">
        <v>0</v>
      </c>
      <c r="J14" s="13">
        <v>0</v>
      </c>
      <c r="K14" s="13">
        <v>0</v>
      </c>
      <c r="L14" s="13">
        <v>0</v>
      </c>
      <c r="M14" s="63">
        <f t="shared" si="0"/>
        <v>0</v>
      </c>
    </row>
    <row r="15" spans="1:13" ht="57.75" customHeight="1" x14ac:dyDescent="0.35">
      <c r="A15" s="5" t="s">
        <v>7</v>
      </c>
      <c r="B15" s="13">
        <v>0</v>
      </c>
      <c r="C15" s="13">
        <v>0</v>
      </c>
      <c r="D15" s="13">
        <v>0</v>
      </c>
      <c r="E15" s="13">
        <v>0</v>
      </c>
      <c r="F15" s="13">
        <v>0</v>
      </c>
      <c r="G15" s="13">
        <v>0</v>
      </c>
      <c r="H15" s="13">
        <v>0</v>
      </c>
      <c r="I15" s="13">
        <v>0</v>
      </c>
      <c r="J15" s="13">
        <v>0</v>
      </c>
      <c r="K15" s="13">
        <v>0</v>
      </c>
      <c r="L15" s="13">
        <v>0</v>
      </c>
      <c r="M15" s="63">
        <f t="shared" si="0"/>
        <v>0</v>
      </c>
    </row>
    <row r="16" spans="1:13" ht="43.5" x14ac:dyDescent="0.35">
      <c r="A16" s="3" t="s">
        <v>9</v>
      </c>
      <c r="B16" s="13">
        <v>17.899999999999999</v>
      </c>
      <c r="C16" s="13">
        <v>12.505000000000001</v>
      </c>
      <c r="D16" s="13">
        <v>10.834</v>
      </c>
      <c r="E16" s="13">
        <v>1.006</v>
      </c>
      <c r="F16" s="13">
        <v>0</v>
      </c>
      <c r="G16" s="13">
        <v>0</v>
      </c>
      <c r="H16" s="13">
        <v>0</v>
      </c>
      <c r="I16" s="13">
        <v>0</v>
      </c>
      <c r="J16" s="13">
        <v>0</v>
      </c>
      <c r="K16" s="13">
        <v>0</v>
      </c>
      <c r="L16" s="13">
        <v>0</v>
      </c>
      <c r="M16" s="63">
        <f t="shared" si="0"/>
        <v>42.245000000000005</v>
      </c>
    </row>
    <row r="17" spans="1:13" ht="29" x14ac:dyDescent="0.35">
      <c r="A17" s="3" t="s">
        <v>10</v>
      </c>
      <c r="B17" s="13">
        <f>SUM(B18:B20)</f>
        <v>0</v>
      </c>
      <c r="C17" s="63">
        <f t="shared" ref="C17:L17" si="3">SUM(C18:C20)</f>
        <v>0</v>
      </c>
      <c r="D17" s="63">
        <f t="shared" si="3"/>
        <v>0</v>
      </c>
      <c r="E17" s="63">
        <f t="shared" si="3"/>
        <v>0</v>
      </c>
      <c r="F17" s="63">
        <f t="shared" si="3"/>
        <v>0</v>
      </c>
      <c r="G17" s="63">
        <f t="shared" si="3"/>
        <v>0</v>
      </c>
      <c r="H17" s="63">
        <f t="shared" si="3"/>
        <v>0</v>
      </c>
      <c r="I17" s="63">
        <f t="shared" si="3"/>
        <v>0</v>
      </c>
      <c r="J17" s="63">
        <f t="shared" si="3"/>
        <v>0</v>
      </c>
      <c r="K17" s="63">
        <f t="shared" si="3"/>
        <v>0</v>
      </c>
      <c r="L17" s="63">
        <f t="shared" si="3"/>
        <v>0</v>
      </c>
      <c r="M17" s="63">
        <f t="shared" si="0"/>
        <v>0</v>
      </c>
    </row>
    <row r="18" spans="1:13" x14ac:dyDescent="0.35">
      <c r="A18" s="5" t="s">
        <v>5</v>
      </c>
      <c r="B18" s="13">
        <v>0</v>
      </c>
      <c r="C18" s="13">
        <v>0</v>
      </c>
      <c r="D18" s="13">
        <v>0</v>
      </c>
      <c r="E18" s="13">
        <v>0</v>
      </c>
      <c r="F18" s="13">
        <v>0</v>
      </c>
      <c r="G18" s="13">
        <v>0</v>
      </c>
      <c r="H18" s="13">
        <v>0</v>
      </c>
      <c r="I18" s="13">
        <v>0</v>
      </c>
      <c r="J18" s="13">
        <v>0</v>
      </c>
      <c r="K18" s="13">
        <v>0</v>
      </c>
      <c r="L18" s="13">
        <v>0</v>
      </c>
      <c r="M18" s="63">
        <f t="shared" si="0"/>
        <v>0</v>
      </c>
    </row>
    <row r="19" spans="1:13" x14ac:dyDescent="0.35">
      <c r="A19" s="5" t="s">
        <v>6</v>
      </c>
      <c r="B19" s="13">
        <v>0</v>
      </c>
      <c r="C19" s="13">
        <v>0</v>
      </c>
      <c r="D19" s="13">
        <v>0</v>
      </c>
      <c r="E19" s="13">
        <v>0</v>
      </c>
      <c r="F19" s="13">
        <v>0</v>
      </c>
      <c r="G19" s="13">
        <v>0</v>
      </c>
      <c r="H19" s="13">
        <v>0</v>
      </c>
      <c r="I19" s="13">
        <v>0</v>
      </c>
      <c r="J19" s="13">
        <v>0</v>
      </c>
      <c r="K19" s="13">
        <v>0</v>
      </c>
      <c r="L19" s="13">
        <v>0</v>
      </c>
      <c r="M19" s="63">
        <f t="shared" si="0"/>
        <v>0</v>
      </c>
    </row>
    <row r="20" spans="1:13" ht="29" x14ac:dyDescent="0.35">
      <c r="A20" s="5" t="s">
        <v>7</v>
      </c>
      <c r="B20" s="13">
        <v>0</v>
      </c>
      <c r="C20" s="13">
        <v>0</v>
      </c>
      <c r="D20" s="13">
        <v>0</v>
      </c>
      <c r="E20" s="13">
        <v>0</v>
      </c>
      <c r="F20" s="13">
        <v>0</v>
      </c>
      <c r="G20" s="13">
        <v>0</v>
      </c>
      <c r="H20" s="13">
        <v>0</v>
      </c>
      <c r="I20" s="13">
        <v>0</v>
      </c>
      <c r="J20" s="13">
        <v>0</v>
      </c>
      <c r="K20" s="13">
        <v>0</v>
      </c>
      <c r="L20" s="13">
        <v>0</v>
      </c>
      <c r="M20" s="63">
        <f t="shared" si="0"/>
        <v>0</v>
      </c>
    </row>
    <row r="21" spans="1:13" ht="98.25" customHeight="1" x14ac:dyDescent="0.35">
      <c r="A21" s="5" t="s">
        <v>12</v>
      </c>
      <c r="B21" s="290" t="s">
        <v>130</v>
      </c>
      <c r="C21" s="290"/>
      <c r="D21" s="290"/>
      <c r="E21" s="290"/>
      <c r="F21" s="290"/>
      <c r="G21" s="290"/>
      <c r="H21" s="290"/>
      <c r="I21" s="290"/>
      <c r="J21" s="290"/>
      <c r="K21" s="290"/>
      <c r="L21" s="290"/>
      <c r="M21" s="290"/>
    </row>
    <row r="22" spans="1:13" ht="148.5" customHeight="1" x14ac:dyDescent="0.35">
      <c r="A22" s="5" t="s">
        <v>13</v>
      </c>
      <c r="B22" s="290" t="s">
        <v>131</v>
      </c>
      <c r="C22" s="290"/>
      <c r="D22" s="290"/>
      <c r="E22" s="290"/>
      <c r="F22" s="290"/>
      <c r="G22" s="290"/>
      <c r="H22" s="290"/>
      <c r="I22" s="290"/>
      <c r="J22" s="290"/>
      <c r="K22" s="290"/>
      <c r="L22" s="290"/>
      <c r="M22" s="290"/>
    </row>
    <row r="25" spans="1:13" x14ac:dyDescent="0.35">
      <c r="A25" s="289" t="s">
        <v>14</v>
      </c>
      <c r="B25" s="289"/>
      <c r="C25" s="289"/>
      <c r="D25" s="289"/>
      <c r="E25" s="289"/>
      <c r="F25" s="289"/>
      <c r="G25" s="289"/>
      <c r="H25" s="289"/>
      <c r="I25" s="289"/>
      <c r="J25" s="289"/>
    </row>
    <row r="26" spans="1:13" x14ac:dyDescent="0.35">
      <c r="A26" s="291" t="s">
        <v>15</v>
      </c>
      <c r="B26" s="291"/>
      <c r="C26" s="291"/>
      <c r="D26" s="291"/>
      <c r="E26" s="291"/>
      <c r="F26" s="291"/>
      <c r="G26" s="291"/>
      <c r="H26" s="291"/>
      <c r="I26" s="291"/>
      <c r="J26" s="291"/>
    </row>
    <row r="27" spans="1:13" x14ac:dyDescent="0.35">
      <c r="A27" s="290" t="s">
        <v>16</v>
      </c>
      <c r="B27" s="290"/>
      <c r="C27" s="6">
        <v>0</v>
      </c>
      <c r="D27" s="5">
        <v>1</v>
      </c>
      <c r="E27" s="5">
        <v>2</v>
      </c>
      <c r="F27" s="5">
        <v>3</v>
      </c>
      <c r="G27" s="5">
        <v>5</v>
      </c>
      <c r="H27" s="5">
        <v>10</v>
      </c>
      <c r="I27" s="292" t="s">
        <v>3</v>
      </c>
      <c r="J27" s="292"/>
    </row>
    <row r="28" spans="1:13" ht="43.5" x14ac:dyDescent="0.35">
      <c r="A28" s="33" t="s">
        <v>17</v>
      </c>
      <c r="B28" s="5" t="s">
        <v>20</v>
      </c>
      <c r="C28" s="33"/>
      <c r="D28" s="33"/>
      <c r="E28" s="33"/>
      <c r="F28" s="33"/>
      <c r="G28" s="33"/>
      <c r="H28" s="33"/>
      <c r="I28" s="290"/>
      <c r="J28" s="290"/>
    </row>
    <row r="29" spans="1:13" ht="87" x14ac:dyDescent="0.35">
      <c r="A29" s="33" t="s">
        <v>18</v>
      </c>
      <c r="B29" s="5" t="s">
        <v>21</v>
      </c>
      <c r="C29" s="33"/>
      <c r="D29" s="33"/>
      <c r="E29" s="33"/>
      <c r="F29" s="33"/>
      <c r="G29" s="33"/>
      <c r="H29" s="33"/>
      <c r="I29" s="294"/>
      <c r="J29" s="296"/>
    </row>
    <row r="30" spans="1:13" ht="87" x14ac:dyDescent="0.35">
      <c r="A30" s="33" t="s">
        <v>19</v>
      </c>
      <c r="B30" s="7" t="s">
        <v>22</v>
      </c>
      <c r="C30" s="33"/>
      <c r="D30" s="33"/>
      <c r="E30" s="33"/>
      <c r="F30" s="33"/>
      <c r="G30" s="33"/>
      <c r="H30" s="33"/>
      <c r="I30" s="290"/>
      <c r="J30" s="290"/>
    </row>
    <row r="31" spans="1:13" ht="29" x14ac:dyDescent="0.35">
      <c r="A31" s="8"/>
      <c r="B31" s="5" t="s">
        <v>23</v>
      </c>
      <c r="C31" s="33"/>
      <c r="D31" s="33"/>
      <c r="E31" s="33"/>
      <c r="F31" s="33"/>
      <c r="G31" s="33"/>
      <c r="H31" s="33"/>
      <c r="I31" s="290"/>
      <c r="J31" s="290"/>
    </row>
    <row r="32" spans="1:13" ht="43.5" x14ac:dyDescent="0.35">
      <c r="A32" s="290" t="s">
        <v>24</v>
      </c>
      <c r="B32" s="5" t="s">
        <v>20</v>
      </c>
      <c r="C32" s="290"/>
      <c r="D32" s="290"/>
      <c r="E32" s="290"/>
      <c r="F32" s="290"/>
      <c r="G32" s="290"/>
      <c r="H32" s="290"/>
      <c r="I32" s="290"/>
      <c r="J32" s="290"/>
    </row>
    <row r="33" spans="1:10" ht="87" x14ac:dyDescent="0.35">
      <c r="A33" s="290"/>
      <c r="B33" s="5" t="s">
        <v>21</v>
      </c>
      <c r="C33" s="290"/>
      <c r="D33" s="290"/>
      <c r="E33" s="290"/>
      <c r="F33" s="290"/>
      <c r="G33" s="290"/>
      <c r="H33" s="290"/>
      <c r="I33" s="290"/>
      <c r="J33" s="290"/>
    </row>
    <row r="34" spans="1:10" ht="87" x14ac:dyDescent="0.35">
      <c r="A34" s="290"/>
      <c r="B34" s="7" t="s">
        <v>25</v>
      </c>
      <c r="C34" s="290"/>
      <c r="D34" s="290"/>
      <c r="E34" s="290"/>
      <c r="F34" s="290"/>
      <c r="G34" s="290"/>
      <c r="H34" s="290"/>
      <c r="I34" s="290"/>
      <c r="J34" s="290"/>
    </row>
    <row r="35" spans="1:10" ht="29" x14ac:dyDescent="0.35">
      <c r="A35" s="290"/>
      <c r="B35" s="5" t="s">
        <v>23</v>
      </c>
      <c r="C35" s="33"/>
      <c r="D35" s="33"/>
      <c r="E35" s="33"/>
      <c r="F35" s="33"/>
      <c r="G35" s="33"/>
      <c r="H35" s="33"/>
      <c r="I35" s="290"/>
      <c r="J35" s="290"/>
    </row>
    <row r="36" spans="1:10" ht="87" x14ac:dyDescent="0.35">
      <c r="A36" s="290" t="s">
        <v>26</v>
      </c>
      <c r="B36" s="5" t="s">
        <v>22</v>
      </c>
      <c r="C36" s="294"/>
      <c r="D36" s="295"/>
      <c r="E36" s="295"/>
      <c r="F36" s="295"/>
      <c r="G36" s="295"/>
      <c r="H36" s="295"/>
      <c r="I36" s="295"/>
      <c r="J36" s="296"/>
    </row>
    <row r="37" spans="1:10" ht="29" x14ac:dyDescent="0.35">
      <c r="A37" s="290"/>
      <c r="B37" s="5" t="s">
        <v>23</v>
      </c>
      <c r="C37" s="33"/>
      <c r="D37" s="33"/>
      <c r="E37" s="33"/>
      <c r="F37" s="33"/>
      <c r="G37" s="33"/>
      <c r="H37" s="33"/>
      <c r="I37" s="290"/>
      <c r="J37" s="290"/>
    </row>
    <row r="38" spans="1:10" ht="43.5" x14ac:dyDescent="0.35">
      <c r="A38" s="33" t="s">
        <v>13</v>
      </c>
      <c r="B38" s="294"/>
      <c r="C38" s="295"/>
      <c r="D38" s="295"/>
      <c r="E38" s="295"/>
      <c r="F38" s="295"/>
      <c r="G38" s="295"/>
      <c r="H38" s="295"/>
      <c r="I38" s="295"/>
      <c r="J38" s="296"/>
    </row>
  </sheetData>
  <mergeCells count="22">
    <mergeCell ref="I30:J30"/>
    <mergeCell ref="A1:M1"/>
    <mergeCell ref="A2:A3"/>
    <mergeCell ref="B2:M2"/>
    <mergeCell ref="B21:M21"/>
    <mergeCell ref="B22:M22"/>
    <mergeCell ref="A25:J25"/>
    <mergeCell ref="A26:J26"/>
    <mergeCell ref="A27:B27"/>
    <mergeCell ref="I27:J27"/>
    <mergeCell ref="I28:J28"/>
    <mergeCell ref="I29:J29"/>
    <mergeCell ref="A36:A37"/>
    <mergeCell ref="C36:J36"/>
    <mergeCell ref="I37:J37"/>
    <mergeCell ref="B38:J38"/>
    <mergeCell ref="I31:J31"/>
    <mergeCell ref="A32:A35"/>
    <mergeCell ref="C32:J32"/>
    <mergeCell ref="C33:J33"/>
    <mergeCell ref="C34:J34"/>
    <mergeCell ref="I35:J35"/>
  </mergeCells>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workbookViewId="0">
      <selection activeCell="C36" sqref="C36:J36"/>
    </sheetView>
  </sheetViews>
  <sheetFormatPr defaultRowHeight="14.5" x14ac:dyDescent="0.35"/>
  <cols>
    <col min="1" max="1" width="25.7265625" customWidth="1"/>
    <col min="2" max="3" width="9.1796875" customWidth="1"/>
    <col min="13" max="13" width="19.7265625" customWidth="1"/>
  </cols>
  <sheetData>
    <row r="1" spans="1:15" x14ac:dyDescent="0.35">
      <c r="A1" s="289" t="s">
        <v>0</v>
      </c>
      <c r="B1" s="289"/>
      <c r="C1" s="289"/>
      <c r="D1" s="289"/>
      <c r="E1" s="289"/>
      <c r="F1" s="289"/>
      <c r="G1" s="289"/>
      <c r="H1" s="289"/>
      <c r="I1" s="289"/>
      <c r="J1" s="289"/>
      <c r="K1" s="289"/>
      <c r="L1" s="289"/>
      <c r="M1" s="289"/>
    </row>
    <row r="2" spans="1:15" x14ac:dyDescent="0.35">
      <c r="A2" s="290" t="s">
        <v>1</v>
      </c>
      <c r="B2" s="291" t="s">
        <v>2</v>
      </c>
      <c r="C2" s="291"/>
      <c r="D2" s="291"/>
      <c r="E2" s="291"/>
      <c r="F2" s="291"/>
      <c r="G2" s="291"/>
      <c r="H2" s="291"/>
      <c r="I2" s="291"/>
      <c r="J2" s="291"/>
      <c r="K2" s="291"/>
      <c r="L2" s="291"/>
      <c r="M2" s="291"/>
    </row>
    <row r="3" spans="1:15" x14ac:dyDescent="0.35">
      <c r="A3" s="290"/>
      <c r="B3" s="1">
        <v>0</v>
      </c>
      <c r="C3" s="1">
        <v>1</v>
      </c>
      <c r="D3" s="1">
        <v>2</v>
      </c>
      <c r="E3" s="1">
        <v>3</v>
      </c>
      <c r="F3" s="1">
        <v>4</v>
      </c>
      <c r="G3" s="1">
        <v>5</v>
      </c>
      <c r="H3" s="1">
        <v>6</v>
      </c>
      <c r="I3" s="1">
        <v>7</v>
      </c>
      <c r="J3" s="1">
        <v>8</v>
      </c>
      <c r="K3" s="1">
        <v>9</v>
      </c>
      <c r="L3" s="1">
        <v>10</v>
      </c>
      <c r="M3" s="2" t="s">
        <v>3</v>
      </c>
    </row>
    <row r="4" spans="1:15" ht="31.5" customHeight="1" x14ac:dyDescent="0.35">
      <c r="A4" s="3" t="s">
        <v>4</v>
      </c>
      <c r="B4" s="63">
        <f>SUM(B5:B7)</f>
        <v>0</v>
      </c>
      <c r="C4" s="63">
        <v>0</v>
      </c>
      <c r="D4" s="63">
        <v>0</v>
      </c>
      <c r="E4" s="63">
        <v>0</v>
      </c>
      <c r="F4" s="63">
        <v>0</v>
      </c>
      <c r="G4" s="63">
        <v>0</v>
      </c>
      <c r="H4" s="63">
        <v>0</v>
      </c>
      <c r="I4" s="63">
        <v>0</v>
      </c>
      <c r="J4" s="63">
        <v>0</v>
      </c>
      <c r="K4" s="63">
        <v>0</v>
      </c>
      <c r="L4" s="63">
        <v>0</v>
      </c>
      <c r="M4" s="63">
        <f>SUM(B4:L4)</f>
        <v>0</v>
      </c>
    </row>
    <row r="5" spans="1:15" ht="23.25" customHeight="1" x14ac:dyDescent="0.35">
      <c r="A5" s="5" t="s">
        <v>5</v>
      </c>
      <c r="B5" s="63">
        <v>0</v>
      </c>
      <c r="C5" s="63">
        <v>0</v>
      </c>
      <c r="D5" s="63">
        <v>0</v>
      </c>
      <c r="E5" s="63">
        <v>0</v>
      </c>
      <c r="F5" s="63">
        <v>0</v>
      </c>
      <c r="G5" s="63">
        <v>0</v>
      </c>
      <c r="H5" s="63">
        <v>0</v>
      </c>
      <c r="I5" s="63">
        <v>0</v>
      </c>
      <c r="J5" s="63">
        <v>0</v>
      </c>
      <c r="K5" s="63">
        <v>0</v>
      </c>
      <c r="L5" s="63">
        <v>0</v>
      </c>
      <c r="M5" s="63">
        <f t="shared" ref="M5:M20" si="0">SUM(B5:L5)</f>
        <v>0</v>
      </c>
    </row>
    <row r="6" spans="1:15" x14ac:dyDescent="0.35">
      <c r="A6" s="5" t="s">
        <v>6</v>
      </c>
      <c r="B6" s="63">
        <v>0</v>
      </c>
      <c r="C6" s="63">
        <v>0</v>
      </c>
      <c r="D6" s="63">
        <v>0</v>
      </c>
      <c r="E6" s="63">
        <v>0</v>
      </c>
      <c r="F6" s="63">
        <v>0</v>
      </c>
      <c r="G6" s="63">
        <v>0</v>
      </c>
      <c r="H6" s="63">
        <v>0</v>
      </c>
      <c r="I6" s="63">
        <v>0</v>
      </c>
      <c r="J6" s="63">
        <v>0</v>
      </c>
      <c r="K6" s="63">
        <v>0</v>
      </c>
      <c r="L6" s="63">
        <v>0</v>
      </c>
      <c r="M6" s="63">
        <f t="shared" si="0"/>
        <v>0</v>
      </c>
    </row>
    <row r="7" spans="1:15" ht="51" customHeight="1" x14ac:dyDescent="0.35">
      <c r="A7" s="5" t="s">
        <v>7</v>
      </c>
      <c r="B7" s="63">
        <v>0</v>
      </c>
      <c r="C7" s="63">
        <v>0</v>
      </c>
      <c r="D7" s="63">
        <v>0</v>
      </c>
      <c r="E7" s="63">
        <v>0</v>
      </c>
      <c r="F7" s="63">
        <v>0</v>
      </c>
      <c r="G7" s="63">
        <v>0</v>
      </c>
      <c r="H7" s="63">
        <v>0</v>
      </c>
      <c r="I7" s="63">
        <v>0</v>
      </c>
      <c r="J7" s="63">
        <v>0</v>
      </c>
      <c r="K7" s="63">
        <v>0</v>
      </c>
      <c r="L7" s="63">
        <v>0</v>
      </c>
      <c r="M7" s="63">
        <f t="shared" si="0"/>
        <v>0</v>
      </c>
    </row>
    <row r="8" spans="1:15" ht="32.25" customHeight="1" x14ac:dyDescent="0.35">
      <c r="A8" s="3" t="s">
        <v>8</v>
      </c>
      <c r="B8" s="13">
        <f>SUM(B9:B11)</f>
        <v>5.9909999999999997</v>
      </c>
      <c r="C8" s="13">
        <f t="shared" ref="C8:L8" si="1">SUM(C9:C11)</f>
        <v>6.6639999999999997</v>
      </c>
      <c r="D8" s="13">
        <f t="shared" si="1"/>
        <v>1.7150000000000001</v>
      </c>
      <c r="E8" s="13">
        <f t="shared" si="1"/>
        <v>1.7150000000000001</v>
      </c>
      <c r="F8" s="13">
        <f t="shared" si="1"/>
        <v>1.7150000000000001</v>
      </c>
      <c r="G8" s="13">
        <f t="shared" si="1"/>
        <v>1.7150000000000001</v>
      </c>
      <c r="H8" s="13">
        <f t="shared" si="1"/>
        <v>1.7150000000000001</v>
      </c>
      <c r="I8" s="13">
        <f t="shared" si="1"/>
        <v>0</v>
      </c>
      <c r="J8" s="13">
        <f t="shared" si="1"/>
        <v>0</v>
      </c>
      <c r="K8" s="13">
        <f t="shared" si="1"/>
        <v>0</v>
      </c>
      <c r="L8" s="13">
        <f t="shared" si="1"/>
        <v>0</v>
      </c>
      <c r="M8" s="63">
        <f t="shared" si="0"/>
        <v>21.23</v>
      </c>
    </row>
    <row r="9" spans="1:15" ht="18" customHeight="1" x14ac:dyDescent="0.35">
      <c r="A9" s="5" t="s">
        <v>5</v>
      </c>
      <c r="B9" s="13">
        <v>5.9909999999999997</v>
      </c>
      <c r="C9" s="13">
        <v>6.6639999999999997</v>
      </c>
      <c r="D9" s="13">
        <v>1.7150000000000001</v>
      </c>
      <c r="E9" s="13">
        <v>1.7150000000000001</v>
      </c>
      <c r="F9" s="13">
        <v>1.7150000000000001</v>
      </c>
      <c r="G9" s="13">
        <v>1.7150000000000001</v>
      </c>
      <c r="H9" s="13">
        <v>1.7150000000000001</v>
      </c>
      <c r="I9" s="13">
        <v>0</v>
      </c>
      <c r="J9" s="13">
        <v>0</v>
      </c>
      <c r="K9" s="13">
        <v>0</v>
      </c>
      <c r="L9" s="13">
        <v>0</v>
      </c>
      <c r="M9" s="63">
        <f t="shared" si="0"/>
        <v>21.23</v>
      </c>
    </row>
    <row r="10" spans="1:15" x14ac:dyDescent="0.35">
      <c r="A10" s="5" t="s">
        <v>6</v>
      </c>
      <c r="B10" s="13">
        <v>0</v>
      </c>
      <c r="C10" s="13">
        <v>0</v>
      </c>
      <c r="D10" s="13">
        <v>0</v>
      </c>
      <c r="E10" s="13">
        <v>0</v>
      </c>
      <c r="F10" s="13">
        <v>0</v>
      </c>
      <c r="G10" s="13">
        <v>0</v>
      </c>
      <c r="H10" s="13">
        <v>0</v>
      </c>
      <c r="I10" s="13">
        <v>0</v>
      </c>
      <c r="J10" s="13">
        <v>0</v>
      </c>
      <c r="K10" s="13">
        <v>0</v>
      </c>
      <c r="L10" s="13">
        <v>0</v>
      </c>
      <c r="M10" s="63">
        <f t="shared" si="0"/>
        <v>0</v>
      </c>
    </row>
    <row r="11" spans="1:15" ht="42" customHeight="1" x14ac:dyDescent="0.35">
      <c r="A11" s="5" t="s">
        <v>7</v>
      </c>
      <c r="B11" s="13">
        <v>0</v>
      </c>
      <c r="C11" s="13">
        <v>0</v>
      </c>
      <c r="D11" s="13">
        <v>0</v>
      </c>
      <c r="E11" s="13">
        <v>0</v>
      </c>
      <c r="F11" s="13">
        <v>0</v>
      </c>
      <c r="G11" s="13">
        <v>0</v>
      </c>
      <c r="H11" s="13">
        <v>0</v>
      </c>
      <c r="I11" s="13">
        <v>0</v>
      </c>
      <c r="J11" s="13">
        <v>0</v>
      </c>
      <c r="K11" s="13">
        <v>0</v>
      </c>
      <c r="L11" s="13">
        <v>0</v>
      </c>
      <c r="M11" s="63">
        <f t="shared" si="0"/>
        <v>0</v>
      </c>
    </row>
    <row r="12" spans="1:15" x14ac:dyDescent="0.35">
      <c r="A12" s="3" t="s">
        <v>11</v>
      </c>
      <c r="B12" s="13">
        <f>SUM(B13:B15)</f>
        <v>-5.9909999999999997</v>
      </c>
      <c r="C12" s="13">
        <f t="shared" ref="C12:L12" si="2">SUM(C13:C15)</f>
        <v>-6.6639999999999997</v>
      </c>
      <c r="D12" s="13">
        <f t="shared" si="2"/>
        <v>-1.7150000000000001</v>
      </c>
      <c r="E12" s="13">
        <f t="shared" si="2"/>
        <v>-1.7150000000000001</v>
      </c>
      <c r="F12" s="13">
        <f t="shared" si="2"/>
        <v>-1.7150000000000001</v>
      </c>
      <c r="G12" s="13">
        <f t="shared" si="2"/>
        <v>-1.7150000000000001</v>
      </c>
      <c r="H12" s="13">
        <f t="shared" si="2"/>
        <v>-1.7150000000000001</v>
      </c>
      <c r="I12" s="13">
        <f t="shared" si="2"/>
        <v>0</v>
      </c>
      <c r="J12" s="13">
        <f t="shared" si="2"/>
        <v>0</v>
      </c>
      <c r="K12" s="13">
        <f t="shared" si="2"/>
        <v>0</v>
      </c>
      <c r="L12" s="13">
        <f t="shared" si="2"/>
        <v>0</v>
      </c>
      <c r="M12" s="63">
        <f t="shared" si="0"/>
        <v>-21.23</v>
      </c>
    </row>
    <row r="13" spans="1:15" x14ac:dyDescent="0.35">
      <c r="A13" s="5" t="s">
        <v>5</v>
      </c>
      <c r="B13" s="13">
        <v>-5.9909999999999997</v>
      </c>
      <c r="C13" s="13">
        <v>-6.6639999999999997</v>
      </c>
      <c r="D13" s="13">
        <v>-1.7150000000000001</v>
      </c>
      <c r="E13" s="13">
        <v>-1.7150000000000001</v>
      </c>
      <c r="F13" s="13">
        <v>-1.7150000000000001</v>
      </c>
      <c r="G13" s="13">
        <v>-1.7150000000000001</v>
      </c>
      <c r="H13" s="13">
        <v>-1.7150000000000001</v>
      </c>
      <c r="I13" s="13">
        <v>0</v>
      </c>
      <c r="J13" s="13">
        <v>0</v>
      </c>
      <c r="K13" s="13">
        <v>0</v>
      </c>
      <c r="L13" s="13">
        <v>0</v>
      </c>
      <c r="M13" s="63">
        <f t="shared" si="0"/>
        <v>-21.23</v>
      </c>
    </row>
    <row r="14" spans="1:15" x14ac:dyDescent="0.35">
      <c r="A14" s="5" t="s">
        <v>6</v>
      </c>
      <c r="B14" s="13">
        <v>0</v>
      </c>
      <c r="C14" s="13">
        <v>0</v>
      </c>
      <c r="D14" s="13">
        <v>0</v>
      </c>
      <c r="E14" s="13">
        <v>0</v>
      </c>
      <c r="F14" s="13">
        <v>0</v>
      </c>
      <c r="G14" s="13">
        <v>0</v>
      </c>
      <c r="H14" s="13">
        <v>0</v>
      </c>
      <c r="I14" s="13">
        <v>0</v>
      </c>
      <c r="J14" s="13">
        <v>0</v>
      </c>
      <c r="K14" s="13">
        <v>0</v>
      </c>
      <c r="L14" s="13">
        <v>0</v>
      </c>
      <c r="M14" s="63">
        <f t="shared" si="0"/>
        <v>0</v>
      </c>
    </row>
    <row r="15" spans="1:15" ht="57.75" customHeight="1" x14ac:dyDescent="0.35">
      <c r="A15" s="5" t="s">
        <v>7</v>
      </c>
      <c r="B15" s="13">
        <v>0</v>
      </c>
      <c r="C15" s="13">
        <v>0</v>
      </c>
      <c r="D15" s="13">
        <v>0</v>
      </c>
      <c r="E15" s="13">
        <v>0</v>
      </c>
      <c r="F15" s="13">
        <v>0</v>
      </c>
      <c r="G15" s="13">
        <v>0</v>
      </c>
      <c r="H15" s="13">
        <v>0</v>
      </c>
      <c r="I15" s="13">
        <v>0</v>
      </c>
      <c r="J15" s="13">
        <v>0</v>
      </c>
      <c r="K15" s="13">
        <v>0</v>
      </c>
      <c r="L15" s="13">
        <v>0</v>
      </c>
      <c r="M15" s="63">
        <f t="shared" si="0"/>
        <v>0</v>
      </c>
    </row>
    <row r="16" spans="1:15" ht="43.5" x14ac:dyDescent="0.35">
      <c r="A16" s="3" t="s">
        <v>9</v>
      </c>
      <c r="B16" s="13">
        <v>32.99</v>
      </c>
      <c r="C16" s="13">
        <v>36.694000000000003</v>
      </c>
      <c r="D16" s="13">
        <v>0</v>
      </c>
      <c r="E16" s="13">
        <v>0</v>
      </c>
      <c r="F16" s="13">
        <v>0</v>
      </c>
      <c r="G16" s="13">
        <v>0</v>
      </c>
      <c r="H16" s="13">
        <v>0</v>
      </c>
      <c r="I16" s="13">
        <v>0</v>
      </c>
      <c r="J16" s="13">
        <v>0</v>
      </c>
      <c r="K16" s="13">
        <v>0</v>
      </c>
      <c r="L16" s="13">
        <v>0</v>
      </c>
      <c r="M16" s="63">
        <f t="shared" si="0"/>
        <v>69.683999999999997</v>
      </c>
      <c r="O16" s="23"/>
    </row>
    <row r="17" spans="1:13" ht="29" x14ac:dyDescent="0.35">
      <c r="A17" s="3" t="s">
        <v>10</v>
      </c>
      <c r="B17" s="13">
        <f>SUM(B18:B20)</f>
        <v>0</v>
      </c>
      <c r="C17" s="63">
        <f t="shared" ref="C17:L17" si="3">SUM(C18:C20)</f>
        <v>0</v>
      </c>
      <c r="D17" s="63">
        <f t="shared" si="3"/>
        <v>0</v>
      </c>
      <c r="E17" s="63">
        <f t="shared" si="3"/>
        <v>0</v>
      </c>
      <c r="F17" s="63">
        <f t="shared" si="3"/>
        <v>0</v>
      </c>
      <c r="G17" s="63">
        <f t="shared" si="3"/>
        <v>0</v>
      </c>
      <c r="H17" s="63">
        <f t="shared" si="3"/>
        <v>0</v>
      </c>
      <c r="I17" s="63">
        <f t="shared" si="3"/>
        <v>0</v>
      </c>
      <c r="J17" s="63">
        <f t="shared" si="3"/>
        <v>0</v>
      </c>
      <c r="K17" s="63">
        <f t="shared" si="3"/>
        <v>0</v>
      </c>
      <c r="L17" s="63">
        <f t="shared" si="3"/>
        <v>0</v>
      </c>
      <c r="M17" s="63">
        <f t="shared" si="0"/>
        <v>0</v>
      </c>
    </row>
    <row r="18" spans="1:13" x14ac:dyDescent="0.35">
      <c r="A18" s="5" t="s">
        <v>5</v>
      </c>
      <c r="B18" s="13">
        <v>0</v>
      </c>
      <c r="C18" s="13">
        <v>0</v>
      </c>
      <c r="D18" s="13">
        <v>0</v>
      </c>
      <c r="E18" s="13">
        <v>0</v>
      </c>
      <c r="F18" s="13">
        <v>0</v>
      </c>
      <c r="G18" s="13">
        <v>0</v>
      </c>
      <c r="H18" s="13">
        <v>0</v>
      </c>
      <c r="I18" s="13">
        <v>0</v>
      </c>
      <c r="J18" s="13">
        <v>0</v>
      </c>
      <c r="K18" s="13">
        <v>0</v>
      </c>
      <c r="L18" s="13">
        <v>0</v>
      </c>
      <c r="M18" s="63">
        <f t="shared" si="0"/>
        <v>0</v>
      </c>
    </row>
    <row r="19" spans="1:13" x14ac:dyDescent="0.35">
      <c r="A19" s="5" t="s">
        <v>6</v>
      </c>
      <c r="B19" s="13">
        <v>0</v>
      </c>
      <c r="C19" s="13">
        <v>0</v>
      </c>
      <c r="D19" s="13">
        <v>0</v>
      </c>
      <c r="E19" s="13">
        <v>0</v>
      </c>
      <c r="F19" s="13">
        <v>0</v>
      </c>
      <c r="G19" s="13">
        <v>0</v>
      </c>
      <c r="H19" s="13">
        <v>0</v>
      </c>
      <c r="I19" s="13">
        <v>0</v>
      </c>
      <c r="J19" s="13">
        <v>0</v>
      </c>
      <c r="K19" s="13">
        <v>0</v>
      </c>
      <c r="L19" s="13">
        <v>0</v>
      </c>
      <c r="M19" s="63">
        <f t="shared" si="0"/>
        <v>0</v>
      </c>
    </row>
    <row r="20" spans="1:13" ht="29" x14ac:dyDescent="0.35">
      <c r="A20" s="5" t="s">
        <v>7</v>
      </c>
      <c r="B20" s="13">
        <v>0</v>
      </c>
      <c r="C20" s="13">
        <v>0</v>
      </c>
      <c r="D20" s="13">
        <v>0</v>
      </c>
      <c r="E20" s="13">
        <v>0</v>
      </c>
      <c r="F20" s="13">
        <v>0</v>
      </c>
      <c r="G20" s="13">
        <v>0</v>
      </c>
      <c r="H20" s="13">
        <v>0</v>
      </c>
      <c r="I20" s="13">
        <v>0</v>
      </c>
      <c r="J20" s="13">
        <v>0</v>
      </c>
      <c r="K20" s="13">
        <v>0</v>
      </c>
      <c r="L20" s="13">
        <v>0</v>
      </c>
      <c r="M20" s="63">
        <f t="shared" si="0"/>
        <v>0</v>
      </c>
    </row>
    <row r="21" spans="1:13" ht="98.25" customHeight="1" x14ac:dyDescent="0.35">
      <c r="A21" s="5" t="s">
        <v>12</v>
      </c>
      <c r="B21" s="290" t="s">
        <v>129</v>
      </c>
      <c r="C21" s="290"/>
      <c r="D21" s="290"/>
      <c r="E21" s="290"/>
      <c r="F21" s="290"/>
      <c r="G21" s="290"/>
      <c r="H21" s="290"/>
      <c r="I21" s="290"/>
      <c r="J21" s="290"/>
      <c r="K21" s="290"/>
      <c r="L21" s="290"/>
      <c r="M21" s="290"/>
    </row>
    <row r="22" spans="1:13" ht="90" customHeight="1" x14ac:dyDescent="0.35">
      <c r="A22" s="5" t="s">
        <v>13</v>
      </c>
      <c r="B22" s="290"/>
      <c r="C22" s="290"/>
      <c r="D22" s="290"/>
      <c r="E22" s="290"/>
      <c r="F22" s="290"/>
      <c r="G22" s="290"/>
      <c r="H22" s="290"/>
      <c r="I22" s="290"/>
      <c r="J22" s="290"/>
      <c r="K22" s="290"/>
      <c r="L22" s="290"/>
      <c r="M22" s="290"/>
    </row>
    <row r="25" spans="1:13" x14ac:dyDescent="0.35">
      <c r="A25" s="289" t="s">
        <v>14</v>
      </c>
      <c r="B25" s="289"/>
      <c r="C25" s="289"/>
      <c r="D25" s="289"/>
      <c r="E25" s="289"/>
      <c r="F25" s="289"/>
      <c r="G25" s="289"/>
      <c r="H25" s="289"/>
      <c r="I25" s="289"/>
      <c r="J25" s="289"/>
    </row>
    <row r="26" spans="1:13" x14ac:dyDescent="0.35">
      <c r="A26" s="291" t="s">
        <v>15</v>
      </c>
      <c r="B26" s="291"/>
      <c r="C26" s="291"/>
      <c r="D26" s="291"/>
      <c r="E26" s="291"/>
      <c r="F26" s="291"/>
      <c r="G26" s="291"/>
      <c r="H26" s="291"/>
      <c r="I26" s="291"/>
      <c r="J26" s="291"/>
    </row>
    <row r="27" spans="1:13" x14ac:dyDescent="0.35">
      <c r="A27" s="290" t="s">
        <v>16</v>
      </c>
      <c r="B27" s="290"/>
      <c r="C27" s="6">
        <v>0</v>
      </c>
      <c r="D27" s="5">
        <v>1</v>
      </c>
      <c r="E27" s="5">
        <v>2</v>
      </c>
      <c r="F27" s="5">
        <v>3</v>
      </c>
      <c r="G27" s="5">
        <v>5</v>
      </c>
      <c r="H27" s="5">
        <v>10</v>
      </c>
      <c r="I27" s="292" t="s">
        <v>3</v>
      </c>
      <c r="J27" s="292"/>
    </row>
    <row r="28" spans="1:13" ht="43.5" x14ac:dyDescent="0.35">
      <c r="A28" s="33" t="s">
        <v>17</v>
      </c>
      <c r="B28" s="5" t="s">
        <v>20</v>
      </c>
      <c r="C28" s="33"/>
      <c r="D28" s="33"/>
      <c r="E28" s="33"/>
      <c r="F28" s="33"/>
      <c r="G28" s="33"/>
      <c r="H28" s="33"/>
      <c r="I28" s="290"/>
      <c r="J28" s="290"/>
    </row>
    <row r="29" spans="1:13" ht="87" x14ac:dyDescent="0.35">
      <c r="A29" s="33" t="s">
        <v>18</v>
      </c>
      <c r="B29" s="5" t="s">
        <v>21</v>
      </c>
      <c r="C29" s="33"/>
      <c r="D29" s="33"/>
      <c r="E29" s="33"/>
      <c r="F29" s="33"/>
      <c r="G29" s="33"/>
      <c r="H29" s="33"/>
      <c r="I29" s="294"/>
      <c r="J29" s="296"/>
    </row>
    <row r="30" spans="1:13" ht="87" x14ac:dyDescent="0.35">
      <c r="A30" s="33" t="s">
        <v>19</v>
      </c>
      <c r="B30" s="7" t="s">
        <v>22</v>
      </c>
      <c r="C30" s="33"/>
      <c r="D30" s="33"/>
      <c r="E30" s="33"/>
      <c r="F30" s="33"/>
      <c r="G30" s="33"/>
      <c r="H30" s="33"/>
      <c r="I30" s="290"/>
      <c r="J30" s="290"/>
    </row>
    <row r="31" spans="1:13" ht="29" x14ac:dyDescent="0.35">
      <c r="A31" s="8"/>
      <c r="B31" s="5" t="s">
        <v>23</v>
      </c>
      <c r="C31" s="33"/>
      <c r="D31" s="33"/>
      <c r="E31" s="33"/>
      <c r="F31" s="33"/>
      <c r="G31" s="33"/>
      <c r="H31" s="33"/>
      <c r="I31" s="290"/>
      <c r="J31" s="290"/>
    </row>
    <row r="32" spans="1:13" ht="43.5" x14ac:dyDescent="0.35">
      <c r="A32" s="290" t="s">
        <v>24</v>
      </c>
      <c r="B32" s="5" t="s">
        <v>20</v>
      </c>
      <c r="C32" s="290"/>
      <c r="D32" s="290"/>
      <c r="E32" s="290"/>
      <c r="F32" s="290"/>
      <c r="G32" s="290"/>
      <c r="H32" s="290"/>
      <c r="I32" s="290"/>
      <c r="J32" s="290"/>
    </row>
    <row r="33" spans="1:10" ht="87" x14ac:dyDescent="0.35">
      <c r="A33" s="290"/>
      <c r="B33" s="5" t="s">
        <v>21</v>
      </c>
      <c r="C33" s="290"/>
      <c r="D33" s="290"/>
      <c r="E33" s="290"/>
      <c r="F33" s="290"/>
      <c r="G33" s="290"/>
      <c r="H33" s="290"/>
      <c r="I33" s="290"/>
      <c r="J33" s="290"/>
    </row>
    <row r="34" spans="1:10" ht="87" x14ac:dyDescent="0.35">
      <c r="A34" s="290"/>
      <c r="B34" s="7" t="s">
        <v>25</v>
      </c>
      <c r="C34" s="290"/>
      <c r="D34" s="290"/>
      <c r="E34" s="290"/>
      <c r="F34" s="290"/>
      <c r="G34" s="290"/>
      <c r="H34" s="290"/>
      <c r="I34" s="290"/>
      <c r="J34" s="290"/>
    </row>
    <row r="35" spans="1:10" ht="29" x14ac:dyDescent="0.35">
      <c r="A35" s="290"/>
      <c r="B35" s="5" t="s">
        <v>23</v>
      </c>
      <c r="C35" s="33"/>
      <c r="D35" s="33"/>
      <c r="E35" s="33"/>
      <c r="F35" s="33"/>
      <c r="G35" s="33"/>
      <c r="H35" s="33"/>
      <c r="I35" s="290"/>
      <c r="J35" s="290"/>
    </row>
    <row r="36" spans="1:10" ht="87" x14ac:dyDescent="0.35">
      <c r="A36" s="290" t="s">
        <v>26</v>
      </c>
      <c r="B36" s="5" t="s">
        <v>22</v>
      </c>
      <c r="C36" s="294"/>
      <c r="D36" s="295"/>
      <c r="E36" s="295"/>
      <c r="F36" s="295"/>
      <c r="G36" s="295"/>
      <c r="H36" s="295"/>
      <c r="I36" s="295"/>
      <c r="J36" s="296"/>
    </row>
    <row r="37" spans="1:10" ht="29" x14ac:dyDescent="0.35">
      <c r="A37" s="290"/>
      <c r="B37" s="5" t="s">
        <v>23</v>
      </c>
      <c r="C37" s="33"/>
      <c r="D37" s="33"/>
      <c r="E37" s="33"/>
      <c r="F37" s="33"/>
      <c r="G37" s="33"/>
      <c r="H37" s="33"/>
      <c r="I37" s="290"/>
      <c r="J37" s="290"/>
    </row>
    <row r="38" spans="1:10" ht="43.5" x14ac:dyDescent="0.35">
      <c r="A38" s="33" t="s">
        <v>13</v>
      </c>
      <c r="B38" s="294"/>
      <c r="C38" s="295"/>
      <c r="D38" s="295"/>
      <c r="E38" s="295"/>
      <c r="F38" s="295"/>
      <c r="G38" s="295"/>
      <c r="H38" s="295"/>
      <c r="I38" s="295"/>
      <c r="J38" s="296"/>
    </row>
  </sheetData>
  <mergeCells count="22">
    <mergeCell ref="I30:J30"/>
    <mergeCell ref="A1:M1"/>
    <mergeCell ref="A2:A3"/>
    <mergeCell ref="B2:M2"/>
    <mergeCell ref="B21:M21"/>
    <mergeCell ref="B22:M22"/>
    <mergeCell ref="A25:J25"/>
    <mergeCell ref="A26:J26"/>
    <mergeCell ref="A27:B27"/>
    <mergeCell ref="I27:J27"/>
    <mergeCell ref="I28:J28"/>
    <mergeCell ref="I29:J29"/>
    <mergeCell ref="A36:A37"/>
    <mergeCell ref="C36:J36"/>
    <mergeCell ref="I37:J37"/>
    <mergeCell ref="B38:J38"/>
    <mergeCell ref="I31:J31"/>
    <mergeCell ref="A32:A35"/>
    <mergeCell ref="C32:J32"/>
    <mergeCell ref="C33:J33"/>
    <mergeCell ref="C34:J34"/>
    <mergeCell ref="I35:J35"/>
  </mergeCell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workbookViewId="0">
      <selection activeCell="C36" sqref="C36:J36"/>
    </sheetView>
  </sheetViews>
  <sheetFormatPr defaultRowHeight="14.5" x14ac:dyDescent="0.35"/>
  <cols>
    <col min="1" max="1" width="25.7265625" customWidth="1"/>
    <col min="2" max="3" width="9.1796875" customWidth="1"/>
    <col min="13" max="13" width="19.7265625" customWidth="1"/>
  </cols>
  <sheetData>
    <row r="1" spans="1:13" x14ac:dyDescent="0.35">
      <c r="A1" s="289" t="s">
        <v>0</v>
      </c>
      <c r="B1" s="289"/>
      <c r="C1" s="289"/>
      <c r="D1" s="289"/>
      <c r="E1" s="289"/>
      <c r="F1" s="289"/>
      <c r="G1" s="289"/>
      <c r="H1" s="289"/>
      <c r="I1" s="289"/>
      <c r="J1" s="289"/>
      <c r="K1" s="289"/>
      <c r="L1" s="289"/>
      <c r="M1" s="289"/>
    </row>
    <row r="2" spans="1:13" x14ac:dyDescent="0.35">
      <c r="A2" s="290" t="s">
        <v>1</v>
      </c>
      <c r="B2" s="291" t="s">
        <v>2</v>
      </c>
      <c r="C2" s="291"/>
      <c r="D2" s="291"/>
      <c r="E2" s="291"/>
      <c r="F2" s="291"/>
      <c r="G2" s="291"/>
      <c r="H2" s="291"/>
      <c r="I2" s="291"/>
      <c r="J2" s="291"/>
      <c r="K2" s="291"/>
      <c r="L2" s="291"/>
      <c r="M2" s="291"/>
    </row>
    <row r="3" spans="1:13" x14ac:dyDescent="0.35">
      <c r="A3" s="290"/>
      <c r="B3" s="1">
        <v>0</v>
      </c>
      <c r="C3" s="1">
        <v>1</v>
      </c>
      <c r="D3" s="1">
        <v>2</v>
      </c>
      <c r="E3" s="1">
        <v>3</v>
      </c>
      <c r="F3" s="1">
        <v>4</v>
      </c>
      <c r="G3" s="1">
        <v>5</v>
      </c>
      <c r="H3" s="1">
        <v>6</v>
      </c>
      <c r="I3" s="1">
        <v>7</v>
      </c>
      <c r="J3" s="1">
        <v>8</v>
      </c>
      <c r="K3" s="1">
        <v>9</v>
      </c>
      <c r="L3" s="1">
        <v>10</v>
      </c>
      <c r="M3" s="2" t="s">
        <v>3</v>
      </c>
    </row>
    <row r="4" spans="1:13" ht="31.5" customHeight="1" x14ac:dyDescent="0.35">
      <c r="A4" s="3" t="s">
        <v>4</v>
      </c>
      <c r="B4" s="63">
        <f>SUM(B5:B7)</f>
        <v>0</v>
      </c>
      <c r="C4" s="63">
        <v>0</v>
      </c>
      <c r="D4" s="63">
        <v>0</v>
      </c>
      <c r="E4" s="63">
        <v>0</v>
      </c>
      <c r="F4" s="63">
        <v>0</v>
      </c>
      <c r="G4" s="63">
        <v>0</v>
      </c>
      <c r="H4" s="63">
        <v>0</v>
      </c>
      <c r="I4" s="63">
        <v>0</v>
      </c>
      <c r="J4" s="63">
        <v>0</v>
      </c>
      <c r="K4" s="63">
        <v>0</v>
      </c>
      <c r="L4" s="63">
        <v>0</v>
      </c>
      <c r="M4" s="63">
        <f>SUM(B4:L4)</f>
        <v>0</v>
      </c>
    </row>
    <row r="5" spans="1:13" ht="23.25" customHeight="1" x14ac:dyDescent="0.35">
      <c r="A5" s="5" t="s">
        <v>5</v>
      </c>
      <c r="B5" s="63">
        <v>0</v>
      </c>
      <c r="C5" s="63">
        <v>0</v>
      </c>
      <c r="D5" s="63">
        <v>0</v>
      </c>
      <c r="E5" s="63">
        <v>0</v>
      </c>
      <c r="F5" s="63">
        <v>0</v>
      </c>
      <c r="G5" s="63">
        <v>0</v>
      </c>
      <c r="H5" s="63">
        <v>0</v>
      </c>
      <c r="I5" s="63">
        <v>0</v>
      </c>
      <c r="J5" s="63">
        <v>0</v>
      </c>
      <c r="K5" s="63">
        <v>0</v>
      </c>
      <c r="L5" s="63">
        <v>0</v>
      </c>
      <c r="M5" s="63">
        <f t="shared" ref="M5:M20" si="0">SUM(B5:L5)</f>
        <v>0</v>
      </c>
    </row>
    <row r="6" spans="1:13" x14ac:dyDescent="0.35">
      <c r="A6" s="5" t="s">
        <v>6</v>
      </c>
      <c r="B6" s="63">
        <v>0</v>
      </c>
      <c r="C6" s="63">
        <v>0</v>
      </c>
      <c r="D6" s="63">
        <v>0</v>
      </c>
      <c r="E6" s="63">
        <v>0</v>
      </c>
      <c r="F6" s="63">
        <v>0</v>
      </c>
      <c r="G6" s="63">
        <v>0</v>
      </c>
      <c r="H6" s="63">
        <v>0</v>
      </c>
      <c r="I6" s="63">
        <v>0</v>
      </c>
      <c r="J6" s="63">
        <v>0</v>
      </c>
      <c r="K6" s="63">
        <v>0</v>
      </c>
      <c r="L6" s="63">
        <v>0</v>
      </c>
      <c r="M6" s="63">
        <f t="shared" si="0"/>
        <v>0</v>
      </c>
    </row>
    <row r="7" spans="1:13" ht="51" customHeight="1" x14ac:dyDescent="0.35">
      <c r="A7" s="5" t="s">
        <v>7</v>
      </c>
      <c r="B7" s="63">
        <v>0</v>
      </c>
      <c r="C7" s="63">
        <v>0</v>
      </c>
      <c r="D7" s="63">
        <v>0</v>
      </c>
      <c r="E7" s="63">
        <v>0</v>
      </c>
      <c r="F7" s="63">
        <v>0</v>
      </c>
      <c r="G7" s="63">
        <v>0</v>
      </c>
      <c r="H7" s="63">
        <v>0</v>
      </c>
      <c r="I7" s="63">
        <v>0</v>
      </c>
      <c r="J7" s="63">
        <v>0</v>
      </c>
      <c r="K7" s="63">
        <v>0</v>
      </c>
      <c r="L7" s="63">
        <v>0</v>
      </c>
      <c r="M7" s="63">
        <f t="shared" si="0"/>
        <v>0</v>
      </c>
    </row>
    <row r="8" spans="1:13" ht="32.25" customHeight="1" x14ac:dyDescent="0.35">
      <c r="A8" s="3" t="s">
        <v>8</v>
      </c>
      <c r="B8" s="13">
        <f>SUM(B9:B11)</f>
        <v>1.2</v>
      </c>
      <c r="C8" s="13">
        <f t="shared" ref="C8:L8" si="1">SUM(C9:C11)</f>
        <v>0.7</v>
      </c>
      <c r="D8" s="13">
        <f t="shared" si="1"/>
        <v>0.1</v>
      </c>
      <c r="E8" s="13">
        <f t="shared" si="1"/>
        <v>0.1</v>
      </c>
      <c r="F8" s="13">
        <f t="shared" si="1"/>
        <v>0.1</v>
      </c>
      <c r="G8" s="13">
        <f t="shared" si="1"/>
        <v>0.1</v>
      </c>
      <c r="H8" s="13">
        <f t="shared" si="1"/>
        <v>0.1</v>
      </c>
      <c r="I8" s="13">
        <f t="shared" si="1"/>
        <v>0</v>
      </c>
      <c r="J8" s="13">
        <f t="shared" si="1"/>
        <v>0</v>
      </c>
      <c r="K8" s="13">
        <f t="shared" si="1"/>
        <v>0</v>
      </c>
      <c r="L8" s="13">
        <f t="shared" si="1"/>
        <v>0</v>
      </c>
      <c r="M8" s="63">
        <f t="shared" si="0"/>
        <v>2.4000000000000004</v>
      </c>
    </row>
    <row r="9" spans="1:13" ht="18" customHeight="1" x14ac:dyDescent="0.35">
      <c r="A9" s="5" t="s">
        <v>5</v>
      </c>
      <c r="B9" s="13">
        <v>1.2</v>
      </c>
      <c r="C9" s="13">
        <v>0.7</v>
      </c>
      <c r="D9" s="13">
        <v>0.1</v>
      </c>
      <c r="E9" s="13">
        <v>0.1</v>
      </c>
      <c r="F9" s="13">
        <v>0.1</v>
      </c>
      <c r="G9" s="13">
        <v>0.1</v>
      </c>
      <c r="H9" s="13">
        <v>0.1</v>
      </c>
      <c r="I9" s="13">
        <v>0</v>
      </c>
      <c r="J9" s="13">
        <v>0</v>
      </c>
      <c r="K9" s="13">
        <v>0</v>
      </c>
      <c r="L9" s="13">
        <v>0</v>
      </c>
      <c r="M9" s="63">
        <f t="shared" si="0"/>
        <v>2.4000000000000004</v>
      </c>
    </row>
    <row r="10" spans="1:13" x14ac:dyDescent="0.35">
      <c r="A10" s="5" t="s">
        <v>6</v>
      </c>
      <c r="B10" s="13">
        <v>0</v>
      </c>
      <c r="C10" s="13">
        <v>0</v>
      </c>
      <c r="D10" s="13">
        <v>0</v>
      </c>
      <c r="E10" s="13">
        <v>0</v>
      </c>
      <c r="F10" s="13">
        <v>0</v>
      </c>
      <c r="G10" s="13">
        <v>0</v>
      </c>
      <c r="H10" s="13">
        <v>0</v>
      </c>
      <c r="I10" s="13">
        <v>0</v>
      </c>
      <c r="J10" s="13">
        <v>0</v>
      </c>
      <c r="K10" s="13">
        <v>0</v>
      </c>
      <c r="L10" s="13">
        <v>0</v>
      </c>
      <c r="M10" s="63">
        <f t="shared" si="0"/>
        <v>0</v>
      </c>
    </row>
    <row r="11" spans="1:13" ht="42" customHeight="1" x14ac:dyDescent="0.35">
      <c r="A11" s="5" t="s">
        <v>7</v>
      </c>
      <c r="B11" s="13">
        <v>0</v>
      </c>
      <c r="C11" s="13">
        <v>0</v>
      </c>
      <c r="D11" s="13">
        <v>0</v>
      </c>
      <c r="E11" s="13">
        <v>0</v>
      </c>
      <c r="F11" s="13">
        <v>0</v>
      </c>
      <c r="G11" s="13">
        <v>0</v>
      </c>
      <c r="H11" s="13">
        <v>0</v>
      </c>
      <c r="I11" s="13">
        <v>0</v>
      </c>
      <c r="J11" s="13">
        <v>0</v>
      </c>
      <c r="K11" s="13">
        <v>0</v>
      </c>
      <c r="L11" s="13">
        <v>0</v>
      </c>
      <c r="M11" s="63">
        <f t="shared" si="0"/>
        <v>0</v>
      </c>
    </row>
    <row r="12" spans="1:13" x14ac:dyDescent="0.35">
      <c r="A12" s="3" t="s">
        <v>11</v>
      </c>
      <c r="B12" s="13">
        <f>SUM(B13:B15)</f>
        <v>-1.2</v>
      </c>
      <c r="C12" s="13">
        <f t="shared" ref="C12:L12" si="2">SUM(C13:C15)</f>
        <v>-0.7</v>
      </c>
      <c r="D12" s="13">
        <f t="shared" si="2"/>
        <v>-0.1</v>
      </c>
      <c r="E12" s="13">
        <f t="shared" si="2"/>
        <v>-0.1</v>
      </c>
      <c r="F12" s="13">
        <f t="shared" si="2"/>
        <v>-0.1</v>
      </c>
      <c r="G12" s="13">
        <f t="shared" si="2"/>
        <v>-0.1</v>
      </c>
      <c r="H12" s="13">
        <f t="shared" si="2"/>
        <v>-0.1</v>
      </c>
      <c r="I12" s="13">
        <f t="shared" si="2"/>
        <v>0</v>
      </c>
      <c r="J12" s="13">
        <f t="shared" si="2"/>
        <v>0</v>
      </c>
      <c r="K12" s="13">
        <f t="shared" si="2"/>
        <v>0</v>
      </c>
      <c r="L12" s="13">
        <f t="shared" si="2"/>
        <v>0</v>
      </c>
      <c r="M12" s="63">
        <f t="shared" si="0"/>
        <v>-2.4000000000000004</v>
      </c>
    </row>
    <row r="13" spans="1:13" x14ac:dyDescent="0.35">
      <c r="A13" s="5" t="s">
        <v>5</v>
      </c>
      <c r="B13" s="13">
        <v>-1.2</v>
      </c>
      <c r="C13" s="13">
        <v>-0.7</v>
      </c>
      <c r="D13" s="13">
        <v>-0.1</v>
      </c>
      <c r="E13" s="13">
        <v>-0.1</v>
      </c>
      <c r="F13" s="13">
        <v>-0.1</v>
      </c>
      <c r="G13" s="13">
        <v>-0.1</v>
      </c>
      <c r="H13" s="13">
        <v>-0.1</v>
      </c>
      <c r="I13" s="13">
        <v>0</v>
      </c>
      <c r="J13" s="13">
        <v>0</v>
      </c>
      <c r="K13" s="13">
        <v>0</v>
      </c>
      <c r="L13" s="13">
        <v>0</v>
      </c>
      <c r="M13" s="63">
        <f t="shared" si="0"/>
        <v>-2.4000000000000004</v>
      </c>
    </row>
    <row r="14" spans="1:13" x14ac:dyDescent="0.35">
      <c r="A14" s="5" t="s">
        <v>6</v>
      </c>
      <c r="B14" s="13">
        <v>0</v>
      </c>
      <c r="C14" s="13">
        <v>0</v>
      </c>
      <c r="D14" s="13">
        <v>0</v>
      </c>
      <c r="E14" s="13">
        <v>0</v>
      </c>
      <c r="F14" s="13">
        <v>0</v>
      </c>
      <c r="G14" s="13">
        <v>0</v>
      </c>
      <c r="H14" s="13">
        <v>0</v>
      </c>
      <c r="I14" s="13">
        <v>0</v>
      </c>
      <c r="J14" s="13">
        <v>0</v>
      </c>
      <c r="K14" s="13">
        <v>0</v>
      </c>
      <c r="L14" s="13">
        <v>0</v>
      </c>
      <c r="M14" s="63">
        <f t="shared" si="0"/>
        <v>0</v>
      </c>
    </row>
    <row r="15" spans="1:13" ht="57.75" customHeight="1" x14ac:dyDescent="0.35">
      <c r="A15" s="5" t="s">
        <v>7</v>
      </c>
      <c r="B15" s="13">
        <v>0</v>
      </c>
      <c r="C15" s="13">
        <v>0</v>
      </c>
      <c r="D15" s="13">
        <v>0</v>
      </c>
      <c r="E15" s="13">
        <v>0</v>
      </c>
      <c r="F15" s="13">
        <v>0</v>
      </c>
      <c r="G15" s="13">
        <v>0</v>
      </c>
      <c r="H15" s="13">
        <v>0</v>
      </c>
      <c r="I15" s="13">
        <v>0</v>
      </c>
      <c r="J15" s="13">
        <v>0</v>
      </c>
      <c r="K15" s="13">
        <v>0</v>
      </c>
      <c r="L15" s="13">
        <v>0</v>
      </c>
      <c r="M15" s="63">
        <f t="shared" si="0"/>
        <v>0</v>
      </c>
    </row>
    <row r="16" spans="1:13" ht="43.5" x14ac:dyDescent="0.35">
      <c r="A16" s="3" t="s">
        <v>9</v>
      </c>
      <c r="B16" s="13">
        <v>2.9</v>
      </c>
      <c r="C16" s="13">
        <v>1.7</v>
      </c>
      <c r="D16" s="13">
        <v>0</v>
      </c>
      <c r="E16" s="13">
        <v>0</v>
      </c>
      <c r="F16" s="13">
        <v>0</v>
      </c>
      <c r="G16" s="13">
        <v>0</v>
      </c>
      <c r="H16" s="13">
        <v>0</v>
      </c>
      <c r="I16" s="13">
        <v>0</v>
      </c>
      <c r="J16" s="13">
        <v>0</v>
      </c>
      <c r="K16" s="13">
        <v>0</v>
      </c>
      <c r="L16" s="13">
        <v>0</v>
      </c>
      <c r="M16" s="63">
        <f t="shared" si="0"/>
        <v>4.5999999999999996</v>
      </c>
    </row>
    <row r="17" spans="1:13" ht="29" x14ac:dyDescent="0.35">
      <c r="A17" s="3" t="s">
        <v>10</v>
      </c>
      <c r="B17" s="13">
        <f>SUM(B18:B20)</f>
        <v>0</v>
      </c>
      <c r="C17" s="63">
        <f t="shared" ref="C17:L17" si="3">SUM(C18:C20)</f>
        <v>0</v>
      </c>
      <c r="D17" s="63">
        <f t="shared" si="3"/>
        <v>0</v>
      </c>
      <c r="E17" s="63">
        <f t="shared" si="3"/>
        <v>0</v>
      </c>
      <c r="F17" s="63">
        <f t="shared" si="3"/>
        <v>0</v>
      </c>
      <c r="G17" s="63">
        <f t="shared" si="3"/>
        <v>0</v>
      </c>
      <c r="H17" s="63">
        <f t="shared" si="3"/>
        <v>0</v>
      </c>
      <c r="I17" s="63">
        <f t="shared" si="3"/>
        <v>0</v>
      </c>
      <c r="J17" s="63">
        <f t="shared" si="3"/>
        <v>0</v>
      </c>
      <c r="K17" s="63">
        <f t="shared" si="3"/>
        <v>0</v>
      </c>
      <c r="L17" s="63">
        <f t="shared" si="3"/>
        <v>0</v>
      </c>
      <c r="M17" s="63">
        <f t="shared" si="0"/>
        <v>0</v>
      </c>
    </row>
    <row r="18" spans="1:13" x14ac:dyDescent="0.35">
      <c r="A18" s="5" t="s">
        <v>5</v>
      </c>
      <c r="B18" s="13">
        <v>0</v>
      </c>
      <c r="C18" s="13">
        <v>0</v>
      </c>
      <c r="D18" s="13">
        <v>0</v>
      </c>
      <c r="E18" s="13">
        <v>0</v>
      </c>
      <c r="F18" s="13">
        <v>0</v>
      </c>
      <c r="G18" s="13">
        <v>0</v>
      </c>
      <c r="H18" s="13">
        <v>0</v>
      </c>
      <c r="I18" s="13">
        <v>0</v>
      </c>
      <c r="J18" s="13">
        <v>0</v>
      </c>
      <c r="K18" s="13">
        <v>0</v>
      </c>
      <c r="L18" s="13">
        <v>0</v>
      </c>
      <c r="M18" s="63">
        <f t="shared" si="0"/>
        <v>0</v>
      </c>
    </row>
    <row r="19" spans="1:13" x14ac:dyDescent="0.35">
      <c r="A19" s="5" t="s">
        <v>6</v>
      </c>
      <c r="B19" s="13">
        <v>0</v>
      </c>
      <c r="C19" s="13">
        <v>0</v>
      </c>
      <c r="D19" s="13">
        <v>0</v>
      </c>
      <c r="E19" s="13">
        <v>0</v>
      </c>
      <c r="F19" s="13">
        <v>0</v>
      </c>
      <c r="G19" s="13">
        <v>0</v>
      </c>
      <c r="H19" s="13">
        <v>0</v>
      </c>
      <c r="I19" s="13">
        <v>0</v>
      </c>
      <c r="J19" s="13">
        <v>0</v>
      </c>
      <c r="K19" s="13">
        <v>0</v>
      </c>
      <c r="L19" s="13">
        <v>0</v>
      </c>
      <c r="M19" s="63">
        <f t="shared" si="0"/>
        <v>0</v>
      </c>
    </row>
    <row r="20" spans="1:13" ht="29" x14ac:dyDescent="0.35">
      <c r="A20" s="5" t="s">
        <v>7</v>
      </c>
      <c r="B20" s="13">
        <v>0</v>
      </c>
      <c r="C20" s="13">
        <v>0</v>
      </c>
      <c r="D20" s="13">
        <v>0</v>
      </c>
      <c r="E20" s="13">
        <v>0</v>
      </c>
      <c r="F20" s="13">
        <v>0</v>
      </c>
      <c r="G20" s="13">
        <v>0</v>
      </c>
      <c r="H20" s="13">
        <v>0</v>
      </c>
      <c r="I20" s="13">
        <v>0</v>
      </c>
      <c r="J20" s="13">
        <v>0</v>
      </c>
      <c r="K20" s="13">
        <v>0</v>
      </c>
      <c r="L20" s="13">
        <v>0</v>
      </c>
      <c r="M20" s="63">
        <f t="shared" si="0"/>
        <v>0</v>
      </c>
    </row>
    <row r="21" spans="1:13" ht="98.25" customHeight="1" x14ac:dyDescent="0.35">
      <c r="A21" s="5" t="s">
        <v>12</v>
      </c>
      <c r="B21" s="290" t="s">
        <v>127</v>
      </c>
      <c r="C21" s="290"/>
      <c r="D21" s="290"/>
      <c r="E21" s="290"/>
      <c r="F21" s="290"/>
      <c r="G21" s="290"/>
      <c r="H21" s="290"/>
      <c r="I21" s="290"/>
      <c r="J21" s="290"/>
      <c r="K21" s="290"/>
      <c r="L21" s="290"/>
      <c r="M21" s="290"/>
    </row>
    <row r="22" spans="1:13" ht="90" customHeight="1" x14ac:dyDescent="0.35">
      <c r="A22" s="5" t="s">
        <v>13</v>
      </c>
      <c r="B22" s="290" t="s">
        <v>128</v>
      </c>
      <c r="C22" s="290"/>
      <c r="D22" s="290"/>
      <c r="E22" s="290"/>
      <c r="F22" s="290"/>
      <c r="G22" s="290"/>
      <c r="H22" s="290"/>
      <c r="I22" s="290"/>
      <c r="J22" s="290"/>
      <c r="K22" s="290"/>
      <c r="L22" s="290"/>
      <c r="M22" s="290"/>
    </row>
    <row r="25" spans="1:13" x14ac:dyDescent="0.35">
      <c r="A25" s="289" t="s">
        <v>14</v>
      </c>
      <c r="B25" s="289"/>
      <c r="C25" s="289"/>
      <c r="D25" s="289"/>
      <c r="E25" s="289"/>
      <c r="F25" s="289"/>
      <c r="G25" s="289"/>
      <c r="H25" s="289"/>
      <c r="I25" s="289"/>
      <c r="J25" s="289"/>
    </row>
    <row r="26" spans="1:13" x14ac:dyDescent="0.35">
      <c r="A26" s="291" t="s">
        <v>15</v>
      </c>
      <c r="B26" s="291"/>
      <c r="C26" s="291"/>
      <c r="D26" s="291"/>
      <c r="E26" s="291"/>
      <c r="F26" s="291"/>
      <c r="G26" s="291"/>
      <c r="H26" s="291"/>
      <c r="I26" s="291"/>
      <c r="J26" s="291"/>
    </row>
    <row r="27" spans="1:13" x14ac:dyDescent="0.35">
      <c r="A27" s="290" t="s">
        <v>16</v>
      </c>
      <c r="B27" s="290"/>
      <c r="C27" s="6">
        <v>0</v>
      </c>
      <c r="D27" s="5">
        <v>1</v>
      </c>
      <c r="E27" s="5">
        <v>2</v>
      </c>
      <c r="F27" s="5">
        <v>3</v>
      </c>
      <c r="G27" s="5">
        <v>5</v>
      </c>
      <c r="H27" s="5">
        <v>10</v>
      </c>
      <c r="I27" s="292" t="s">
        <v>3</v>
      </c>
      <c r="J27" s="292"/>
    </row>
    <row r="28" spans="1:13" ht="43.5" x14ac:dyDescent="0.35">
      <c r="A28" s="33" t="s">
        <v>17</v>
      </c>
      <c r="B28" s="5" t="s">
        <v>20</v>
      </c>
      <c r="C28" s="33"/>
      <c r="D28" s="33"/>
      <c r="E28" s="33"/>
      <c r="F28" s="33"/>
      <c r="G28" s="33"/>
      <c r="H28" s="33"/>
      <c r="I28" s="290"/>
      <c r="J28" s="290"/>
    </row>
    <row r="29" spans="1:13" ht="87" x14ac:dyDescent="0.35">
      <c r="A29" s="33" t="s">
        <v>18</v>
      </c>
      <c r="B29" s="5" t="s">
        <v>21</v>
      </c>
      <c r="C29" s="33"/>
      <c r="D29" s="33"/>
      <c r="E29" s="33"/>
      <c r="F29" s="33"/>
      <c r="G29" s="33"/>
      <c r="H29" s="33"/>
      <c r="I29" s="294"/>
      <c r="J29" s="296"/>
    </row>
    <row r="30" spans="1:13" ht="87" x14ac:dyDescent="0.35">
      <c r="A30" s="33" t="s">
        <v>19</v>
      </c>
      <c r="B30" s="7" t="s">
        <v>22</v>
      </c>
      <c r="C30" s="33"/>
      <c r="D30" s="33"/>
      <c r="E30" s="33"/>
      <c r="F30" s="33"/>
      <c r="G30" s="33"/>
      <c r="H30" s="33"/>
      <c r="I30" s="290"/>
      <c r="J30" s="290"/>
    </row>
    <row r="31" spans="1:13" ht="29" x14ac:dyDescent="0.35">
      <c r="A31" s="8"/>
      <c r="B31" s="5" t="s">
        <v>23</v>
      </c>
      <c r="C31" s="33"/>
      <c r="D31" s="33"/>
      <c r="E31" s="33"/>
      <c r="F31" s="33"/>
      <c r="G31" s="33"/>
      <c r="H31" s="33"/>
      <c r="I31" s="290"/>
      <c r="J31" s="290"/>
    </row>
    <row r="32" spans="1:13" ht="43.5" x14ac:dyDescent="0.35">
      <c r="A32" s="290" t="s">
        <v>24</v>
      </c>
      <c r="B32" s="5" t="s">
        <v>20</v>
      </c>
      <c r="C32" s="290"/>
      <c r="D32" s="290"/>
      <c r="E32" s="290"/>
      <c r="F32" s="290"/>
      <c r="G32" s="290"/>
      <c r="H32" s="290"/>
      <c r="I32" s="290"/>
      <c r="J32" s="290"/>
    </row>
    <row r="33" spans="1:10" ht="87" x14ac:dyDescent="0.35">
      <c r="A33" s="290"/>
      <c r="B33" s="5" t="s">
        <v>21</v>
      </c>
      <c r="C33" s="290"/>
      <c r="D33" s="290"/>
      <c r="E33" s="290"/>
      <c r="F33" s="290"/>
      <c r="G33" s="290"/>
      <c r="H33" s="290"/>
      <c r="I33" s="290"/>
      <c r="J33" s="290"/>
    </row>
    <row r="34" spans="1:10" ht="87" x14ac:dyDescent="0.35">
      <c r="A34" s="290"/>
      <c r="B34" s="7" t="s">
        <v>25</v>
      </c>
      <c r="C34" s="290"/>
      <c r="D34" s="290"/>
      <c r="E34" s="290"/>
      <c r="F34" s="290"/>
      <c r="G34" s="290"/>
      <c r="H34" s="290"/>
      <c r="I34" s="290"/>
      <c r="J34" s="290"/>
    </row>
    <row r="35" spans="1:10" ht="29" x14ac:dyDescent="0.35">
      <c r="A35" s="290"/>
      <c r="B35" s="5" t="s">
        <v>23</v>
      </c>
      <c r="C35" s="33"/>
      <c r="D35" s="33"/>
      <c r="E35" s="33"/>
      <c r="F35" s="33"/>
      <c r="G35" s="33"/>
      <c r="H35" s="33"/>
      <c r="I35" s="290"/>
      <c r="J35" s="290"/>
    </row>
    <row r="36" spans="1:10" ht="87" x14ac:dyDescent="0.35">
      <c r="A36" s="290" t="s">
        <v>26</v>
      </c>
      <c r="B36" s="5" t="s">
        <v>22</v>
      </c>
      <c r="C36" s="294"/>
      <c r="D36" s="295"/>
      <c r="E36" s="295"/>
      <c r="F36" s="295"/>
      <c r="G36" s="295"/>
      <c r="H36" s="295"/>
      <c r="I36" s="295"/>
      <c r="J36" s="296"/>
    </row>
    <row r="37" spans="1:10" ht="29" x14ac:dyDescent="0.35">
      <c r="A37" s="290"/>
      <c r="B37" s="5" t="s">
        <v>23</v>
      </c>
      <c r="C37" s="33"/>
      <c r="D37" s="33"/>
      <c r="E37" s="33"/>
      <c r="F37" s="33"/>
      <c r="G37" s="33"/>
      <c r="H37" s="33"/>
      <c r="I37" s="290"/>
      <c r="J37" s="290"/>
    </row>
    <row r="38" spans="1:10" ht="43.5" x14ac:dyDescent="0.35">
      <c r="A38" s="33" t="s">
        <v>13</v>
      </c>
      <c r="B38" s="294"/>
      <c r="C38" s="295"/>
      <c r="D38" s="295"/>
      <c r="E38" s="295"/>
      <c r="F38" s="295"/>
      <c r="G38" s="295"/>
      <c r="H38" s="295"/>
      <c r="I38" s="295"/>
      <c r="J38" s="296"/>
    </row>
  </sheetData>
  <mergeCells count="22">
    <mergeCell ref="I30:J30"/>
    <mergeCell ref="A1:M1"/>
    <mergeCell ref="A2:A3"/>
    <mergeCell ref="B2:M2"/>
    <mergeCell ref="B21:M21"/>
    <mergeCell ref="B22:M22"/>
    <mergeCell ref="A25:J25"/>
    <mergeCell ref="A26:J26"/>
    <mergeCell ref="A27:B27"/>
    <mergeCell ref="I27:J27"/>
    <mergeCell ref="I28:J28"/>
    <mergeCell ref="I29:J29"/>
    <mergeCell ref="A36:A37"/>
    <mergeCell ref="C36:J36"/>
    <mergeCell ref="I37:J37"/>
    <mergeCell ref="B38:J38"/>
    <mergeCell ref="I31:J31"/>
    <mergeCell ref="A32:A35"/>
    <mergeCell ref="C32:J32"/>
    <mergeCell ref="C33:J33"/>
    <mergeCell ref="C34:J34"/>
    <mergeCell ref="I35:J35"/>
  </mergeCells>
  <pageMargins left="0.7" right="0.7" top="0.75" bottom="0.75" header="0.3" footer="0.3"/>
  <pageSetup paperSize="9"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workbookViewId="0">
      <selection activeCell="C36" sqref="C36:J36"/>
    </sheetView>
  </sheetViews>
  <sheetFormatPr defaultRowHeight="14.5" x14ac:dyDescent="0.35"/>
  <cols>
    <col min="1" max="1" width="25.7265625" customWidth="1"/>
    <col min="2" max="3" width="9.1796875" customWidth="1"/>
    <col min="13" max="13" width="19.7265625" customWidth="1"/>
  </cols>
  <sheetData>
    <row r="1" spans="1:13" x14ac:dyDescent="0.35">
      <c r="A1" s="289" t="s">
        <v>0</v>
      </c>
      <c r="B1" s="289"/>
      <c r="C1" s="289"/>
      <c r="D1" s="289"/>
      <c r="E1" s="289"/>
      <c r="F1" s="289"/>
      <c r="G1" s="289"/>
      <c r="H1" s="289"/>
      <c r="I1" s="289"/>
      <c r="J1" s="289"/>
      <c r="K1" s="289"/>
      <c r="L1" s="289"/>
      <c r="M1" s="289"/>
    </row>
    <row r="2" spans="1:13" x14ac:dyDescent="0.35">
      <c r="A2" s="290" t="s">
        <v>1</v>
      </c>
      <c r="B2" s="291" t="s">
        <v>2</v>
      </c>
      <c r="C2" s="291"/>
      <c r="D2" s="291"/>
      <c r="E2" s="291"/>
      <c r="F2" s="291"/>
      <c r="G2" s="291"/>
      <c r="H2" s="291"/>
      <c r="I2" s="291"/>
      <c r="J2" s="291"/>
      <c r="K2" s="291"/>
      <c r="L2" s="291"/>
      <c r="M2" s="291"/>
    </row>
    <row r="3" spans="1:13" x14ac:dyDescent="0.35">
      <c r="A3" s="290"/>
      <c r="B3" s="1">
        <v>0</v>
      </c>
      <c r="C3" s="1">
        <v>1</v>
      </c>
      <c r="D3" s="1">
        <v>2</v>
      </c>
      <c r="E3" s="1">
        <v>3</v>
      </c>
      <c r="F3" s="1">
        <v>4</v>
      </c>
      <c r="G3" s="1">
        <v>5</v>
      </c>
      <c r="H3" s="1">
        <v>6</v>
      </c>
      <c r="I3" s="1">
        <v>7</v>
      </c>
      <c r="J3" s="1">
        <v>8</v>
      </c>
      <c r="K3" s="1">
        <v>9</v>
      </c>
      <c r="L3" s="1">
        <v>10</v>
      </c>
      <c r="M3" s="2" t="s">
        <v>3</v>
      </c>
    </row>
    <row r="4" spans="1:13" ht="31.5" customHeight="1" x14ac:dyDescent="0.35">
      <c r="A4" s="3" t="s">
        <v>4</v>
      </c>
      <c r="B4" s="63">
        <f>SUM(B5:B7)</f>
        <v>0</v>
      </c>
      <c r="C4" s="63">
        <v>0</v>
      </c>
      <c r="D4" s="63">
        <v>0</v>
      </c>
      <c r="E4" s="63">
        <v>0</v>
      </c>
      <c r="F4" s="63">
        <v>0</v>
      </c>
      <c r="G4" s="63">
        <v>0</v>
      </c>
      <c r="H4" s="63">
        <v>0</v>
      </c>
      <c r="I4" s="63">
        <v>0</v>
      </c>
      <c r="J4" s="63">
        <v>0</v>
      </c>
      <c r="K4" s="63">
        <v>0</v>
      </c>
      <c r="L4" s="63">
        <v>0</v>
      </c>
      <c r="M4" s="63">
        <f>SUM(B4:L4)</f>
        <v>0</v>
      </c>
    </row>
    <row r="5" spans="1:13" ht="23.25" customHeight="1" x14ac:dyDescent="0.35">
      <c r="A5" s="5" t="s">
        <v>5</v>
      </c>
      <c r="B5" s="63">
        <v>0</v>
      </c>
      <c r="C5" s="63">
        <v>0</v>
      </c>
      <c r="D5" s="63">
        <v>0</v>
      </c>
      <c r="E5" s="63">
        <v>0</v>
      </c>
      <c r="F5" s="63">
        <v>0</v>
      </c>
      <c r="G5" s="63">
        <v>0</v>
      </c>
      <c r="H5" s="63">
        <v>0</v>
      </c>
      <c r="I5" s="63">
        <v>0</v>
      </c>
      <c r="J5" s="63">
        <v>0</v>
      </c>
      <c r="K5" s="63">
        <v>0</v>
      </c>
      <c r="L5" s="63">
        <v>0</v>
      </c>
      <c r="M5" s="63">
        <f t="shared" ref="M5:M20" si="0">SUM(B5:L5)</f>
        <v>0</v>
      </c>
    </row>
    <row r="6" spans="1:13" x14ac:dyDescent="0.35">
      <c r="A6" s="5" t="s">
        <v>6</v>
      </c>
      <c r="B6" s="63">
        <v>0</v>
      </c>
      <c r="C6" s="63">
        <v>0</v>
      </c>
      <c r="D6" s="63">
        <v>0</v>
      </c>
      <c r="E6" s="63">
        <v>0</v>
      </c>
      <c r="F6" s="63">
        <v>0</v>
      </c>
      <c r="G6" s="63">
        <v>0</v>
      </c>
      <c r="H6" s="63">
        <v>0</v>
      </c>
      <c r="I6" s="63">
        <v>0</v>
      </c>
      <c r="J6" s="63">
        <v>0</v>
      </c>
      <c r="K6" s="63">
        <v>0</v>
      </c>
      <c r="L6" s="63">
        <v>0</v>
      </c>
      <c r="M6" s="63">
        <f t="shared" si="0"/>
        <v>0</v>
      </c>
    </row>
    <row r="7" spans="1:13" ht="51" customHeight="1" x14ac:dyDescent="0.35">
      <c r="A7" s="5" t="s">
        <v>7</v>
      </c>
      <c r="B7" s="63">
        <v>0</v>
      </c>
      <c r="C7" s="63">
        <v>0</v>
      </c>
      <c r="D7" s="63">
        <v>0</v>
      </c>
      <c r="E7" s="63">
        <v>0</v>
      </c>
      <c r="F7" s="63">
        <v>0</v>
      </c>
      <c r="G7" s="63">
        <v>0</v>
      </c>
      <c r="H7" s="63">
        <v>0</v>
      </c>
      <c r="I7" s="63">
        <v>0</v>
      </c>
      <c r="J7" s="63">
        <v>0</v>
      </c>
      <c r="K7" s="63">
        <v>0</v>
      </c>
      <c r="L7" s="63">
        <v>0</v>
      </c>
      <c r="M7" s="63">
        <f t="shared" si="0"/>
        <v>0</v>
      </c>
    </row>
    <row r="8" spans="1:13" ht="32.25" customHeight="1" x14ac:dyDescent="0.35">
      <c r="A8" s="3" t="s">
        <v>8</v>
      </c>
      <c r="B8" s="13">
        <f>SUM(B9:B11)</f>
        <v>1.431</v>
      </c>
      <c r="C8" s="13">
        <f t="shared" ref="C8:L8" si="1">SUM(C9:C11)</f>
        <v>3.613</v>
      </c>
      <c r="D8" s="13">
        <f t="shared" si="1"/>
        <v>0.72599999999999998</v>
      </c>
      <c r="E8" s="13">
        <f t="shared" si="1"/>
        <v>0.26200000000000001</v>
      </c>
      <c r="F8" s="13">
        <f t="shared" si="1"/>
        <v>0.26200000000000001</v>
      </c>
      <c r="G8" s="13">
        <f t="shared" si="1"/>
        <v>0.26200000000000001</v>
      </c>
      <c r="H8" s="13">
        <f t="shared" si="1"/>
        <v>0.26200000000000001</v>
      </c>
      <c r="I8" s="13">
        <f t="shared" si="1"/>
        <v>0.26200000000000001</v>
      </c>
      <c r="J8" s="13">
        <f t="shared" si="1"/>
        <v>0.26200000000000001</v>
      </c>
      <c r="K8" s="13">
        <f t="shared" si="1"/>
        <v>0.26200000000000001</v>
      </c>
      <c r="L8" s="13">
        <f t="shared" si="1"/>
        <v>0.26200000000000001</v>
      </c>
      <c r="M8" s="63">
        <f t="shared" si="0"/>
        <v>7.8660000000000032</v>
      </c>
    </row>
    <row r="9" spans="1:13" ht="18" customHeight="1" x14ac:dyDescent="0.35">
      <c r="A9" s="5" t="s">
        <v>5</v>
      </c>
      <c r="B9" s="13">
        <v>0</v>
      </c>
      <c r="C9" s="13">
        <v>0</v>
      </c>
      <c r="D9" s="13">
        <v>0</v>
      </c>
      <c r="E9" s="13">
        <v>0</v>
      </c>
      <c r="F9" s="13">
        <v>0</v>
      </c>
      <c r="G9" s="13">
        <v>0</v>
      </c>
      <c r="H9" s="13">
        <v>0</v>
      </c>
      <c r="I9" s="13">
        <v>0</v>
      </c>
      <c r="J9" s="13">
        <v>0</v>
      </c>
      <c r="K9" s="13">
        <v>0</v>
      </c>
      <c r="L9" s="13">
        <v>0</v>
      </c>
      <c r="M9" s="63">
        <f t="shared" si="0"/>
        <v>0</v>
      </c>
    </row>
    <row r="10" spans="1:13" x14ac:dyDescent="0.35">
      <c r="A10" s="5" t="s">
        <v>6</v>
      </c>
      <c r="B10" s="13">
        <v>0</v>
      </c>
      <c r="C10" s="13">
        <v>0</v>
      </c>
      <c r="D10" s="13">
        <v>0</v>
      </c>
      <c r="E10" s="13">
        <v>0</v>
      </c>
      <c r="F10" s="13">
        <v>0</v>
      </c>
      <c r="G10" s="13">
        <v>0</v>
      </c>
      <c r="H10" s="13">
        <v>0</v>
      </c>
      <c r="I10" s="13">
        <v>0</v>
      </c>
      <c r="J10" s="13">
        <v>0</v>
      </c>
      <c r="K10" s="13">
        <v>0</v>
      </c>
      <c r="L10" s="13">
        <v>0</v>
      </c>
      <c r="M10" s="63">
        <f t="shared" si="0"/>
        <v>0</v>
      </c>
    </row>
    <row r="11" spans="1:13" ht="42" customHeight="1" x14ac:dyDescent="0.35">
      <c r="A11" s="5" t="s">
        <v>7</v>
      </c>
      <c r="B11" s="13">
        <v>1.431</v>
      </c>
      <c r="C11" s="13">
        <v>3.613</v>
      </c>
      <c r="D11" s="13">
        <v>0.72599999999999998</v>
      </c>
      <c r="E11" s="13">
        <v>0.26200000000000001</v>
      </c>
      <c r="F11" s="13">
        <v>0.26200000000000001</v>
      </c>
      <c r="G11" s="13">
        <v>0.26200000000000001</v>
      </c>
      <c r="H11" s="13">
        <v>0.26200000000000001</v>
      </c>
      <c r="I11" s="13">
        <v>0.26200000000000001</v>
      </c>
      <c r="J11" s="13">
        <v>0.26200000000000001</v>
      </c>
      <c r="K11" s="13">
        <v>0.26200000000000001</v>
      </c>
      <c r="L11" s="13">
        <v>0.26200000000000001</v>
      </c>
      <c r="M11" s="63">
        <f t="shared" si="0"/>
        <v>7.8660000000000032</v>
      </c>
    </row>
    <row r="12" spans="1:13" x14ac:dyDescent="0.35">
      <c r="A12" s="3" t="s">
        <v>11</v>
      </c>
      <c r="B12" s="13">
        <f>SUM(B13:B15)</f>
        <v>-1.431</v>
      </c>
      <c r="C12" s="13">
        <f t="shared" ref="C12:L12" si="2">SUM(C13:C15)</f>
        <v>-3.613</v>
      </c>
      <c r="D12" s="13">
        <f t="shared" si="2"/>
        <v>-0.72599999999999998</v>
      </c>
      <c r="E12" s="13">
        <f t="shared" si="2"/>
        <v>-0.26200000000000001</v>
      </c>
      <c r="F12" s="13">
        <f t="shared" si="2"/>
        <v>-0.26200000000000001</v>
      </c>
      <c r="G12" s="13">
        <f t="shared" si="2"/>
        <v>-0.26200000000000001</v>
      </c>
      <c r="H12" s="13">
        <f t="shared" si="2"/>
        <v>-0.26200000000000001</v>
      </c>
      <c r="I12" s="13">
        <f t="shared" si="2"/>
        <v>-0.26200000000000001</v>
      </c>
      <c r="J12" s="13">
        <f t="shared" si="2"/>
        <v>-0.26200000000000001</v>
      </c>
      <c r="K12" s="13">
        <f t="shared" si="2"/>
        <v>-0.26200000000000001</v>
      </c>
      <c r="L12" s="13">
        <f t="shared" si="2"/>
        <v>-0.26200000000000001</v>
      </c>
      <c r="M12" s="63">
        <f t="shared" si="0"/>
        <v>-7.8660000000000032</v>
      </c>
    </row>
    <row r="13" spans="1:13" x14ac:dyDescent="0.35">
      <c r="A13" s="5" t="s">
        <v>5</v>
      </c>
      <c r="B13" s="13">
        <v>0</v>
      </c>
      <c r="C13" s="13">
        <v>0</v>
      </c>
      <c r="D13" s="13">
        <v>0</v>
      </c>
      <c r="E13" s="13">
        <v>0</v>
      </c>
      <c r="F13" s="13">
        <v>0</v>
      </c>
      <c r="G13" s="13">
        <v>0</v>
      </c>
      <c r="H13" s="13">
        <v>0</v>
      </c>
      <c r="I13" s="13">
        <v>0</v>
      </c>
      <c r="J13" s="13">
        <v>0</v>
      </c>
      <c r="K13" s="13">
        <v>0</v>
      </c>
      <c r="L13" s="13">
        <v>0</v>
      </c>
      <c r="M13" s="63">
        <f t="shared" si="0"/>
        <v>0</v>
      </c>
    </row>
    <row r="14" spans="1:13" x14ac:dyDescent="0.35">
      <c r="A14" s="5" t="s">
        <v>6</v>
      </c>
      <c r="B14" s="13">
        <v>0</v>
      </c>
      <c r="C14" s="13">
        <v>0</v>
      </c>
      <c r="D14" s="13">
        <v>0</v>
      </c>
      <c r="E14" s="13">
        <v>0</v>
      </c>
      <c r="F14" s="13">
        <v>0</v>
      </c>
      <c r="G14" s="13">
        <v>0</v>
      </c>
      <c r="H14" s="13">
        <v>0</v>
      </c>
      <c r="I14" s="13">
        <v>0</v>
      </c>
      <c r="J14" s="13">
        <v>0</v>
      </c>
      <c r="K14" s="13">
        <v>0</v>
      </c>
      <c r="L14" s="13">
        <v>0</v>
      </c>
      <c r="M14" s="63">
        <f t="shared" si="0"/>
        <v>0</v>
      </c>
    </row>
    <row r="15" spans="1:13" ht="57.75" customHeight="1" x14ac:dyDescent="0.35">
      <c r="A15" s="5" t="s">
        <v>7</v>
      </c>
      <c r="B15" s="13">
        <v>-1.431</v>
      </c>
      <c r="C15" s="13">
        <v>-3.613</v>
      </c>
      <c r="D15" s="13">
        <v>-0.72599999999999998</v>
      </c>
      <c r="E15" s="13">
        <v>-0.26200000000000001</v>
      </c>
      <c r="F15" s="13">
        <v>-0.26200000000000001</v>
      </c>
      <c r="G15" s="13">
        <v>-0.26200000000000001</v>
      </c>
      <c r="H15" s="13">
        <v>-0.26200000000000001</v>
      </c>
      <c r="I15" s="13">
        <v>-0.26200000000000001</v>
      </c>
      <c r="J15" s="13">
        <v>-0.26200000000000001</v>
      </c>
      <c r="K15" s="13">
        <v>-0.26200000000000001</v>
      </c>
      <c r="L15" s="13">
        <v>-0.26200000000000001</v>
      </c>
      <c r="M15" s="63">
        <f t="shared" si="0"/>
        <v>-7.8660000000000032</v>
      </c>
    </row>
    <row r="16" spans="1:13" ht="43.5" x14ac:dyDescent="0.35">
      <c r="A16" s="3" t="s">
        <v>9</v>
      </c>
      <c r="B16" s="13">
        <v>1.204</v>
      </c>
      <c r="C16" s="13">
        <v>2.67</v>
      </c>
      <c r="D16" s="13">
        <v>2.4E-2</v>
      </c>
      <c r="E16" s="13">
        <v>0</v>
      </c>
      <c r="F16" s="13">
        <v>0</v>
      </c>
      <c r="G16" s="13">
        <v>0</v>
      </c>
      <c r="H16" s="13">
        <v>0</v>
      </c>
      <c r="I16" s="13">
        <v>0</v>
      </c>
      <c r="J16" s="13">
        <v>0</v>
      </c>
      <c r="K16" s="13">
        <v>0</v>
      </c>
      <c r="L16" s="13">
        <v>0</v>
      </c>
      <c r="M16" s="63">
        <f t="shared" si="0"/>
        <v>3.8979999999999997</v>
      </c>
    </row>
    <row r="17" spans="1:13" ht="29" x14ac:dyDescent="0.35">
      <c r="A17" s="3" t="s">
        <v>10</v>
      </c>
      <c r="B17" s="13">
        <f>SUM(B18:B20)</f>
        <v>0</v>
      </c>
      <c r="C17" s="63">
        <f t="shared" ref="C17:L17" si="3">SUM(C18:C20)</f>
        <v>0</v>
      </c>
      <c r="D17" s="63">
        <f t="shared" si="3"/>
        <v>0</v>
      </c>
      <c r="E17" s="63">
        <f t="shared" si="3"/>
        <v>0</v>
      </c>
      <c r="F17" s="63">
        <f t="shared" si="3"/>
        <v>0</v>
      </c>
      <c r="G17" s="63">
        <f t="shared" si="3"/>
        <v>0</v>
      </c>
      <c r="H17" s="63">
        <f t="shared" si="3"/>
        <v>0</v>
      </c>
      <c r="I17" s="63">
        <f t="shared" si="3"/>
        <v>0</v>
      </c>
      <c r="J17" s="63">
        <f t="shared" si="3"/>
        <v>0</v>
      </c>
      <c r="K17" s="63">
        <f t="shared" si="3"/>
        <v>0</v>
      </c>
      <c r="L17" s="63">
        <f t="shared" si="3"/>
        <v>0</v>
      </c>
      <c r="M17" s="63">
        <f t="shared" si="0"/>
        <v>0</v>
      </c>
    </row>
    <row r="18" spans="1:13" x14ac:dyDescent="0.35">
      <c r="A18" s="5" t="s">
        <v>5</v>
      </c>
      <c r="B18" s="13">
        <v>0</v>
      </c>
      <c r="C18" s="13">
        <v>0</v>
      </c>
      <c r="D18" s="13">
        <v>0</v>
      </c>
      <c r="E18" s="13">
        <v>0</v>
      </c>
      <c r="F18" s="13">
        <v>0</v>
      </c>
      <c r="G18" s="13">
        <v>0</v>
      </c>
      <c r="H18" s="13">
        <v>0</v>
      </c>
      <c r="I18" s="13">
        <v>0</v>
      </c>
      <c r="J18" s="13">
        <v>0</v>
      </c>
      <c r="K18" s="13">
        <v>0</v>
      </c>
      <c r="L18" s="13">
        <v>0</v>
      </c>
      <c r="M18" s="63">
        <f t="shared" si="0"/>
        <v>0</v>
      </c>
    </row>
    <row r="19" spans="1:13" x14ac:dyDescent="0.35">
      <c r="A19" s="5" t="s">
        <v>6</v>
      </c>
      <c r="B19" s="13">
        <v>0</v>
      </c>
      <c r="C19" s="13">
        <v>0</v>
      </c>
      <c r="D19" s="13">
        <v>0</v>
      </c>
      <c r="E19" s="13">
        <v>0</v>
      </c>
      <c r="F19" s="13">
        <v>0</v>
      </c>
      <c r="G19" s="13">
        <v>0</v>
      </c>
      <c r="H19" s="13">
        <v>0</v>
      </c>
      <c r="I19" s="13">
        <v>0</v>
      </c>
      <c r="J19" s="13">
        <v>0</v>
      </c>
      <c r="K19" s="13">
        <v>0</v>
      </c>
      <c r="L19" s="13">
        <v>0</v>
      </c>
      <c r="M19" s="63">
        <f t="shared" si="0"/>
        <v>0</v>
      </c>
    </row>
    <row r="20" spans="1:13" ht="29" x14ac:dyDescent="0.35">
      <c r="A20" s="5" t="s">
        <v>7</v>
      </c>
      <c r="B20" s="13">
        <v>0</v>
      </c>
      <c r="C20" s="13">
        <v>0</v>
      </c>
      <c r="D20" s="13">
        <v>0</v>
      </c>
      <c r="E20" s="13">
        <v>0</v>
      </c>
      <c r="F20" s="13">
        <v>0</v>
      </c>
      <c r="G20" s="13">
        <v>0</v>
      </c>
      <c r="H20" s="13">
        <v>0</v>
      </c>
      <c r="I20" s="13">
        <v>0</v>
      </c>
      <c r="J20" s="13">
        <v>0</v>
      </c>
      <c r="K20" s="13">
        <v>0</v>
      </c>
      <c r="L20" s="13">
        <v>0</v>
      </c>
      <c r="M20" s="63">
        <f t="shared" si="0"/>
        <v>0</v>
      </c>
    </row>
    <row r="21" spans="1:13" ht="69.75" customHeight="1" x14ac:dyDescent="0.35">
      <c r="A21" s="5" t="s">
        <v>12</v>
      </c>
      <c r="B21" s="290" t="s">
        <v>199</v>
      </c>
      <c r="C21" s="290"/>
      <c r="D21" s="290"/>
      <c r="E21" s="290"/>
      <c r="F21" s="290"/>
      <c r="G21" s="290"/>
      <c r="H21" s="290"/>
      <c r="I21" s="290"/>
      <c r="J21" s="290"/>
      <c r="K21" s="290"/>
      <c r="L21" s="290"/>
      <c r="M21" s="290"/>
    </row>
    <row r="22" spans="1:13" ht="90" customHeight="1" x14ac:dyDescent="0.35">
      <c r="A22" s="5" t="s">
        <v>13</v>
      </c>
      <c r="B22" s="290" t="s">
        <v>200</v>
      </c>
      <c r="C22" s="290"/>
      <c r="D22" s="290"/>
      <c r="E22" s="290"/>
      <c r="F22" s="290"/>
      <c r="G22" s="290"/>
      <c r="H22" s="290"/>
      <c r="I22" s="290"/>
      <c r="J22" s="290"/>
      <c r="K22" s="290"/>
      <c r="L22" s="290"/>
      <c r="M22" s="290"/>
    </row>
    <row r="25" spans="1:13" x14ac:dyDescent="0.35">
      <c r="A25" s="289" t="s">
        <v>14</v>
      </c>
      <c r="B25" s="289"/>
      <c r="C25" s="289"/>
      <c r="D25" s="289"/>
      <c r="E25" s="289"/>
      <c r="F25" s="289"/>
      <c r="G25" s="289"/>
      <c r="H25" s="289"/>
      <c r="I25" s="289"/>
      <c r="J25" s="289"/>
    </row>
    <row r="26" spans="1:13" x14ac:dyDescent="0.35">
      <c r="A26" s="291" t="s">
        <v>15</v>
      </c>
      <c r="B26" s="291"/>
      <c r="C26" s="291"/>
      <c r="D26" s="291"/>
      <c r="E26" s="291"/>
      <c r="F26" s="291"/>
      <c r="G26" s="291"/>
      <c r="H26" s="291"/>
      <c r="I26" s="291"/>
      <c r="J26" s="291"/>
    </row>
    <row r="27" spans="1:13" x14ac:dyDescent="0.35">
      <c r="A27" s="290" t="s">
        <v>16</v>
      </c>
      <c r="B27" s="290"/>
      <c r="C27" s="6">
        <v>0</v>
      </c>
      <c r="D27" s="5">
        <v>1</v>
      </c>
      <c r="E27" s="5">
        <v>2</v>
      </c>
      <c r="F27" s="5">
        <v>3</v>
      </c>
      <c r="G27" s="5">
        <v>5</v>
      </c>
      <c r="H27" s="5">
        <v>10</v>
      </c>
      <c r="I27" s="292" t="s">
        <v>3</v>
      </c>
      <c r="J27" s="292"/>
    </row>
    <row r="28" spans="1:13" ht="43.5" x14ac:dyDescent="0.35">
      <c r="A28" s="32" t="s">
        <v>17</v>
      </c>
      <c r="B28" s="5" t="s">
        <v>20</v>
      </c>
      <c r="C28" s="32"/>
      <c r="D28" s="32"/>
      <c r="E28" s="32"/>
      <c r="F28" s="32"/>
      <c r="G28" s="32"/>
      <c r="H28" s="32"/>
      <c r="I28" s="290"/>
      <c r="J28" s="290"/>
    </row>
    <row r="29" spans="1:13" ht="87" x14ac:dyDescent="0.35">
      <c r="A29" s="32" t="s">
        <v>18</v>
      </c>
      <c r="B29" s="5" t="s">
        <v>21</v>
      </c>
      <c r="C29" s="32"/>
      <c r="D29" s="32"/>
      <c r="E29" s="32"/>
      <c r="F29" s="32"/>
      <c r="G29" s="32"/>
      <c r="H29" s="32"/>
      <c r="I29" s="294"/>
      <c r="J29" s="296"/>
    </row>
    <row r="30" spans="1:13" ht="87" x14ac:dyDescent="0.35">
      <c r="A30" s="32" t="s">
        <v>19</v>
      </c>
      <c r="B30" s="7" t="s">
        <v>22</v>
      </c>
      <c r="C30" s="32"/>
      <c r="D30" s="32"/>
      <c r="E30" s="32"/>
      <c r="F30" s="32"/>
      <c r="G30" s="32"/>
      <c r="H30" s="32"/>
      <c r="I30" s="290"/>
      <c r="J30" s="290"/>
    </row>
    <row r="31" spans="1:13" ht="29" x14ac:dyDescent="0.35">
      <c r="A31" s="8"/>
      <c r="B31" s="5" t="s">
        <v>23</v>
      </c>
      <c r="C31" s="32"/>
      <c r="D31" s="32"/>
      <c r="E31" s="32"/>
      <c r="F31" s="32"/>
      <c r="G31" s="32"/>
      <c r="H31" s="32"/>
      <c r="I31" s="290"/>
      <c r="J31" s="290"/>
    </row>
    <row r="32" spans="1:13" ht="43.5" x14ac:dyDescent="0.35">
      <c r="A32" s="290" t="s">
        <v>24</v>
      </c>
      <c r="B32" s="5" t="s">
        <v>20</v>
      </c>
      <c r="C32" s="290" t="s">
        <v>201</v>
      </c>
      <c r="D32" s="290"/>
      <c r="E32" s="290"/>
      <c r="F32" s="290"/>
      <c r="G32" s="290"/>
      <c r="H32" s="290"/>
      <c r="I32" s="290"/>
      <c r="J32" s="290"/>
    </row>
    <row r="33" spans="1:10" ht="87" x14ac:dyDescent="0.35">
      <c r="A33" s="290"/>
      <c r="B33" s="5" t="s">
        <v>21</v>
      </c>
      <c r="C33" s="290" t="s">
        <v>202</v>
      </c>
      <c r="D33" s="290"/>
      <c r="E33" s="290"/>
      <c r="F33" s="290"/>
      <c r="G33" s="290"/>
      <c r="H33" s="290"/>
      <c r="I33" s="290"/>
      <c r="J33" s="290"/>
    </row>
    <row r="34" spans="1:10" ht="87" x14ac:dyDescent="0.35">
      <c r="A34" s="290"/>
      <c r="B34" s="7" t="s">
        <v>25</v>
      </c>
      <c r="C34" s="290" t="s">
        <v>203</v>
      </c>
      <c r="D34" s="290"/>
      <c r="E34" s="290"/>
      <c r="F34" s="290"/>
      <c r="G34" s="290"/>
      <c r="H34" s="290"/>
      <c r="I34" s="290"/>
      <c r="J34" s="290"/>
    </row>
    <row r="35" spans="1:10" ht="29" x14ac:dyDescent="0.35">
      <c r="A35" s="290"/>
      <c r="B35" s="5" t="s">
        <v>23</v>
      </c>
      <c r="C35" s="32"/>
      <c r="D35" s="32"/>
      <c r="E35" s="32"/>
      <c r="F35" s="32"/>
      <c r="G35" s="32"/>
      <c r="H35" s="32"/>
      <c r="I35" s="290"/>
      <c r="J35" s="290"/>
    </row>
    <row r="36" spans="1:10" ht="87" x14ac:dyDescent="0.35">
      <c r="A36" s="290" t="s">
        <v>26</v>
      </c>
      <c r="B36" s="5" t="s">
        <v>22</v>
      </c>
      <c r="C36" s="294"/>
      <c r="D36" s="295"/>
      <c r="E36" s="295"/>
      <c r="F36" s="295"/>
      <c r="G36" s="295"/>
      <c r="H36" s="295"/>
      <c r="I36" s="295"/>
      <c r="J36" s="296"/>
    </row>
    <row r="37" spans="1:10" ht="29" x14ac:dyDescent="0.35">
      <c r="A37" s="290"/>
      <c r="B37" s="5" t="s">
        <v>23</v>
      </c>
      <c r="C37" s="32"/>
      <c r="D37" s="32"/>
      <c r="E37" s="32"/>
      <c r="F37" s="32"/>
      <c r="G37" s="32"/>
      <c r="H37" s="32"/>
      <c r="I37" s="290"/>
      <c r="J37" s="290"/>
    </row>
    <row r="38" spans="1:10" ht="43.5" x14ac:dyDescent="0.35">
      <c r="A38" s="32" t="s">
        <v>13</v>
      </c>
      <c r="B38" s="294" t="s">
        <v>204</v>
      </c>
      <c r="C38" s="295"/>
      <c r="D38" s="295"/>
      <c r="E38" s="295"/>
      <c r="F38" s="295"/>
      <c r="G38" s="295"/>
      <c r="H38" s="295"/>
      <c r="I38" s="295"/>
      <c r="J38" s="296"/>
    </row>
  </sheetData>
  <mergeCells count="22">
    <mergeCell ref="A36:A37"/>
    <mergeCell ref="C36:J36"/>
    <mergeCell ref="I37:J37"/>
    <mergeCell ref="B38:J38"/>
    <mergeCell ref="I31:J31"/>
    <mergeCell ref="A32:A35"/>
    <mergeCell ref="C32:J32"/>
    <mergeCell ref="C33:J33"/>
    <mergeCell ref="C34:J34"/>
    <mergeCell ref="I35:J35"/>
    <mergeCell ref="I30:J30"/>
    <mergeCell ref="A1:M1"/>
    <mergeCell ref="A2:A3"/>
    <mergeCell ref="B2:M2"/>
    <mergeCell ref="B21:M21"/>
    <mergeCell ref="B22:M22"/>
    <mergeCell ref="A25:J25"/>
    <mergeCell ref="A26:J26"/>
    <mergeCell ref="A27:B27"/>
    <mergeCell ref="I27:J27"/>
    <mergeCell ref="I28:J28"/>
    <mergeCell ref="I29:J29"/>
  </mergeCells>
  <pageMargins left="0.7" right="0.7" top="0.75" bottom="0.75" header="0.3" footer="0.3"/>
  <pageSetup paperSize="9"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workbookViewId="0">
      <selection activeCell="C36" sqref="C36:J36"/>
    </sheetView>
  </sheetViews>
  <sheetFormatPr defaultRowHeight="14.5" x14ac:dyDescent="0.35"/>
  <cols>
    <col min="1" max="1" width="25.7265625" customWidth="1"/>
    <col min="2" max="3" width="9.1796875" customWidth="1"/>
    <col min="13" max="13" width="19.7265625" customWidth="1"/>
  </cols>
  <sheetData>
    <row r="1" spans="1:13" x14ac:dyDescent="0.35">
      <c r="A1" s="289" t="s">
        <v>0</v>
      </c>
      <c r="B1" s="289"/>
      <c r="C1" s="289"/>
      <c r="D1" s="289"/>
      <c r="E1" s="289"/>
      <c r="F1" s="289"/>
      <c r="G1" s="289"/>
      <c r="H1" s="289"/>
      <c r="I1" s="289"/>
      <c r="J1" s="289"/>
      <c r="K1" s="289"/>
      <c r="L1" s="289"/>
      <c r="M1" s="289"/>
    </row>
    <row r="2" spans="1:13" x14ac:dyDescent="0.35">
      <c r="A2" s="290" t="s">
        <v>1</v>
      </c>
      <c r="B2" s="291" t="s">
        <v>2</v>
      </c>
      <c r="C2" s="291"/>
      <c r="D2" s="291"/>
      <c r="E2" s="291"/>
      <c r="F2" s="291"/>
      <c r="G2" s="291"/>
      <c r="H2" s="291"/>
      <c r="I2" s="291"/>
      <c r="J2" s="291"/>
      <c r="K2" s="291"/>
      <c r="L2" s="291"/>
      <c r="M2" s="291"/>
    </row>
    <row r="3" spans="1:13" x14ac:dyDescent="0.35">
      <c r="A3" s="290"/>
      <c r="B3" s="1">
        <v>0</v>
      </c>
      <c r="C3" s="1">
        <v>1</v>
      </c>
      <c r="D3" s="1">
        <v>2</v>
      </c>
      <c r="E3" s="1">
        <v>3</v>
      </c>
      <c r="F3" s="1">
        <v>4</v>
      </c>
      <c r="G3" s="1">
        <v>5</v>
      </c>
      <c r="H3" s="1">
        <v>6</v>
      </c>
      <c r="I3" s="1">
        <v>7</v>
      </c>
      <c r="J3" s="1">
        <v>8</v>
      </c>
      <c r="K3" s="1">
        <v>9</v>
      </c>
      <c r="L3" s="1">
        <v>10</v>
      </c>
      <c r="M3" s="2" t="s">
        <v>3</v>
      </c>
    </row>
    <row r="4" spans="1:13" ht="31.5" customHeight="1" x14ac:dyDescent="0.35">
      <c r="A4" s="3" t="s">
        <v>4</v>
      </c>
      <c r="B4" s="63">
        <f>SUM(B5:B7)</f>
        <v>0</v>
      </c>
      <c r="C4" s="63">
        <v>0</v>
      </c>
      <c r="D4" s="63">
        <v>0</v>
      </c>
      <c r="E4" s="63">
        <v>0</v>
      </c>
      <c r="F4" s="63">
        <v>0</v>
      </c>
      <c r="G4" s="63">
        <v>0</v>
      </c>
      <c r="H4" s="63">
        <v>0</v>
      </c>
      <c r="I4" s="63">
        <v>0</v>
      </c>
      <c r="J4" s="63">
        <v>0</v>
      </c>
      <c r="K4" s="63">
        <v>0</v>
      </c>
      <c r="L4" s="63">
        <v>0</v>
      </c>
      <c r="M4" s="63">
        <f>SUM(B4:L4)</f>
        <v>0</v>
      </c>
    </row>
    <row r="5" spans="1:13" ht="23.25" customHeight="1" x14ac:dyDescent="0.35">
      <c r="A5" s="5" t="s">
        <v>5</v>
      </c>
      <c r="B5" s="63">
        <v>0</v>
      </c>
      <c r="C5" s="63">
        <v>0</v>
      </c>
      <c r="D5" s="63">
        <v>0</v>
      </c>
      <c r="E5" s="63">
        <v>0</v>
      </c>
      <c r="F5" s="63">
        <v>0</v>
      </c>
      <c r="G5" s="63">
        <v>0</v>
      </c>
      <c r="H5" s="63">
        <v>0</v>
      </c>
      <c r="I5" s="63">
        <v>0</v>
      </c>
      <c r="J5" s="63">
        <v>0</v>
      </c>
      <c r="K5" s="63">
        <v>0</v>
      </c>
      <c r="L5" s="63">
        <v>0</v>
      </c>
      <c r="M5" s="63">
        <f t="shared" ref="M5:M20" si="0">SUM(B5:L5)</f>
        <v>0</v>
      </c>
    </row>
    <row r="6" spans="1:13" x14ac:dyDescent="0.35">
      <c r="A6" s="5" t="s">
        <v>6</v>
      </c>
      <c r="B6" s="63">
        <v>0</v>
      </c>
      <c r="C6" s="63">
        <v>0</v>
      </c>
      <c r="D6" s="63">
        <v>0</v>
      </c>
      <c r="E6" s="63">
        <v>0</v>
      </c>
      <c r="F6" s="63">
        <v>0</v>
      </c>
      <c r="G6" s="63">
        <v>0</v>
      </c>
      <c r="H6" s="63">
        <v>0</v>
      </c>
      <c r="I6" s="63">
        <v>0</v>
      </c>
      <c r="J6" s="63">
        <v>0</v>
      </c>
      <c r="K6" s="63">
        <v>0</v>
      </c>
      <c r="L6" s="63">
        <v>0</v>
      </c>
      <c r="M6" s="63">
        <f t="shared" si="0"/>
        <v>0</v>
      </c>
    </row>
    <row r="7" spans="1:13" ht="51" customHeight="1" x14ac:dyDescent="0.35">
      <c r="A7" s="5" t="s">
        <v>7</v>
      </c>
      <c r="B7" s="63">
        <v>0</v>
      </c>
      <c r="C7" s="63">
        <v>0</v>
      </c>
      <c r="D7" s="63">
        <v>0</v>
      </c>
      <c r="E7" s="63">
        <v>0</v>
      </c>
      <c r="F7" s="63">
        <v>0</v>
      </c>
      <c r="G7" s="63">
        <v>0</v>
      </c>
      <c r="H7" s="63">
        <v>0</v>
      </c>
      <c r="I7" s="63">
        <v>0</v>
      </c>
      <c r="J7" s="63">
        <v>0</v>
      </c>
      <c r="K7" s="63">
        <v>0</v>
      </c>
      <c r="L7" s="63">
        <v>0</v>
      </c>
      <c r="M7" s="63">
        <f t="shared" si="0"/>
        <v>0</v>
      </c>
    </row>
    <row r="8" spans="1:13" ht="32.25" customHeight="1" x14ac:dyDescent="0.35">
      <c r="A8" s="3" t="s">
        <v>8</v>
      </c>
      <c r="B8" s="13">
        <f>SUM(B9:B11)</f>
        <v>1.2</v>
      </c>
      <c r="C8" s="13">
        <f t="shared" ref="C8:L8" si="1">SUM(C9:C11)</f>
        <v>0.56000000000000005</v>
      </c>
      <c r="D8" s="13">
        <f t="shared" si="1"/>
        <v>0.8</v>
      </c>
      <c r="E8" s="13">
        <f t="shared" si="1"/>
        <v>0.8</v>
      </c>
      <c r="F8" s="13">
        <f t="shared" si="1"/>
        <v>0.9</v>
      </c>
      <c r="G8" s="13">
        <f t="shared" si="1"/>
        <v>0.9</v>
      </c>
      <c r="H8" s="13">
        <f t="shared" si="1"/>
        <v>9</v>
      </c>
      <c r="I8" s="13">
        <f t="shared" si="1"/>
        <v>2</v>
      </c>
      <c r="J8" s="13">
        <f t="shared" si="1"/>
        <v>2.2999999999999998</v>
      </c>
      <c r="K8" s="13">
        <f t="shared" si="1"/>
        <v>2.5</v>
      </c>
      <c r="L8" s="13">
        <f t="shared" si="1"/>
        <v>2.5</v>
      </c>
      <c r="M8" s="63">
        <f t="shared" si="0"/>
        <v>23.46</v>
      </c>
    </row>
    <row r="9" spans="1:13" ht="18" customHeight="1" x14ac:dyDescent="0.35">
      <c r="A9" s="5" t="s">
        <v>5</v>
      </c>
      <c r="B9" s="13">
        <v>1.2</v>
      </c>
      <c r="C9" s="13">
        <v>0.56000000000000005</v>
      </c>
      <c r="D9" s="13">
        <v>0.8</v>
      </c>
      <c r="E9" s="13">
        <v>0.8</v>
      </c>
      <c r="F9" s="13">
        <v>0.9</v>
      </c>
      <c r="G9" s="13">
        <v>0.9</v>
      </c>
      <c r="H9" s="13">
        <v>9</v>
      </c>
      <c r="I9" s="13">
        <v>2</v>
      </c>
      <c r="J9" s="13">
        <v>2.2999999999999998</v>
      </c>
      <c r="K9" s="13">
        <v>2.5</v>
      </c>
      <c r="L9" s="13">
        <v>2.5</v>
      </c>
      <c r="M9" s="63">
        <f t="shared" si="0"/>
        <v>23.46</v>
      </c>
    </row>
    <row r="10" spans="1:13" x14ac:dyDescent="0.35">
      <c r="A10" s="5" t="s">
        <v>6</v>
      </c>
      <c r="B10" s="25">
        <v>0</v>
      </c>
      <c r="C10" s="13">
        <v>0</v>
      </c>
      <c r="D10" s="13">
        <v>0</v>
      </c>
      <c r="E10" s="13">
        <v>0</v>
      </c>
      <c r="F10" s="13">
        <v>0</v>
      </c>
      <c r="G10" s="13">
        <v>0</v>
      </c>
      <c r="H10" s="13">
        <v>0</v>
      </c>
      <c r="I10" s="13">
        <v>0</v>
      </c>
      <c r="J10" s="13">
        <v>0</v>
      </c>
      <c r="K10" s="13">
        <v>0</v>
      </c>
      <c r="L10" s="13">
        <v>0</v>
      </c>
      <c r="M10" s="63">
        <f t="shared" si="0"/>
        <v>0</v>
      </c>
    </row>
    <row r="11" spans="1:13" ht="42" customHeight="1" x14ac:dyDescent="0.35">
      <c r="A11" s="5" t="s">
        <v>7</v>
      </c>
      <c r="B11" s="25">
        <v>0</v>
      </c>
      <c r="C11" s="13">
        <v>0</v>
      </c>
      <c r="D11" s="13">
        <v>0</v>
      </c>
      <c r="E11" s="13">
        <v>0</v>
      </c>
      <c r="F11" s="13">
        <v>0</v>
      </c>
      <c r="G11" s="13">
        <v>0</v>
      </c>
      <c r="H11" s="13">
        <v>0</v>
      </c>
      <c r="I11" s="13">
        <v>0</v>
      </c>
      <c r="J11" s="13">
        <v>0</v>
      </c>
      <c r="K11" s="13">
        <v>0</v>
      </c>
      <c r="L11" s="13">
        <v>0</v>
      </c>
      <c r="M11" s="63">
        <f t="shared" si="0"/>
        <v>0</v>
      </c>
    </row>
    <row r="12" spans="1:13" x14ac:dyDescent="0.35">
      <c r="A12" s="3" t="s">
        <v>11</v>
      </c>
      <c r="B12" s="13">
        <f>SUM(B13:B15)</f>
        <v>-1.2</v>
      </c>
      <c r="C12" s="13">
        <f t="shared" ref="C12:L12" si="2">SUM(C13:C15)</f>
        <v>-0.56000000000000005</v>
      </c>
      <c r="D12" s="13">
        <f t="shared" si="2"/>
        <v>-0.8</v>
      </c>
      <c r="E12" s="13">
        <f t="shared" si="2"/>
        <v>-0.8</v>
      </c>
      <c r="F12" s="13">
        <f t="shared" si="2"/>
        <v>-0.9</v>
      </c>
      <c r="G12" s="13">
        <f t="shared" si="2"/>
        <v>-0.9</v>
      </c>
      <c r="H12" s="13">
        <f t="shared" si="2"/>
        <v>-9</v>
      </c>
      <c r="I12" s="13">
        <f t="shared" si="2"/>
        <v>-2</v>
      </c>
      <c r="J12" s="13">
        <f t="shared" si="2"/>
        <v>-2.2999999999999998</v>
      </c>
      <c r="K12" s="13">
        <f t="shared" si="2"/>
        <v>-2.5</v>
      </c>
      <c r="L12" s="13">
        <f t="shared" si="2"/>
        <v>-2.5</v>
      </c>
      <c r="M12" s="63">
        <f t="shared" si="0"/>
        <v>-23.46</v>
      </c>
    </row>
    <row r="13" spans="1:13" x14ac:dyDescent="0.35">
      <c r="A13" s="5" t="s">
        <v>5</v>
      </c>
      <c r="B13" s="13">
        <v>-1.2</v>
      </c>
      <c r="C13" s="13">
        <v>-0.56000000000000005</v>
      </c>
      <c r="D13" s="13">
        <v>-0.8</v>
      </c>
      <c r="E13" s="13">
        <v>-0.8</v>
      </c>
      <c r="F13" s="13">
        <v>-0.9</v>
      </c>
      <c r="G13" s="13">
        <v>-0.9</v>
      </c>
      <c r="H13" s="13">
        <v>-9</v>
      </c>
      <c r="I13" s="13">
        <v>-2</v>
      </c>
      <c r="J13" s="13">
        <v>-2.2999999999999998</v>
      </c>
      <c r="K13" s="13">
        <v>-2.5</v>
      </c>
      <c r="L13" s="13">
        <v>-2.5</v>
      </c>
      <c r="M13" s="63">
        <f t="shared" si="0"/>
        <v>-23.46</v>
      </c>
    </row>
    <row r="14" spans="1:13" x14ac:dyDescent="0.35">
      <c r="A14" s="5" t="s">
        <v>6</v>
      </c>
      <c r="B14" s="13">
        <v>0</v>
      </c>
      <c r="C14" s="13">
        <v>0</v>
      </c>
      <c r="D14" s="13">
        <v>0</v>
      </c>
      <c r="E14" s="13">
        <v>0</v>
      </c>
      <c r="F14" s="13">
        <v>0</v>
      </c>
      <c r="G14" s="13">
        <v>0</v>
      </c>
      <c r="H14" s="13">
        <v>0</v>
      </c>
      <c r="I14" s="13">
        <v>0</v>
      </c>
      <c r="J14" s="13">
        <v>0</v>
      </c>
      <c r="K14" s="13">
        <v>0</v>
      </c>
      <c r="L14" s="13">
        <v>0</v>
      </c>
      <c r="M14" s="63">
        <f t="shared" si="0"/>
        <v>0</v>
      </c>
    </row>
    <row r="15" spans="1:13" ht="57.75" customHeight="1" x14ac:dyDescent="0.35">
      <c r="A15" s="5" t="s">
        <v>7</v>
      </c>
      <c r="B15" s="13">
        <v>0</v>
      </c>
      <c r="C15" s="13">
        <v>0</v>
      </c>
      <c r="D15" s="13">
        <v>0</v>
      </c>
      <c r="E15" s="13">
        <v>0</v>
      </c>
      <c r="F15" s="13">
        <v>0</v>
      </c>
      <c r="G15" s="13">
        <v>0</v>
      </c>
      <c r="H15" s="13">
        <v>0</v>
      </c>
      <c r="I15" s="13">
        <v>0</v>
      </c>
      <c r="J15" s="13">
        <v>0</v>
      </c>
      <c r="K15" s="13">
        <v>0</v>
      </c>
      <c r="L15" s="13">
        <v>0</v>
      </c>
      <c r="M15" s="63">
        <f t="shared" si="0"/>
        <v>0</v>
      </c>
    </row>
    <row r="16" spans="1:13" ht="43.5" x14ac:dyDescent="0.35">
      <c r="A16" s="3" t="s">
        <v>9</v>
      </c>
      <c r="B16" s="13">
        <v>6.5</v>
      </c>
      <c r="C16" s="13">
        <v>0.3</v>
      </c>
      <c r="D16" s="13">
        <v>0</v>
      </c>
      <c r="E16" s="13">
        <v>0</v>
      </c>
      <c r="F16" s="13">
        <v>0</v>
      </c>
      <c r="G16" s="13">
        <v>0</v>
      </c>
      <c r="H16" s="13">
        <v>0</v>
      </c>
      <c r="I16" s="13">
        <v>0</v>
      </c>
      <c r="J16" s="13">
        <v>0</v>
      </c>
      <c r="K16" s="13">
        <v>0</v>
      </c>
      <c r="L16" s="13">
        <v>0</v>
      </c>
      <c r="M16" s="63">
        <f t="shared" si="0"/>
        <v>6.8</v>
      </c>
    </row>
    <row r="17" spans="1:13" ht="29" x14ac:dyDescent="0.35">
      <c r="A17" s="3" t="s">
        <v>10</v>
      </c>
      <c r="B17" s="13">
        <f>SUM(B18:B20)</f>
        <v>0</v>
      </c>
      <c r="C17" s="63">
        <f t="shared" ref="C17:L17" si="3">SUM(C18:C20)</f>
        <v>0</v>
      </c>
      <c r="D17" s="63">
        <f t="shared" si="3"/>
        <v>0</v>
      </c>
      <c r="E17" s="63">
        <f t="shared" si="3"/>
        <v>0</v>
      </c>
      <c r="F17" s="63">
        <f t="shared" si="3"/>
        <v>0</v>
      </c>
      <c r="G17" s="63">
        <f t="shared" si="3"/>
        <v>0</v>
      </c>
      <c r="H17" s="63">
        <f t="shared" si="3"/>
        <v>0</v>
      </c>
      <c r="I17" s="63">
        <f t="shared" si="3"/>
        <v>0</v>
      </c>
      <c r="J17" s="63">
        <f t="shared" si="3"/>
        <v>0</v>
      </c>
      <c r="K17" s="63">
        <f t="shared" si="3"/>
        <v>0</v>
      </c>
      <c r="L17" s="63">
        <f t="shared" si="3"/>
        <v>0</v>
      </c>
      <c r="M17" s="63">
        <f t="shared" si="0"/>
        <v>0</v>
      </c>
    </row>
    <row r="18" spans="1:13" x14ac:dyDescent="0.35">
      <c r="A18" s="5" t="s">
        <v>5</v>
      </c>
      <c r="B18" s="13">
        <v>0</v>
      </c>
      <c r="C18" s="13">
        <v>0</v>
      </c>
      <c r="D18" s="13">
        <v>0</v>
      </c>
      <c r="E18" s="13">
        <v>0</v>
      </c>
      <c r="F18" s="13">
        <v>0</v>
      </c>
      <c r="G18" s="13">
        <v>0</v>
      </c>
      <c r="H18" s="13">
        <v>0</v>
      </c>
      <c r="I18" s="13">
        <v>0</v>
      </c>
      <c r="J18" s="13">
        <v>0</v>
      </c>
      <c r="K18" s="13">
        <v>0</v>
      </c>
      <c r="L18" s="13">
        <v>0</v>
      </c>
      <c r="M18" s="63">
        <f t="shared" si="0"/>
        <v>0</v>
      </c>
    </row>
    <row r="19" spans="1:13" x14ac:dyDescent="0.35">
      <c r="A19" s="5" t="s">
        <v>6</v>
      </c>
      <c r="B19" s="13">
        <v>0</v>
      </c>
      <c r="C19" s="13">
        <v>0</v>
      </c>
      <c r="D19" s="13">
        <v>0</v>
      </c>
      <c r="E19" s="13">
        <v>0</v>
      </c>
      <c r="F19" s="13">
        <v>0</v>
      </c>
      <c r="G19" s="13">
        <v>0</v>
      </c>
      <c r="H19" s="13">
        <v>0</v>
      </c>
      <c r="I19" s="13">
        <v>0</v>
      </c>
      <c r="J19" s="13">
        <v>0</v>
      </c>
      <c r="K19" s="13">
        <v>0</v>
      </c>
      <c r="L19" s="13">
        <v>0</v>
      </c>
      <c r="M19" s="63">
        <f t="shared" si="0"/>
        <v>0</v>
      </c>
    </row>
    <row r="20" spans="1:13" ht="29" x14ac:dyDescent="0.35">
      <c r="A20" s="5" t="s">
        <v>7</v>
      </c>
      <c r="B20" s="13">
        <v>0</v>
      </c>
      <c r="C20" s="13">
        <v>0</v>
      </c>
      <c r="D20" s="13">
        <v>0</v>
      </c>
      <c r="E20" s="13">
        <v>0</v>
      </c>
      <c r="F20" s="13">
        <v>0</v>
      </c>
      <c r="G20" s="13">
        <v>0</v>
      </c>
      <c r="H20" s="13">
        <v>0</v>
      </c>
      <c r="I20" s="13">
        <v>0</v>
      </c>
      <c r="J20" s="13">
        <v>0</v>
      </c>
      <c r="K20" s="13">
        <v>0</v>
      </c>
      <c r="L20" s="13">
        <v>0</v>
      </c>
      <c r="M20" s="63">
        <f t="shared" si="0"/>
        <v>0</v>
      </c>
    </row>
    <row r="21" spans="1:13" ht="69.75" customHeight="1" x14ac:dyDescent="0.35">
      <c r="A21" s="5" t="s">
        <v>12</v>
      </c>
      <c r="B21" s="290" t="s">
        <v>112</v>
      </c>
      <c r="C21" s="290"/>
      <c r="D21" s="290"/>
      <c r="E21" s="290"/>
      <c r="F21" s="290"/>
      <c r="G21" s="290"/>
      <c r="H21" s="290"/>
      <c r="I21" s="290"/>
      <c r="J21" s="290"/>
      <c r="K21" s="290"/>
      <c r="L21" s="290"/>
      <c r="M21" s="290"/>
    </row>
    <row r="22" spans="1:13" ht="90" customHeight="1" x14ac:dyDescent="0.35">
      <c r="A22" s="5" t="s">
        <v>13</v>
      </c>
      <c r="B22" s="290" t="s">
        <v>111</v>
      </c>
      <c r="C22" s="290"/>
      <c r="D22" s="290"/>
      <c r="E22" s="290"/>
      <c r="F22" s="290"/>
      <c r="G22" s="290"/>
      <c r="H22" s="290"/>
      <c r="I22" s="290"/>
      <c r="J22" s="290"/>
      <c r="K22" s="290"/>
      <c r="L22" s="290"/>
      <c r="M22" s="290"/>
    </row>
    <row r="25" spans="1:13" x14ac:dyDescent="0.35">
      <c r="A25" s="289" t="s">
        <v>14</v>
      </c>
      <c r="B25" s="289"/>
      <c r="C25" s="289"/>
      <c r="D25" s="289"/>
      <c r="E25" s="289"/>
      <c r="F25" s="289"/>
      <c r="G25" s="289"/>
      <c r="H25" s="289"/>
      <c r="I25" s="289"/>
      <c r="J25" s="289"/>
    </row>
    <row r="26" spans="1:13" x14ac:dyDescent="0.35">
      <c r="A26" s="291" t="s">
        <v>15</v>
      </c>
      <c r="B26" s="291"/>
      <c r="C26" s="291"/>
      <c r="D26" s="291"/>
      <c r="E26" s="291"/>
      <c r="F26" s="291"/>
      <c r="G26" s="291"/>
      <c r="H26" s="291"/>
      <c r="I26" s="291"/>
      <c r="J26" s="291"/>
    </row>
    <row r="27" spans="1:13" x14ac:dyDescent="0.35">
      <c r="A27" s="290" t="s">
        <v>16</v>
      </c>
      <c r="B27" s="290"/>
      <c r="C27" s="6">
        <v>0</v>
      </c>
      <c r="D27" s="5">
        <v>1</v>
      </c>
      <c r="E27" s="5">
        <v>2</v>
      </c>
      <c r="F27" s="5">
        <v>3</v>
      </c>
      <c r="G27" s="5">
        <v>5</v>
      </c>
      <c r="H27" s="5">
        <v>10</v>
      </c>
      <c r="I27" s="292" t="s">
        <v>3</v>
      </c>
      <c r="J27" s="292"/>
    </row>
    <row r="28" spans="1:13" ht="43.5" x14ac:dyDescent="0.35">
      <c r="A28" s="25" t="s">
        <v>17</v>
      </c>
      <c r="B28" s="5" t="s">
        <v>20</v>
      </c>
      <c r="C28" s="25"/>
      <c r="D28" s="25"/>
      <c r="E28" s="25"/>
      <c r="F28" s="25"/>
      <c r="G28" s="25"/>
      <c r="H28" s="25"/>
      <c r="I28" s="290"/>
      <c r="J28" s="290"/>
    </row>
    <row r="29" spans="1:13" ht="87" x14ac:dyDescent="0.35">
      <c r="A29" s="25" t="s">
        <v>18</v>
      </c>
      <c r="B29" s="5" t="s">
        <v>21</v>
      </c>
      <c r="C29" s="25"/>
      <c r="D29" s="25"/>
      <c r="E29" s="25"/>
      <c r="F29" s="25"/>
      <c r="G29" s="25"/>
      <c r="H29" s="25"/>
      <c r="I29" s="294"/>
      <c r="J29" s="296"/>
    </row>
    <row r="30" spans="1:13" ht="87" x14ac:dyDescent="0.35">
      <c r="A30" s="25" t="s">
        <v>19</v>
      </c>
      <c r="B30" s="7" t="s">
        <v>22</v>
      </c>
      <c r="C30" s="25"/>
      <c r="D30" s="25"/>
      <c r="E30" s="25"/>
      <c r="F30" s="25"/>
      <c r="G30" s="25"/>
      <c r="H30" s="25"/>
      <c r="I30" s="290"/>
      <c r="J30" s="290"/>
    </row>
    <row r="31" spans="1:13" ht="29" x14ac:dyDescent="0.35">
      <c r="A31" s="8"/>
      <c r="B31" s="5" t="s">
        <v>23</v>
      </c>
      <c r="C31" s="25"/>
      <c r="D31" s="25"/>
      <c r="E31" s="25"/>
      <c r="F31" s="25"/>
      <c r="G31" s="25"/>
      <c r="H31" s="25"/>
      <c r="I31" s="290"/>
      <c r="J31" s="290"/>
    </row>
    <row r="32" spans="1:13" ht="31.5" x14ac:dyDescent="0.35">
      <c r="A32" s="290" t="s">
        <v>24</v>
      </c>
      <c r="B32" s="49" t="s">
        <v>20</v>
      </c>
      <c r="C32" s="410" t="s">
        <v>223</v>
      </c>
      <c r="D32" s="373"/>
      <c r="E32" s="373"/>
      <c r="F32" s="373"/>
      <c r="G32" s="373"/>
      <c r="H32" s="373"/>
      <c r="I32" s="373"/>
      <c r="J32" s="411"/>
    </row>
    <row r="33" spans="1:10" ht="69" customHeight="1" x14ac:dyDescent="0.35">
      <c r="A33" s="290"/>
      <c r="B33" s="49" t="s">
        <v>21</v>
      </c>
      <c r="C33" s="412"/>
      <c r="D33" s="374"/>
      <c r="E33" s="374"/>
      <c r="F33" s="374"/>
      <c r="G33" s="374"/>
      <c r="H33" s="374"/>
      <c r="I33" s="374"/>
      <c r="J33" s="413"/>
    </row>
    <row r="34" spans="1:10" ht="48" customHeight="1" x14ac:dyDescent="0.35">
      <c r="A34" s="290"/>
      <c r="B34" s="57" t="s">
        <v>224</v>
      </c>
      <c r="C34" s="414"/>
      <c r="D34" s="415"/>
      <c r="E34" s="415"/>
      <c r="F34" s="415"/>
      <c r="G34" s="415"/>
      <c r="H34" s="415"/>
      <c r="I34" s="415"/>
      <c r="J34" s="416"/>
    </row>
    <row r="35" spans="1:10" x14ac:dyDescent="0.35">
      <c r="A35" s="290"/>
      <c r="B35" s="49" t="s">
        <v>23</v>
      </c>
      <c r="C35" s="25"/>
      <c r="D35" s="25"/>
      <c r="E35" s="25"/>
      <c r="F35" s="25"/>
      <c r="G35" s="25"/>
      <c r="H35" s="25"/>
      <c r="I35" s="290"/>
      <c r="J35" s="290"/>
    </row>
    <row r="36" spans="1:10" ht="87" x14ac:dyDescent="0.35">
      <c r="A36" s="290" t="s">
        <v>26</v>
      </c>
      <c r="B36" s="5" t="s">
        <v>22</v>
      </c>
      <c r="C36" s="294" t="s">
        <v>225</v>
      </c>
      <c r="D36" s="295"/>
      <c r="E36" s="295"/>
      <c r="F36" s="295"/>
      <c r="G36" s="295"/>
      <c r="H36" s="295"/>
      <c r="I36" s="295"/>
      <c r="J36" s="296"/>
    </row>
    <row r="37" spans="1:10" ht="29" x14ac:dyDescent="0.35">
      <c r="A37" s="290"/>
      <c r="B37" s="5" t="s">
        <v>23</v>
      </c>
      <c r="C37" s="25"/>
      <c r="D37" s="25"/>
      <c r="E37" s="25"/>
      <c r="F37" s="25"/>
      <c r="G37" s="25"/>
      <c r="H37" s="25"/>
      <c r="I37" s="290"/>
      <c r="J37" s="290"/>
    </row>
    <row r="38" spans="1:10" ht="43.5" x14ac:dyDescent="0.35">
      <c r="A38" s="25" t="s">
        <v>13</v>
      </c>
      <c r="B38" s="294"/>
      <c r="C38" s="295"/>
      <c r="D38" s="295"/>
      <c r="E38" s="295"/>
      <c r="F38" s="295"/>
      <c r="G38" s="295"/>
      <c r="H38" s="295"/>
      <c r="I38" s="295"/>
      <c r="J38" s="296"/>
    </row>
  </sheetData>
  <mergeCells count="20">
    <mergeCell ref="I30:J30"/>
    <mergeCell ref="A1:M1"/>
    <mergeCell ref="A2:A3"/>
    <mergeCell ref="B2:M2"/>
    <mergeCell ref="B21:M21"/>
    <mergeCell ref="B22:M22"/>
    <mergeCell ref="A25:J25"/>
    <mergeCell ref="A26:J26"/>
    <mergeCell ref="A27:B27"/>
    <mergeCell ref="I27:J27"/>
    <mergeCell ref="I28:J28"/>
    <mergeCell ref="I29:J29"/>
    <mergeCell ref="A36:A37"/>
    <mergeCell ref="C36:J36"/>
    <mergeCell ref="I37:J37"/>
    <mergeCell ref="B38:J38"/>
    <mergeCell ref="I31:J31"/>
    <mergeCell ref="A32:A35"/>
    <mergeCell ref="I35:J35"/>
    <mergeCell ref="C32:J34"/>
  </mergeCells>
  <pageMargins left="0.7" right="0.7" top="0.75" bottom="0.75" header="0.3" footer="0.3"/>
  <pageSetup paperSize="9"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workbookViewId="0">
      <selection activeCell="C36" sqref="C36:J36"/>
    </sheetView>
  </sheetViews>
  <sheetFormatPr defaultRowHeight="14.5" x14ac:dyDescent="0.35"/>
  <cols>
    <col min="1" max="1" width="25.7265625" customWidth="1"/>
    <col min="2" max="3" width="9.1796875" customWidth="1"/>
    <col min="13" max="13" width="19.7265625" customWidth="1"/>
  </cols>
  <sheetData>
    <row r="1" spans="1:13" x14ac:dyDescent="0.35">
      <c r="A1" s="289" t="s">
        <v>0</v>
      </c>
      <c r="B1" s="289"/>
      <c r="C1" s="289"/>
      <c r="D1" s="289"/>
      <c r="E1" s="289"/>
      <c r="F1" s="289"/>
      <c r="G1" s="289"/>
      <c r="H1" s="289"/>
      <c r="I1" s="289"/>
      <c r="J1" s="289"/>
      <c r="K1" s="289"/>
      <c r="L1" s="289"/>
      <c r="M1" s="289"/>
    </row>
    <row r="2" spans="1:13" x14ac:dyDescent="0.35">
      <c r="A2" s="290" t="s">
        <v>1</v>
      </c>
      <c r="B2" s="291" t="s">
        <v>2</v>
      </c>
      <c r="C2" s="291"/>
      <c r="D2" s="291"/>
      <c r="E2" s="291"/>
      <c r="F2" s="291"/>
      <c r="G2" s="291"/>
      <c r="H2" s="291"/>
      <c r="I2" s="291"/>
      <c r="J2" s="291"/>
      <c r="K2" s="291"/>
      <c r="L2" s="291"/>
      <c r="M2" s="291"/>
    </row>
    <row r="3" spans="1:13" x14ac:dyDescent="0.35">
      <c r="A3" s="290"/>
      <c r="B3" s="1">
        <v>0</v>
      </c>
      <c r="C3" s="1">
        <v>1</v>
      </c>
      <c r="D3" s="1">
        <v>2</v>
      </c>
      <c r="E3" s="1">
        <v>3</v>
      </c>
      <c r="F3" s="1">
        <v>4</v>
      </c>
      <c r="G3" s="1">
        <v>5</v>
      </c>
      <c r="H3" s="1">
        <v>6</v>
      </c>
      <c r="I3" s="1">
        <v>7</v>
      </c>
      <c r="J3" s="1">
        <v>8</v>
      </c>
      <c r="K3" s="1">
        <v>9</v>
      </c>
      <c r="L3" s="1">
        <v>10</v>
      </c>
      <c r="M3" s="2" t="s">
        <v>3</v>
      </c>
    </row>
    <row r="4" spans="1:13" ht="31.5" customHeight="1" x14ac:dyDescent="0.35">
      <c r="A4" s="3" t="s">
        <v>4</v>
      </c>
      <c r="B4" s="63">
        <f>SUM(B5:B7)</f>
        <v>0</v>
      </c>
      <c r="C4" s="63">
        <v>0</v>
      </c>
      <c r="D4" s="63">
        <v>0</v>
      </c>
      <c r="E4" s="63">
        <v>0</v>
      </c>
      <c r="F4" s="63">
        <v>0</v>
      </c>
      <c r="G4" s="63">
        <v>0</v>
      </c>
      <c r="H4" s="63">
        <v>0</v>
      </c>
      <c r="I4" s="63">
        <v>0</v>
      </c>
      <c r="J4" s="63">
        <v>0</v>
      </c>
      <c r="K4" s="63">
        <v>0</v>
      </c>
      <c r="L4" s="63">
        <v>0</v>
      </c>
      <c r="M4" s="63">
        <f>SUM(B4:L4)</f>
        <v>0</v>
      </c>
    </row>
    <row r="5" spans="1:13" ht="23.25" customHeight="1" x14ac:dyDescent="0.35">
      <c r="A5" s="5" t="s">
        <v>5</v>
      </c>
      <c r="B5" s="63">
        <v>0</v>
      </c>
      <c r="C5" s="63">
        <v>0</v>
      </c>
      <c r="D5" s="63">
        <v>0</v>
      </c>
      <c r="E5" s="63">
        <v>0</v>
      </c>
      <c r="F5" s="63">
        <v>0</v>
      </c>
      <c r="G5" s="63">
        <v>0</v>
      </c>
      <c r="H5" s="63">
        <v>0</v>
      </c>
      <c r="I5" s="63">
        <v>0</v>
      </c>
      <c r="J5" s="63">
        <v>0</v>
      </c>
      <c r="K5" s="63">
        <v>0</v>
      </c>
      <c r="L5" s="63">
        <v>0</v>
      </c>
      <c r="M5" s="63">
        <f t="shared" ref="M5:M20" si="0">SUM(B5:L5)</f>
        <v>0</v>
      </c>
    </row>
    <row r="6" spans="1:13" x14ac:dyDescent="0.35">
      <c r="A6" s="5" t="s">
        <v>6</v>
      </c>
      <c r="B6" s="63">
        <v>0</v>
      </c>
      <c r="C6" s="63">
        <v>0</v>
      </c>
      <c r="D6" s="63">
        <v>0</v>
      </c>
      <c r="E6" s="63">
        <v>0</v>
      </c>
      <c r="F6" s="63">
        <v>0</v>
      </c>
      <c r="G6" s="63">
        <v>0</v>
      </c>
      <c r="H6" s="63">
        <v>0</v>
      </c>
      <c r="I6" s="63">
        <v>0</v>
      </c>
      <c r="J6" s="63">
        <v>0</v>
      </c>
      <c r="K6" s="63">
        <v>0</v>
      </c>
      <c r="L6" s="63">
        <v>0</v>
      </c>
      <c r="M6" s="63">
        <f t="shared" si="0"/>
        <v>0</v>
      </c>
    </row>
    <row r="7" spans="1:13" ht="51" customHeight="1" x14ac:dyDescent="0.35">
      <c r="A7" s="5" t="s">
        <v>7</v>
      </c>
      <c r="B7" s="63">
        <v>0</v>
      </c>
      <c r="C7" s="63">
        <v>0</v>
      </c>
      <c r="D7" s="63">
        <v>0</v>
      </c>
      <c r="E7" s="63">
        <v>0</v>
      </c>
      <c r="F7" s="63">
        <v>0</v>
      </c>
      <c r="G7" s="63">
        <v>0</v>
      </c>
      <c r="H7" s="63">
        <v>0</v>
      </c>
      <c r="I7" s="63">
        <v>0</v>
      </c>
      <c r="J7" s="63">
        <v>0</v>
      </c>
      <c r="K7" s="63">
        <v>0</v>
      </c>
      <c r="L7" s="63">
        <v>0</v>
      </c>
      <c r="M7" s="63">
        <f t="shared" si="0"/>
        <v>0</v>
      </c>
    </row>
    <row r="8" spans="1:13" ht="32.25" customHeight="1" x14ac:dyDescent="0.35">
      <c r="A8" s="3" t="s">
        <v>8</v>
      </c>
      <c r="B8" s="13">
        <f>SUM(B9:B11)</f>
        <v>0.4</v>
      </c>
      <c r="C8" s="13">
        <f t="shared" ref="C8:L8" si="1">SUM(C9:C11)</f>
        <v>2.7</v>
      </c>
      <c r="D8" s="13">
        <f t="shared" si="1"/>
        <v>0.3</v>
      </c>
      <c r="E8" s="13">
        <f t="shared" si="1"/>
        <v>2.1</v>
      </c>
      <c r="F8" s="13">
        <f t="shared" si="1"/>
        <v>2.1</v>
      </c>
      <c r="G8" s="13">
        <f t="shared" si="1"/>
        <v>2.1</v>
      </c>
      <c r="H8" s="13">
        <f t="shared" si="1"/>
        <v>2.1</v>
      </c>
      <c r="I8" s="13">
        <f t="shared" si="1"/>
        <v>2.2000000000000002</v>
      </c>
      <c r="J8" s="13">
        <f t="shared" si="1"/>
        <v>9.8000000000000007</v>
      </c>
      <c r="K8" s="13">
        <f t="shared" si="1"/>
        <v>2.2000000000000002</v>
      </c>
      <c r="L8" s="13">
        <f t="shared" si="1"/>
        <v>2.2000000000000002</v>
      </c>
      <c r="M8" s="63">
        <f t="shared" si="0"/>
        <v>28.2</v>
      </c>
    </row>
    <row r="9" spans="1:13" ht="18" customHeight="1" x14ac:dyDescent="0.35">
      <c r="A9" s="5" t="s">
        <v>5</v>
      </c>
      <c r="B9" s="13">
        <v>0.4</v>
      </c>
      <c r="C9" s="13">
        <v>2.7</v>
      </c>
      <c r="D9" s="13">
        <v>0.3</v>
      </c>
      <c r="E9" s="13">
        <v>2.1</v>
      </c>
      <c r="F9" s="13">
        <v>2.1</v>
      </c>
      <c r="G9" s="13">
        <v>2.1</v>
      </c>
      <c r="H9" s="13">
        <v>2.1</v>
      </c>
      <c r="I9" s="13">
        <v>2.2000000000000002</v>
      </c>
      <c r="J9" s="13">
        <v>9.8000000000000007</v>
      </c>
      <c r="K9" s="13">
        <v>2.2000000000000002</v>
      </c>
      <c r="L9" s="13">
        <v>2.2000000000000002</v>
      </c>
      <c r="M9" s="63">
        <f t="shared" si="0"/>
        <v>28.2</v>
      </c>
    </row>
    <row r="10" spans="1:13" x14ac:dyDescent="0.35">
      <c r="A10" s="5" t="s">
        <v>6</v>
      </c>
      <c r="B10" s="13">
        <v>0</v>
      </c>
      <c r="C10" s="13">
        <v>0</v>
      </c>
      <c r="D10" s="13">
        <v>0</v>
      </c>
      <c r="E10" s="13">
        <v>0</v>
      </c>
      <c r="F10" s="13">
        <v>0</v>
      </c>
      <c r="G10" s="13">
        <v>0</v>
      </c>
      <c r="H10" s="13">
        <v>0</v>
      </c>
      <c r="I10" s="13">
        <v>0</v>
      </c>
      <c r="J10" s="13">
        <v>0</v>
      </c>
      <c r="K10" s="13">
        <v>0</v>
      </c>
      <c r="L10" s="13">
        <v>0</v>
      </c>
      <c r="M10" s="63">
        <f t="shared" si="0"/>
        <v>0</v>
      </c>
    </row>
    <row r="11" spans="1:13" ht="42" customHeight="1" x14ac:dyDescent="0.35">
      <c r="A11" s="5" t="s">
        <v>7</v>
      </c>
      <c r="B11" s="13">
        <v>0</v>
      </c>
      <c r="C11" s="13">
        <v>0</v>
      </c>
      <c r="D11" s="13">
        <v>0</v>
      </c>
      <c r="E11" s="13">
        <v>0</v>
      </c>
      <c r="F11" s="13">
        <v>0</v>
      </c>
      <c r="G11" s="13">
        <v>0</v>
      </c>
      <c r="H11" s="13">
        <v>0</v>
      </c>
      <c r="I11" s="13">
        <v>0</v>
      </c>
      <c r="J11" s="13">
        <v>0</v>
      </c>
      <c r="K11" s="13">
        <v>0</v>
      </c>
      <c r="L11" s="13">
        <v>0</v>
      </c>
      <c r="M11" s="63">
        <f t="shared" si="0"/>
        <v>0</v>
      </c>
    </row>
    <row r="12" spans="1:13" x14ac:dyDescent="0.35">
      <c r="A12" s="3" t="s">
        <v>11</v>
      </c>
      <c r="B12" s="13">
        <f>SUM(B13:B15)</f>
        <v>-0.4</v>
      </c>
      <c r="C12" s="13">
        <f t="shared" ref="C12:L12" si="2">SUM(C13:C15)</f>
        <v>-2.7</v>
      </c>
      <c r="D12" s="13">
        <f t="shared" si="2"/>
        <v>-0.3</v>
      </c>
      <c r="E12" s="13">
        <f t="shared" si="2"/>
        <v>-2.1</v>
      </c>
      <c r="F12" s="13">
        <f t="shared" si="2"/>
        <v>-2.1</v>
      </c>
      <c r="G12" s="13">
        <f t="shared" si="2"/>
        <v>-2.1</v>
      </c>
      <c r="H12" s="13">
        <f t="shared" si="2"/>
        <v>-2.1</v>
      </c>
      <c r="I12" s="13">
        <f t="shared" si="2"/>
        <v>-2.2000000000000002</v>
      </c>
      <c r="J12" s="13">
        <f t="shared" si="2"/>
        <v>-9.8000000000000007</v>
      </c>
      <c r="K12" s="13">
        <f t="shared" si="2"/>
        <v>-2.2000000000000002</v>
      </c>
      <c r="L12" s="13">
        <f t="shared" si="2"/>
        <v>-2.2000000000000002</v>
      </c>
      <c r="M12" s="63">
        <f t="shared" si="0"/>
        <v>-28.2</v>
      </c>
    </row>
    <row r="13" spans="1:13" x14ac:dyDescent="0.35">
      <c r="A13" s="5" t="s">
        <v>5</v>
      </c>
      <c r="B13" s="13">
        <v>-0.4</v>
      </c>
      <c r="C13" s="13">
        <v>-2.7</v>
      </c>
      <c r="D13" s="13">
        <v>-0.3</v>
      </c>
      <c r="E13" s="13">
        <v>-2.1</v>
      </c>
      <c r="F13" s="13">
        <v>-2.1</v>
      </c>
      <c r="G13" s="13">
        <v>-2.1</v>
      </c>
      <c r="H13" s="13">
        <v>-2.1</v>
      </c>
      <c r="I13" s="13">
        <v>-2.2000000000000002</v>
      </c>
      <c r="J13" s="13">
        <v>-9.8000000000000007</v>
      </c>
      <c r="K13" s="13">
        <v>-2.2000000000000002</v>
      </c>
      <c r="L13" s="13">
        <v>-2.2000000000000002</v>
      </c>
      <c r="M13" s="63">
        <f t="shared" si="0"/>
        <v>-28.2</v>
      </c>
    </row>
    <row r="14" spans="1:13" x14ac:dyDescent="0.35">
      <c r="A14" s="5" t="s">
        <v>6</v>
      </c>
      <c r="B14" s="13">
        <v>0</v>
      </c>
      <c r="C14" s="13">
        <v>0</v>
      </c>
      <c r="D14" s="13">
        <v>0</v>
      </c>
      <c r="E14" s="13">
        <v>0</v>
      </c>
      <c r="F14" s="13">
        <v>0</v>
      </c>
      <c r="G14" s="13">
        <v>0</v>
      </c>
      <c r="H14" s="13">
        <v>0</v>
      </c>
      <c r="I14" s="13">
        <v>0</v>
      </c>
      <c r="J14" s="13">
        <v>0</v>
      </c>
      <c r="K14" s="13">
        <v>0</v>
      </c>
      <c r="L14" s="13">
        <v>0</v>
      </c>
      <c r="M14" s="63">
        <f t="shared" si="0"/>
        <v>0</v>
      </c>
    </row>
    <row r="15" spans="1:13" ht="57.75" customHeight="1" x14ac:dyDescent="0.35">
      <c r="A15" s="5" t="s">
        <v>7</v>
      </c>
      <c r="B15" s="13">
        <v>0</v>
      </c>
      <c r="C15" s="13">
        <v>0</v>
      </c>
      <c r="D15" s="13">
        <v>0</v>
      </c>
      <c r="E15" s="13">
        <v>0</v>
      </c>
      <c r="F15" s="13">
        <v>0</v>
      </c>
      <c r="G15" s="13">
        <v>0</v>
      </c>
      <c r="H15" s="13">
        <v>0</v>
      </c>
      <c r="I15" s="13">
        <v>0</v>
      </c>
      <c r="J15" s="13">
        <v>0</v>
      </c>
      <c r="K15" s="13">
        <v>0</v>
      </c>
      <c r="L15" s="13">
        <v>0</v>
      </c>
      <c r="M15" s="63">
        <f t="shared" si="0"/>
        <v>0</v>
      </c>
    </row>
    <row r="16" spans="1:13" ht="43.5" x14ac:dyDescent="0.35">
      <c r="A16" s="3" t="s">
        <v>9</v>
      </c>
      <c r="B16" s="13">
        <v>2.1</v>
      </c>
      <c r="C16" s="13">
        <v>14.7</v>
      </c>
      <c r="D16" s="13">
        <v>0.9</v>
      </c>
      <c r="E16" s="13">
        <v>0</v>
      </c>
      <c r="F16" s="13">
        <v>0</v>
      </c>
      <c r="G16" s="13">
        <v>0</v>
      </c>
      <c r="H16" s="13">
        <v>0</v>
      </c>
      <c r="I16" s="13">
        <v>0</v>
      </c>
      <c r="J16" s="13">
        <v>0</v>
      </c>
      <c r="K16" s="13">
        <v>0</v>
      </c>
      <c r="L16" s="13">
        <v>0</v>
      </c>
      <c r="M16" s="63">
        <f t="shared" si="0"/>
        <v>17.7</v>
      </c>
    </row>
    <row r="17" spans="1:13" ht="29" x14ac:dyDescent="0.35">
      <c r="A17" s="3" t="s">
        <v>10</v>
      </c>
      <c r="B17" s="13">
        <f>SUM(B18:B20)</f>
        <v>0</v>
      </c>
      <c r="C17" s="63">
        <f t="shared" ref="C17:L17" si="3">SUM(C18:C20)</f>
        <v>0</v>
      </c>
      <c r="D17" s="63">
        <f t="shared" si="3"/>
        <v>0</v>
      </c>
      <c r="E17" s="63">
        <f t="shared" si="3"/>
        <v>0</v>
      </c>
      <c r="F17" s="63">
        <f t="shared" si="3"/>
        <v>0</v>
      </c>
      <c r="G17" s="63">
        <f t="shared" si="3"/>
        <v>0</v>
      </c>
      <c r="H17" s="63">
        <f t="shared" si="3"/>
        <v>0</v>
      </c>
      <c r="I17" s="63">
        <f t="shared" si="3"/>
        <v>0</v>
      </c>
      <c r="J17" s="63">
        <f t="shared" si="3"/>
        <v>0</v>
      </c>
      <c r="K17" s="63">
        <f t="shared" si="3"/>
        <v>0</v>
      </c>
      <c r="L17" s="63">
        <f t="shared" si="3"/>
        <v>0</v>
      </c>
      <c r="M17" s="63">
        <f t="shared" si="0"/>
        <v>0</v>
      </c>
    </row>
    <row r="18" spans="1:13" x14ac:dyDescent="0.35">
      <c r="A18" s="5" t="s">
        <v>5</v>
      </c>
      <c r="B18" s="13">
        <v>0</v>
      </c>
      <c r="C18" s="13">
        <v>0</v>
      </c>
      <c r="D18" s="13">
        <v>0</v>
      </c>
      <c r="E18" s="13">
        <v>0</v>
      </c>
      <c r="F18" s="13">
        <v>0</v>
      </c>
      <c r="G18" s="13">
        <v>0</v>
      </c>
      <c r="H18" s="13">
        <v>0</v>
      </c>
      <c r="I18" s="13">
        <v>0</v>
      </c>
      <c r="J18" s="13">
        <v>0</v>
      </c>
      <c r="K18" s="13">
        <v>0</v>
      </c>
      <c r="L18" s="13">
        <v>0</v>
      </c>
      <c r="M18" s="63">
        <f t="shared" si="0"/>
        <v>0</v>
      </c>
    </row>
    <row r="19" spans="1:13" x14ac:dyDescent="0.35">
      <c r="A19" s="5" t="s">
        <v>6</v>
      </c>
      <c r="B19" s="13">
        <v>0</v>
      </c>
      <c r="C19" s="13">
        <v>0</v>
      </c>
      <c r="D19" s="13">
        <v>0</v>
      </c>
      <c r="E19" s="13">
        <v>0</v>
      </c>
      <c r="F19" s="13">
        <v>0</v>
      </c>
      <c r="G19" s="13">
        <v>0</v>
      </c>
      <c r="H19" s="13">
        <v>0</v>
      </c>
      <c r="I19" s="13">
        <v>0</v>
      </c>
      <c r="J19" s="13">
        <v>0</v>
      </c>
      <c r="K19" s="13">
        <v>0</v>
      </c>
      <c r="L19" s="13">
        <v>0</v>
      </c>
      <c r="M19" s="63">
        <f t="shared" si="0"/>
        <v>0</v>
      </c>
    </row>
    <row r="20" spans="1:13" ht="29" x14ac:dyDescent="0.35">
      <c r="A20" s="5" t="s">
        <v>7</v>
      </c>
      <c r="B20" s="13">
        <v>0</v>
      </c>
      <c r="C20" s="13">
        <v>0</v>
      </c>
      <c r="D20" s="13">
        <v>0</v>
      </c>
      <c r="E20" s="13">
        <v>0</v>
      </c>
      <c r="F20" s="13">
        <v>0</v>
      </c>
      <c r="G20" s="13">
        <v>0</v>
      </c>
      <c r="H20" s="13">
        <v>0</v>
      </c>
      <c r="I20" s="13">
        <v>0</v>
      </c>
      <c r="J20" s="13">
        <v>0</v>
      </c>
      <c r="K20" s="13">
        <v>0</v>
      </c>
      <c r="L20" s="13">
        <v>0</v>
      </c>
      <c r="M20" s="63">
        <f t="shared" si="0"/>
        <v>0</v>
      </c>
    </row>
    <row r="21" spans="1:13" ht="69.75" customHeight="1" x14ac:dyDescent="0.35">
      <c r="A21" s="5" t="s">
        <v>12</v>
      </c>
      <c r="B21" s="290" t="s">
        <v>117</v>
      </c>
      <c r="C21" s="290"/>
      <c r="D21" s="290"/>
      <c r="E21" s="290"/>
      <c r="F21" s="290"/>
      <c r="G21" s="290"/>
      <c r="H21" s="290"/>
      <c r="I21" s="290"/>
      <c r="J21" s="290"/>
      <c r="K21" s="290"/>
      <c r="L21" s="290"/>
      <c r="M21" s="290"/>
    </row>
    <row r="22" spans="1:13" ht="90" customHeight="1" x14ac:dyDescent="0.35">
      <c r="A22" s="5" t="s">
        <v>13</v>
      </c>
      <c r="B22" s="290" t="s">
        <v>118</v>
      </c>
      <c r="C22" s="290"/>
      <c r="D22" s="290"/>
      <c r="E22" s="290"/>
      <c r="F22" s="290"/>
      <c r="G22" s="290"/>
      <c r="H22" s="290"/>
      <c r="I22" s="290"/>
      <c r="J22" s="290"/>
      <c r="K22" s="290"/>
      <c r="L22" s="290"/>
      <c r="M22" s="290"/>
    </row>
    <row r="25" spans="1:13" x14ac:dyDescent="0.35">
      <c r="A25" s="289" t="s">
        <v>14</v>
      </c>
      <c r="B25" s="289"/>
      <c r="C25" s="289"/>
      <c r="D25" s="289"/>
      <c r="E25" s="289"/>
      <c r="F25" s="289"/>
      <c r="G25" s="289"/>
      <c r="H25" s="289"/>
      <c r="I25" s="289"/>
      <c r="J25" s="289"/>
    </row>
    <row r="26" spans="1:13" x14ac:dyDescent="0.35">
      <c r="A26" s="291" t="s">
        <v>15</v>
      </c>
      <c r="B26" s="291"/>
      <c r="C26" s="291"/>
      <c r="D26" s="291"/>
      <c r="E26" s="291"/>
      <c r="F26" s="291"/>
      <c r="G26" s="291"/>
      <c r="H26" s="291"/>
      <c r="I26" s="291"/>
      <c r="J26" s="291"/>
    </row>
    <row r="27" spans="1:13" x14ac:dyDescent="0.35">
      <c r="A27" s="290" t="s">
        <v>16</v>
      </c>
      <c r="B27" s="290"/>
      <c r="C27" s="6">
        <v>0</v>
      </c>
      <c r="D27" s="5">
        <v>1</v>
      </c>
      <c r="E27" s="5">
        <v>2</v>
      </c>
      <c r="F27" s="5">
        <v>3</v>
      </c>
      <c r="G27" s="5">
        <v>5</v>
      </c>
      <c r="H27" s="5">
        <v>10</v>
      </c>
      <c r="I27" s="292" t="s">
        <v>3</v>
      </c>
      <c r="J27" s="292"/>
    </row>
    <row r="28" spans="1:13" ht="43.5" x14ac:dyDescent="0.35">
      <c r="A28" s="31" t="s">
        <v>17</v>
      </c>
      <c r="B28" s="5" t="s">
        <v>20</v>
      </c>
      <c r="C28" s="31"/>
      <c r="D28" s="31"/>
      <c r="E28" s="31"/>
      <c r="F28" s="31"/>
      <c r="G28" s="31"/>
      <c r="H28" s="31"/>
      <c r="I28" s="290"/>
      <c r="J28" s="290"/>
    </row>
    <row r="29" spans="1:13" ht="87" x14ac:dyDescent="0.35">
      <c r="A29" s="31" t="s">
        <v>18</v>
      </c>
      <c r="B29" s="5" t="s">
        <v>21</v>
      </c>
      <c r="C29" s="31"/>
      <c r="D29" s="31"/>
      <c r="E29" s="31"/>
      <c r="F29" s="31"/>
      <c r="G29" s="31"/>
      <c r="H29" s="31"/>
      <c r="I29" s="294"/>
      <c r="J29" s="296"/>
    </row>
    <row r="30" spans="1:13" ht="87" x14ac:dyDescent="0.35">
      <c r="A30" s="31" t="s">
        <v>19</v>
      </c>
      <c r="B30" s="7" t="s">
        <v>22</v>
      </c>
      <c r="C30" s="31"/>
      <c r="D30" s="31"/>
      <c r="E30" s="31"/>
      <c r="F30" s="31"/>
      <c r="G30" s="31"/>
      <c r="H30" s="31"/>
      <c r="I30" s="290"/>
      <c r="J30" s="290"/>
    </row>
    <row r="31" spans="1:13" ht="29" x14ac:dyDescent="0.35">
      <c r="A31" s="8"/>
      <c r="B31" s="5" t="s">
        <v>23</v>
      </c>
      <c r="C31" s="31"/>
      <c r="D31" s="31"/>
      <c r="E31" s="31"/>
      <c r="F31" s="31"/>
      <c r="G31" s="31"/>
      <c r="H31" s="31"/>
      <c r="I31" s="290"/>
      <c r="J31" s="290"/>
    </row>
    <row r="32" spans="1:13" ht="43.5" x14ac:dyDescent="0.35">
      <c r="A32" s="290" t="s">
        <v>24</v>
      </c>
      <c r="B32" s="5" t="s">
        <v>20</v>
      </c>
      <c r="C32" s="290"/>
      <c r="D32" s="290"/>
      <c r="E32" s="290"/>
      <c r="F32" s="290"/>
      <c r="G32" s="290"/>
      <c r="H32" s="290"/>
      <c r="I32" s="290"/>
      <c r="J32" s="290"/>
    </row>
    <row r="33" spans="1:10" ht="87" x14ac:dyDescent="0.35">
      <c r="A33" s="290"/>
      <c r="B33" s="5" t="s">
        <v>21</v>
      </c>
      <c r="C33" s="290"/>
      <c r="D33" s="290"/>
      <c r="E33" s="290"/>
      <c r="F33" s="290"/>
      <c r="G33" s="290"/>
      <c r="H33" s="290"/>
      <c r="I33" s="290"/>
      <c r="J33" s="290"/>
    </row>
    <row r="34" spans="1:10" ht="87" x14ac:dyDescent="0.35">
      <c r="A34" s="290"/>
      <c r="B34" s="7" t="s">
        <v>25</v>
      </c>
      <c r="C34" s="290"/>
      <c r="D34" s="290"/>
      <c r="E34" s="290"/>
      <c r="F34" s="290"/>
      <c r="G34" s="290"/>
      <c r="H34" s="290"/>
      <c r="I34" s="290"/>
      <c r="J34" s="290"/>
    </row>
    <row r="35" spans="1:10" ht="29" x14ac:dyDescent="0.35">
      <c r="A35" s="290"/>
      <c r="B35" s="5" t="s">
        <v>23</v>
      </c>
      <c r="C35" s="31"/>
      <c r="D35" s="31"/>
      <c r="E35" s="31"/>
      <c r="F35" s="31"/>
      <c r="G35" s="31"/>
      <c r="H35" s="31"/>
      <c r="I35" s="290"/>
      <c r="J35" s="290"/>
    </row>
    <row r="36" spans="1:10" ht="87" x14ac:dyDescent="0.35">
      <c r="A36" s="290" t="s">
        <v>26</v>
      </c>
      <c r="B36" s="5" t="s">
        <v>22</v>
      </c>
      <c r="C36" s="294"/>
      <c r="D36" s="295"/>
      <c r="E36" s="295"/>
      <c r="F36" s="295"/>
      <c r="G36" s="295"/>
      <c r="H36" s="295"/>
      <c r="I36" s="295"/>
      <c r="J36" s="296"/>
    </row>
    <row r="37" spans="1:10" x14ac:dyDescent="0.35">
      <c r="A37" s="290"/>
      <c r="B37" s="5"/>
      <c r="C37" s="294" t="s">
        <v>205</v>
      </c>
      <c r="D37" s="295"/>
      <c r="E37" s="295"/>
      <c r="F37" s="295"/>
      <c r="G37" s="295"/>
      <c r="H37" s="295"/>
      <c r="I37" s="295"/>
      <c r="J37" s="296"/>
    </row>
    <row r="38" spans="1:10" ht="43.5" x14ac:dyDescent="0.35">
      <c r="A38" s="31" t="s">
        <v>13</v>
      </c>
      <c r="B38" s="294"/>
      <c r="C38" s="295"/>
      <c r="D38" s="295"/>
      <c r="E38" s="295"/>
      <c r="F38" s="295"/>
      <c r="G38" s="295"/>
      <c r="H38" s="295"/>
      <c r="I38" s="295"/>
      <c r="J38" s="296"/>
    </row>
  </sheetData>
  <mergeCells count="22">
    <mergeCell ref="I30:J30"/>
    <mergeCell ref="A1:M1"/>
    <mergeCell ref="A2:A3"/>
    <mergeCell ref="B2:M2"/>
    <mergeCell ref="B21:M21"/>
    <mergeCell ref="B22:M22"/>
    <mergeCell ref="A25:J25"/>
    <mergeCell ref="A26:J26"/>
    <mergeCell ref="A27:B27"/>
    <mergeCell ref="I27:J27"/>
    <mergeCell ref="I28:J28"/>
    <mergeCell ref="I29:J29"/>
    <mergeCell ref="A36:A37"/>
    <mergeCell ref="C36:J36"/>
    <mergeCell ref="B38:J38"/>
    <mergeCell ref="I31:J31"/>
    <mergeCell ref="A32:A35"/>
    <mergeCell ref="C32:J32"/>
    <mergeCell ref="C33:J33"/>
    <mergeCell ref="C34:J34"/>
    <mergeCell ref="I35:J35"/>
    <mergeCell ref="C37:J37"/>
  </mergeCells>
  <pageMargins left="0.7" right="0.7" top="0.75" bottom="0.75" header="0.3" footer="0.3"/>
  <pageSetup paperSize="9"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workbookViewId="0">
      <selection activeCell="C36" sqref="C36:J36"/>
    </sheetView>
  </sheetViews>
  <sheetFormatPr defaultRowHeight="14.5" x14ac:dyDescent="0.35"/>
  <cols>
    <col min="1" max="1" width="25.7265625" customWidth="1"/>
    <col min="2" max="3" width="9.1796875" customWidth="1"/>
    <col min="13" max="13" width="19.7265625" customWidth="1"/>
  </cols>
  <sheetData>
    <row r="1" spans="1:13" x14ac:dyDescent="0.35">
      <c r="A1" s="289" t="s">
        <v>0</v>
      </c>
      <c r="B1" s="289"/>
      <c r="C1" s="289"/>
      <c r="D1" s="289"/>
      <c r="E1" s="289"/>
      <c r="F1" s="289"/>
      <c r="G1" s="289"/>
      <c r="H1" s="289"/>
      <c r="I1" s="289"/>
      <c r="J1" s="289"/>
      <c r="K1" s="289"/>
      <c r="L1" s="289"/>
      <c r="M1" s="289"/>
    </row>
    <row r="2" spans="1:13" x14ac:dyDescent="0.35">
      <c r="A2" s="290" t="s">
        <v>1</v>
      </c>
      <c r="B2" s="291" t="s">
        <v>2</v>
      </c>
      <c r="C2" s="291"/>
      <c r="D2" s="291"/>
      <c r="E2" s="291"/>
      <c r="F2" s="291"/>
      <c r="G2" s="291"/>
      <c r="H2" s="291"/>
      <c r="I2" s="291"/>
      <c r="J2" s="291"/>
      <c r="K2" s="291"/>
      <c r="L2" s="291"/>
      <c r="M2" s="291"/>
    </row>
    <row r="3" spans="1:13" x14ac:dyDescent="0.35">
      <c r="A3" s="290"/>
      <c r="B3" s="1">
        <v>0</v>
      </c>
      <c r="C3" s="1">
        <v>1</v>
      </c>
      <c r="D3" s="1">
        <v>2</v>
      </c>
      <c r="E3" s="1">
        <v>3</v>
      </c>
      <c r="F3" s="1">
        <v>4</v>
      </c>
      <c r="G3" s="1">
        <v>5</v>
      </c>
      <c r="H3" s="1">
        <v>6</v>
      </c>
      <c r="I3" s="1">
        <v>7</v>
      </c>
      <c r="J3" s="1">
        <v>8</v>
      </c>
      <c r="K3" s="1">
        <v>9</v>
      </c>
      <c r="L3" s="1">
        <v>10</v>
      </c>
      <c r="M3" s="2" t="s">
        <v>3</v>
      </c>
    </row>
    <row r="4" spans="1:13" ht="31.5" customHeight="1" x14ac:dyDescent="0.35">
      <c r="A4" s="3" t="s">
        <v>4</v>
      </c>
      <c r="B4" s="63">
        <f>SUM(B5:B7)</f>
        <v>0</v>
      </c>
      <c r="C4" s="63">
        <v>0</v>
      </c>
      <c r="D4" s="63">
        <v>0</v>
      </c>
      <c r="E4" s="63">
        <v>0</v>
      </c>
      <c r="F4" s="63">
        <v>0</v>
      </c>
      <c r="G4" s="63">
        <v>0</v>
      </c>
      <c r="H4" s="63">
        <v>0</v>
      </c>
      <c r="I4" s="63">
        <v>0</v>
      </c>
      <c r="J4" s="63">
        <v>0</v>
      </c>
      <c r="K4" s="63">
        <v>0</v>
      </c>
      <c r="L4" s="63">
        <v>0</v>
      </c>
      <c r="M4" s="63">
        <f>SUM(B4:L4)</f>
        <v>0</v>
      </c>
    </row>
    <row r="5" spans="1:13" ht="23.25" customHeight="1" x14ac:dyDescent="0.35">
      <c r="A5" s="5" t="s">
        <v>5</v>
      </c>
      <c r="B5" s="63">
        <v>0</v>
      </c>
      <c r="C5" s="63">
        <v>0</v>
      </c>
      <c r="D5" s="63">
        <v>0</v>
      </c>
      <c r="E5" s="63">
        <v>0</v>
      </c>
      <c r="F5" s="63">
        <v>0</v>
      </c>
      <c r="G5" s="63">
        <v>0</v>
      </c>
      <c r="H5" s="63">
        <v>0</v>
      </c>
      <c r="I5" s="63">
        <v>0</v>
      </c>
      <c r="J5" s="63">
        <v>0</v>
      </c>
      <c r="K5" s="63">
        <v>0</v>
      </c>
      <c r="L5" s="63">
        <v>0</v>
      </c>
      <c r="M5" s="63">
        <f t="shared" ref="M5:M19" si="0">SUM(B5:L5)</f>
        <v>0</v>
      </c>
    </row>
    <row r="6" spans="1:13" x14ac:dyDescent="0.35">
      <c r="A6" s="5" t="s">
        <v>6</v>
      </c>
      <c r="B6" s="63">
        <v>0</v>
      </c>
      <c r="C6" s="63">
        <v>0</v>
      </c>
      <c r="D6" s="63">
        <v>0</v>
      </c>
      <c r="E6" s="63">
        <v>0</v>
      </c>
      <c r="F6" s="63">
        <v>0</v>
      </c>
      <c r="G6" s="63">
        <v>0</v>
      </c>
      <c r="H6" s="63">
        <v>0</v>
      </c>
      <c r="I6" s="63">
        <v>0</v>
      </c>
      <c r="J6" s="63">
        <v>0</v>
      </c>
      <c r="K6" s="63">
        <v>0</v>
      </c>
      <c r="L6" s="63">
        <v>0</v>
      </c>
      <c r="M6" s="63">
        <f t="shared" si="0"/>
        <v>0</v>
      </c>
    </row>
    <row r="7" spans="1:13" ht="51" customHeight="1" x14ac:dyDescent="0.35">
      <c r="A7" s="5" t="s">
        <v>7</v>
      </c>
      <c r="B7" s="63">
        <v>0</v>
      </c>
      <c r="C7" s="63">
        <v>0</v>
      </c>
      <c r="D7" s="63">
        <v>0</v>
      </c>
      <c r="E7" s="63">
        <v>0</v>
      </c>
      <c r="F7" s="63">
        <v>0</v>
      </c>
      <c r="G7" s="63">
        <v>0</v>
      </c>
      <c r="H7" s="63">
        <v>0</v>
      </c>
      <c r="I7" s="63">
        <v>0</v>
      </c>
      <c r="J7" s="63">
        <v>0</v>
      </c>
      <c r="K7" s="63">
        <v>0</v>
      </c>
      <c r="L7" s="63">
        <v>0</v>
      </c>
      <c r="M7" s="63">
        <f t="shared" si="0"/>
        <v>0</v>
      </c>
    </row>
    <row r="8" spans="1:13" ht="32.25" customHeight="1" x14ac:dyDescent="0.35">
      <c r="A8" s="3" t="s">
        <v>8</v>
      </c>
      <c r="B8" s="13">
        <f>SUM(B9:B11)</f>
        <v>1.5</v>
      </c>
      <c r="C8" s="13">
        <f t="shared" ref="C8:L8" si="1">SUM(C9:C11)</f>
        <v>1.5</v>
      </c>
      <c r="D8" s="13">
        <f t="shared" si="1"/>
        <v>1.5</v>
      </c>
      <c r="E8" s="13">
        <f t="shared" si="1"/>
        <v>1.5</v>
      </c>
      <c r="F8" s="13">
        <f t="shared" si="1"/>
        <v>1.5</v>
      </c>
      <c r="G8" s="13">
        <f t="shared" si="1"/>
        <v>1.5</v>
      </c>
      <c r="H8" s="13">
        <f t="shared" si="1"/>
        <v>1.5</v>
      </c>
      <c r="I8" s="13">
        <f t="shared" si="1"/>
        <v>1.5</v>
      </c>
      <c r="J8" s="13">
        <f t="shared" si="1"/>
        <v>1.5</v>
      </c>
      <c r="K8" s="13">
        <f t="shared" si="1"/>
        <v>1.5</v>
      </c>
      <c r="L8" s="13">
        <f t="shared" si="1"/>
        <v>1.5</v>
      </c>
      <c r="M8" s="63">
        <f t="shared" si="0"/>
        <v>16.5</v>
      </c>
    </row>
    <row r="9" spans="1:13" ht="18" customHeight="1" x14ac:dyDescent="0.35">
      <c r="A9" s="5" t="s">
        <v>5</v>
      </c>
      <c r="B9" s="13">
        <v>1.5</v>
      </c>
      <c r="C9" s="13">
        <v>1.5</v>
      </c>
      <c r="D9" s="13">
        <v>1.5</v>
      </c>
      <c r="E9" s="13">
        <v>1.5</v>
      </c>
      <c r="F9" s="13">
        <v>1.5</v>
      </c>
      <c r="G9" s="13">
        <v>1.5</v>
      </c>
      <c r="H9" s="13">
        <v>1.5</v>
      </c>
      <c r="I9" s="13">
        <v>1.5</v>
      </c>
      <c r="J9" s="13">
        <v>1.5</v>
      </c>
      <c r="K9" s="13">
        <v>1.5</v>
      </c>
      <c r="L9" s="13">
        <v>1.5</v>
      </c>
      <c r="M9" s="63">
        <f t="shared" si="0"/>
        <v>16.5</v>
      </c>
    </row>
    <row r="10" spans="1:13" x14ac:dyDescent="0.35">
      <c r="A10" s="5" t="s">
        <v>6</v>
      </c>
      <c r="B10" s="13">
        <v>0</v>
      </c>
      <c r="C10" s="13">
        <v>0</v>
      </c>
      <c r="D10" s="13">
        <v>0</v>
      </c>
      <c r="E10" s="13">
        <v>0</v>
      </c>
      <c r="F10" s="13">
        <v>0</v>
      </c>
      <c r="G10" s="13">
        <v>0</v>
      </c>
      <c r="H10" s="13">
        <v>0</v>
      </c>
      <c r="I10" s="13">
        <v>0</v>
      </c>
      <c r="J10" s="13">
        <v>0</v>
      </c>
      <c r="K10" s="13">
        <v>0</v>
      </c>
      <c r="L10" s="13">
        <v>0</v>
      </c>
      <c r="M10" s="63">
        <f t="shared" si="0"/>
        <v>0</v>
      </c>
    </row>
    <row r="11" spans="1:13" ht="42" customHeight="1" x14ac:dyDescent="0.35">
      <c r="A11" s="5" t="s">
        <v>7</v>
      </c>
      <c r="B11" s="13">
        <v>0</v>
      </c>
      <c r="C11" s="13">
        <v>0</v>
      </c>
      <c r="D11" s="13">
        <v>0</v>
      </c>
      <c r="E11" s="13">
        <v>0</v>
      </c>
      <c r="F11" s="13">
        <v>0</v>
      </c>
      <c r="G11" s="13">
        <v>0</v>
      </c>
      <c r="H11" s="13">
        <v>0</v>
      </c>
      <c r="I11" s="13">
        <v>0</v>
      </c>
      <c r="J11" s="13">
        <v>0</v>
      </c>
      <c r="K11" s="13">
        <v>0</v>
      </c>
      <c r="L11" s="13">
        <v>0</v>
      </c>
      <c r="M11" s="63">
        <f t="shared" si="0"/>
        <v>0</v>
      </c>
    </row>
    <row r="12" spans="1:13" x14ac:dyDescent="0.35">
      <c r="A12" s="3" t="s">
        <v>11</v>
      </c>
      <c r="B12" s="13">
        <f>SUM(B13:B15)</f>
        <v>-1.5</v>
      </c>
      <c r="C12" s="13">
        <f t="shared" ref="C12:L12" si="2">SUM(C13:C15)</f>
        <v>-1.5</v>
      </c>
      <c r="D12" s="13">
        <f t="shared" si="2"/>
        <v>-1.5</v>
      </c>
      <c r="E12" s="13">
        <f t="shared" si="2"/>
        <v>-1.5</v>
      </c>
      <c r="F12" s="13">
        <f t="shared" si="2"/>
        <v>-1.5</v>
      </c>
      <c r="G12" s="13">
        <f t="shared" si="2"/>
        <v>-1.5</v>
      </c>
      <c r="H12" s="13">
        <f t="shared" si="2"/>
        <v>-1.5</v>
      </c>
      <c r="I12" s="13">
        <f t="shared" si="2"/>
        <v>-1.5</v>
      </c>
      <c r="J12" s="13">
        <f t="shared" si="2"/>
        <v>-1.5</v>
      </c>
      <c r="K12" s="13">
        <f t="shared" si="2"/>
        <v>-1.5</v>
      </c>
      <c r="L12" s="13">
        <f t="shared" si="2"/>
        <v>-1.5</v>
      </c>
      <c r="M12" s="63">
        <f t="shared" si="0"/>
        <v>-16.5</v>
      </c>
    </row>
    <row r="13" spans="1:13" x14ac:dyDescent="0.35">
      <c r="A13" s="5" t="s">
        <v>5</v>
      </c>
      <c r="B13" s="13">
        <v>-1.5</v>
      </c>
      <c r="C13" s="13">
        <v>-1.5</v>
      </c>
      <c r="D13" s="13">
        <v>-1.5</v>
      </c>
      <c r="E13" s="13">
        <v>-1.5</v>
      </c>
      <c r="F13" s="13">
        <v>-1.5</v>
      </c>
      <c r="G13" s="13">
        <v>-1.5</v>
      </c>
      <c r="H13" s="13">
        <v>-1.5</v>
      </c>
      <c r="I13" s="13">
        <v>-1.5</v>
      </c>
      <c r="J13" s="13">
        <v>-1.5</v>
      </c>
      <c r="K13" s="13">
        <v>-1.5</v>
      </c>
      <c r="L13" s="13">
        <v>-1.5</v>
      </c>
      <c r="M13" s="63">
        <f t="shared" si="0"/>
        <v>-16.5</v>
      </c>
    </row>
    <row r="14" spans="1:13" x14ac:dyDescent="0.35">
      <c r="A14" s="5" t="s">
        <v>6</v>
      </c>
      <c r="B14" s="13">
        <v>0</v>
      </c>
      <c r="C14" s="13">
        <v>0</v>
      </c>
      <c r="D14" s="13">
        <v>0</v>
      </c>
      <c r="E14" s="13">
        <v>0</v>
      </c>
      <c r="F14" s="13">
        <v>0</v>
      </c>
      <c r="G14" s="13">
        <v>0</v>
      </c>
      <c r="H14" s="13">
        <v>0</v>
      </c>
      <c r="I14" s="13">
        <v>0</v>
      </c>
      <c r="J14" s="13">
        <v>0</v>
      </c>
      <c r="K14" s="13">
        <v>0</v>
      </c>
      <c r="L14" s="13">
        <v>0</v>
      </c>
      <c r="M14" s="63">
        <f t="shared" si="0"/>
        <v>0</v>
      </c>
    </row>
    <row r="15" spans="1:13" ht="57.75" customHeight="1" x14ac:dyDescent="0.35">
      <c r="A15" s="5" t="s">
        <v>7</v>
      </c>
      <c r="B15" s="13">
        <v>0</v>
      </c>
      <c r="C15" s="13">
        <v>0</v>
      </c>
      <c r="D15" s="13">
        <v>0</v>
      </c>
      <c r="E15" s="13">
        <v>0</v>
      </c>
      <c r="F15" s="13">
        <v>0</v>
      </c>
      <c r="G15" s="13">
        <v>0</v>
      </c>
      <c r="H15" s="13">
        <v>0</v>
      </c>
      <c r="I15" s="13">
        <v>0</v>
      </c>
      <c r="J15" s="13">
        <v>0</v>
      </c>
      <c r="K15" s="13">
        <v>0</v>
      </c>
      <c r="L15" s="13">
        <v>0</v>
      </c>
      <c r="M15" s="63">
        <f t="shared" si="0"/>
        <v>0</v>
      </c>
    </row>
    <row r="16" spans="1:13" ht="43.5" x14ac:dyDescent="0.35">
      <c r="A16" s="3" t="s">
        <v>9</v>
      </c>
      <c r="B16" s="13">
        <v>0</v>
      </c>
      <c r="C16" s="13">
        <v>0</v>
      </c>
      <c r="D16" s="13">
        <v>0</v>
      </c>
      <c r="E16" s="13">
        <v>0</v>
      </c>
      <c r="F16" s="13">
        <v>0</v>
      </c>
      <c r="G16" s="13">
        <v>0</v>
      </c>
      <c r="H16" s="13">
        <v>0</v>
      </c>
      <c r="I16" s="13">
        <v>0</v>
      </c>
      <c r="J16" s="13">
        <v>0</v>
      </c>
      <c r="K16" s="13">
        <v>0</v>
      </c>
      <c r="L16" s="13">
        <v>0</v>
      </c>
      <c r="M16" s="63">
        <f t="shared" si="0"/>
        <v>0</v>
      </c>
    </row>
    <row r="17" spans="1:13" ht="29" x14ac:dyDescent="0.35">
      <c r="A17" s="3" t="s">
        <v>10</v>
      </c>
      <c r="B17" s="13">
        <f>SUM(B18:B20)</f>
        <v>0</v>
      </c>
      <c r="C17" s="13">
        <v>0</v>
      </c>
      <c r="D17" s="13">
        <v>0</v>
      </c>
      <c r="E17" s="13">
        <v>0</v>
      </c>
      <c r="F17" s="13">
        <v>0</v>
      </c>
      <c r="G17" s="13">
        <v>0</v>
      </c>
      <c r="H17" s="13">
        <v>0</v>
      </c>
      <c r="I17" s="13">
        <v>0</v>
      </c>
      <c r="J17" s="13">
        <v>0</v>
      </c>
      <c r="K17" s="13">
        <v>0</v>
      </c>
      <c r="L17" s="13">
        <v>0</v>
      </c>
      <c r="M17" s="63">
        <f t="shared" si="0"/>
        <v>0</v>
      </c>
    </row>
    <row r="18" spans="1:13" x14ac:dyDescent="0.35">
      <c r="A18" s="5" t="s">
        <v>5</v>
      </c>
      <c r="B18" s="13">
        <v>0</v>
      </c>
      <c r="C18" s="13">
        <v>0</v>
      </c>
      <c r="D18" s="13">
        <v>0</v>
      </c>
      <c r="E18" s="13">
        <v>0</v>
      </c>
      <c r="F18" s="13">
        <v>0</v>
      </c>
      <c r="G18" s="13">
        <v>0</v>
      </c>
      <c r="H18" s="13">
        <v>0</v>
      </c>
      <c r="I18" s="13">
        <v>0</v>
      </c>
      <c r="J18" s="13">
        <v>0</v>
      </c>
      <c r="K18" s="13">
        <v>0</v>
      </c>
      <c r="L18" s="13">
        <v>0</v>
      </c>
      <c r="M18" s="63">
        <f t="shared" si="0"/>
        <v>0</v>
      </c>
    </row>
    <row r="19" spans="1:13" x14ac:dyDescent="0.35">
      <c r="A19" s="5" t="s">
        <v>6</v>
      </c>
      <c r="B19" s="13">
        <v>0</v>
      </c>
      <c r="C19" s="13">
        <v>0</v>
      </c>
      <c r="D19" s="13">
        <v>0</v>
      </c>
      <c r="E19" s="13">
        <v>0</v>
      </c>
      <c r="F19" s="13">
        <v>0</v>
      </c>
      <c r="G19" s="13">
        <v>0</v>
      </c>
      <c r="H19" s="13">
        <v>0</v>
      </c>
      <c r="I19" s="13">
        <v>0</v>
      </c>
      <c r="J19" s="13">
        <v>0</v>
      </c>
      <c r="K19" s="13">
        <v>0</v>
      </c>
      <c r="L19" s="13">
        <v>0</v>
      </c>
      <c r="M19" s="63">
        <f t="shared" si="0"/>
        <v>0</v>
      </c>
    </row>
    <row r="20" spans="1:13" ht="29" x14ac:dyDescent="0.35">
      <c r="A20" s="5" t="s">
        <v>7</v>
      </c>
      <c r="B20" s="13">
        <v>0</v>
      </c>
      <c r="C20" s="13">
        <v>0</v>
      </c>
      <c r="D20" s="13">
        <v>0</v>
      </c>
      <c r="E20" s="13">
        <v>0</v>
      </c>
      <c r="F20" s="13">
        <v>0</v>
      </c>
      <c r="G20" s="13">
        <v>0</v>
      </c>
      <c r="H20" s="13">
        <v>0</v>
      </c>
      <c r="I20" s="13">
        <v>0</v>
      </c>
      <c r="J20" s="13">
        <v>0</v>
      </c>
      <c r="K20" s="13">
        <v>0</v>
      </c>
      <c r="L20" s="13">
        <v>0</v>
      </c>
      <c r="M20" s="63">
        <f>SUM(B20:L20)</f>
        <v>0</v>
      </c>
    </row>
    <row r="21" spans="1:13" ht="69.75" customHeight="1" x14ac:dyDescent="0.35">
      <c r="A21" s="5" t="s">
        <v>12</v>
      </c>
      <c r="B21" s="290" t="s">
        <v>119</v>
      </c>
      <c r="C21" s="290"/>
      <c r="D21" s="290"/>
      <c r="E21" s="290"/>
      <c r="F21" s="290"/>
      <c r="G21" s="290"/>
      <c r="H21" s="290"/>
      <c r="I21" s="290"/>
      <c r="J21" s="290"/>
      <c r="K21" s="290"/>
      <c r="L21" s="290"/>
      <c r="M21" s="290"/>
    </row>
    <row r="22" spans="1:13" ht="90" customHeight="1" x14ac:dyDescent="0.35">
      <c r="A22" s="5" t="s">
        <v>13</v>
      </c>
      <c r="B22" s="290" t="s">
        <v>120</v>
      </c>
      <c r="C22" s="290"/>
      <c r="D22" s="290"/>
      <c r="E22" s="290"/>
      <c r="F22" s="290"/>
      <c r="G22" s="290"/>
      <c r="H22" s="290"/>
      <c r="I22" s="290"/>
      <c r="J22" s="290"/>
      <c r="K22" s="290"/>
      <c r="L22" s="290"/>
      <c r="M22" s="290"/>
    </row>
    <row r="25" spans="1:13" x14ac:dyDescent="0.35">
      <c r="A25" s="289" t="s">
        <v>14</v>
      </c>
      <c r="B25" s="289"/>
      <c r="C25" s="289"/>
      <c r="D25" s="289"/>
      <c r="E25" s="289"/>
      <c r="F25" s="289"/>
      <c r="G25" s="289"/>
      <c r="H25" s="289"/>
      <c r="I25" s="289"/>
      <c r="J25" s="289"/>
    </row>
    <row r="26" spans="1:13" x14ac:dyDescent="0.35">
      <c r="A26" s="291" t="s">
        <v>15</v>
      </c>
      <c r="B26" s="291"/>
      <c r="C26" s="291"/>
      <c r="D26" s="291"/>
      <c r="E26" s="291"/>
      <c r="F26" s="291"/>
      <c r="G26" s="291"/>
      <c r="H26" s="291"/>
      <c r="I26" s="291"/>
      <c r="J26" s="291"/>
    </row>
    <row r="27" spans="1:13" x14ac:dyDescent="0.35">
      <c r="A27" s="290" t="s">
        <v>16</v>
      </c>
      <c r="B27" s="290"/>
      <c r="C27" s="6">
        <v>0</v>
      </c>
      <c r="D27" s="5">
        <v>1</v>
      </c>
      <c r="E27" s="5">
        <v>2</v>
      </c>
      <c r="F27" s="5">
        <v>3</v>
      </c>
      <c r="G27" s="5">
        <v>5</v>
      </c>
      <c r="H27" s="5">
        <v>10</v>
      </c>
      <c r="I27" s="292" t="s">
        <v>3</v>
      </c>
      <c r="J27" s="292"/>
    </row>
    <row r="28" spans="1:13" ht="43.5" x14ac:dyDescent="0.35">
      <c r="A28" s="31" t="s">
        <v>17</v>
      </c>
      <c r="B28" s="5" t="s">
        <v>20</v>
      </c>
      <c r="C28" s="31"/>
      <c r="D28" s="31"/>
      <c r="E28" s="31"/>
      <c r="F28" s="31"/>
      <c r="G28" s="31"/>
      <c r="H28" s="31"/>
      <c r="I28" s="290"/>
      <c r="J28" s="290"/>
    </row>
    <row r="29" spans="1:13" ht="87" x14ac:dyDescent="0.35">
      <c r="A29" s="31" t="s">
        <v>18</v>
      </c>
      <c r="B29" s="5" t="s">
        <v>21</v>
      </c>
      <c r="C29" s="31"/>
      <c r="D29" s="31"/>
      <c r="E29" s="31"/>
      <c r="F29" s="31"/>
      <c r="G29" s="31"/>
      <c r="H29" s="31"/>
      <c r="I29" s="294"/>
      <c r="J29" s="296"/>
    </row>
    <row r="30" spans="1:13" ht="295" x14ac:dyDescent="0.35">
      <c r="A30" s="31" t="s">
        <v>19</v>
      </c>
      <c r="B30" s="7" t="s">
        <v>22</v>
      </c>
      <c r="C30" s="31">
        <v>-12.7</v>
      </c>
      <c r="D30" s="31">
        <v>-29</v>
      </c>
      <c r="E30" s="31">
        <v>-29</v>
      </c>
      <c r="F30" s="31">
        <v>-29</v>
      </c>
      <c r="G30" s="31">
        <v>-29</v>
      </c>
      <c r="H30" s="31">
        <v>-29</v>
      </c>
      <c r="I30" s="290">
        <v>-302.07</v>
      </c>
      <c r="J30" s="290"/>
      <c r="K30" s="50" t="s">
        <v>206</v>
      </c>
    </row>
    <row r="31" spans="1:13" ht="29" x14ac:dyDescent="0.35">
      <c r="A31" s="8"/>
      <c r="B31" s="5" t="s">
        <v>23</v>
      </c>
      <c r="C31" s="31"/>
      <c r="D31" s="31"/>
      <c r="E31" s="31"/>
      <c r="F31" s="31"/>
      <c r="G31" s="31"/>
      <c r="H31" s="31"/>
      <c r="I31" s="290"/>
      <c r="J31" s="290"/>
    </row>
    <row r="32" spans="1:13" ht="43.5" x14ac:dyDescent="0.35">
      <c r="A32" s="290" t="s">
        <v>24</v>
      </c>
      <c r="B32" s="5" t="s">
        <v>20</v>
      </c>
      <c r="C32" s="290"/>
      <c r="D32" s="290"/>
      <c r="E32" s="290"/>
      <c r="F32" s="290"/>
      <c r="G32" s="290"/>
      <c r="H32" s="290"/>
      <c r="I32" s="290"/>
      <c r="J32" s="290"/>
    </row>
    <row r="33" spans="1:10" ht="87" x14ac:dyDescent="0.35">
      <c r="A33" s="290"/>
      <c r="B33" s="5" t="s">
        <v>21</v>
      </c>
      <c r="C33" s="290"/>
      <c r="D33" s="290"/>
      <c r="E33" s="290"/>
      <c r="F33" s="290"/>
      <c r="G33" s="290"/>
      <c r="H33" s="290"/>
      <c r="I33" s="290"/>
      <c r="J33" s="290"/>
    </row>
    <row r="34" spans="1:10" ht="87" x14ac:dyDescent="0.35">
      <c r="A34" s="290"/>
      <c r="B34" s="7" t="s">
        <v>25</v>
      </c>
      <c r="C34" s="290"/>
      <c r="D34" s="290"/>
      <c r="E34" s="290"/>
      <c r="F34" s="290"/>
      <c r="G34" s="290"/>
      <c r="H34" s="290"/>
      <c r="I34" s="290"/>
      <c r="J34" s="290"/>
    </row>
    <row r="35" spans="1:10" ht="29" x14ac:dyDescent="0.35">
      <c r="A35" s="290"/>
      <c r="B35" s="5" t="s">
        <v>23</v>
      </c>
      <c r="C35" s="31"/>
      <c r="D35" s="31"/>
      <c r="E35" s="31"/>
      <c r="F35" s="31"/>
      <c r="G35" s="31"/>
      <c r="H35" s="31"/>
      <c r="I35" s="290"/>
      <c r="J35" s="290"/>
    </row>
    <row r="36" spans="1:10" ht="87" x14ac:dyDescent="0.35">
      <c r="A36" s="290" t="s">
        <v>26</v>
      </c>
      <c r="B36" s="5" t="s">
        <v>22</v>
      </c>
      <c r="C36" s="294"/>
      <c r="D36" s="295"/>
      <c r="E36" s="295"/>
      <c r="F36" s="295"/>
      <c r="G36" s="295"/>
      <c r="H36" s="295"/>
      <c r="I36" s="295"/>
      <c r="J36" s="296"/>
    </row>
    <row r="37" spans="1:10" ht="29" x14ac:dyDescent="0.35">
      <c r="A37" s="290"/>
      <c r="B37" s="5" t="s">
        <v>23</v>
      </c>
      <c r="C37" s="31"/>
      <c r="D37" s="31"/>
      <c r="E37" s="31"/>
      <c r="F37" s="31"/>
      <c r="G37" s="31"/>
      <c r="H37" s="31"/>
      <c r="I37" s="290"/>
      <c r="J37" s="290"/>
    </row>
    <row r="38" spans="1:10" ht="43.5" x14ac:dyDescent="0.35">
      <c r="A38" s="31" t="s">
        <v>13</v>
      </c>
      <c r="B38" s="294"/>
      <c r="C38" s="295"/>
      <c r="D38" s="295"/>
      <c r="E38" s="295"/>
      <c r="F38" s="295"/>
      <c r="G38" s="295"/>
      <c r="H38" s="295"/>
      <c r="I38" s="295"/>
      <c r="J38" s="296"/>
    </row>
  </sheetData>
  <mergeCells count="22">
    <mergeCell ref="I30:J30"/>
    <mergeCell ref="A1:M1"/>
    <mergeCell ref="A2:A3"/>
    <mergeCell ref="B2:M2"/>
    <mergeCell ref="B21:M21"/>
    <mergeCell ref="B22:M22"/>
    <mergeCell ref="A25:J25"/>
    <mergeCell ref="A26:J26"/>
    <mergeCell ref="A27:B27"/>
    <mergeCell ref="I27:J27"/>
    <mergeCell ref="I28:J28"/>
    <mergeCell ref="I29:J29"/>
    <mergeCell ref="A36:A37"/>
    <mergeCell ref="C36:J36"/>
    <mergeCell ref="I37:J37"/>
    <mergeCell ref="B38:J38"/>
    <mergeCell ref="I31:J31"/>
    <mergeCell ref="A32:A35"/>
    <mergeCell ref="C32:J32"/>
    <mergeCell ref="C33:J33"/>
    <mergeCell ref="C34:J34"/>
    <mergeCell ref="I35:J35"/>
  </mergeCells>
  <pageMargins left="0.7" right="0.7" top="0.75" bottom="0.75" header="0.3" footer="0.3"/>
  <pageSetup paperSize="9"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workbookViewId="0">
      <selection activeCell="C36" sqref="C36:J36"/>
    </sheetView>
  </sheetViews>
  <sheetFormatPr defaultRowHeight="14.5" x14ac:dyDescent="0.35"/>
  <cols>
    <col min="1" max="1" width="25.7265625" customWidth="1"/>
    <col min="2" max="3" width="9.1796875" customWidth="1"/>
    <col min="13" max="13" width="19.7265625" customWidth="1"/>
  </cols>
  <sheetData>
    <row r="1" spans="1:13" x14ac:dyDescent="0.35">
      <c r="A1" s="289" t="s">
        <v>0</v>
      </c>
      <c r="B1" s="289"/>
      <c r="C1" s="289"/>
      <c r="D1" s="289"/>
      <c r="E1" s="289"/>
      <c r="F1" s="289"/>
      <c r="G1" s="289"/>
      <c r="H1" s="289"/>
      <c r="I1" s="289"/>
      <c r="J1" s="289"/>
      <c r="K1" s="289"/>
      <c r="L1" s="289"/>
      <c r="M1" s="289"/>
    </row>
    <row r="2" spans="1:13" x14ac:dyDescent="0.35">
      <c r="A2" s="290" t="s">
        <v>1</v>
      </c>
      <c r="B2" s="291" t="s">
        <v>2</v>
      </c>
      <c r="C2" s="291"/>
      <c r="D2" s="291"/>
      <c r="E2" s="291"/>
      <c r="F2" s="291"/>
      <c r="G2" s="291"/>
      <c r="H2" s="291"/>
      <c r="I2" s="291"/>
      <c r="J2" s="291"/>
      <c r="K2" s="291"/>
      <c r="L2" s="291"/>
      <c r="M2" s="291"/>
    </row>
    <row r="3" spans="1:13" x14ac:dyDescent="0.35">
      <c r="A3" s="290"/>
      <c r="B3" s="1">
        <v>0</v>
      </c>
      <c r="C3" s="1">
        <v>1</v>
      </c>
      <c r="D3" s="1">
        <v>2</v>
      </c>
      <c r="E3" s="1">
        <v>3</v>
      </c>
      <c r="F3" s="1">
        <v>4</v>
      </c>
      <c r="G3" s="1">
        <v>5</v>
      </c>
      <c r="H3" s="1">
        <v>6</v>
      </c>
      <c r="I3" s="1">
        <v>7</v>
      </c>
      <c r="J3" s="1">
        <v>8</v>
      </c>
      <c r="K3" s="1">
        <v>9</v>
      </c>
      <c r="L3" s="1">
        <v>10</v>
      </c>
      <c r="M3" s="2" t="s">
        <v>3</v>
      </c>
    </row>
    <row r="4" spans="1:13" ht="31.5" customHeight="1" x14ac:dyDescent="0.35">
      <c r="A4" s="3" t="s">
        <v>4</v>
      </c>
      <c r="B4" s="63">
        <f>SUM(B5:B7)</f>
        <v>0</v>
      </c>
      <c r="C4" s="63">
        <v>0</v>
      </c>
      <c r="D4" s="63">
        <v>0</v>
      </c>
      <c r="E4" s="63">
        <v>0</v>
      </c>
      <c r="F4" s="63">
        <v>0</v>
      </c>
      <c r="G4" s="63">
        <v>0</v>
      </c>
      <c r="H4" s="63">
        <v>0</v>
      </c>
      <c r="I4" s="63">
        <v>0</v>
      </c>
      <c r="J4" s="63">
        <v>0</v>
      </c>
      <c r="K4" s="63">
        <v>0</v>
      </c>
      <c r="L4" s="63">
        <v>0</v>
      </c>
      <c r="M4" s="63">
        <f>SUM(B4:L4)</f>
        <v>0</v>
      </c>
    </row>
    <row r="5" spans="1:13" ht="23.25" customHeight="1" x14ac:dyDescent="0.35">
      <c r="A5" s="5" t="s">
        <v>5</v>
      </c>
      <c r="B5" s="63">
        <v>0</v>
      </c>
      <c r="C5" s="63">
        <v>0</v>
      </c>
      <c r="D5" s="63">
        <v>0</v>
      </c>
      <c r="E5" s="63">
        <v>0</v>
      </c>
      <c r="F5" s="63">
        <v>0</v>
      </c>
      <c r="G5" s="63">
        <v>0</v>
      </c>
      <c r="H5" s="63">
        <v>0</v>
      </c>
      <c r="I5" s="63">
        <v>0</v>
      </c>
      <c r="J5" s="63">
        <v>0</v>
      </c>
      <c r="K5" s="63">
        <v>0</v>
      </c>
      <c r="L5" s="63">
        <v>0</v>
      </c>
      <c r="M5" s="63">
        <f t="shared" ref="M5:M20" si="0">SUM(B5:L5)</f>
        <v>0</v>
      </c>
    </row>
    <row r="6" spans="1:13" x14ac:dyDescent="0.35">
      <c r="A6" s="5" t="s">
        <v>6</v>
      </c>
      <c r="B6" s="63">
        <v>0</v>
      </c>
      <c r="C6" s="63">
        <v>0</v>
      </c>
      <c r="D6" s="63">
        <v>0</v>
      </c>
      <c r="E6" s="63">
        <v>0</v>
      </c>
      <c r="F6" s="63">
        <v>0</v>
      </c>
      <c r="G6" s="63">
        <v>0</v>
      </c>
      <c r="H6" s="63">
        <v>0</v>
      </c>
      <c r="I6" s="63">
        <v>0</v>
      </c>
      <c r="J6" s="63">
        <v>0</v>
      </c>
      <c r="K6" s="63">
        <v>0</v>
      </c>
      <c r="L6" s="63">
        <v>0</v>
      </c>
      <c r="M6" s="63">
        <f t="shared" si="0"/>
        <v>0</v>
      </c>
    </row>
    <row r="7" spans="1:13" ht="51" customHeight="1" x14ac:dyDescent="0.35">
      <c r="A7" s="5" t="s">
        <v>7</v>
      </c>
      <c r="B7" s="63">
        <v>0</v>
      </c>
      <c r="C7" s="63">
        <v>0</v>
      </c>
      <c r="D7" s="63">
        <v>0</v>
      </c>
      <c r="E7" s="63">
        <v>0</v>
      </c>
      <c r="F7" s="63">
        <v>0</v>
      </c>
      <c r="G7" s="63">
        <v>0</v>
      </c>
      <c r="H7" s="63">
        <v>0</v>
      </c>
      <c r="I7" s="63">
        <v>0</v>
      </c>
      <c r="J7" s="63">
        <v>0</v>
      </c>
      <c r="K7" s="63">
        <v>0</v>
      </c>
      <c r="L7" s="63">
        <v>0</v>
      </c>
      <c r="M7" s="63">
        <f t="shared" si="0"/>
        <v>0</v>
      </c>
    </row>
    <row r="8" spans="1:13" ht="32.25" customHeight="1" x14ac:dyDescent="0.35">
      <c r="A8" s="3" t="s">
        <v>8</v>
      </c>
      <c r="B8" s="13">
        <f>SUM(B9:B11)</f>
        <v>8.91</v>
      </c>
      <c r="C8" s="13">
        <f t="shared" ref="C8:L8" si="1">SUM(C9:C11)</f>
        <v>14.61</v>
      </c>
      <c r="D8" s="13">
        <f t="shared" si="1"/>
        <v>20.6</v>
      </c>
      <c r="E8" s="13">
        <f t="shared" si="1"/>
        <v>11.12</v>
      </c>
      <c r="F8" s="13">
        <f t="shared" si="1"/>
        <v>5.19</v>
      </c>
      <c r="G8" s="13">
        <f t="shared" si="1"/>
        <v>2.31</v>
      </c>
      <c r="H8" s="13">
        <f t="shared" si="1"/>
        <v>2.33</v>
      </c>
      <c r="I8" s="13">
        <f t="shared" si="1"/>
        <v>2.35</v>
      </c>
      <c r="J8" s="13">
        <f t="shared" si="1"/>
        <v>4.9800000000000004</v>
      </c>
      <c r="K8" s="13">
        <f t="shared" si="1"/>
        <v>2.4</v>
      </c>
      <c r="L8" s="13">
        <f t="shared" si="1"/>
        <v>2.4300000000000002</v>
      </c>
      <c r="M8" s="63">
        <f t="shared" si="0"/>
        <v>77.230000000000018</v>
      </c>
    </row>
    <row r="9" spans="1:13" ht="18" customHeight="1" x14ac:dyDescent="0.35">
      <c r="A9" s="5" t="s">
        <v>5</v>
      </c>
      <c r="B9" s="13">
        <v>8.91</v>
      </c>
      <c r="C9" s="13">
        <v>14.61</v>
      </c>
      <c r="D9" s="13">
        <v>20.6</v>
      </c>
      <c r="E9" s="13">
        <v>11.12</v>
      </c>
      <c r="F9" s="13">
        <v>5.19</v>
      </c>
      <c r="G9" s="13">
        <v>2.31</v>
      </c>
      <c r="H9" s="13">
        <v>2.33</v>
      </c>
      <c r="I9" s="13">
        <v>2.35</v>
      </c>
      <c r="J9" s="13">
        <v>4.9800000000000004</v>
      </c>
      <c r="K9" s="13">
        <v>2.4</v>
      </c>
      <c r="L9" s="13">
        <v>2.4300000000000002</v>
      </c>
      <c r="M9" s="63">
        <f t="shared" si="0"/>
        <v>77.230000000000018</v>
      </c>
    </row>
    <row r="10" spans="1:13" x14ac:dyDescent="0.35">
      <c r="A10" s="5" t="s">
        <v>6</v>
      </c>
      <c r="B10" s="13">
        <v>0</v>
      </c>
      <c r="C10" s="13">
        <v>0</v>
      </c>
      <c r="D10" s="13">
        <v>0</v>
      </c>
      <c r="E10" s="13">
        <v>0</v>
      </c>
      <c r="F10" s="13">
        <v>0</v>
      </c>
      <c r="G10" s="13">
        <v>0</v>
      </c>
      <c r="H10" s="13">
        <v>0</v>
      </c>
      <c r="I10" s="13">
        <v>0</v>
      </c>
      <c r="J10" s="13">
        <v>0</v>
      </c>
      <c r="K10" s="13">
        <v>0</v>
      </c>
      <c r="L10" s="13">
        <v>0</v>
      </c>
      <c r="M10" s="63">
        <f t="shared" si="0"/>
        <v>0</v>
      </c>
    </row>
    <row r="11" spans="1:13" ht="42" customHeight="1" x14ac:dyDescent="0.35">
      <c r="A11" s="5" t="s">
        <v>7</v>
      </c>
      <c r="B11" s="13">
        <v>0</v>
      </c>
      <c r="C11" s="13">
        <v>0</v>
      </c>
      <c r="D11" s="13">
        <v>0</v>
      </c>
      <c r="E11" s="13">
        <v>0</v>
      </c>
      <c r="F11" s="13">
        <v>0</v>
      </c>
      <c r="G11" s="13">
        <v>0</v>
      </c>
      <c r="H11" s="13">
        <v>0</v>
      </c>
      <c r="I11" s="13">
        <v>0</v>
      </c>
      <c r="J11" s="13">
        <v>0</v>
      </c>
      <c r="K11" s="13">
        <v>0</v>
      </c>
      <c r="L11" s="13">
        <v>0</v>
      </c>
      <c r="M11" s="63">
        <f t="shared" si="0"/>
        <v>0</v>
      </c>
    </row>
    <row r="12" spans="1:13" x14ac:dyDescent="0.35">
      <c r="A12" s="3" t="s">
        <v>11</v>
      </c>
      <c r="B12" s="13">
        <f>SUM(B13:B15)</f>
        <v>-8.91</v>
      </c>
      <c r="C12" s="13">
        <f t="shared" ref="C12:L12" si="2">SUM(C13:C15)</f>
        <v>-14.61</v>
      </c>
      <c r="D12" s="13">
        <f t="shared" si="2"/>
        <v>-20.6</v>
      </c>
      <c r="E12" s="13">
        <f t="shared" si="2"/>
        <v>-11.12</v>
      </c>
      <c r="F12" s="13">
        <f t="shared" si="2"/>
        <v>-5.19</v>
      </c>
      <c r="G12" s="13">
        <f t="shared" si="2"/>
        <v>-2.31</v>
      </c>
      <c r="H12" s="13">
        <f t="shared" si="2"/>
        <v>-2.33</v>
      </c>
      <c r="I12" s="13">
        <f t="shared" si="2"/>
        <v>-2.35</v>
      </c>
      <c r="J12" s="13">
        <f t="shared" si="2"/>
        <v>-4.9800000000000004</v>
      </c>
      <c r="K12" s="13">
        <f t="shared" si="2"/>
        <v>-2.4</v>
      </c>
      <c r="L12" s="13">
        <f t="shared" si="2"/>
        <v>-2.4300000000000002</v>
      </c>
      <c r="M12" s="63">
        <f t="shared" si="0"/>
        <v>-77.230000000000018</v>
      </c>
    </row>
    <row r="13" spans="1:13" x14ac:dyDescent="0.35">
      <c r="A13" s="5" t="s">
        <v>5</v>
      </c>
      <c r="B13" s="13">
        <v>-8.91</v>
      </c>
      <c r="C13" s="13">
        <v>-14.61</v>
      </c>
      <c r="D13" s="13">
        <v>-20.6</v>
      </c>
      <c r="E13" s="13">
        <v>-11.12</v>
      </c>
      <c r="F13" s="13">
        <v>-5.19</v>
      </c>
      <c r="G13" s="13">
        <v>-2.31</v>
      </c>
      <c r="H13" s="13">
        <v>-2.33</v>
      </c>
      <c r="I13" s="13">
        <v>-2.35</v>
      </c>
      <c r="J13" s="13">
        <v>-4.9800000000000004</v>
      </c>
      <c r="K13" s="13">
        <v>-2.4</v>
      </c>
      <c r="L13" s="13">
        <v>-2.4300000000000002</v>
      </c>
      <c r="M13" s="63">
        <f t="shared" si="0"/>
        <v>-77.230000000000018</v>
      </c>
    </row>
    <row r="14" spans="1:13" x14ac:dyDescent="0.35">
      <c r="A14" s="5" t="s">
        <v>6</v>
      </c>
      <c r="B14" s="13">
        <v>0</v>
      </c>
      <c r="C14" s="13">
        <v>0</v>
      </c>
      <c r="D14" s="13">
        <v>0</v>
      </c>
      <c r="E14" s="13">
        <v>0</v>
      </c>
      <c r="F14" s="13">
        <v>0</v>
      </c>
      <c r="G14" s="13">
        <v>0</v>
      </c>
      <c r="H14" s="13">
        <v>0</v>
      </c>
      <c r="I14" s="13">
        <v>0</v>
      </c>
      <c r="J14" s="13">
        <v>0</v>
      </c>
      <c r="K14" s="13">
        <v>0</v>
      </c>
      <c r="L14" s="13">
        <v>0</v>
      </c>
      <c r="M14" s="63">
        <f t="shared" si="0"/>
        <v>0</v>
      </c>
    </row>
    <row r="15" spans="1:13" ht="57.75" customHeight="1" x14ac:dyDescent="0.35">
      <c r="A15" s="5" t="s">
        <v>7</v>
      </c>
      <c r="B15" s="13">
        <v>0</v>
      </c>
      <c r="C15" s="13">
        <v>0</v>
      </c>
      <c r="D15" s="13">
        <v>0</v>
      </c>
      <c r="E15" s="13">
        <v>0</v>
      </c>
      <c r="F15" s="13">
        <v>0</v>
      </c>
      <c r="G15" s="13">
        <v>0</v>
      </c>
      <c r="H15" s="13">
        <v>0</v>
      </c>
      <c r="I15" s="13">
        <v>0</v>
      </c>
      <c r="J15" s="13">
        <v>0</v>
      </c>
      <c r="K15" s="13">
        <v>0</v>
      </c>
      <c r="L15" s="13">
        <v>0</v>
      </c>
      <c r="M15" s="63">
        <f t="shared" si="0"/>
        <v>0</v>
      </c>
    </row>
    <row r="16" spans="1:13" ht="43.5" x14ac:dyDescent="0.35">
      <c r="A16" s="3" t="s">
        <v>9</v>
      </c>
      <c r="B16" s="13">
        <v>7.54</v>
      </c>
      <c r="C16" s="13">
        <v>12.36</v>
      </c>
      <c r="D16" s="13">
        <v>15.74</v>
      </c>
      <c r="E16" s="13">
        <v>6.89</v>
      </c>
      <c r="F16" s="13">
        <v>2.54</v>
      </c>
      <c r="G16" s="13">
        <v>0</v>
      </c>
      <c r="H16" s="13">
        <v>0</v>
      </c>
      <c r="I16" s="13">
        <v>0</v>
      </c>
      <c r="J16" s="13">
        <v>0</v>
      </c>
      <c r="K16" s="13">
        <v>0</v>
      </c>
      <c r="L16" s="13">
        <v>0</v>
      </c>
      <c r="M16" s="63">
        <f t="shared" si="0"/>
        <v>45.07</v>
      </c>
    </row>
    <row r="17" spans="1:13" ht="29" x14ac:dyDescent="0.35">
      <c r="A17" s="3" t="s">
        <v>10</v>
      </c>
      <c r="B17" s="13">
        <f>SUM(B18:B20)</f>
        <v>0</v>
      </c>
      <c r="C17" s="63">
        <f t="shared" ref="C17:L17" si="3">SUM(C18:C20)</f>
        <v>0</v>
      </c>
      <c r="D17" s="63">
        <f t="shared" si="3"/>
        <v>0</v>
      </c>
      <c r="E17" s="63">
        <f t="shared" si="3"/>
        <v>0</v>
      </c>
      <c r="F17" s="63">
        <f t="shared" si="3"/>
        <v>0</v>
      </c>
      <c r="G17" s="63">
        <f t="shared" si="3"/>
        <v>0</v>
      </c>
      <c r="H17" s="63">
        <f t="shared" si="3"/>
        <v>0</v>
      </c>
      <c r="I17" s="63">
        <f t="shared" si="3"/>
        <v>0</v>
      </c>
      <c r="J17" s="63">
        <f t="shared" si="3"/>
        <v>0</v>
      </c>
      <c r="K17" s="63">
        <f t="shared" si="3"/>
        <v>0</v>
      </c>
      <c r="L17" s="63">
        <f t="shared" si="3"/>
        <v>0</v>
      </c>
      <c r="M17" s="63">
        <f t="shared" si="0"/>
        <v>0</v>
      </c>
    </row>
    <row r="18" spans="1:13" x14ac:dyDescent="0.35">
      <c r="A18" s="5" t="s">
        <v>5</v>
      </c>
      <c r="B18" s="13">
        <v>0</v>
      </c>
      <c r="C18" s="13">
        <v>0</v>
      </c>
      <c r="D18" s="13">
        <v>0</v>
      </c>
      <c r="E18" s="13">
        <v>0</v>
      </c>
      <c r="F18" s="13">
        <v>0</v>
      </c>
      <c r="G18" s="13">
        <v>0</v>
      </c>
      <c r="H18" s="13">
        <v>0</v>
      </c>
      <c r="I18" s="13">
        <v>0</v>
      </c>
      <c r="J18" s="13">
        <v>0</v>
      </c>
      <c r="K18" s="13">
        <v>0</v>
      </c>
      <c r="L18" s="13">
        <v>0</v>
      </c>
      <c r="M18" s="63">
        <f t="shared" si="0"/>
        <v>0</v>
      </c>
    </row>
    <row r="19" spans="1:13" x14ac:dyDescent="0.35">
      <c r="A19" s="5" t="s">
        <v>6</v>
      </c>
      <c r="B19" s="13">
        <v>0</v>
      </c>
      <c r="C19" s="13">
        <v>0</v>
      </c>
      <c r="D19" s="13">
        <v>0</v>
      </c>
      <c r="E19" s="13">
        <v>0</v>
      </c>
      <c r="F19" s="13">
        <v>0</v>
      </c>
      <c r="G19" s="13">
        <v>0</v>
      </c>
      <c r="H19" s="13">
        <v>0</v>
      </c>
      <c r="I19" s="13">
        <v>0</v>
      </c>
      <c r="J19" s="13">
        <v>0</v>
      </c>
      <c r="K19" s="13">
        <v>0</v>
      </c>
      <c r="L19" s="13">
        <v>0</v>
      </c>
      <c r="M19" s="63">
        <f t="shared" si="0"/>
        <v>0</v>
      </c>
    </row>
    <row r="20" spans="1:13" ht="29" x14ac:dyDescent="0.35">
      <c r="A20" s="5" t="s">
        <v>7</v>
      </c>
      <c r="B20" s="13">
        <v>0</v>
      </c>
      <c r="C20" s="13">
        <v>0</v>
      </c>
      <c r="D20" s="13">
        <v>0</v>
      </c>
      <c r="E20" s="13">
        <v>0</v>
      </c>
      <c r="F20" s="13">
        <v>0</v>
      </c>
      <c r="G20" s="13">
        <v>0</v>
      </c>
      <c r="H20" s="13">
        <v>0</v>
      </c>
      <c r="I20" s="13">
        <v>0</v>
      </c>
      <c r="J20" s="13">
        <v>0</v>
      </c>
      <c r="K20" s="13">
        <v>0</v>
      </c>
      <c r="L20" s="13">
        <v>0</v>
      </c>
      <c r="M20" s="63">
        <f t="shared" si="0"/>
        <v>0</v>
      </c>
    </row>
    <row r="21" spans="1:13" ht="69.75" customHeight="1" x14ac:dyDescent="0.35">
      <c r="A21" s="5" t="s">
        <v>12</v>
      </c>
      <c r="B21" s="290" t="s">
        <v>121</v>
      </c>
      <c r="C21" s="290"/>
      <c r="D21" s="290"/>
      <c r="E21" s="290"/>
      <c r="F21" s="290"/>
      <c r="G21" s="290"/>
      <c r="H21" s="290"/>
      <c r="I21" s="290"/>
      <c r="J21" s="290"/>
      <c r="K21" s="290"/>
      <c r="L21" s="290"/>
      <c r="M21" s="290"/>
    </row>
    <row r="22" spans="1:13" ht="90" customHeight="1" x14ac:dyDescent="0.35">
      <c r="A22" s="5" t="s">
        <v>13</v>
      </c>
      <c r="B22" s="290" t="s">
        <v>122</v>
      </c>
      <c r="C22" s="290"/>
      <c r="D22" s="290"/>
      <c r="E22" s="290"/>
      <c r="F22" s="290"/>
      <c r="G22" s="290"/>
      <c r="H22" s="290"/>
      <c r="I22" s="290"/>
      <c r="J22" s="290"/>
      <c r="K22" s="290"/>
      <c r="L22" s="290"/>
      <c r="M22" s="290"/>
    </row>
    <row r="25" spans="1:13" x14ac:dyDescent="0.35">
      <c r="A25" s="289" t="s">
        <v>14</v>
      </c>
      <c r="B25" s="289"/>
      <c r="C25" s="289"/>
      <c r="D25" s="289"/>
      <c r="E25" s="289"/>
      <c r="F25" s="289"/>
      <c r="G25" s="289"/>
      <c r="H25" s="289"/>
      <c r="I25" s="289"/>
      <c r="J25" s="289"/>
    </row>
    <row r="26" spans="1:13" x14ac:dyDescent="0.35">
      <c r="A26" s="291" t="s">
        <v>15</v>
      </c>
      <c r="B26" s="291"/>
      <c r="C26" s="291"/>
      <c r="D26" s="291"/>
      <c r="E26" s="291"/>
      <c r="F26" s="291"/>
      <c r="G26" s="291"/>
      <c r="H26" s="291"/>
      <c r="I26" s="291"/>
      <c r="J26" s="291"/>
    </row>
    <row r="27" spans="1:13" x14ac:dyDescent="0.35">
      <c r="A27" s="290" t="s">
        <v>16</v>
      </c>
      <c r="B27" s="290"/>
      <c r="C27" s="6">
        <v>0</v>
      </c>
      <c r="D27" s="5">
        <v>1</v>
      </c>
      <c r="E27" s="5">
        <v>2</v>
      </c>
      <c r="F27" s="5">
        <v>3</v>
      </c>
      <c r="G27" s="5">
        <v>5</v>
      </c>
      <c r="H27" s="5">
        <v>10</v>
      </c>
      <c r="I27" s="292" t="s">
        <v>3</v>
      </c>
      <c r="J27" s="292"/>
    </row>
    <row r="28" spans="1:13" ht="43.5" x14ac:dyDescent="0.35">
      <c r="A28" s="32" t="s">
        <v>17</v>
      </c>
      <c r="B28" s="5" t="s">
        <v>20</v>
      </c>
      <c r="C28" s="34">
        <v>0</v>
      </c>
      <c r="D28" s="34">
        <v>0</v>
      </c>
      <c r="E28" s="34">
        <v>0</v>
      </c>
      <c r="F28" s="32">
        <v>1.08</v>
      </c>
      <c r="G28" s="32">
        <v>1.23</v>
      </c>
      <c r="H28" s="32">
        <v>1.22</v>
      </c>
      <c r="I28" s="290">
        <f>SUM(C28:H28)</f>
        <v>3.5300000000000002</v>
      </c>
      <c r="J28" s="290"/>
    </row>
    <row r="29" spans="1:13" ht="87" x14ac:dyDescent="0.35">
      <c r="A29" s="32" t="s">
        <v>18</v>
      </c>
      <c r="B29" s="5" t="s">
        <v>21</v>
      </c>
      <c r="C29" s="34">
        <v>0</v>
      </c>
      <c r="D29" s="34">
        <v>0</v>
      </c>
      <c r="E29" s="34">
        <v>0</v>
      </c>
      <c r="F29" s="32">
        <v>4.1500000000000004</v>
      </c>
      <c r="G29" s="32">
        <v>4.7699999999999996</v>
      </c>
      <c r="H29" s="32">
        <v>4.7300000000000004</v>
      </c>
      <c r="I29" s="290">
        <f t="shared" ref="I29:I30" si="4">SUM(C29:H29)</f>
        <v>13.65</v>
      </c>
      <c r="J29" s="290"/>
    </row>
    <row r="30" spans="1:13" ht="87" x14ac:dyDescent="0.35">
      <c r="A30" s="32" t="s">
        <v>19</v>
      </c>
      <c r="B30" s="7" t="s">
        <v>22</v>
      </c>
      <c r="C30" s="34">
        <v>0</v>
      </c>
      <c r="D30" s="34">
        <v>0</v>
      </c>
      <c r="E30" s="34">
        <v>0</v>
      </c>
      <c r="F30" s="32">
        <v>5.18</v>
      </c>
      <c r="G30" s="32">
        <v>5.94</v>
      </c>
      <c r="H30" s="32">
        <v>5.9</v>
      </c>
      <c r="I30" s="290">
        <f t="shared" si="4"/>
        <v>17.020000000000003</v>
      </c>
      <c r="J30" s="290"/>
    </row>
    <row r="31" spans="1:13" ht="29" x14ac:dyDescent="0.35">
      <c r="A31" s="8"/>
      <c r="B31" s="5" t="s">
        <v>23</v>
      </c>
      <c r="C31" s="32"/>
      <c r="D31" s="32"/>
      <c r="E31" s="32"/>
      <c r="F31" s="32"/>
      <c r="G31" s="32"/>
      <c r="H31" s="32"/>
      <c r="I31" s="290"/>
      <c r="J31" s="290"/>
    </row>
    <row r="32" spans="1:13" ht="36" x14ac:dyDescent="0.35">
      <c r="A32" s="290" t="s">
        <v>24</v>
      </c>
      <c r="B32" s="47" t="s">
        <v>20</v>
      </c>
      <c r="C32" s="300" t="s">
        <v>207</v>
      </c>
      <c r="D32" s="301"/>
      <c r="E32" s="301"/>
      <c r="F32" s="301"/>
      <c r="G32" s="301"/>
      <c r="H32" s="301"/>
      <c r="I32" s="301"/>
      <c r="J32" s="302"/>
    </row>
    <row r="33" spans="1:10" ht="31.5" customHeight="1" x14ac:dyDescent="0.35">
      <c r="A33" s="290"/>
      <c r="B33" s="47" t="s">
        <v>21</v>
      </c>
      <c r="C33" s="395"/>
      <c r="D33" s="396"/>
      <c r="E33" s="396"/>
      <c r="F33" s="396"/>
      <c r="G33" s="396"/>
      <c r="H33" s="396"/>
      <c r="I33" s="396"/>
      <c r="J33" s="397"/>
    </row>
    <row r="34" spans="1:10" ht="32.25" customHeight="1" x14ac:dyDescent="0.35">
      <c r="A34" s="290"/>
      <c r="B34" s="51" t="s">
        <v>208</v>
      </c>
      <c r="C34" s="303"/>
      <c r="D34" s="304"/>
      <c r="E34" s="304"/>
      <c r="F34" s="304"/>
      <c r="G34" s="304"/>
      <c r="H34" s="304"/>
      <c r="I34" s="304"/>
      <c r="J34" s="305"/>
    </row>
    <row r="35" spans="1:10" x14ac:dyDescent="0.35">
      <c r="A35" s="290"/>
      <c r="B35" s="47" t="s">
        <v>23</v>
      </c>
      <c r="C35" s="32"/>
      <c r="D35" s="32"/>
      <c r="E35" s="32"/>
      <c r="F35" s="32"/>
      <c r="G35" s="32"/>
      <c r="H35" s="32"/>
      <c r="I35" s="290"/>
      <c r="J35" s="290"/>
    </row>
    <row r="36" spans="1:10" ht="34.5" customHeight="1" x14ac:dyDescent="0.35">
      <c r="A36" s="290" t="s">
        <v>26</v>
      </c>
      <c r="B36" s="47" t="s">
        <v>209</v>
      </c>
      <c r="C36" s="380" t="s">
        <v>216</v>
      </c>
      <c r="D36" s="381"/>
      <c r="E36" s="381"/>
      <c r="F36" s="381"/>
      <c r="G36" s="381"/>
      <c r="H36" s="381"/>
      <c r="I36" s="381"/>
      <c r="J36" s="382"/>
    </row>
    <row r="37" spans="1:10" ht="34.5" customHeight="1" x14ac:dyDescent="0.35">
      <c r="A37" s="290"/>
      <c r="B37" s="47" t="s">
        <v>210</v>
      </c>
      <c r="C37" s="380" t="s">
        <v>215</v>
      </c>
      <c r="D37" s="381"/>
      <c r="E37" s="381"/>
      <c r="F37" s="381"/>
      <c r="G37" s="381"/>
      <c r="H37" s="381"/>
      <c r="I37" s="381"/>
      <c r="J37" s="382"/>
    </row>
    <row r="38" spans="1:10" ht="34.5" customHeight="1" x14ac:dyDescent="0.35">
      <c r="A38" s="290"/>
      <c r="B38" s="47" t="s">
        <v>211</v>
      </c>
      <c r="C38" s="380" t="s">
        <v>214</v>
      </c>
      <c r="D38" s="381"/>
      <c r="E38" s="381"/>
      <c r="F38" s="381"/>
      <c r="G38" s="381"/>
      <c r="H38" s="381"/>
      <c r="I38" s="381"/>
      <c r="J38" s="382"/>
    </row>
    <row r="39" spans="1:10" ht="24" x14ac:dyDescent="0.35">
      <c r="A39" s="290"/>
      <c r="B39" s="47" t="s">
        <v>212</v>
      </c>
      <c r="C39" s="380" t="s">
        <v>213</v>
      </c>
      <c r="D39" s="381"/>
      <c r="E39" s="381"/>
      <c r="F39" s="381"/>
      <c r="G39" s="381"/>
      <c r="H39" s="381"/>
      <c r="I39" s="381"/>
      <c r="J39" s="382"/>
    </row>
    <row r="40" spans="1:10" ht="43.5" x14ac:dyDescent="0.35">
      <c r="A40" s="32" t="s">
        <v>13</v>
      </c>
      <c r="B40" s="294" t="s">
        <v>217</v>
      </c>
      <c r="C40" s="295"/>
      <c r="D40" s="295"/>
      <c r="E40" s="295"/>
      <c r="F40" s="295"/>
      <c r="G40" s="295"/>
      <c r="H40" s="295"/>
      <c r="I40" s="295"/>
      <c r="J40" s="296"/>
    </row>
  </sheetData>
  <mergeCells count="22">
    <mergeCell ref="A36:A39"/>
    <mergeCell ref="C36:J36"/>
    <mergeCell ref="B40:J40"/>
    <mergeCell ref="I31:J31"/>
    <mergeCell ref="A32:A35"/>
    <mergeCell ref="I35:J35"/>
    <mergeCell ref="C32:J34"/>
    <mergeCell ref="C37:J37"/>
    <mergeCell ref="C38:J38"/>
    <mergeCell ref="C39:J39"/>
    <mergeCell ref="I30:J30"/>
    <mergeCell ref="A1:M1"/>
    <mergeCell ref="A2:A3"/>
    <mergeCell ref="B2:M2"/>
    <mergeCell ref="B21:M21"/>
    <mergeCell ref="B22:M22"/>
    <mergeCell ref="A25:J25"/>
    <mergeCell ref="A26:J26"/>
    <mergeCell ref="A27:B27"/>
    <mergeCell ref="I27:J27"/>
    <mergeCell ref="I28:J28"/>
    <mergeCell ref="I29:J29"/>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workbookViewId="0">
      <selection activeCell="N23" sqref="N23"/>
    </sheetView>
  </sheetViews>
  <sheetFormatPr defaultRowHeight="14.5" x14ac:dyDescent="0.35"/>
  <cols>
    <col min="1" max="1" width="33.7265625" customWidth="1"/>
  </cols>
  <sheetData>
    <row r="1" spans="1:16" x14ac:dyDescent="0.35">
      <c r="A1" s="289"/>
      <c r="B1" s="289"/>
      <c r="C1" s="289"/>
      <c r="D1" s="289"/>
      <c r="E1" s="289"/>
      <c r="F1" s="289"/>
      <c r="G1" s="289"/>
      <c r="H1" s="289"/>
      <c r="I1" s="289"/>
      <c r="J1" s="289"/>
      <c r="K1" s="289"/>
      <c r="L1" s="289"/>
      <c r="M1" s="289"/>
    </row>
    <row r="2" spans="1:16" x14ac:dyDescent="0.35">
      <c r="A2" s="290" t="s">
        <v>1</v>
      </c>
      <c r="B2" s="291" t="s">
        <v>2</v>
      </c>
      <c r="C2" s="291"/>
      <c r="D2" s="291"/>
      <c r="E2" s="291"/>
      <c r="F2" s="291"/>
      <c r="G2" s="291"/>
      <c r="H2" s="291"/>
      <c r="I2" s="291"/>
      <c r="J2" s="291"/>
      <c r="K2" s="291"/>
      <c r="L2" s="291"/>
      <c r="M2" s="291"/>
    </row>
    <row r="3" spans="1:16" ht="29" x14ac:dyDescent="0.35">
      <c r="A3" s="290"/>
      <c r="B3" s="1">
        <v>0</v>
      </c>
      <c r="C3" s="1">
        <v>1</v>
      </c>
      <c r="D3" s="1">
        <v>2</v>
      </c>
      <c r="E3" s="1">
        <v>3</v>
      </c>
      <c r="F3" s="1">
        <v>4</v>
      </c>
      <c r="G3" s="1">
        <v>5</v>
      </c>
      <c r="H3" s="1">
        <v>6</v>
      </c>
      <c r="I3" s="1">
        <v>7</v>
      </c>
      <c r="J3" s="1">
        <v>8</v>
      </c>
      <c r="K3" s="1">
        <v>9</v>
      </c>
      <c r="L3" s="1">
        <v>10</v>
      </c>
      <c r="M3" s="2" t="s">
        <v>3</v>
      </c>
    </row>
    <row r="4" spans="1:16" x14ac:dyDescent="0.35">
      <c r="A4" s="3" t="s">
        <v>4</v>
      </c>
      <c r="B4" s="108">
        <f>SUM(B5:B7)</f>
        <v>0</v>
      </c>
      <c r="C4" s="108">
        <f t="shared" ref="C4:L4" si="0">SUM(C5:C7)</f>
        <v>0</v>
      </c>
      <c r="D4" s="108">
        <f t="shared" si="0"/>
        <v>0</v>
      </c>
      <c r="E4" s="108">
        <f t="shared" si="0"/>
        <v>0</v>
      </c>
      <c r="F4" s="108">
        <f t="shared" si="0"/>
        <v>0</v>
      </c>
      <c r="G4" s="108">
        <f t="shared" si="0"/>
        <v>0</v>
      </c>
      <c r="H4" s="108">
        <f t="shared" si="0"/>
        <v>0</v>
      </c>
      <c r="I4" s="108">
        <f t="shared" si="0"/>
        <v>0</v>
      </c>
      <c r="J4" s="108">
        <f t="shared" si="0"/>
        <v>0</v>
      </c>
      <c r="K4" s="108">
        <f t="shared" si="0"/>
        <v>0</v>
      </c>
      <c r="L4" s="108">
        <f t="shared" si="0"/>
        <v>0</v>
      </c>
      <c r="M4" s="108">
        <f>SUM(B4:L4)</f>
        <v>0</v>
      </c>
    </row>
    <row r="5" spans="1:16" x14ac:dyDescent="0.35">
      <c r="A5" s="5" t="s">
        <v>5</v>
      </c>
      <c r="B5" s="108">
        <v>0</v>
      </c>
      <c r="C5" s="108">
        <v>0</v>
      </c>
      <c r="D5" s="108">
        <v>0</v>
      </c>
      <c r="E5" s="108">
        <v>0</v>
      </c>
      <c r="F5" s="108">
        <v>0</v>
      </c>
      <c r="G5" s="108">
        <v>0</v>
      </c>
      <c r="H5" s="108">
        <v>0</v>
      </c>
      <c r="I5" s="108">
        <v>0</v>
      </c>
      <c r="J5" s="108">
        <v>0</v>
      </c>
      <c r="K5" s="108">
        <v>0</v>
      </c>
      <c r="L5" s="108">
        <v>0</v>
      </c>
      <c r="M5" s="108">
        <f t="shared" ref="M5:M20" si="1">SUM(B5:L5)</f>
        <v>0</v>
      </c>
    </row>
    <row r="6" spans="1:16" x14ac:dyDescent="0.35">
      <c r="A6" s="5" t="s">
        <v>6</v>
      </c>
      <c r="B6" s="108">
        <v>0</v>
      </c>
      <c r="C6" s="108">
        <v>0</v>
      </c>
      <c r="D6" s="108">
        <v>0</v>
      </c>
      <c r="E6" s="108">
        <v>0</v>
      </c>
      <c r="F6" s="108">
        <v>0</v>
      </c>
      <c r="G6" s="108">
        <v>0</v>
      </c>
      <c r="H6" s="108">
        <v>0</v>
      </c>
      <c r="I6" s="108">
        <v>0</v>
      </c>
      <c r="J6" s="108">
        <v>0</v>
      </c>
      <c r="K6" s="108">
        <v>0</v>
      </c>
      <c r="L6" s="108">
        <v>0</v>
      </c>
      <c r="M6" s="108">
        <f t="shared" si="1"/>
        <v>0</v>
      </c>
    </row>
    <row r="7" spans="1:16" x14ac:dyDescent="0.35">
      <c r="A7" s="5" t="s">
        <v>7</v>
      </c>
      <c r="B7" s="108">
        <v>0</v>
      </c>
      <c r="C7" s="108">
        <v>0</v>
      </c>
      <c r="D7" s="108">
        <v>0</v>
      </c>
      <c r="E7" s="108">
        <v>0</v>
      </c>
      <c r="F7" s="108">
        <v>0</v>
      </c>
      <c r="G7" s="108">
        <v>0</v>
      </c>
      <c r="H7" s="108">
        <v>0</v>
      </c>
      <c r="I7" s="108">
        <v>0</v>
      </c>
      <c r="J7" s="108">
        <v>0</v>
      </c>
      <c r="K7" s="108">
        <v>0</v>
      </c>
      <c r="L7" s="108">
        <v>0</v>
      </c>
      <c r="M7" s="108">
        <f t="shared" si="1"/>
        <v>0</v>
      </c>
    </row>
    <row r="8" spans="1:16" x14ac:dyDescent="0.35">
      <c r="A8" s="3" t="s">
        <v>8</v>
      </c>
      <c r="B8" s="108">
        <f>SUM(B9:B11)</f>
        <v>0.04</v>
      </c>
      <c r="C8" s="108">
        <f t="shared" ref="C8:L8" si="2">SUM(C9:C11)</f>
        <v>2</v>
      </c>
      <c r="D8" s="108">
        <f t="shared" si="2"/>
        <v>2.65</v>
      </c>
      <c r="E8" s="108">
        <f t="shared" si="2"/>
        <v>1.65</v>
      </c>
      <c r="F8" s="108">
        <f t="shared" si="2"/>
        <v>0</v>
      </c>
      <c r="G8" s="108">
        <f t="shared" si="2"/>
        <v>0</v>
      </c>
      <c r="H8" s="108">
        <f t="shared" si="2"/>
        <v>0</v>
      </c>
      <c r="I8" s="108">
        <f t="shared" si="2"/>
        <v>0</v>
      </c>
      <c r="J8" s="108">
        <f t="shared" si="2"/>
        <v>0</v>
      </c>
      <c r="K8" s="108">
        <f t="shared" si="2"/>
        <v>0</v>
      </c>
      <c r="L8" s="108">
        <f t="shared" si="2"/>
        <v>0</v>
      </c>
      <c r="M8" s="108">
        <f t="shared" si="1"/>
        <v>6.34</v>
      </c>
    </row>
    <row r="9" spans="1:16" x14ac:dyDescent="0.35">
      <c r="A9" s="5" t="s">
        <v>5</v>
      </c>
      <c r="B9" s="108">
        <v>0.04</v>
      </c>
      <c r="C9" s="108">
        <v>2</v>
      </c>
      <c r="D9" s="108">
        <v>2.65</v>
      </c>
      <c r="E9" s="108">
        <v>1.65</v>
      </c>
      <c r="F9" s="108">
        <v>0</v>
      </c>
      <c r="G9" s="108">
        <v>0</v>
      </c>
      <c r="H9" s="108">
        <v>0</v>
      </c>
      <c r="I9" s="108">
        <v>0</v>
      </c>
      <c r="J9" s="108">
        <v>0</v>
      </c>
      <c r="K9" s="108">
        <v>0</v>
      </c>
      <c r="L9" s="108">
        <v>0</v>
      </c>
      <c r="M9" s="108">
        <f t="shared" si="1"/>
        <v>6.34</v>
      </c>
    </row>
    <row r="10" spans="1:16" x14ac:dyDescent="0.35">
      <c r="A10" s="5" t="s">
        <v>6</v>
      </c>
      <c r="B10" s="108">
        <v>0</v>
      </c>
      <c r="C10" s="108">
        <v>0</v>
      </c>
      <c r="D10" s="108">
        <v>0</v>
      </c>
      <c r="E10" s="108">
        <v>0</v>
      </c>
      <c r="F10" s="108">
        <v>0</v>
      </c>
      <c r="G10" s="108">
        <v>0</v>
      </c>
      <c r="H10" s="108">
        <v>0</v>
      </c>
      <c r="I10" s="108">
        <v>0</v>
      </c>
      <c r="J10" s="108">
        <v>0</v>
      </c>
      <c r="K10" s="108">
        <v>0</v>
      </c>
      <c r="L10" s="108">
        <v>0</v>
      </c>
      <c r="M10" s="108">
        <f t="shared" si="1"/>
        <v>0</v>
      </c>
    </row>
    <row r="11" spans="1:16" x14ac:dyDescent="0.35">
      <c r="A11" s="5" t="s">
        <v>7</v>
      </c>
      <c r="B11" s="108">
        <v>0</v>
      </c>
      <c r="C11" s="108">
        <v>0</v>
      </c>
      <c r="D11" s="108">
        <v>0</v>
      </c>
      <c r="E11" s="108">
        <v>0</v>
      </c>
      <c r="F11" s="108">
        <v>0</v>
      </c>
      <c r="G11" s="108">
        <v>0</v>
      </c>
      <c r="H11" s="108">
        <v>0</v>
      </c>
      <c r="I11" s="108">
        <v>0</v>
      </c>
      <c r="J11" s="108">
        <v>0</v>
      </c>
      <c r="K11" s="108">
        <v>0</v>
      </c>
      <c r="L11" s="108">
        <v>0</v>
      </c>
      <c r="M11" s="108">
        <f t="shared" si="1"/>
        <v>0</v>
      </c>
    </row>
    <row r="12" spans="1:16" x14ac:dyDescent="0.35">
      <c r="A12" s="3" t="s">
        <v>11</v>
      </c>
      <c r="B12" s="108">
        <f>SUM(B13:B15)</f>
        <v>-0.04</v>
      </c>
      <c r="C12" s="108">
        <f t="shared" ref="C12:L12" si="3">SUM(C13:C15)</f>
        <v>-2</v>
      </c>
      <c r="D12" s="108">
        <f t="shared" si="3"/>
        <v>-2.65</v>
      </c>
      <c r="E12" s="108">
        <f t="shared" si="3"/>
        <v>-1.65</v>
      </c>
      <c r="F12" s="108">
        <f t="shared" si="3"/>
        <v>0</v>
      </c>
      <c r="G12" s="108">
        <f t="shared" si="3"/>
        <v>0</v>
      </c>
      <c r="H12" s="108">
        <f t="shared" si="3"/>
        <v>0</v>
      </c>
      <c r="I12" s="108">
        <f t="shared" si="3"/>
        <v>0</v>
      </c>
      <c r="J12" s="108">
        <f t="shared" si="3"/>
        <v>0</v>
      </c>
      <c r="K12" s="108">
        <f t="shared" si="3"/>
        <v>0</v>
      </c>
      <c r="L12" s="108">
        <f t="shared" si="3"/>
        <v>0</v>
      </c>
      <c r="M12" s="108">
        <f t="shared" si="1"/>
        <v>-6.34</v>
      </c>
    </row>
    <row r="13" spans="1:16" ht="15" thickBot="1" x14ac:dyDescent="0.4">
      <c r="A13" s="5" t="s">
        <v>5</v>
      </c>
      <c r="B13" s="108">
        <v>-0.04</v>
      </c>
      <c r="C13" s="108">
        <v>-2</v>
      </c>
      <c r="D13" s="108">
        <v>-2.65</v>
      </c>
      <c r="E13" s="108">
        <v>-1.65</v>
      </c>
      <c r="F13" s="108">
        <v>0</v>
      </c>
      <c r="G13" s="108">
        <v>0</v>
      </c>
      <c r="H13" s="108">
        <v>0</v>
      </c>
      <c r="I13" s="108">
        <v>0</v>
      </c>
      <c r="J13" s="108">
        <v>0</v>
      </c>
      <c r="K13" s="108">
        <v>0</v>
      </c>
      <c r="L13" s="108">
        <v>0</v>
      </c>
      <c r="M13" s="108">
        <f t="shared" si="1"/>
        <v>-6.34</v>
      </c>
    </row>
    <row r="14" spans="1:16" ht="15" thickBot="1" x14ac:dyDescent="0.4">
      <c r="A14" s="5" t="s">
        <v>6</v>
      </c>
      <c r="B14" s="108">
        <v>0</v>
      </c>
      <c r="C14" s="108">
        <v>0</v>
      </c>
      <c r="D14" s="108">
        <v>0</v>
      </c>
      <c r="E14" s="108">
        <v>0</v>
      </c>
      <c r="F14" s="108">
        <v>0</v>
      </c>
      <c r="G14" s="108">
        <v>0</v>
      </c>
      <c r="H14" s="108">
        <v>0</v>
      </c>
      <c r="I14" s="108">
        <v>0</v>
      </c>
      <c r="J14" s="108">
        <v>0</v>
      </c>
      <c r="K14" s="108">
        <v>0</v>
      </c>
      <c r="L14" s="108">
        <v>0</v>
      </c>
      <c r="M14" s="108">
        <f t="shared" si="1"/>
        <v>0</v>
      </c>
      <c r="O14" s="67"/>
      <c r="P14" s="74"/>
    </row>
    <row r="15" spans="1:16" ht="15" thickBot="1" x14ac:dyDescent="0.4">
      <c r="A15" s="5" t="s">
        <v>7</v>
      </c>
      <c r="B15" s="108">
        <v>0</v>
      </c>
      <c r="C15" s="108">
        <v>0</v>
      </c>
      <c r="D15" s="108">
        <v>0</v>
      </c>
      <c r="E15" s="108">
        <v>0</v>
      </c>
      <c r="F15" s="108">
        <v>0</v>
      </c>
      <c r="G15" s="108">
        <v>0</v>
      </c>
      <c r="H15" s="108">
        <v>0</v>
      </c>
      <c r="I15" s="108">
        <v>0</v>
      </c>
      <c r="J15" s="108">
        <v>0</v>
      </c>
      <c r="K15" s="108">
        <v>0</v>
      </c>
      <c r="L15" s="108">
        <v>0</v>
      </c>
      <c r="M15" s="108">
        <f t="shared" si="1"/>
        <v>0</v>
      </c>
      <c r="O15" s="67"/>
      <c r="P15" s="74"/>
    </row>
    <row r="16" spans="1:16" ht="29" x14ac:dyDescent="0.35">
      <c r="A16" s="3" t="s">
        <v>9</v>
      </c>
      <c r="B16" s="108">
        <v>0.2</v>
      </c>
      <c r="C16" s="108">
        <v>11.03</v>
      </c>
      <c r="D16" s="108">
        <v>14.61</v>
      </c>
      <c r="E16" s="108">
        <v>9.08</v>
      </c>
      <c r="F16" s="108">
        <v>0</v>
      </c>
      <c r="G16" s="108">
        <v>0</v>
      </c>
      <c r="H16" s="108">
        <v>0</v>
      </c>
      <c r="I16" s="108">
        <v>0</v>
      </c>
      <c r="J16" s="108">
        <v>0</v>
      </c>
      <c r="K16" s="108">
        <v>0</v>
      </c>
      <c r="L16" s="108">
        <v>0</v>
      </c>
      <c r="M16" s="108">
        <f t="shared" si="1"/>
        <v>34.919999999999995</v>
      </c>
    </row>
    <row r="17" spans="1:13" x14ac:dyDescent="0.35">
      <c r="A17" s="3" t="s">
        <v>10</v>
      </c>
      <c r="B17" s="108">
        <f>SUM(B18:B20)</f>
        <v>0</v>
      </c>
      <c r="C17" s="108">
        <v>0</v>
      </c>
      <c r="D17" s="108">
        <v>0</v>
      </c>
      <c r="E17" s="108">
        <v>0</v>
      </c>
      <c r="F17" s="108">
        <v>0</v>
      </c>
      <c r="G17" s="108">
        <v>0</v>
      </c>
      <c r="H17" s="108">
        <v>0</v>
      </c>
      <c r="I17" s="108">
        <v>0</v>
      </c>
      <c r="J17" s="108">
        <v>0</v>
      </c>
      <c r="K17" s="108">
        <v>0</v>
      </c>
      <c r="L17" s="108">
        <v>0</v>
      </c>
      <c r="M17" s="108">
        <f t="shared" si="1"/>
        <v>0</v>
      </c>
    </row>
    <row r="18" spans="1:13" x14ac:dyDescent="0.35">
      <c r="A18" s="5" t="s">
        <v>5</v>
      </c>
      <c r="B18" s="108">
        <v>0</v>
      </c>
      <c r="C18" s="108">
        <v>0</v>
      </c>
      <c r="D18" s="108">
        <v>0</v>
      </c>
      <c r="E18" s="108">
        <v>0</v>
      </c>
      <c r="F18" s="108">
        <v>0</v>
      </c>
      <c r="G18" s="108">
        <v>0</v>
      </c>
      <c r="H18" s="108">
        <v>0</v>
      </c>
      <c r="I18" s="108">
        <v>0</v>
      </c>
      <c r="J18" s="108">
        <v>0</v>
      </c>
      <c r="K18" s="108">
        <v>0</v>
      </c>
      <c r="L18" s="108">
        <v>0</v>
      </c>
      <c r="M18" s="108">
        <f t="shared" si="1"/>
        <v>0</v>
      </c>
    </row>
    <row r="19" spans="1:13" x14ac:dyDescent="0.35">
      <c r="A19" s="5" t="s">
        <v>6</v>
      </c>
      <c r="B19" s="108">
        <v>0</v>
      </c>
      <c r="C19" s="108">
        <v>0</v>
      </c>
      <c r="D19" s="108">
        <v>0</v>
      </c>
      <c r="E19" s="108">
        <v>0</v>
      </c>
      <c r="F19" s="108">
        <v>0</v>
      </c>
      <c r="G19" s="108">
        <v>0</v>
      </c>
      <c r="H19" s="108">
        <v>0</v>
      </c>
      <c r="I19" s="108">
        <v>0</v>
      </c>
      <c r="J19" s="108">
        <v>0</v>
      </c>
      <c r="K19" s="108">
        <v>0</v>
      </c>
      <c r="L19" s="108">
        <v>0</v>
      </c>
      <c r="M19" s="108">
        <f t="shared" si="1"/>
        <v>0</v>
      </c>
    </row>
    <row r="20" spans="1:13" x14ac:dyDescent="0.35">
      <c r="A20" s="5" t="s">
        <v>7</v>
      </c>
      <c r="B20" s="108">
        <v>0</v>
      </c>
      <c r="C20" s="108">
        <v>0</v>
      </c>
      <c r="D20" s="108">
        <v>0</v>
      </c>
      <c r="E20" s="108">
        <v>0</v>
      </c>
      <c r="F20" s="108">
        <v>0</v>
      </c>
      <c r="G20" s="108">
        <v>0</v>
      </c>
      <c r="H20" s="108">
        <v>0</v>
      </c>
      <c r="I20" s="108">
        <v>0</v>
      </c>
      <c r="J20" s="108">
        <v>0</v>
      </c>
      <c r="K20" s="108">
        <v>0</v>
      </c>
      <c r="L20" s="108">
        <v>0</v>
      </c>
      <c r="M20" s="108">
        <f t="shared" si="1"/>
        <v>0</v>
      </c>
    </row>
    <row r="21" spans="1:13" x14ac:dyDescent="0.35">
      <c r="A21" s="5" t="s">
        <v>12</v>
      </c>
      <c r="B21" s="290" t="s">
        <v>346</v>
      </c>
      <c r="C21" s="290"/>
      <c r="D21" s="290"/>
      <c r="E21" s="290"/>
      <c r="F21" s="290"/>
      <c r="G21" s="290"/>
      <c r="H21" s="290"/>
      <c r="I21" s="290"/>
      <c r="J21" s="290"/>
      <c r="K21" s="290"/>
      <c r="L21" s="290"/>
      <c r="M21" s="290"/>
    </row>
    <row r="22" spans="1:13" ht="43.5" x14ac:dyDescent="0.35">
      <c r="A22" s="5" t="s">
        <v>13</v>
      </c>
      <c r="B22" s="290" t="s">
        <v>347</v>
      </c>
      <c r="C22" s="290"/>
      <c r="D22" s="290"/>
      <c r="E22" s="290"/>
      <c r="F22" s="290"/>
      <c r="G22" s="290"/>
      <c r="H22" s="290"/>
      <c r="I22" s="290"/>
      <c r="J22" s="290"/>
      <c r="K22" s="290"/>
      <c r="L22" s="290"/>
      <c r="M22" s="290"/>
    </row>
    <row r="25" spans="1:13" x14ac:dyDescent="0.35">
      <c r="A25" s="289" t="s">
        <v>14</v>
      </c>
      <c r="B25" s="289"/>
      <c r="C25" s="289"/>
      <c r="D25" s="289"/>
      <c r="E25" s="289"/>
      <c r="F25" s="289"/>
      <c r="G25" s="289"/>
      <c r="H25" s="289"/>
      <c r="I25" s="289"/>
      <c r="J25" s="289"/>
    </row>
    <row r="26" spans="1:13" x14ac:dyDescent="0.35">
      <c r="A26" s="291" t="s">
        <v>15</v>
      </c>
      <c r="B26" s="291"/>
      <c r="C26" s="291"/>
      <c r="D26" s="291"/>
      <c r="E26" s="291"/>
      <c r="F26" s="291"/>
      <c r="G26" s="291"/>
      <c r="H26" s="291"/>
      <c r="I26" s="291"/>
      <c r="J26" s="291"/>
    </row>
    <row r="27" spans="1:13" x14ac:dyDescent="0.35">
      <c r="A27" s="290" t="s">
        <v>16</v>
      </c>
      <c r="B27" s="290"/>
      <c r="C27" s="6">
        <v>0</v>
      </c>
      <c r="D27" s="5">
        <v>1</v>
      </c>
      <c r="E27" s="5">
        <v>2</v>
      </c>
      <c r="F27" s="5">
        <v>3</v>
      </c>
      <c r="G27" s="5">
        <v>5</v>
      </c>
      <c r="H27" s="5">
        <v>10</v>
      </c>
      <c r="I27" s="292" t="s">
        <v>3</v>
      </c>
      <c r="J27" s="292"/>
    </row>
    <row r="28" spans="1:13" ht="43.5" x14ac:dyDescent="0.35">
      <c r="A28" s="109" t="s">
        <v>17</v>
      </c>
      <c r="B28" s="5" t="s">
        <v>20</v>
      </c>
      <c r="C28" s="109"/>
      <c r="D28" s="109"/>
      <c r="E28" s="109"/>
      <c r="F28" s="109"/>
      <c r="G28" s="109"/>
      <c r="H28" s="109"/>
      <c r="I28" s="290"/>
      <c r="J28" s="290"/>
    </row>
    <row r="29" spans="1:13" ht="87" x14ac:dyDescent="0.35">
      <c r="A29" s="109" t="s">
        <v>18</v>
      </c>
      <c r="B29" s="5" t="s">
        <v>21</v>
      </c>
      <c r="C29" s="109"/>
      <c r="D29" s="109"/>
      <c r="E29" s="109"/>
      <c r="F29" s="109"/>
      <c r="G29" s="109"/>
      <c r="H29" s="109"/>
      <c r="I29" s="294"/>
      <c r="J29" s="296"/>
    </row>
    <row r="30" spans="1:13" ht="87" x14ac:dyDescent="0.35">
      <c r="A30" s="109" t="s">
        <v>19</v>
      </c>
      <c r="B30" s="7" t="s">
        <v>22</v>
      </c>
      <c r="C30" s="109"/>
      <c r="D30" s="109"/>
      <c r="E30" s="109"/>
      <c r="F30" s="109"/>
      <c r="G30" s="109"/>
      <c r="H30" s="109"/>
      <c r="I30" s="290"/>
      <c r="J30" s="290"/>
    </row>
    <row r="31" spans="1:13" ht="29" x14ac:dyDescent="0.35">
      <c r="A31" s="8"/>
      <c r="B31" s="5" t="s">
        <v>23</v>
      </c>
      <c r="C31" s="109"/>
      <c r="D31" s="109"/>
      <c r="E31" s="109"/>
      <c r="F31" s="109"/>
      <c r="G31" s="109"/>
      <c r="H31" s="109"/>
      <c r="I31" s="290"/>
      <c r="J31" s="290"/>
    </row>
    <row r="32" spans="1:13" ht="43.5" x14ac:dyDescent="0.35">
      <c r="A32" s="290" t="s">
        <v>24</v>
      </c>
      <c r="B32" s="5" t="s">
        <v>20</v>
      </c>
      <c r="C32" s="290" t="s">
        <v>348</v>
      </c>
      <c r="D32" s="290"/>
      <c r="E32" s="290"/>
      <c r="F32" s="290"/>
      <c r="G32" s="290"/>
      <c r="H32" s="290"/>
      <c r="I32" s="290"/>
      <c r="J32" s="290"/>
    </row>
    <row r="33" spans="1:10" ht="87" x14ac:dyDescent="0.35">
      <c r="A33" s="290"/>
      <c r="B33" s="5" t="s">
        <v>21</v>
      </c>
      <c r="C33" s="290" t="s">
        <v>348</v>
      </c>
      <c r="D33" s="290"/>
      <c r="E33" s="290"/>
      <c r="F33" s="290"/>
      <c r="G33" s="290"/>
      <c r="H33" s="290"/>
      <c r="I33" s="290"/>
      <c r="J33" s="290"/>
    </row>
    <row r="34" spans="1:10" ht="87" x14ac:dyDescent="0.35">
      <c r="A34" s="290"/>
      <c r="B34" s="7" t="s">
        <v>25</v>
      </c>
      <c r="C34" s="290" t="s">
        <v>348</v>
      </c>
      <c r="D34" s="290"/>
      <c r="E34" s="290"/>
      <c r="F34" s="290"/>
      <c r="G34" s="290"/>
      <c r="H34" s="290"/>
      <c r="I34" s="290"/>
      <c r="J34" s="290"/>
    </row>
    <row r="35" spans="1:10" ht="29" x14ac:dyDescent="0.35">
      <c r="A35" s="290"/>
      <c r="B35" s="5" t="s">
        <v>23</v>
      </c>
      <c r="C35" s="109"/>
      <c r="D35" s="109"/>
      <c r="E35" s="109"/>
      <c r="F35" s="109"/>
      <c r="G35" s="109"/>
      <c r="H35" s="109"/>
      <c r="I35" s="290"/>
      <c r="J35" s="290"/>
    </row>
    <row r="36" spans="1:10" ht="87" x14ac:dyDescent="0.35">
      <c r="A36" s="290" t="s">
        <v>26</v>
      </c>
      <c r="B36" s="5" t="s">
        <v>22</v>
      </c>
      <c r="C36" s="294"/>
      <c r="D36" s="295"/>
      <c r="E36" s="295"/>
      <c r="F36" s="295"/>
      <c r="G36" s="295"/>
      <c r="H36" s="295"/>
      <c r="I36" s="295"/>
      <c r="J36" s="296"/>
    </row>
    <row r="37" spans="1:10" ht="29" x14ac:dyDescent="0.35">
      <c r="A37" s="290"/>
      <c r="B37" s="5" t="s">
        <v>23</v>
      </c>
      <c r="C37" s="109"/>
      <c r="D37" s="109"/>
      <c r="E37" s="109"/>
      <c r="F37" s="109"/>
      <c r="G37" s="109"/>
      <c r="H37" s="109"/>
      <c r="I37" s="290"/>
      <c r="J37" s="290"/>
    </row>
    <row r="38" spans="1:10" ht="43.5" x14ac:dyDescent="0.35">
      <c r="A38" s="109" t="s">
        <v>13</v>
      </c>
      <c r="B38" s="294"/>
      <c r="C38" s="295"/>
      <c r="D38" s="295"/>
      <c r="E38" s="295"/>
      <c r="F38" s="295"/>
      <c r="G38" s="295"/>
      <c r="H38" s="295"/>
      <c r="I38" s="295"/>
      <c r="J38" s="296"/>
    </row>
  </sheetData>
  <mergeCells count="22">
    <mergeCell ref="A36:A37"/>
    <mergeCell ref="C36:J36"/>
    <mergeCell ref="I37:J37"/>
    <mergeCell ref="B38:J38"/>
    <mergeCell ref="I31:J31"/>
    <mergeCell ref="A32:A35"/>
    <mergeCell ref="C32:J32"/>
    <mergeCell ref="C33:J33"/>
    <mergeCell ref="C34:J34"/>
    <mergeCell ref="I35:J35"/>
    <mergeCell ref="I30:J30"/>
    <mergeCell ref="A1:M1"/>
    <mergeCell ref="A2:A3"/>
    <mergeCell ref="B2:M2"/>
    <mergeCell ref="B21:M21"/>
    <mergeCell ref="B22:M22"/>
    <mergeCell ref="A25:J25"/>
    <mergeCell ref="A26:J26"/>
    <mergeCell ref="A27:B27"/>
    <mergeCell ref="I27:J27"/>
    <mergeCell ref="I28:J28"/>
    <mergeCell ref="I29:J29"/>
  </mergeCells>
  <pageMargins left="0.7" right="0.7" top="0.75" bottom="0.75"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workbookViewId="0">
      <selection activeCell="C36" sqref="C36:J36"/>
    </sheetView>
  </sheetViews>
  <sheetFormatPr defaultRowHeight="14.5" x14ac:dyDescent="0.35"/>
  <cols>
    <col min="1" max="1" width="25.7265625" customWidth="1"/>
    <col min="2" max="3" width="9.1796875" customWidth="1"/>
    <col min="13" max="13" width="19.7265625" customWidth="1"/>
  </cols>
  <sheetData>
    <row r="1" spans="1:13" x14ac:dyDescent="0.35">
      <c r="A1" s="289" t="s">
        <v>0</v>
      </c>
      <c r="B1" s="289"/>
      <c r="C1" s="289"/>
      <c r="D1" s="289"/>
      <c r="E1" s="289"/>
      <c r="F1" s="289"/>
      <c r="G1" s="289"/>
      <c r="H1" s="289"/>
      <c r="I1" s="289"/>
      <c r="J1" s="289"/>
      <c r="K1" s="289"/>
      <c r="L1" s="289"/>
      <c r="M1" s="289"/>
    </row>
    <row r="2" spans="1:13" x14ac:dyDescent="0.35">
      <c r="A2" s="290" t="s">
        <v>1</v>
      </c>
      <c r="B2" s="291" t="s">
        <v>2</v>
      </c>
      <c r="C2" s="291"/>
      <c r="D2" s="291"/>
      <c r="E2" s="291"/>
      <c r="F2" s="291"/>
      <c r="G2" s="291"/>
      <c r="H2" s="291"/>
      <c r="I2" s="291"/>
      <c r="J2" s="291"/>
      <c r="K2" s="291"/>
      <c r="L2" s="291"/>
      <c r="M2" s="291"/>
    </row>
    <row r="3" spans="1:13" x14ac:dyDescent="0.35">
      <c r="A3" s="290"/>
      <c r="B3" s="1">
        <v>0</v>
      </c>
      <c r="C3" s="1">
        <v>1</v>
      </c>
      <c r="D3" s="1">
        <v>2</v>
      </c>
      <c r="E3" s="1">
        <v>3</v>
      </c>
      <c r="F3" s="1">
        <v>4</v>
      </c>
      <c r="G3" s="1">
        <v>5</v>
      </c>
      <c r="H3" s="1">
        <v>6</v>
      </c>
      <c r="I3" s="1">
        <v>7</v>
      </c>
      <c r="J3" s="1">
        <v>8</v>
      </c>
      <c r="K3" s="1">
        <v>9</v>
      </c>
      <c r="L3" s="1">
        <v>10</v>
      </c>
      <c r="M3" s="2" t="s">
        <v>3</v>
      </c>
    </row>
    <row r="4" spans="1:13" ht="31.5" customHeight="1" x14ac:dyDescent="0.35">
      <c r="A4" s="3" t="s">
        <v>4</v>
      </c>
      <c r="B4" s="63">
        <f>SUM(B5:B7)</f>
        <v>0</v>
      </c>
      <c r="C4" s="63">
        <v>0</v>
      </c>
      <c r="D4" s="63">
        <v>0</v>
      </c>
      <c r="E4" s="63">
        <v>0</v>
      </c>
      <c r="F4" s="63">
        <v>0</v>
      </c>
      <c r="G4" s="63">
        <v>0</v>
      </c>
      <c r="H4" s="63">
        <v>0</v>
      </c>
      <c r="I4" s="63">
        <v>0</v>
      </c>
      <c r="J4" s="63">
        <v>0</v>
      </c>
      <c r="K4" s="63">
        <v>0</v>
      </c>
      <c r="L4" s="63">
        <v>0</v>
      </c>
      <c r="M4" s="63">
        <f>SUM(B4:L4)</f>
        <v>0</v>
      </c>
    </row>
    <row r="5" spans="1:13" ht="23.25" customHeight="1" x14ac:dyDescent="0.35">
      <c r="A5" s="5" t="s">
        <v>5</v>
      </c>
      <c r="B5" s="63">
        <v>0</v>
      </c>
      <c r="C5" s="63">
        <v>0</v>
      </c>
      <c r="D5" s="63">
        <v>0</v>
      </c>
      <c r="E5" s="63">
        <v>0</v>
      </c>
      <c r="F5" s="63">
        <v>0</v>
      </c>
      <c r="G5" s="63">
        <v>0</v>
      </c>
      <c r="H5" s="63">
        <v>0</v>
      </c>
      <c r="I5" s="63">
        <v>0</v>
      </c>
      <c r="J5" s="63">
        <v>0</v>
      </c>
      <c r="K5" s="63">
        <v>0</v>
      </c>
      <c r="L5" s="63">
        <v>0</v>
      </c>
      <c r="M5" s="63">
        <f t="shared" ref="M5:M20" si="0">SUM(B5:L5)</f>
        <v>0</v>
      </c>
    </row>
    <row r="6" spans="1:13" x14ac:dyDescent="0.35">
      <c r="A6" s="5" t="s">
        <v>6</v>
      </c>
      <c r="B6" s="63">
        <v>0</v>
      </c>
      <c r="C6" s="63">
        <v>0</v>
      </c>
      <c r="D6" s="63">
        <v>0</v>
      </c>
      <c r="E6" s="63">
        <v>0</v>
      </c>
      <c r="F6" s="63">
        <v>0</v>
      </c>
      <c r="G6" s="63">
        <v>0</v>
      </c>
      <c r="H6" s="63">
        <v>0</v>
      </c>
      <c r="I6" s="63">
        <v>0</v>
      </c>
      <c r="J6" s="63">
        <v>0</v>
      </c>
      <c r="K6" s="63">
        <v>0</v>
      </c>
      <c r="L6" s="63">
        <v>0</v>
      </c>
      <c r="M6" s="63">
        <f t="shared" si="0"/>
        <v>0</v>
      </c>
    </row>
    <row r="7" spans="1:13" ht="51" customHeight="1" x14ac:dyDescent="0.35">
      <c r="A7" s="5" t="s">
        <v>7</v>
      </c>
      <c r="B7" s="63">
        <v>0</v>
      </c>
      <c r="C7" s="63">
        <v>0</v>
      </c>
      <c r="D7" s="63">
        <v>0</v>
      </c>
      <c r="E7" s="63">
        <v>0</v>
      </c>
      <c r="F7" s="63">
        <v>0</v>
      </c>
      <c r="G7" s="63">
        <v>0</v>
      </c>
      <c r="H7" s="63">
        <v>0</v>
      </c>
      <c r="I7" s="63">
        <v>0</v>
      </c>
      <c r="J7" s="63">
        <v>0</v>
      </c>
      <c r="K7" s="63">
        <v>0</v>
      </c>
      <c r="L7" s="63">
        <v>0</v>
      </c>
      <c r="M7" s="63">
        <f t="shared" si="0"/>
        <v>0</v>
      </c>
    </row>
    <row r="8" spans="1:13" ht="32.25" customHeight="1" x14ac:dyDescent="0.35">
      <c r="A8" s="3" t="s">
        <v>8</v>
      </c>
      <c r="B8" s="13">
        <f>SUM(B9:B11)</f>
        <v>1.1000000000000001</v>
      </c>
      <c r="C8" s="13">
        <f t="shared" ref="C8:L8" si="1">SUM(C9:C11)</f>
        <v>1.6</v>
      </c>
      <c r="D8" s="13">
        <f t="shared" si="1"/>
        <v>0.8</v>
      </c>
      <c r="E8" s="13">
        <f t="shared" si="1"/>
        <v>0.1</v>
      </c>
      <c r="F8" s="13">
        <f t="shared" si="1"/>
        <v>0.1</v>
      </c>
      <c r="G8" s="13">
        <f t="shared" si="1"/>
        <v>0.1</v>
      </c>
      <c r="H8" s="13">
        <f t="shared" si="1"/>
        <v>0.1</v>
      </c>
      <c r="I8" s="13">
        <f t="shared" si="1"/>
        <v>0.1</v>
      </c>
      <c r="J8" s="13">
        <f t="shared" si="1"/>
        <v>0</v>
      </c>
      <c r="K8" s="13">
        <f t="shared" si="1"/>
        <v>0</v>
      </c>
      <c r="L8" s="13">
        <f t="shared" si="1"/>
        <v>0</v>
      </c>
      <c r="M8" s="63">
        <f t="shared" si="0"/>
        <v>4</v>
      </c>
    </row>
    <row r="9" spans="1:13" ht="18" customHeight="1" x14ac:dyDescent="0.35">
      <c r="A9" s="5" t="s">
        <v>5</v>
      </c>
      <c r="B9" s="13">
        <v>1.1000000000000001</v>
      </c>
      <c r="C9" s="13">
        <v>1.6</v>
      </c>
      <c r="D9" s="13">
        <v>0.8</v>
      </c>
      <c r="E9" s="13">
        <v>0.1</v>
      </c>
      <c r="F9" s="13">
        <v>0.1</v>
      </c>
      <c r="G9" s="13">
        <v>0.1</v>
      </c>
      <c r="H9" s="13">
        <v>0.1</v>
      </c>
      <c r="I9" s="13">
        <v>0.1</v>
      </c>
      <c r="J9" s="13">
        <v>0</v>
      </c>
      <c r="K9" s="13">
        <v>0</v>
      </c>
      <c r="L9" s="13">
        <v>0</v>
      </c>
      <c r="M9" s="63">
        <f t="shared" si="0"/>
        <v>4</v>
      </c>
    </row>
    <row r="10" spans="1:13" x14ac:dyDescent="0.35">
      <c r="A10" s="5" t="s">
        <v>6</v>
      </c>
      <c r="B10" s="13">
        <v>0</v>
      </c>
      <c r="C10" s="13">
        <v>0</v>
      </c>
      <c r="D10" s="13">
        <v>0</v>
      </c>
      <c r="E10" s="13">
        <v>0</v>
      </c>
      <c r="F10" s="13">
        <v>0</v>
      </c>
      <c r="G10" s="13">
        <v>0</v>
      </c>
      <c r="H10" s="13">
        <v>0</v>
      </c>
      <c r="I10" s="13">
        <v>0</v>
      </c>
      <c r="J10" s="13">
        <v>0</v>
      </c>
      <c r="K10" s="13">
        <v>0</v>
      </c>
      <c r="L10" s="13">
        <v>0</v>
      </c>
      <c r="M10" s="63">
        <f t="shared" si="0"/>
        <v>0</v>
      </c>
    </row>
    <row r="11" spans="1:13" ht="42" customHeight="1" x14ac:dyDescent="0.35">
      <c r="A11" s="5" t="s">
        <v>7</v>
      </c>
      <c r="B11" s="13">
        <v>0</v>
      </c>
      <c r="C11" s="13">
        <v>0</v>
      </c>
      <c r="D11" s="13">
        <v>0</v>
      </c>
      <c r="E11" s="13">
        <v>0</v>
      </c>
      <c r="F11" s="13">
        <v>0</v>
      </c>
      <c r="G11" s="13">
        <v>0</v>
      </c>
      <c r="H11" s="13">
        <v>0</v>
      </c>
      <c r="I11" s="13">
        <v>0</v>
      </c>
      <c r="J11" s="13">
        <v>0</v>
      </c>
      <c r="K11" s="13">
        <v>0</v>
      </c>
      <c r="L11" s="13">
        <v>0</v>
      </c>
      <c r="M11" s="63">
        <f t="shared" si="0"/>
        <v>0</v>
      </c>
    </row>
    <row r="12" spans="1:13" x14ac:dyDescent="0.35">
      <c r="A12" s="3" t="s">
        <v>11</v>
      </c>
      <c r="B12" s="13">
        <f>SUM(B13:B15)</f>
        <v>-1.1000000000000001</v>
      </c>
      <c r="C12" s="13">
        <f t="shared" ref="C12:L12" si="2">SUM(C13:C15)</f>
        <v>-1.6</v>
      </c>
      <c r="D12" s="13">
        <f t="shared" si="2"/>
        <v>-0.8</v>
      </c>
      <c r="E12" s="13">
        <f t="shared" si="2"/>
        <v>-0.1</v>
      </c>
      <c r="F12" s="13">
        <f t="shared" si="2"/>
        <v>-0.1</v>
      </c>
      <c r="G12" s="13">
        <f t="shared" si="2"/>
        <v>-0.1</v>
      </c>
      <c r="H12" s="13">
        <f t="shared" si="2"/>
        <v>-0.1</v>
      </c>
      <c r="I12" s="13">
        <f t="shared" si="2"/>
        <v>-0.1</v>
      </c>
      <c r="J12" s="13">
        <f t="shared" si="2"/>
        <v>0</v>
      </c>
      <c r="K12" s="13">
        <f t="shared" si="2"/>
        <v>0</v>
      </c>
      <c r="L12" s="13">
        <f t="shared" si="2"/>
        <v>0</v>
      </c>
      <c r="M12" s="63">
        <f t="shared" si="0"/>
        <v>-4</v>
      </c>
    </row>
    <row r="13" spans="1:13" x14ac:dyDescent="0.35">
      <c r="A13" s="5" t="s">
        <v>5</v>
      </c>
      <c r="B13" s="13">
        <v>-1.1000000000000001</v>
      </c>
      <c r="C13" s="13">
        <v>-1.6</v>
      </c>
      <c r="D13" s="13">
        <v>-0.8</v>
      </c>
      <c r="E13" s="13">
        <v>-0.1</v>
      </c>
      <c r="F13" s="13">
        <v>-0.1</v>
      </c>
      <c r="G13" s="13">
        <v>-0.1</v>
      </c>
      <c r="H13" s="13">
        <v>-0.1</v>
      </c>
      <c r="I13" s="13">
        <v>-0.1</v>
      </c>
      <c r="J13" s="13">
        <v>0</v>
      </c>
      <c r="K13" s="13">
        <v>0</v>
      </c>
      <c r="L13" s="13">
        <v>0</v>
      </c>
      <c r="M13" s="63">
        <f t="shared" si="0"/>
        <v>-4</v>
      </c>
    </row>
    <row r="14" spans="1:13" x14ac:dyDescent="0.35">
      <c r="A14" s="5" t="s">
        <v>6</v>
      </c>
      <c r="B14" s="13">
        <v>0</v>
      </c>
      <c r="C14" s="13">
        <v>0</v>
      </c>
      <c r="D14" s="13">
        <v>0</v>
      </c>
      <c r="E14" s="13">
        <v>0</v>
      </c>
      <c r="F14" s="13">
        <v>0</v>
      </c>
      <c r="G14" s="13">
        <v>0</v>
      </c>
      <c r="H14" s="13">
        <v>0</v>
      </c>
      <c r="I14" s="13">
        <v>0</v>
      </c>
      <c r="J14" s="13">
        <v>0</v>
      </c>
      <c r="K14" s="13">
        <v>0</v>
      </c>
      <c r="L14" s="13">
        <v>0</v>
      </c>
      <c r="M14" s="63">
        <f t="shared" si="0"/>
        <v>0</v>
      </c>
    </row>
    <row r="15" spans="1:13" ht="57.75" customHeight="1" x14ac:dyDescent="0.35">
      <c r="A15" s="5" t="s">
        <v>7</v>
      </c>
      <c r="B15" s="13">
        <v>0</v>
      </c>
      <c r="C15" s="13">
        <v>0</v>
      </c>
      <c r="D15" s="13">
        <v>0</v>
      </c>
      <c r="E15" s="13">
        <v>0</v>
      </c>
      <c r="F15" s="13">
        <v>0</v>
      </c>
      <c r="G15" s="13">
        <v>0</v>
      </c>
      <c r="H15" s="13">
        <v>0</v>
      </c>
      <c r="I15" s="13">
        <v>0</v>
      </c>
      <c r="J15" s="13">
        <v>0</v>
      </c>
      <c r="K15" s="13">
        <v>0</v>
      </c>
      <c r="L15" s="13">
        <v>0</v>
      </c>
      <c r="M15" s="63">
        <f t="shared" si="0"/>
        <v>0</v>
      </c>
    </row>
    <row r="16" spans="1:13" ht="43.5" x14ac:dyDescent="0.35">
      <c r="A16" s="3" t="s">
        <v>9</v>
      </c>
      <c r="B16" s="13">
        <v>2.4</v>
      </c>
      <c r="C16" s="13">
        <v>3.7</v>
      </c>
      <c r="D16" s="13">
        <v>2.4</v>
      </c>
      <c r="E16" s="13">
        <v>0</v>
      </c>
      <c r="F16" s="13">
        <v>0</v>
      </c>
      <c r="G16" s="13">
        <v>0</v>
      </c>
      <c r="H16" s="13">
        <v>0</v>
      </c>
      <c r="I16" s="13">
        <v>0</v>
      </c>
      <c r="J16" s="13">
        <v>0</v>
      </c>
      <c r="K16" s="13">
        <v>0</v>
      </c>
      <c r="L16" s="13">
        <v>0</v>
      </c>
      <c r="M16" s="63">
        <f t="shared" si="0"/>
        <v>8.5</v>
      </c>
    </row>
    <row r="17" spans="1:13" ht="29" x14ac:dyDescent="0.35">
      <c r="A17" s="3" t="s">
        <v>10</v>
      </c>
      <c r="B17" s="13">
        <f>SUM(B18:B20)</f>
        <v>0</v>
      </c>
      <c r="C17" s="63">
        <f t="shared" ref="C17:L17" si="3">SUM(C18:C20)</f>
        <v>0</v>
      </c>
      <c r="D17" s="63">
        <f t="shared" si="3"/>
        <v>0</v>
      </c>
      <c r="E17" s="63">
        <f t="shared" si="3"/>
        <v>0</v>
      </c>
      <c r="F17" s="63">
        <f t="shared" si="3"/>
        <v>0</v>
      </c>
      <c r="G17" s="63">
        <f t="shared" si="3"/>
        <v>0</v>
      </c>
      <c r="H17" s="63">
        <f t="shared" si="3"/>
        <v>0</v>
      </c>
      <c r="I17" s="63">
        <f t="shared" si="3"/>
        <v>0</v>
      </c>
      <c r="J17" s="63">
        <f t="shared" si="3"/>
        <v>0</v>
      </c>
      <c r="K17" s="63">
        <f t="shared" si="3"/>
        <v>0</v>
      </c>
      <c r="L17" s="63">
        <f t="shared" si="3"/>
        <v>0</v>
      </c>
      <c r="M17" s="63">
        <f t="shared" si="0"/>
        <v>0</v>
      </c>
    </row>
    <row r="18" spans="1:13" x14ac:dyDescent="0.35">
      <c r="A18" s="5" t="s">
        <v>5</v>
      </c>
      <c r="B18" s="13">
        <v>0</v>
      </c>
      <c r="C18" s="13">
        <v>0</v>
      </c>
      <c r="D18" s="13">
        <v>0</v>
      </c>
      <c r="E18" s="13">
        <v>0</v>
      </c>
      <c r="F18" s="13">
        <v>0</v>
      </c>
      <c r="G18" s="13">
        <v>0</v>
      </c>
      <c r="H18" s="13">
        <v>0</v>
      </c>
      <c r="I18" s="13">
        <v>0</v>
      </c>
      <c r="J18" s="13">
        <v>0</v>
      </c>
      <c r="K18" s="13">
        <v>0</v>
      </c>
      <c r="L18" s="13">
        <v>0</v>
      </c>
      <c r="M18" s="63">
        <f t="shared" si="0"/>
        <v>0</v>
      </c>
    </row>
    <row r="19" spans="1:13" x14ac:dyDescent="0.35">
      <c r="A19" s="5" t="s">
        <v>6</v>
      </c>
      <c r="B19" s="13">
        <v>0</v>
      </c>
      <c r="C19" s="13">
        <v>0</v>
      </c>
      <c r="D19" s="13">
        <v>0</v>
      </c>
      <c r="E19" s="13">
        <v>0</v>
      </c>
      <c r="F19" s="13">
        <v>0</v>
      </c>
      <c r="G19" s="13">
        <v>0</v>
      </c>
      <c r="H19" s="13">
        <v>0</v>
      </c>
      <c r="I19" s="13">
        <v>0</v>
      </c>
      <c r="J19" s="13">
        <v>0</v>
      </c>
      <c r="K19" s="13">
        <v>0</v>
      </c>
      <c r="L19" s="13">
        <v>0</v>
      </c>
      <c r="M19" s="63">
        <f t="shared" si="0"/>
        <v>0</v>
      </c>
    </row>
    <row r="20" spans="1:13" ht="29" x14ac:dyDescent="0.35">
      <c r="A20" s="5" t="s">
        <v>7</v>
      </c>
      <c r="B20" s="13">
        <v>0</v>
      </c>
      <c r="C20" s="13">
        <v>0</v>
      </c>
      <c r="D20" s="13">
        <v>0</v>
      </c>
      <c r="E20" s="13">
        <v>0</v>
      </c>
      <c r="F20" s="13">
        <v>0</v>
      </c>
      <c r="G20" s="13">
        <v>0</v>
      </c>
      <c r="H20" s="13">
        <v>0</v>
      </c>
      <c r="I20" s="13">
        <v>0</v>
      </c>
      <c r="J20" s="13">
        <v>0</v>
      </c>
      <c r="K20" s="13">
        <v>0</v>
      </c>
      <c r="L20" s="13">
        <v>0</v>
      </c>
      <c r="M20" s="63">
        <f t="shared" si="0"/>
        <v>0</v>
      </c>
    </row>
    <row r="21" spans="1:13" ht="69.75" customHeight="1" x14ac:dyDescent="0.35">
      <c r="A21" s="5" t="s">
        <v>12</v>
      </c>
      <c r="B21" s="290" t="s">
        <v>123</v>
      </c>
      <c r="C21" s="290"/>
      <c r="D21" s="290"/>
      <c r="E21" s="290"/>
      <c r="F21" s="290"/>
      <c r="G21" s="290"/>
      <c r="H21" s="290"/>
      <c r="I21" s="290"/>
      <c r="J21" s="290"/>
      <c r="K21" s="290"/>
      <c r="L21" s="290"/>
      <c r="M21" s="290"/>
    </row>
    <row r="22" spans="1:13" ht="90" customHeight="1" x14ac:dyDescent="0.35">
      <c r="A22" s="5" t="s">
        <v>13</v>
      </c>
      <c r="B22" s="290" t="s">
        <v>124</v>
      </c>
      <c r="C22" s="290"/>
      <c r="D22" s="290"/>
      <c r="E22" s="290"/>
      <c r="F22" s="290"/>
      <c r="G22" s="290"/>
      <c r="H22" s="290"/>
      <c r="I22" s="290"/>
      <c r="J22" s="290"/>
      <c r="K22" s="290"/>
      <c r="L22" s="290"/>
      <c r="M22" s="290"/>
    </row>
    <row r="25" spans="1:13" x14ac:dyDescent="0.35">
      <c r="A25" s="289" t="s">
        <v>14</v>
      </c>
      <c r="B25" s="289"/>
      <c r="C25" s="289"/>
      <c r="D25" s="289"/>
      <c r="E25" s="289"/>
      <c r="F25" s="289"/>
      <c r="G25" s="289"/>
      <c r="H25" s="289"/>
      <c r="I25" s="289"/>
      <c r="J25" s="289"/>
    </row>
    <row r="26" spans="1:13" x14ac:dyDescent="0.35">
      <c r="A26" s="291" t="s">
        <v>15</v>
      </c>
      <c r="B26" s="291"/>
      <c r="C26" s="291"/>
      <c r="D26" s="291"/>
      <c r="E26" s="291"/>
      <c r="F26" s="291"/>
      <c r="G26" s="291"/>
      <c r="H26" s="291"/>
      <c r="I26" s="291"/>
      <c r="J26" s="291"/>
    </row>
    <row r="27" spans="1:13" x14ac:dyDescent="0.35">
      <c r="A27" s="290" t="s">
        <v>16</v>
      </c>
      <c r="B27" s="290"/>
      <c r="C27" s="6">
        <v>0</v>
      </c>
      <c r="D27" s="5">
        <v>1</v>
      </c>
      <c r="E27" s="5">
        <v>2</v>
      </c>
      <c r="F27" s="5">
        <v>3</v>
      </c>
      <c r="G27" s="5">
        <v>5</v>
      </c>
      <c r="H27" s="5">
        <v>10</v>
      </c>
      <c r="I27" s="292" t="s">
        <v>3</v>
      </c>
      <c r="J27" s="292"/>
    </row>
    <row r="28" spans="1:13" ht="43.5" x14ac:dyDescent="0.35">
      <c r="A28" s="32" t="s">
        <v>17</v>
      </c>
      <c r="B28" s="5" t="s">
        <v>20</v>
      </c>
      <c r="C28" s="32"/>
      <c r="D28" s="32"/>
      <c r="E28" s="32"/>
      <c r="F28" s="32"/>
      <c r="G28" s="32"/>
      <c r="H28" s="32"/>
      <c r="I28" s="290"/>
      <c r="J28" s="290"/>
    </row>
    <row r="29" spans="1:13" ht="87" x14ac:dyDescent="0.35">
      <c r="A29" s="32" t="s">
        <v>18</v>
      </c>
      <c r="B29" s="5" t="s">
        <v>21</v>
      </c>
      <c r="C29" s="32"/>
      <c r="D29" s="32"/>
      <c r="E29" s="32"/>
      <c r="F29" s="32"/>
      <c r="G29" s="32"/>
      <c r="H29" s="32"/>
      <c r="I29" s="294"/>
      <c r="J29" s="296"/>
    </row>
    <row r="30" spans="1:13" ht="87" x14ac:dyDescent="0.35">
      <c r="A30" s="32" t="s">
        <v>19</v>
      </c>
      <c r="B30" s="7" t="s">
        <v>22</v>
      </c>
      <c r="C30" s="32"/>
      <c r="D30" s="32"/>
      <c r="E30" s="32"/>
      <c r="F30" s="32"/>
      <c r="G30" s="32"/>
      <c r="H30" s="32"/>
      <c r="I30" s="290"/>
      <c r="J30" s="290"/>
    </row>
    <row r="31" spans="1:13" ht="29" x14ac:dyDescent="0.35">
      <c r="A31" s="8"/>
      <c r="B31" s="5" t="s">
        <v>23</v>
      </c>
      <c r="C31" s="32"/>
      <c r="D31" s="32"/>
      <c r="E31" s="32"/>
      <c r="F31" s="32"/>
      <c r="G31" s="32"/>
      <c r="H31" s="32"/>
      <c r="I31" s="290"/>
      <c r="J31" s="290"/>
    </row>
    <row r="32" spans="1:13" ht="43.5" x14ac:dyDescent="0.35">
      <c r="A32" s="290" t="s">
        <v>24</v>
      </c>
      <c r="B32" s="5" t="s">
        <v>20</v>
      </c>
      <c r="C32" s="290"/>
      <c r="D32" s="290"/>
      <c r="E32" s="290"/>
      <c r="F32" s="290"/>
      <c r="G32" s="290"/>
      <c r="H32" s="290"/>
      <c r="I32" s="290"/>
      <c r="J32" s="290"/>
    </row>
    <row r="33" spans="1:10" ht="87" x14ac:dyDescent="0.35">
      <c r="A33" s="290"/>
      <c r="B33" s="5" t="s">
        <v>21</v>
      </c>
      <c r="C33" s="290"/>
      <c r="D33" s="290"/>
      <c r="E33" s="290"/>
      <c r="F33" s="290"/>
      <c r="G33" s="290"/>
      <c r="H33" s="290"/>
      <c r="I33" s="290"/>
      <c r="J33" s="290"/>
    </row>
    <row r="34" spans="1:10" ht="87" x14ac:dyDescent="0.35">
      <c r="A34" s="290"/>
      <c r="B34" s="7" t="s">
        <v>25</v>
      </c>
      <c r="C34" s="290"/>
      <c r="D34" s="290"/>
      <c r="E34" s="290"/>
      <c r="F34" s="290"/>
      <c r="G34" s="290"/>
      <c r="H34" s="290"/>
      <c r="I34" s="290"/>
      <c r="J34" s="290"/>
    </row>
    <row r="35" spans="1:10" ht="29" x14ac:dyDescent="0.35">
      <c r="A35" s="290"/>
      <c r="B35" s="5" t="s">
        <v>23</v>
      </c>
      <c r="C35" s="32"/>
      <c r="D35" s="32"/>
      <c r="E35" s="32"/>
      <c r="F35" s="32"/>
      <c r="G35" s="32"/>
      <c r="H35" s="32"/>
      <c r="I35" s="290"/>
      <c r="J35" s="290"/>
    </row>
    <row r="36" spans="1:10" ht="87" x14ac:dyDescent="0.35">
      <c r="A36" s="290" t="s">
        <v>26</v>
      </c>
      <c r="B36" s="5" t="s">
        <v>22</v>
      </c>
      <c r="C36" s="294"/>
      <c r="D36" s="295"/>
      <c r="E36" s="295"/>
      <c r="F36" s="295"/>
      <c r="G36" s="295"/>
      <c r="H36" s="295"/>
      <c r="I36" s="295"/>
      <c r="J36" s="296"/>
    </row>
    <row r="37" spans="1:10" ht="29" x14ac:dyDescent="0.35">
      <c r="A37" s="290"/>
      <c r="B37" s="5" t="s">
        <v>23</v>
      </c>
      <c r="C37" s="32"/>
      <c r="D37" s="32"/>
      <c r="E37" s="32"/>
      <c r="F37" s="32"/>
      <c r="G37" s="32"/>
      <c r="H37" s="32"/>
      <c r="I37" s="290"/>
      <c r="J37" s="290"/>
    </row>
    <row r="38" spans="1:10" ht="43.5" x14ac:dyDescent="0.35">
      <c r="A38" s="32" t="s">
        <v>13</v>
      </c>
      <c r="B38" s="294"/>
      <c r="C38" s="295"/>
      <c r="D38" s="295"/>
      <c r="E38" s="295"/>
      <c r="F38" s="295"/>
      <c r="G38" s="295"/>
      <c r="H38" s="295"/>
      <c r="I38" s="295"/>
      <c r="J38" s="296"/>
    </row>
  </sheetData>
  <mergeCells count="22">
    <mergeCell ref="A36:A37"/>
    <mergeCell ref="C36:J36"/>
    <mergeCell ref="I37:J37"/>
    <mergeCell ref="B38:J38"/>
    <mergeCell ref="I31:J31"/>
    <mergeCell ref="A32:A35"/>
    <mergeCell ref="C32:J32"/>
    <mergeCell ref="C33:J33"/>
    <mergeCell ref="C34:J34"/>
    <mergeCell ref="I35:J35"/>
    <mergeCell ref="I30:J30"/>
    <mergeCell ref="A1:M1"/>
    <mergeCell ref="A2:A3"/>
    <mergeCell ref="B2:M2"/>
    <mergeCell ref="B21:M21"/>
    <mergeCell ref="B22:M22"/>
    <mergeCell ref="A25:J25"/>
    <mergeCell ref="A26:J26"/>
    <mergeCell ref="A27:B27"/>
    <mergeCell ref="I27:J27"/>
    <mergeCell ref="I28:J28"/>
    <mergeCell ref="I29:J29"/>
  </mergeCells>
  <pageMargins left="0.7" right="0.7" top="0.75" bottom="0.75" header="0.3" footer="0.3"/>
  <pageSetup paperSize="9"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workbookViewId="0">
      <selection activeCell="C36" sqref="C36:J36"/>
    </sheetView>
  </sheetViews>
  <sheetFormatPr defaultRowHeight="14.5" x14ac:dyDescent="0.35"/>
  <cols>
    <col min="1" max="1" width="25.7265625" customWidth="1"/>
    <col min="2" max="2" width="14.1796875" customWidth="1"/>
    <col min="3" max="3" width="9.1796875" customWidth="1"/>
    <col min="13" max="13" width="19.7265625" customWidth="1"/>
  </cols>
  <sheetData>
    <row r="1" spans="1:13" x14ac:dyDescent="0.35">
      <c r="A1" s="289" t="s">
        <v>0</v>
      </c>
      <c r="B1" s="289"/>
      <c r="C1" s="289"/>
      <c r="D1" s="289"/>
      <c r="E1" s="289"/>
      <c r="F1" s="289"/>
      <c r="G1" s="289"/>
      <c r="H1" s="289"/>
      <c r="I1" s="289"/>
      <c r="J1" s="289"/>
      <c r="K1" s="289"/>
      <c r="L1" s="289"/>
      <c r="M1" s="289"/>
    </row>
    <row r="2" spans="1:13" x14ac:dyDescent="0.35">
      <c r="A2" s="290" t="s">
        <v>1</v>
      </c>
      <c r="B2" s="291" t="s">
        <v>2</v>
      </c>
      <c r="C2" s="291"/>
      <c r="D2" s="291"/>
      <c r="E2" s="291"/>
      <c r="F2" s="291"/>
      <c r="G2" s="291"/>
      <c r="H2" s="291"/>
      <c r="I2" s="291"/>
      <c r="J2" s="291"/>
      <c r="K2" s="291"/>
      <c r="L2" s="291"/>
      <c r="M2" s="291"/>
    </row>
    <row r="3" spans="1:13" x14ac:dyDescent="0.35">
      <c r="A3" s="290"/>
      <c r="B3" s="1">
        <v>0</v>
      </c>
      <c r="C3" s="1">
        <v>1</v>
      </c>
      <c r="D3" s="1">
        <v>2</v>
      </c>
      <c r="E3" s="1">
        <v>3</v>
      </c>
      <c r="F3" s="1">
        <v>4</v>
      </c>
      <c r="G3" s="1">
        <v>5</v>
      </c>
      <c r="H3" s="1">
        <v>6</v>
      </c>
      <c r="I3" s="1">
        <v>7</v>
      </c>
      <c r="J3" s="1">
        <v>8</v>
      </c>
      <c r="K3" s="1">
        <v>9</v>
      </c>
      <c r="L3" s="1">
        <v>10</v>
      </c>
      <c r="M3" s="2" t="s">
        <v>3</v>
      </c>
    </row>
    <row r="4" spans="1:13" ht="31.5" customHeight="1" x14ac:dyDescent="0.35">
      <c r="A4" s="3" t="s">
        <v>4</v>
      </c>
      <c r="B4" s="63">
        <f>SUM(B5:B7)</f>
        <v>0</v>
      </c>
      <c r="C4" s="63">
        <v>0</v>
      </c>
      <c r="D4" s="63">
        <v>0</v>
      </c>
      <c r="E4" s="63">
        <v>0</v>
      </c>
      <c r="F4" s="63">
        <v>0</v>
      </c>
      <c r="G4" s="63">
        <v>0</v>
      </c>
      <c r="H4" s="63">
        <v>0</v>
      </c>
      <c r="I4" s="63">
        <v>0</v>
      </c>
      <c r="J4" s="63">
        <v>0</v>
      </c>
      <c r="K4" s="63">
        <v>0</v>
      </c>
      <c r="L4" s="63">
        <v>0</v>
      </c>
      <c r="M4" s="63">
        <f>SUM(B4:L4)</f>
        <v>0</v>
      </c>
    </row>
    <row r="5" spans="1:13" ht="23.25" customHeight="1" x14ac:dyDescent="0.35">
      <c r="A5" s="5" t="s">
        <v>5</v>
      </c>
      <c r="B5" s="63">
        <v>0</v>
      </c>
      <c r="C5" s="63">
        <v>0</v>
      </c>
      <c r="D5" s="63">
        <v>0</v>
      </c>
      <c r="E5" s="63">
        <v>0</v>
      </c>
      <c r="F5" s="63">
        <v>0</v>
      </c>
      <c r="G5" s="63">
        <v>0</v>
      </c>
      <c r="H5" s="63">
        <v>0</v>
      </c>
      <c r="I5" s="63">
        <v>0</v>
      </c>
      <c r="J5" s="63">
        <v>0</v>
      </c>
      <c r="K5" s="63">
        <v>0</v>
      </c>
      <c r="L5" s="63">
        <v>0</v>
      </c>
      <c r="M5" s="63">
        <f t="shared" ref="M5:M20" si="0">SUM(B5:L5)</f>
        <v>0</v>
      </c>
    </row>
    <row r="6" spans="1:13" x14ac:dyDescent="0.35">
      <c r="A6" s="5" t="s">
        <v>6</v>
      </c>
      <c r="B6" s="63">
        <v>0</v>
      </c>
      <c r="C6" s="63">
        <v>0</v>
      </c>
      <c r="D6" s="63">
        <v>0</v>
      </c>
      <c r="E6" s="63">
        <v>0</v>
      </c>
      <c r="F6" s="63">
        <v>0</v>
      </c>
      <c r="G6" s="63">
        <v>0</v>
      </c>
      <c r="H6" s="63">
        <v>0</v>
      </c>
      <c r="I6" s="63">
        <v>0</v>
      </c>
      <c r="J6" s="63">
        <v>0</v>
      </c>
      <c r="K6" s="63">
        <v>0</v>
      </c>
      <c r="L6" s="63">
        <v>0</v>
      </c>
      <c r="M6" s="63">
        <f t="shared" si="0"/>
        <v>0</v>
      </c>
    </row>
    <row r="7" spans="1:13" ht="51" customHeight="1" x14ac:dyDescent="0.35">
      <c r="A7" s="5" t="s">
        <v>7</v>
      </c>
      <c r="B7" s="63">
        <v>0</v>
      </c>
      <c r="C7" s="63">
        <v>0</v>
      </c>
      <c r="D7" s="63">
        <v>0</v>
      </c>
      <c r="E7" s="63">
        <v>0</v>
      </c>
      <c r="F7" s="63">
        <v>0</v>
      </c>
      <c r="G7" s="63">
        <v>0</v>
      </c>
      <c r="H7" s="63">
        <v>0</v>
      </c>
      <c r="I7" s="63">
        <v>0</v>
      </c>
      <c r="J7" s="63">
        <v>0</v>
      </c>
      <c r="K7" s="63">
        <v>0</v>
      </c>
      <c r="L7" s="63">
        <v>0</v>
      </c>
      <c r="M7" s="63">
        <f t="shared" si="0"/>
        <v>0</v>
      </c>
    </row>
    <row r="8" spans="1:13" ht="32.25" customHeight="1" x14ac:dyDescent="0.35">
      <c r="A8" s="3" t="s">
        <v>8</v>
      </c>
      <c r="B8" s="13">
        <f>SUM(B9:B11)</f>
        <v>0.437</v>
      </c>
      <c r="C8" s="13">
        <f t="shared" ref="C8:L8" si="1">SUM(C9:C11)</f>
        <v>0.185</v>
      </c>
      <c r="D8" s="13">
        <f t="shared" si="1"/>
        <v>0.23200000000000001</v>
      </c>
      <c r="E8" s="13">
        <f t="shared" si="1"/>
        <v>0.23200000000000001</v>
      </c>
      <c r="F8" s="13">
        <f t="shared" si="1"/>
        <v>0.23200000000000001</v>
      </c>
      <c r="G8" s="13">
        <f t="shared" si="1"/>
        <v>0.23200000000000001</v>
      </c>
      <c r="H8" s="13">
        <f t="shared" si="1"/>
        <v>0.23200000000000001</v>
      </c>
      <c r="I8" s="13">
        <f t="shared" si="1"/>
        <v>0.23200000000000001</v>
      </c>
      <c r="J8" s="13">
        <f t="shared" si="1"/>
        <v>0</v>
      </c>
      <c r="K8" s="13">
        <f t="shared" si="1"/>
        <v>0</v>
      </c>
      <c r="L8" s="13">
        <f t="shared" si="1"/>
        <v>0</v>
      </c>
      <c r="M8" s="63">
        <f t="shared" si="0"/>
        <v>2.0140000000000002</v>
      </c>
    </row>
    <row r="9" spans="1:13" ht="18" customHeight="1" x14ac:dyDescent="0.35">
      <c r="A9" s="5" t="s">
        <v>5</v>
      </c>
      <c r="B9" s="39">
        <v>0.437</v>
      </c>
      <c r="C9" s="39">
        <v>0.185</v>
      </c>
      <c r="D9" s="13">
        <v>0.23200000000000001</v>
      </c>
      <c r="E9" s="13">
        <v>0.23200000000000001</v>
      </c>
      <c r="F9" s="13">
        <v>0.23200000000000001</v>
      </c>
      <c r="G9" s="13">
        <v>0.23200000000000001</v>
      </c>
      <c r="H9" s="13">
        <v>0.23200000000000001</v>
      </c>
      <c r="I9" s="13">
        <v>0.23200000000000001</v>
      </c>
      <c r="J9" s="13">
        <v>0</v>
      </c>
      <c r="K9" s="13">
        <v>0</v>
      </c>
      <c r="L9" s="13">
        <v>0</v>
      </c>
      <c r="M9" s="63">
        <f t="shared" si="0"/>
        <v>2.0140000000000002</v>
      </c>
    </row>
    <row r="10" spans="1:13" x14ac:dyDescent="0.35">
      <c r="A10" s="5" t="s">
        <v>6</v>
      </c>
      <c r="B10" s="13">
        <v>0</v>
      </c>
      <c r="C10" s="13">
        <v>0</v>
      </c>
      <c r="D10" s="13">
        <v>0</v>
      </c>
      <c r="E10" s="13">
        <v>0</v>
      </c>
      <c r="F10" s="13">
        <v>0</v>
      </c>
      <c r="G10" s="13">
        <v>0</v>
      </c>
      <c r="H10" s="13">
        <v>0</v>
      </c>
      <c r="I10" s="13">
        <v>0</v>
      </c>
      <c r="J10" s="13">
        <v>0</v>
      </c>
      <c r="K10" s="13">
        <v>0</v>
      </c>
      <c r="L10" s="13">
        <v>0</v>
      </c>
      <c r="M10" s="63">
        <f t="shared" si="0"/>
        <v>0</v>
      </c>
    </row>
    <row r="11" spans="1:13" ht="42" customHeight="1" x14ac:dyDescent="0.35">
      <c r="A11" s="5" t="s">
        <v>7</v>
      </c>
      <c r="B11" s="13">
        <v>0</v>
      </c>
      <c r="C11" s="13">
        <v>0</v>
      </c>
      <c r="D11" s="13">
        <v>0</v>
      </c>
      <c r="E11" s="13">
        <v>0</v>
      </c>
      <c r="F11" s="13">
        <v>0</v>
      </c>
      <c r="G11" s="13">
        <v>0</v>
      </c>
      <c r="H11" s="13">
        <v>0</v>
      </c>
      <c r="I11" s="13">
        <v>0</v>
      </c>
      <c r="J11" s="13">
        <v>0</v>
      </c>
      <c r="K11" s="13">
        <v>0</v>
      </c>
      <c r="L11" s="13">
        <v>0</v>
      </c>
      <c r="M11" s="63">
        <f t="shared" si="0"/>
        <v>0</v>
      </c>
    </row>
    <row r="12" spans="1:13" x14ac:dyDescent="0.35">
      <c r="A12" s="3" t="s">
        <v>11</v>
      </c>
      <c r="B12" s="13">
        <f>SUM(B13:B15)</f>
        <v>-0.437</v>
      </c>
      <c r="C12" s="13">
        <f t="shared" ref="C12:L12" si="2">SUM(C13:C15)</f>
        <v>-0.185</v>
      </c>
      <c r="D12" s="13">
        <f t="shared" si="2"/>
        <v>-0.23200000000000001</v>
      </c>
      <c r="E12" s="13">
        <f t="shared" si="2"/>
        <v>-0.23200000000000001</v>
      </c>
      <c r="F12" s="13">
        <f t="shared" si="2"/>
        <v>-0.23200000000000001</v>
      </c>
      <c r="G12" s="13">
        <f t="shared" si="2"/>
        <v>-0.23200000000000001</v>
      </c>
      <c r="H12" s="13">
        <f t="shared" si="2"/>
        <v>-0.23200000000000001</v>
      </c>
      <c r="I12" s="13">
        <f t="shared" si="2"/>
        <v>-0.23200000000000001</v>
      </c>
      <c r="J12" s="13">
        <f t="shared" si="2"/>
        <v>0</v>
      </c>
      <c r="K12" s="13">
        <f t="shared" si="2"/>
        <v>0</v>
      </c>
      <c r="L12" s="13">
        <f t="shared" si="2"/>
        <v>0</v>
      </c>
      <c r="M12" s="63">
        <f t="shared" si="0"/>
        <v>-2.0140000000000002</v>
      </c>
    </row>
    <row r="13" spans="1:13" x14ac:dyDescent="0.35">
      <c r="A13" s="5" t="s">
        <v>5</v>
      </c>
      <c r="B13" s="39">
        <v>-0.437</v>
      </c>
      <c r="C13" s="39">
        <v>-0.185</v>
      </c>
      <c r="D13" s="13">
        <v>-0.23200000000000001</v>
      </c>
      <c r="E13" s="13">
        <v>-0.23200000000000001</v>
      </c>
      <c r="F13" s="13">
        <v>-0.23200000000000001</v>
      </c>
      <c r="G13" s="13">
        <v>-0.23200000000000001</v>
      </c>
      <c r="H13" s="13">
        <v>-0.23200000000000001</v>
      </c>
      <c r="I13" s="13">
        <v>-0.23200000000000001</v>
      </c>
      <c r="J13" s="13">
        <v>0</v>
      </c>
      <c r="K13" s="13">
        <v>0</v>
      </c>
      <c r="L13" s="13">
        <v>0</v>
      </c>
      <c r="M13" s="63">
        <f t="shared" si="0"/>
        <v>-2.0140000000000002</v>
      </c>
    </row>
    <row r="14" spans="1:13" x14ac:dyDescent="0.35">
      <c r="A14" s="5" t="s">
        <v>6</v>
      </c>
      <c r="B14" s="13">
        <v>0</v>
      </c>
      <c r="C14" s="13">
        <v>0</v>
      </c>
      <c r="D14" s="13">
        <v>0</v>
      </c>
      <c r="E14" s="13">
        <v>0</v>
      </c>
      <c r="F14" s="13">
        <v>0</v>
      </c>
      <c r="G14" s="13">
        <v>0</v>
      </c>
      <c r="H14" s="13">
        <v>0</v>
      </c>
      <c r="I14" s="13">
        <v>0</v>
      </c>
      <c r="J14" s="13">
        <v>0</v>
      </c>
      <c r="K14" s="13">
        <v>0</v>
      </c>
      <c r="L14" s="13">
        <v>0</v>
      </c>
      <c r="M14" s="63">
        <f t="shared" si="0"/>
        <v>0</v>
      </c>
    </row>
    <row r="15" spans="1:13" ht="57.75" customHeight="1" x14ac:dyDescent="0.35">
      <c r="A15" s="5" t="s">
        <v>7</v>
      </c>
      <c r="B15" s="13">
        <v>0</v>
      </c>
      <c r="C15" s="13">
        <v>0</v>
      </c>
      <c r="D15" s="13">
        <v>0</v>
      </c>
      <c r="E15" s="13">
        <v>0</v>
      </c>
      <c r="F15" s="13">
        <v>0</v>
      </c>
      <c r="G15" s="13">
        <v>0</v>
      </c>
      <c r="H15" s="13">
        <v>0</v>
      </c>
      <c r="I15" s="13">
        <v>0</v>
      </c>
      <c r="J15" s="13">
        <v>0</v>
      </c>
      <c r="K15" s="13">
        <v>0</v>
      </c>
      <c r="L15" s="13">
        <v>0</v>
      </c>
      <c r="M15" s="63">
        <f t="shared" si="0"/>
        <v>0</v>
      </c>
    </row>
    <row r="16" spans="1:13" ht="43.5" x14ac:dyDescent="0.35">
      <c r="A16" s="3" t="s">
        <v>9</v>
      </c>
      <c r="B16" s="13">
        <v>2.355</v>
      </c>
      <c r="C16" s="13">
        <v>0.999</v>
      </c>
      <c r="D16" s="13">
        <v>0</v>
      </c>
      <c r="E16" s="13">
        <v>0</v>
      </c>
      <c r="F16" s="13">
        <v>0</v>
      </c>
      <c r="G16" s="13">
        <v>0</v>
      </c>
      <c r="H16" s="13">
        <v>0</v>
      </c>
      <c r="I16" s="13">
        <v>0</v>
      </c>
      <c r="J16" s="13">
        <v>0</v>
      </c>
      <c r="K16" s="13">
        <v>0</v>
      </c>
      <c r="L16" s="13">
        <v>0</v>
      </c>
      <c r="M16" s="63">
        <f t="shared" si="0"/>
        <v>3.3540000000000001</v>
      </c>
    </row>
    <row r="17" spans="1:13" ht="29" x14ac:dyDescent="0.35">
      <c r="A17" s="3" t="s">
        <v>10</v>
      </c>
      <c r="B17" s="13">
        <f>SUM(B18:B20)</f>
        <v>0</v>
      </c>
      <c r="C17" s="63">
        <f t="shared" ref="C17:L17" si="3">SUM(C18:C20)</f>
        <v>0</v>
      </c>
      <c r="D17" s="63">
        <f t="shared" si="3"/>
        <v>0</v>
      </c>
      <c r="E17" s="63">
        <f t="shared" si="3"/>
        <v>0</v>
      </c>
      <c r="F17" s="63">
        <f t="shared" si="3"/>
        <v>0</v>
      </c>
      <c r="G17" s="63">
        <f t="shared" si="3"/>
        <v>0</v>
      </c>
      <c r="H17" s="63">
        <f t="shared" si="3"/>
        <v>0</v>
      </c>
      <c r="I17" s="63">
        <f t="shared" si="3"/>
        <v>0</v>
      </c>
      <c r="J17" s="63">
        <f t="shared" si="3"/>
        <v>0</v>
      </c>
      <c r="K17" s="63">
        <f t="shared" si="3"/>
        <v>0</v>
      </c>
      <c r="L17" s="63">
        <f t="shared" si="3"/>
        <v>0</v>
      </c>
      <c r="M17" s="63">
        <f t="shared" si="0"/>
        <v>0</v>
      </c>
    </row>
    <row r="18" spans="1:13" x14ac:dyDescent="0.35">
      <c r="A18" s="5" t="s">
        <v>5</v>
      </c>
      <c r="B18" s="13">
        <v>0</v>
      </c>
      <c r="C18" s="13">
        <v>0</v>
      </c>
      <c r="D18" s="13">
        <v>0</v>
      </c>
      <c r="E18" s="13">
        <v>0</v>
      </c>
      <c r="F18" s="13">
        <v>0</v>
      </c>
      <c r="G18" s="13">
        <v>0</v>
      </c>
      <c r="H18" s="13">
        <v>0</v>
      </c>
      <c r="I18" s="13">
        <v>0</v>
      </c>
      <c r="J18" s="13">
        <v>0</v>
      </c>
      <c r="K18" s="13">
        <v>0</v>
      </c>
      <c r="L18" s="13">
        <v>0</v>
      </c>
      <c r="M18" s="63">
        <f t="shared" si="0"/>
        <v>0</v>
      </c>
    </row>
    <row r="19" spans="1:13" x14ac:dyDescent="0.35">
      <c r="A19" s="5" t="s">
        <v>6</v>
      </c>
      <c r="B19" s="13">
        <v>0</v>
      </c>
      <c r="C19" s="13">
        <v>0</v>
      </c>
      <c r="D19" s="13">
        <v>0</v>
      </c>
      <c r="E19" s="13">
        <v>0</v>
      </c>
      <c r="F19" s="13">
        <v>0</v>
      </c>
      <c r="G19" s="13">
        <v>0</v>
      </c>
      <c r="H19" s="13">
        <v>0</v>
      </c>
      <c r="I19" s="13">
        <v>0</v>
      </c>
      <c r="J19" s="13">
        <v>0</v>
      </c>
      <c r="K19" s="13">
        <v>0</v>
      </c>
      <c r="L19" s="13">
        <v>0</v>
      </c>
      <c r="M19" s="63">
        <f t="shared" si="0"/>
        <v>0</v>
      </c>
    </row>
    <row r="20" spans="1:13" ht="29" x14ac:dyDescent="0.35">
      <c r="A20" s="5" t="s">
        <v>7</v>
      </c>
      <c r="B20" s="13">
        <v>0</v>
      </c>
      <c r="C20" s="13">
        <v>0</v>
      </c>
      <c r="D20" s="13">
        <v>0</v>
      </c>
      <c r="E20" s="13">
        <v>0</v>
      </c>
      <c r="F20" s="13">
        <v>0</v>
      </c>
      <c r="G20" s="13">
        <v>0</v>
      </c>
      <c r="H20" s="13">
        <v>0</v>
      </c>
      <c r="I20" s="13">
        <v>0</v>
      </c>
      <c r="J20" s="13">
        <v>0</v>
      </c>
      <c r="K20" s="13">
        <v>0</v>
      </c>
      <c r="L20" s="13">
        <v>0</v>
      </c>
      <c r="M20" s="63">
        <f t="shared" si="0"/>
        <v>0</v>
      </c>
    </row>
    <row r="21" spans="1:13" ht="69.75" customHeight="1" x14ac:dyDescent="0.35">
      <c r="A21" s="5" t="s">
        <v>12</v>
      </c>
      <c r="B21" s="290" t="s">
        <v>125</v>
      </c>
      <c r="C21" s="290"/>
      <c r="D21" s="290"/>
      <c r="E21" s="290"/>
      <c r="F21" s="290"/>
      <c r="G21" s="290"/>
      <c r="H21" s="290"/>
      <c r="I21" s="290"/>
      <c r="J21" s="290"/>
      <c r="K21" s="290"/>
      <c r="L21" s="290"/>
      <c r="M21" s="290"/>
    </row>
    <row r="22" spans="1:13" ht="90" customHeight="1" x14ac:dyDescent="0.35">
      <c r="A22" s="5" t="s">
        <v>13</v>
      </c>
      <c r="B22" s="290" t="s">
        <v>126</v>
      </c>
      <c r="C22" s="290"/>
      <c r="D22" s="290"/>
      <c r="E22" s="290"/>
      <c r="F22" s="290"/>
      <c r="G22" s="290"/>
      <c r="H22" s="290"/>
      <c r="I22" s="290"/>
      <c r="J22" s="290"/>
      <c r="K22" s="290"/>
      <c r="L22" s="290"/>
      <c r="M22" s="290"/>
    </row>
    <row r="25" spans="1:13" x14ac:dyDescent="0.35">
      <c r="A25" s="289" t="s">
        <v>14</v>
      </c>
      <c r="B25" s="289"/>
      <c r="C25" s="289"/>
      <c r="D25" s="289"/>
      <c r="E25" s="289"/>
      <c r="F25" s="289"/>
      <c r="G25" s="289"/>
      <c r="H25" s="289"/>
      <c r="I25" s="289"/>
      <c r="J25" s="289"/>
    </row>
    <row r="26" spans="1:13" x14ac:dyDescent="0.35">
      <c r="A26" s="291" t="s">
        <v>15</v>
      </c>
      <c r="B26" s="291"/>
      <c r="C26" s="291"/>
      <c r="D26" s="291"/>
      <c r="E26" s="291"/>
      <c r="F26" s="291"/>
      <c r="G26" s="291"/>
      <c r="H26" s="291"/>
      <c r="I26" s="291"/>
      <c r="J26" s="291"/>
    </row>
    <row r="27" spans="1:13" x14ac:dyDescent="0.35">
      <c r="A27" s="290" t="s">
        <v>16</v>
      </c>
      <c r="B27" s="290"/>
      <c r="C27" s="6">
        <v>0</v>
      </c>
      <c r="D27" s="5">
        <v>1</v>
      </c>
      <c r="E27" s="5">
        <v>2</v>
      </c>
      <c r="F27" s="5">
        <v>3</v>
      </c>
      <c r="G27" s="5">
        <v>5</v>
      </c>
      <c r="H27" s="5">
        <v>10</v>
      </c>
      <c r="I27" s="292" t="s">
        <v>3</v>
      </c>
      <c r="J27" s="292"/>
    </row>
    <row r="28" spans="1:13" ht="43.5" x14ac:dyDescent="0.35">
      <c r="A28" s="32" t="s">
        <v>17</v>
      </c>
      <c r="B28" s="5" t="s">
        <v>20</v>
      </c>
      <c r="C28" s="32"/>
      <c r="D28" s="32"/>
      <c r="E28" s="32"/>
      <c r="F28" s="32"/>
      <c r="G28" s="32"/>
      <c r="H28" s="32"/>
      <c r="I28" s="290"/>
      <c r="J28" s="290"/>
    </row>
    <row r="29" spans="1:13" ht="58" x14ac:dyDescent="0.35">
      <c r="A29" s="32" t="s">
        <v>18</v>
      </c>
      <c r="B29" s="5" t="s">
        <v>21</v>
      </c>
      <c r="C29" s="32"/>
      <c r="D29" s="32"/>
      <c r="E29" s="32"/>
      <c r="F29" s="32"/>
      <c r="G29" s="32"/>
      <c r="H29" s="32"/>
      <c r="I29" s="294"/>
      <c r="J29" s="296"/>
    </row>
    <row r="30" spans="1:13" ht="58" x14ac:dyDescent="0.35">
      <c r="A30" s="32" t="s">
        <v>19</v>
      </c>
      <c r="B30" s="7" t="s">
        <v>22</v>
      </c>
      <c r="C30" s="32"/>
      <c r="D30" s="32"/>
      <c r="E30" s="32"/>
      <c r="F30" s="32"/>
      <c r="G30" s="32"/>
      <c r="H30" s="32"/>
      <c r="I30" s="290"/>
      <c r="J30" s="290"/>
    </row>
    <row r="31" spans="1:13" x14ac:dyDescent="0.35">
      <c r="A31" s="8"/>
      <c r="B31" s="5" t="s">
        <v>23</v>
      </c>
      <c r="C31" s="32"/>
      <c r="D31" s="32"/>
      <c r="E31" s="32"/>
      <c r="F31" s="32"/>
      <c r="G31" s="32"/>
      <c r="H31" s="32"/>
      <c r="I31" s="290"/>
      <c r="J31" s="290"/>
    </row>
    <row r="32" spans="1:13" ht="43.5" x14ac:dyDescent="0.35">
      <c r="A32" s="290" t="s">
        <v>24</v>
      </c>
      <c r="B32" s="5" t="s">
        <v>20</v>
      </c>
      <c r="C32" s="290"/>
      <c r="D32" s="290"/>
      <c r="E32" s="290"/>
      <c r="F32" s="290"/>
      <c r="G32" s="290"/>
      <c r="H32" s="290"/>
      <c r="I32" s="290"/>
      <c r="J32" s="290"/>
    </row>
    <row r="33" spans="1:10" ht="58" x14ac:dyDescent="0.35">
      <c r="A33" s="290"/>
      <c r="B33" s="5" t="s">
        <v>21</v>
      </c>
      <c r="C33" s="290"/>
      <c r="D33" s="290"/>
      <c r="E33" s="290"/>
      <c r="F33" s="290"/>
      <c r="G33" s="290"/>
      <c r="H33" s="290"/>
      <c r="I33" s="290"/>
      <c r="J33" s="290"/>
    </row>
    <row r="34" spans="1:10" ht="58" x14ac:dyDescent="0.35">
      <c r="A34" s="290"/>
      <c r="B34" s="7" t="s">
        <v>25</v>
      </c>
      <c r="C34" s="290"/>
      <c r="D34" s="290"/>
      <c r="E34" s="290"/>
      <c r="F34" s="290"/>
      <c r="G34" s="290"/>
      <c r="H34" s="290"/>
      <c r="I34" s="290"/>
      <c r="J34" s="290"/>
    </row>
    <row r="35" spans="1:10" x14ac:dyDescent="0.35">
      <c r="A35" s="290"/>
      <c r="B35" s="5" t="s">
        <v>23</v>
      </c>
      <c r="C35" s="32"/>
      <c r="D35" s="32"/>
      <c r="E35" s="32"/>
      <c r="F35" s="32"/>
      <c r="G35" s="32"/>
      <c r="H35" s="32"/>
      <c r="I35" s="290"/>
      <c r="J35" s="290"/>
    </row>
    <row r="36" spans="1:10" ht="58" x14ac:dyDescent="0.35">
      <c r="A36" s="290" t="s">
        <v>26</v>
      </c>
      <c r="B36" s="5" t="s">
        <v>22</v>
      </c>
      <c r="C36" s="294"/>
      <c r="D36" s="295"/>
      <c r="E36" s="295"/>
      <c r="F36" s="295"/>
      <c r="G36" s="295"/>
      <c r="H36" s="295"/>
      <c r="I36" s="295"/>
      <c r="J36" s="296"/>
    </row>
    <row r="37" spans="1:10" x14ac:dyDescent="0.35">
      <c r="A37" s="290"/>
      <c r="B37" s="5" t="s">
        <v>23</v>
      </c>
      <c r="C37" s="32"/>
      <c r="D37" s="32"/>
      <c r="E37" s="32"/>
      <c r="F37" s="32"/>
      <c r="G37" s="32"/>
      <c r="H37" s="32"/>
      <c r="I37" s="290"/>
      <c r="J37" s="290"/>
    </row>
    <row r="38" spans="1:10" ht="43.5" x14ac:dyDescent="0.35">
      <c r="A38" s="32" t="s">
        <v>13</v>
      </c>
      <c r="B38" s="294"/>
      <c r="C38" s="295"/>
      <c r="D38" s="295"/>
      <c r="E38" s="295"/>
      <c r="F38" s="295"/>
      <c r="G38" s="295"/>
      <c r="H38" s="295"/>
      <c r="I38" s="295"/>
      <c r="J38" s="296"/>
    </row>
  </sheetData>
  <mergeCells count="22">
    <mergeCell ref="A36:A37"/>
    <mergeCell ref="C36:J36"/>
    <mergeCell ref="I37:J37"/>
    <mergeCell ref="B38:J38"/>
    <mergeCell ref="I31:J31"/>
    <mergeCell ref="A32:A35"/>
    <mergeCell ref="C32:J32"/>
    <mergeCell ref="C33:J33"/>
    <mergeCell ref="C34:J34"/>
    <mergeCell ref="I35:J35"/>
    <mergeCell ref="I30:J30"/>
    <mergeCell ref="A1:M1"/>
    <mergeCell ref="A2:A3"/>
    <mergeCell ref="B2:M2"/>
    <mergeCell ref="B21:M21"/>
    <mergeCell ref="B22:M22"/>
    <mergeCell ref="A25:J25"/>
    <mergeCell ref="A26:J26"/>
    <mergeCell ref="A27:B27"/>
    <mergeCell ref="I27:J27"/>
    <mergeCell ref="I28:J28"/>
    <mergeCell ref="I29:J29"/>
  </mergeCells>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workbookViewId="0">
      <selection activeCell="C36" sqref="C36:J36"/>
    </sheetView>
  </sheetViews>
  <sheetFormatPr defaultRowHeight="14.5" x14ac:dyDescent="0.35"/>
  <cols>
    <col min="1" max="1" width="25.7265625" customWidth="1"/>
    <col min="2" max="3" width="9.1796875" customWidth="1"/>
    <col min="13" max="13" width="19.7265625" customWidth="1"/>
    <col min="15" max="15" width="19.81640625" customWidth="1"/>
    <col min="16" max="16" width="17.54296875" customWidth="1"/>
  </cols>
  <sheetData>
    <row r="1" spans="1:16" x14ac:dyDescent="0.35">
      <c r="A1" s="289" t="s">
        <v>0</v>
      </c>
      <c r="B1" s="289"/>
      <c r="C1" s="289"/>
      <c r="D1" s="289"/>
      <c r="E1" s="289"/>
      <c r="F1" s="289"/>
      <c r="G1" s="289"/>
      <c r="H1" s="289"/>
      <c r="I1" s="289"/>
      <c r="J1" s="289"/>
      <c r="K1" s="289"/>
      <c r="L1" s="289"/>
      <c r="M1" s="289"/>
    </row>
    <row r="2" spans="1:16" x14ac:dyDescent="0.35">
      <c r="A2" s="290" t="s">
        <v>1</v>
      </c>
      <c r="B2" s="291" t="s">
        <v>2</v>
      </c>
      <c r="C2" s="291"/>
      <c r="D2" s="291"/>
      <c r="E2" s="291"/>
      <c r="F2" s="291"/>
      <c r="G2" s="291"/>
      <c r="H2" s="291"/>
      <c r="I2" s="291"/>
      <c r="J2" s="291"/>
      <c r="K2" s="291"/>
      <c r="L2" s="291"/>
      <c r="M2" s="291"/>
    </row>
    <row r="3" spans="1:16" x14ac:dyDescent="0.35">
      <c r="A3" s="290"/>
      <c r="B3" s="1">
        <v>0</v>
      </c>
      <c r="C3" s="1">
        <v>1</v>
      </c>
      <c r="D3" s="1">
        <v>2</v>
      </c>
      <c r="E3" s="1">
        <v>3</v>
      </c>
      <c r="F3" s="1">
        <v>4</v>
      </c>
      <c r="G3" s="1">
        <v>5</v>
      </c>
      <c r="H3" s="1">
        <v>6</v>
      </c>
      <c r="I3" s="1">
        <v>7</v>
      </c>
      <c r="J3" s="1">
        <v>8</v>
      </c>
      <c r="K3" s="1">
        <v>9</v>
      </c>
      <c r="L3" s="1">
        <v>10</v>
      </c>
      <c r="M3" s="2" t="s">
        <v>3</v>
      </c>
    </row>
    <row r="4" spans="1:16" ht="31.5" customHeight="1" x14ac:dyDescent="0.35">
      <c r="A4" s="3" t="s">
        <v>4</v>
      </c>
      <c r="B4" s="63">
        <f>SUM(B5:B7)</f>
        <v>0</v>
      </c>
      <c r="C4" s="63">
        <v>0</v>
      </c>
      <c r="D4" s="63">
        <v>0</v>
      </c>
      <c r="E4" s="63">
        <v>0</v>
      </c>
      <c r="F4" s="63">
        <v>0</v>
      </c>
      <c r="G4" s="63">
        <v>0</v>
      </c>
      <c r="H4" s="63">
        <v>0</v>
      </c>
      <c r="I4" s="63">
        <v>0</v>
      </c>
      <c r="J4" s="63">
        <v>0</v>
      </c>
      <c r="K4" s="63">
        <v>0</v>
      </c>
      <c r="L4" s="63">
        <v>0</v>
      </c>
      <c r="M4" s="63">
        <f>SUM(B4:L4)</f>
        <v>0</v>
      </c>
    </row>
    <row r="5" spans="1:16" ht="23.25" customHeight="1" x14ac:dyDescent="0.35">
      <c r="A5" s="5" t="s">
        <v>5</v>
      </c>
      <c r="B5" s="63">
        <v>0</v>
      </c>
      <c r="C5" s="63">
        <v>0</v>
      </c>
      <c r="D5" s="63">
        <v>0</v>
      </c>
      <c r="E5" s="63">
        <v>0</v>
      </c>
      <c r="F5" s="63">
        <v>0</v>
      </c>
      <c r="G5" s="63">
        <v>0</v>
      </c>
      <c r="H5" s="63">
        <v>0</v>
      </c>
      <c r="I5" s="63">
        <v>0</v>
      </c>
      <c r="J5" s="63">
        <v>0</v>
      </c>
      <c r="K5" s="63">
        <v>0</v>
      </c>
      <c r="L5" s="63">
        <v>0</v>
      </c>
      <c r="M5" s="63">
        <f t="shared" ref="M5:M20" si="0">SUM(B5:L5)</f>
        <v>0</v>
      </c>
    </row>
    <row r="6" spans="1:16" x14ac:dyDescent="0.35">
      <c r="A6" s="5" t="s">
        <v>6</v>
      </c>
      <c r="B6" s="63">
        <v>0</v>
      </c>
      <c r="C6" s="63">
        <v>0</v>
      </c>
      <c r="D6" s="63">
        <v>0</v>
      </c>
      <c r="E6" s="63">
        <v>0</v>
      </c>
      <c r="F6" s="63">
        <v>0</v>
      </c>
      <c r="G6" s="63">
        <v>0</v>
      </c>
      <c r="H6" s="63">
        <v>0</v>
      </c>
      <c r="I6" s="63">
        <v>0</v>
      </c>
      <c r="J6" s="63">
        <v>0</v>
      </c>
      <c r="K6" s="63">
        <v>0</v>
      </c>
      <c r="L6" s="63">
        <v>0</v>
      </c>
      <c r="M6" s="63">
        <f t="shared" si="0"/>
        <v>0</v>
      </c>
    </row>
    <row r="7" spans="1:16" ht="51" customHeight="1" x14ac:dyDescent="0.35">
      <c r="A7" s="5" t="s">
        <v>7</v>
      </c>
      <c r="B7" s="63">
        <v>0</v>
      </c>
      <c r="C7" s="63">
        <v>0</v>
      </c>
      <c r="D7" s="63">
        <v>0</v>
      </c>
      <c r="E7" s="63">
        <v>0</v>
      </c>
      <c r="F7" s="63">
        <v>0</v>
      </c>
      <c r="G7" s="63">
        <v>0</v>
      </c>
      <c r="H7" s="63">
        <v>0</v>
      </c>
      <c r="I7" s="63">
        <v>0</v>
      </c>
      <c r="J7" s="63">
        <v>0</v>
      </c>
      <c r="K7" s="63">
        <v>0</v>
      </c>
      <c r="L7" s="63">
        <v>0</v>
      </c>
      <c r="M7" s="63">
        <f t="shared" si="0"/>
        <v>0</v>
      </c>
    </row>
    <row r="8" spans="1:16" ht="32.25" customHeight="1" x14ac:dyDescent="0.35">
      <c r="A8" s="3" t="s">
        <v>8</v>
      </c>
      <c r="B8" s="39">
        <f>SUM(B9:B11)</f>
        <v>0.246</v>
      </c>
      <c r="C8" s="39">
        <f t="shared" ref="C8:L8" si="1">SUM(C9:C11)</f>
        <v>1.1479999999999999</v>
      </c>
      <c r="D8" s="39">
        <f t="shared" si="1"/>
        <v>1.137</v>
      </c>
      <c r="E8" s="39">
        <f t="shared" si="1"/>
        <v>0.54</v>
      </c>
      <c r="F8" s="39">
        <f t="shared" si="1"/>
        <v>0.54</v>
      </c>
      <c r="G8" s="39">
        <f t="shared" si="1"/>
        <v>0.54</v>
      </c>
      <c r="H8" s="39">
        <f t="shared" si="1"/>
        <v>0.54</v>
      </c>
      <c r="I8" s="39">
        <f t="shared" si="1"/>
        <v>0.54</v>
      </c>
      <c r="J8" s="39">
        <f t="shared" si="1"/>
        <v>0.54</v>
      </c>
      <c r="K8" s="39">
        <f t="shared" si="1"/>
        <v>0.54</v>
      </c>
      <c r="L8" s="39">
        <f t="shared" si="1"/>
        <v>0.54</v>
      </c>
      <c r="M8" s="63">
        <f>SUM(B8:L8)</f>
        <v>6.851</v>
      </c>
    </row>
    <row r="9" spans="1:16" ht="18" customHeight="1" thickBot="1" x14ac:dyDescent="0.4">
      <c r="A9" s="5" t="s">
        <v>5</v>
      </c>
      <c r="B9" s="39">
        <v>0.246</v>
      </c>
      <c r="C9" s="39">
        <v>1.1479999999999999</v>
      </c>
      <c r="D9" s="39">
        <v>1.137</v>
      </c>
      <c r="E9" s="39">
        <v>0.54</v>
      </c>
      <c r="F9" s="63">
        <v>0.54</v>
      </c>
      <c r="G9" s="63">
        <v>0.54</v>
      </c>
      <c r="H9" s="63">
        <v>0.54</v>
      </c>
      <c r="I9" s="63">
        <v>0.54</v>
      </c>
      <c r="J9" s="63">
        <v>0.54</v>
      </c>
      <c r="K9" s="63">
        <v>0.54</v>
      </c>
      <c r="L9" s="63">
        <v>0.54</v>
      </c>
      <c r="M9" s="63">
        <f t="shared" si="0"/>
        <v>6.851</v>
      </c>
    </row>
    <row r="10" spans="1:16" ht="15" thickBot="1" x14ac:dyDescent="0.4">
      <c r="A10" s="5" t="s">
        <v>6</v>
      </c>
      <c r="B10" s="39">
        <v>0</v>
      </c>
      <c r="C10" s="39">
        <v>0</v>
      </c>
      <c r="D10" s="39">
        <v>0</v>
      </c>
      <c r="E10" s="39">
        <v>0</v>
      </c>
      <c r="F10" s="39">
        <v>0</v>
      </c>
      <c r="G10" s="39">
        <v>0</v>
      </c>
      <c r="H10" s="39">
        <v>0</v>
      </c>
      <c r="I10" s="39">
        <v>0</v>
      </c>
      <c r="J10" s="39">
        <v>0</v>
      </c>
      <c r="K10" s="39">
        <v>0</v>
      </c>
      <c r="L10" s="39">
        <v>0</v>
      </c>
      <c r="M10" s="63">
        <f t="shared" si="0"/>
        <v>0</v>
      </c>
      <c r="O10" s="67" t="s">
        <v>260</v>
      </c>
      <c r="P10" s="68">
        <f>SUM(B8:D8)</f>
        <v>2.5309999999999997</v>
      </c>
    </row>
    <row r="11" spans="1:16" ht="42" customHeight="1" thickBot="1" x14ac:dyDescent="0.4">
      <c r="A11" s="5" t="s">
        <v>7</v>
      </c>
      <c r="B11" s="39">
        <v>0</v>
      </c>
      <c r="C11" s="39">
        <v>0</v>
      </c>
      <c r="D11" s="39">
        <v>0</v>
      </c>
      <c r="E11" s="39">
        <v>0</v>
      </c>
      <c r="F11" s="39">
        <v>0</v>
      </c>
      <c r="G11" s="39">
        <v>0</v>
      </c>
      <c r="H11" s="39">
        <v>0</v>
      </c>
      <c r="I11" s="39">
        <v>0</v>
      </c>
      <c r="J11" s="39">
        <v>0</v>
      </c>
      <c r="K11" s="39">
        <v>0</v>
      </c>
      <c r="L11" s="39">
        <v>0</v>
      </c>
      <c r="M11" s="63">
        <f t="shared" si="0"/>
        <v>0</v>
      </c>
      <c r="O11" s="67" t="s">
        <v>259</v>
      </c>
      <c r="P11" s="68">
        <f>M8-SUM(B8:D8)</f>
        <v>4.32</v>
      </c>
    </row>
    <row r="12" spans="1:16" x14ac:dyDescent="0.35">
      <c r="A12" s="3" t="s">
        <v>11</v>
      </c>
      <c r="B12" s="39">
        <f>SUM(B13:B15)</f>
        <v>-0.246</v>
      </c>
      <c r="C12" s="39">
        <f t="shared" ref="C12:L12" si="2">SUM(C13:C15)</f>
        <v>-1.1479999999999999</v>
      </c>
      <c r="D12" s="39">
        <f t="shared" si="2"/>
        <v>-1.137</v>
      </c>
      <c r="E12" s="39">
        <f t="shared" si="2"/>
        <v>-0.54</v>
      </c>
      <c r="F12" s="39">
        <f t="shared" si="2"/>
        <v>-0.54</v>
      </c>
      <c r="G12" s="39">
        <f t="shared" si="2"/>
        <v>-0.54</v>
      </c>
      <c r="H12" s="39">
        <f t="shared" si="2"/>
        <v>-0.54</v>
      </c>
      <c r="I12" s="39">
        <f t="shared" si="2"/>
        <v>-0.54</v>
      </c>
      <c r="J12" s="39">
        <f t="shared" si="2"/>
        <v>-0.54</v>
      </c>
      <c r="K12" s="39">
        <f t="shared" si="2"/>
        <v>-0.54</v>
      </c>
      <c r="L12" s="39">
        <f t="shared" si="2"/>
        <v>-0.54</v>
      </c>
      <c r="M12" s="63">
        <f t="shared" si="0"/>
        <v>-6.851</v>
      </c>
      <c r="P12" s="23">
        <f>SUM(P10:P11)</f>
        <v>6.851</v>
      </c>
    </row>
    <row r="13" spans="1:16" x14ac:dyDescent="0.35">
      <c r="A13" s="5" t="s">
        <v>5</v>
      </c>
      <c r="B13" s="63">
        <v>-0.246</v>
      </c>
      <c r="C13" s="63">
        <v>-1.1479999999999999</v>
      </c>
      <c r="D13" s="63">
        <v>-1.137</v>
      </c>
      <c r="E13" s="63">
        <v>-0.54</v>
      </c>
      <c r="F13" s="63">
        <v>-0.54</v>
      </c>
      <c r="G13" s="63">
        <v>-0.54</v>
      </c>
      <c r="H13" s="63">
        <v>-0.54</v>
      </c>
      <c r="I13" s="63">
        <v>-0.54</v>
      </c>
      <c r="J13" s="63">
        <v>-0.54</v>
      </c>
      <c r="K13" s="63">
        <v>-0.54</v>
      </c>
      <c r="L13" s="63">
        <v>-0.54</v>
      </c>
      <c r="M13" s="63">
        <f t="shared" si="0"/>
        <v>-6.851</v>
      </c>
    </row>
    <row r="14" spans="1:16" x14ac:dyDescent="0.35">
      <c r="A14" s="5" t="s">
        <v>6</v>
      </c>
      <c r="B14" s="39">
        <v>0</v>
      </c>
      <c r="C14" s="39">
        <v>0</v>
      </c>
      <c r="D14" s="39">
        <v>0</v>
      </c>
      <c r="E14" s="39">
        <v>0</v>
      </c>
      <c r="F14" s="39">
        <v>0</v>
      </c>
      <c r="G14" s="39">
        <v>0</v>
      </c>
      <c r="H14" s="39">
        <v>0</v>
      </c>
      <c r="I14" s="39">
        <v>0</v>
      </c>
      <c r="J14" s="39">
        <v>0</v>
      </c>
      <c r="K14" s="39">
        <v>0</v>
      </c>
      <c r="L14" s="39">
        <v>0</v>
      </c>
      <c r="M14" s="63">
        <f t="shared" si="0"/>
        <v>0</v>
      </c>
    </row>
    <row r="15" spans="1:16" ht="57.75" customHeight="1" x14ac:dyDescent="0.35">
      <c r="A15" s="5" t="s">
        <v>7</v>
      </c>
      <c r="B15" s="39">
        <v>0</v>
      </c>
      <c r="C15" s="39">
        <v>0</v>
      </c>
      <c r="D15" s="39">
        <v>0</v>
      </c>
      <c r="E15" s="39">
        <v>0</v>
      </c>
      <c r="F15" s="39">
        <v>0</v>
      </c>
      <c r="G15" s="39">
        <v>0</v>
      </c>
      <c r="H15" s="39">
        <v>0</v>
      </c>
      <c r="I15" s="39">
        <v>0</v>
      </c>
      <c r="J15" s="39">
        <v>0</v>
      </c>
      <c r="K15" s="39">
        <v>0</v>
      </c>
      <c r="L15" s="39">
        <v>0</v>
      </c>
      <c r="M15" s="63">
        <f t="shared" si="0"/>
        <v>0</v>
      </c>
    </row>
    <row r="16" spans="1:16" ht="43.5" x14ac:dyDescent="0.35">
      <c r="A16" s="3" t="s">
        <v>9</v>
      </c>
      <c r="B16" s="39">
        <v>1.3540000000000001</v>
      </c>
      <c r="C16" s="39">
        <v>6.3230000000000004</v>
      </c>
      <c r="D16" s="39">
        <v>6.2619999999999996</v>
      </c>
      <c r="E16" s="39">
        <v>0</v>
      </c>
      <c r="F16" s="39">
        <v>0</v>
      </c>
      <c r="G16" s="39">
        <v>0</v>
      </c>
      <c r="H16" s="39">
        <v>0</v>
      </c>
      <c r="I16" s="39">
        <v>0</v>
      </c>
      <c r="J16" s="39">
        <v>0</v>
      </c>
      <c r="K16" s="39">
        <v>0</v>
      </c>
      <c r="L16" s="39">
        <v>0</v>
      </c>
      <c r="M16" s="63">
        <f t="shared" si="0"/>
        <v>13.939</v>
      </c>
    </row>
    <row r="17" spans="1:13" ht="29" x14ac:dyDescent="0.35">
      <c r="A17" s="3" t="s">
        <v>10</v>
      </c>
      <c r="B17" s="39">
        <f>SUM(B18:B20)</f>
        <v>0</v>
      </c>
      <c r="C17" s="63">
        <f t="shared" ref="C17:L17" si="3">SUM(C18:C20)</f>
        <v>0</v>
      </c>
      <c r="D17" s="63">
        <f t="shared" si="3"/>
        <v>0</v>
      </c>
      <c r="E17" s="63">
        <f t="shared" si="3"/>
        <v>0</v>
      </c>
      <c r="F17" s="63">
        <f t="shared" si="3"/>
        <v>0</v>
      </c>
      <c r="G17" s="63">
        <f t="shared" si="3"/>
        <v>0</v>
      </c>
      <c r="H17" s="63">
        <f t="shared" si="3"/>
        <v>0</v>
      </c>
      <c r="I17" s="63">
        <f t="shared" si="3"/>
        <v>0</v>
      </c>
      <c r="J17" s="63">
        <f t="shared" si="3"/>
        <v>0</v>
      </c>
      <c r="K17" s="63">
        <f t="shared" si="3"/>
        <v>0</v>
      </c>
      <c r="L17" s="63">
        <f t="shared" si="3"/>
        <v>0</v>
      </c>
      <c r="M17" s="63">
        <f t="shared" si="0"/>
        <v>0</v>
      </c>
    </row>
    <row r="18" spans="1:13" x14ac:dyDescent="0.35">
      <c r="A18" s="5" t="s">
        <v>5</v>
      </c>
      <c r="B18" s="39">
        <v>0</v>
      </c>
      <c r="C18" s="39">
        <v>0</v>
      </c>
      <c r="D18" s="39">
        <v>0</v>
      </c>
      <c r="E18" s="39">
        <v>0</v>
      </c>
      <c r="F18" s="39">
        <v>0</v>
      </c>
      <c r="G18" s="39">
        <v>0</v>
      </c>
      <c r="H18" s="39">
        <v>0</v>
      </c>
      <c r="I18" s="39">
        <v>0</v>
      </c>
      <c r="J18" s="39">
        <v>0</v>
      </c>
      <c r="K18" s="39">
        <v>0</v>
      </c>
      <c r="L18" s="39">
        <v>0</v>
      </c>
      <c r="M18" s="63">
        <f t="shared" si="0"/>
        <v>0</v>
      </c>
    </row>
    <row r="19" spans="1:13" x14ac:dyDescent="0.35">
      <c r="A19" s="5" t="s">
        <v>6</v>
      </c>
      <c r="B19" s="39">
        <v>0</v>
      </c>
      <c r="C19" s="39">
        <v>0</v>
      </c>
      <c r="D19" s="39">
        <v>0</v>
      </c>
      <c r="E19" s="39">
        <v>0</v>
      </c>
      <c r="F19" s="39">
        <v>0</v>
      </c>
      <c r="G19" s="39">
        <v>0</v>
      </c>
      <c r="H19" s="39">
        <v>0</v>
      </c>
      <c r="I19" s="39">
        <v>0</v>
      </c>
      <c r="J19" s="39">
        <v>0</v>
      </c>
      <c r="K19" s="39">
        <v>0</v>
      </c>
      <c r="L19" s="39">
        <v>0</v>
      </c>
      <c r="M19" s="63">
        <f t="shared" si="0"/>
        <v>0</v>
      </c>
    </row>
    <row r="20" spans="1:13" ht="29" x14ac:dyDescent="0.35">
      <c r="A20" s="5" t="s">
        <v>7</v>
      </c>
      <c r="B20" s="39">
        <v>0</v>
      </c>
      <c r="C20" s="39">
        <v>0</v>
      </c>
      <c r="D20" s="39">
        <v>0</v>
      </c>
      <c r="E20" s="39">
        <v>0</v>
      </c>
      <c r="F20" s="39">
        <v>0</v>
      </c>
      <c r="G20" s="39">
        <v>0</v>
      </c>
      <c r="H20" s="39">
        <v>0</v>
      </c>
      <c r="I20" s="39">
        <v>0</v>
      </c>
      <c r="J20" s="39">
        <v>0</v>
      </c>
      <c r="K20" s="39">
        <v>0</v>
      </c>
      <c r="L20" s="39">
        <v>0</v>
      </c>
      <c r="M20" s="63">
        <f t="shared" si="0"/>
        <v>0</v>
      </c>
    </row>
    <row r="21" spans="1:13" ht="119.25" customHeight="1" x14ac:dyDescent="0.35">
      <c r="A21" s="5" t="s">
        <v>12</v>
      </c>
      <c r="B21" s="290" t="s">
        <v>257</v>
      </c>
      <c r="C21" s="290"/>
      <c r="D21" s="290"/>
      <c r="E21" s="290"/>
      <c r="F21" s="290"/>
      <c r="G21" s="290"/>
      <c r="H21" s="290"/>
      <c r="I21" s="290"/>
      <c r="J21" s="290"/>
      <c r="K21" s="290"/>
      <c r="L21" s="290"/>
      <c r="M21" s="290"/>
    </row>
    <row r="22" spans="1:13" ht="90" customHeight="1" x14ac:dyDescent="0.35">
      <c r="A22" s="5" t="s">
        <v>13</v>
      </c>
      <c r="B22" s="290" t="s">
        <v>258</v>
      </c>
      <c r="C22" s="290"/>
      <c r="D22" s="290"/>
      <c r="E22" s="290"/>
      <c r="F22" s="290"/>
      <c r="G22" s="290"/>
      <c r="H22" s="290"/>
      <c r="I22" s="290"/>
      <c r="J22" s="290"/>
      <c r="K22" s="290"/>
      <c r="L22" s="290"/>
      <c r="M22" s="290"/>
    </row>
    <row r="25" spans="1:13" x14ac:dyDescent="0.35">
      <c r="A25" s="289" t="s">
        <v>14</v>
      </c>
      <c r="B25" s="289"/>
      <c r="C25" s="289"/>
      <c r="D25" s="289"/>
      <c r="E25" s="289"/>
      <c r="F25" s="289"/>
      <c r="G25" s="289"/>
      <c r="H25" s="289"/>
      <c r="I25" s="289"/>
      <c r="J25" s="289"/>
    </row>
    <row r="26" spans="1:13" x14ac:dyDescent="0.35">
      <c r="A26" s="291" t="s">
        <v>15</v>
      </c>
      <c r="B26" s="291"/>
      <c r="C26" s="291"/>
      <c r="D26" s="291"/>
      <c r="E26" s="291"/>
      <c r="F26" s="291"/>
      <c r="G26" s="291"/>
      <c r="H26" s="291"/>
      <c r="I26" s="291"/>
      <c r="J26" s="291"/>
    </row>
    <row r="27" spans="1:13" x14ac:dyDescent="0.35">
      <c r="A27" s="290" t="s">
        <v>16</v>
      </c>
      <c r="B27" s="290"/>
      <c r="C27" s="6">
        <v>0</v>
      </c>
      <c r="D27" s="5">
        <v>1</v>
      </c>
      <c r="E27" s="5">
        <v>2</v>
      </c>
      <c r="F27" s="5">
        <v>3</v>
      </c>
      <c r="G27" s="5">
        <v>5</v>
      </c>
      <c r="H27" s="5">
        <v>10</v>
      </c>
      <c r="I27" s="292" t="s">
        <v>3</v>
      </c>
      <c r="J27" s="292"/>
    </row>
    <row r="28" spans="1:13" ht="43.5" x14ac:dyDescent="0.35">
      <c r="A28" s="37" t="s">
        <v>17</v>
      </c>
      <c r="B28" s="5" t="s">
        <v>20</v>
      </c>
      <c r="C28" s="37"/>
      <c r="D28" s="37"/>
      <c r="E28" s="37"/>
      <c r="F28" s="37"/>
      <c r="G28" s="37"/>
      <c r="H28" s="37"/>
      <c r="I28" s="290"/>
      <c r="J28" s="290"/>
    </row>
    <row r="29" spans="1:13" ht="87" x14ac:dyDescent="0.35">
      <c r="A29" s="37" t="s">
        <v>18</v>
      </c>
      <c r="B29" s="5" t="s">
        <v>21</v>
      </c>
      <c r="C29" s="37"/>
      <c r="D29" s="37"/>
      <c r="E29" s="37"/>
      <c r="F29" s="37"/>
      <c r="G29" s="37"/>
      <c r="H29" s="37"/>
      <c r="I29" s="294"/>
      <c r="J29" s="296"/>
    </row>
    <row r="30" spans="1:13" ht="87" x14ac:dyDescent="0.35">
      <c r="A30" s="37" t="s">
        <v>19</v>
      </c>
      <c r="B30" s="7" t="s">
        <v>22</v>
      </c>
      <c r="C30" s="37"/>
      <c r="D30" s="37"/>
      <c r="E30" s="37"/>
      <c r="F30" s="37"/>
      <c r="G30" s="37"/>
      <c r="H30" s="37"/>
      <c r="I30" s="290"/>
      <c r="J30" s="290"/>
    </row>
    <row r="31" spans="1:13" ht="29" x14ac:dyDescent="0.35">
      <c r="A31" s="8"/>
      <c r="B31" s="5" t="s">
        <v>23</v>
      </c>
      <c r="C31" s="37"/>
      <c r="D31" s="37"/>
      <c r="E31" s="37"/>
      <c r="F31" s="37"/>
      <c r="G31" s="37"/>
      <c r="H31" s="37"/>
      <c r="I31" s="290"/>
      <c r="J31" s="290"/>
    </row>
    <row r="32" spans="1:13" ht="43.5" x14ac:dyDescent="0.35">
      <c r="A32" s="290" t="s">
        <v>24</v>
      </c>
      <c r="B32" s="5" t="s">
        <v>20</v>
      </c>
      <c r="C32" s="290"/>
      <c r="D32" s="290"/>
      <c r="E32" s="290"/>
      <c r="F32" s="290"/>
      <c r="G32" s="290"/>
      <c r="H32" s="290"/>
      <c r="I32" s="290"/>
      <c r="J32" s="290"/>
    </row>
    <row r="33" spans="1:10" ht="87" x14ac:dyDescent="0.35">
      <c r="A33" s="290"/>
      <c r="B33" s="5" t="s">
        <v>21</v>
      </c>
      <c r="C33" s="290"/>
      <c r="D33" s="290"/>
      <c r="E33" s="290"/>
      <c r="F33" s="290"/>
      <c r="G33" s="290"/>
      <c r="H33" s="290"/>
      <c r="I33" s="290"/>
      <c r="J33" s="290"/>
    </row>
    <row r="34" spans="1:10" ht="87" x14ac:dyDescent="0.35">
      <c r="A34" s="290"/>
      <c r="B34" s="7" t="s">
        <v>25</v>
      </c>
      <c r="C34" s="290"/>
      <c r="D34" s="290"/>
      <c r="E34" s="290"/>
      <c r="F34" s="290"/>
      <c r="G34" s="290"/>
      <c r="H34" s="290"/>
      <c r="I34" s="290"/>
      <c r="J34" s="290"/>
    </row>
    <row r="35" spans="1:10" ht="29" x14ac:dyDescent="0.35">
      <c r="A35" s="290"/>
      <c r="B35" s="5" t="s">
        <v>23</v>
      </c>
      <c r="C35" s="37"/>
      <c r="D35" s="37"/>
      <c r="E35" s="37"/>
      <c r="F35" s="37"/>
      <c r="G35" s="37"/>
      <c r="H35" s="37"/>
      <c r="I35" s="290"/>
      <c r="J35" s="290"/>
    </row>
    <row r="36" spans="1:10" ht="87" x14ac:dyDescent="0.35">
      <c r="A36" s="290" t="s">
        <v>26</v>
      </c>
      <c r="B36" s="5" t="s">
        <v>22</v>
      </c>
      <c r="C36" s="294"/>
      <c r="D36" s="295"/>
      <c r="E36" s="295"/>
      <c r="F36" s="295"/>
      <c r="G36" s="295"/>
      <c r="H36" s="295"/>
      <c r="I36" s="295"/>
      <c r="J36" s="296"/>
    </row>
    <row r="37" spans="1:10" ht="29" x14ac:dyDescent="0.35">
      <c r="A37" s="290"/>
      <c r="B37" s="5" t="s">
        <v>23</v>
      </c>
      <c r="C37" s="37"/>
      <c r="D37" s="37"/>
      <c r="E37" s="37"/>
      <c r="F37" s="37"/>
      <c r="G37" s="37"/>
      <c r="H37" s="37"/>
      <c r="I37" s="290"/>
      <c r="J37" s="290"/>
    </row>
    <row r="38" spans="1:10" ht="43.5" x14ac:dyDescent="0.35">
      <c r="A38" s="37" t="s">
        <v>13</v>
      </c>
      <c r="B38" s="294"/>
      <c r="C38" s="295"/>
      <c r="D38" s="295"/>
      <c r="E38" s="295"/>
      <c r="F38" s="295"/>
      <c r="G38" s="295"/>
      <c r="H38" s="295"/>
      <c r="I38" s="295"/>
      <c r="J38" s="296"/>
    </row>
  </sheetData>
  <mergeCells count="22">
    <mergeCell ref="I30:J30"/>
    <mergeCell ref="A1:M1"/>
    <mergeCell ref="A2:A3"/>
    <mergeCell ref="B2:M2"/>
    <mergeCell ref="B21:M21"/>
    <mergeCell ref="B22:M22"/>
    <mergeCell ref="A25:J25"/>
    <mergeCell ref="A26:J26"/>
    <mergeCell ref="A27:B27"/>
    <mergeCell ref="I27:J27"/>
    <mergeCell ref="I28:J28"/>
    <mergeCell ref="I29:J29"/>
    <mergeCell ref="A36:A37"/>
    <mergeCell ref="C36:J36"/>
    <mergeCell ref="I37:J37"/>
    <mergeCell ref="B38:J38"/>
    <mergeCell ref="I31:J31"/>
    <mergeCell ref="A32:A35"/>
    <mergeCell ref="C32:J32"/>
    <mergeCell ref="C33:J33"/>
    <mergeCell ref="C34:J34"/>
    <mergeCell ref="I35:J35"/>
  </mergeCells>
  <pageMargins left="0.7" right="0.7" top="0.75" bottom="0.75"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38"/>
  <sheetViews>
    <sheetView topLeftCell="A10" workbookViewId="0">
      <selection activeCell="O21" sqref="O21"/>
    </sheetView>
  </sheetViews>
  <sheetFormatPr defaultRowHeight="14.5" x14ac:dyDescent="0.35"/>
  <cols>
    <col min="1" max="1" width="33.7265625" customWidth="1"/>
  </cols>
  <sheetData>
    <row r="1" spans="1:16" x14ac:dyDescent="0.35">
      <c r="A1" s="289"/>
      <c r="B1" s="289"/>
      <c r="C1" s="289"/>
      <c r="D1" s="289"/>
      <c r="E1" s="289"/>
      <c r="F1" s="289"/>
      <c r="G1" s="289"/>
      <c r="H1" s="289"/>
      <c r="I1" s="289"/>
      <c r="J1" s="289"/>
      <c r="K1" s="289"/>
      <c r="L1" s="289"/>
      <c r="M1" s="289"/>
    </row>
    <row r="2" spans="1:16" x14ac:dyDescent="0.35">
      <c r="A2" s="290" t="s">
        <v>1</v>
      </c>
      <c r="B2" s="291" t="s">
        <v>2</v>
      </c>
      <c r="C2" s="291"/>
      <c r="D2" s="291"/>
      <c r="E2" s="291"/>
      <c r="F2" s="291"/>
      <c r="G2" s="291"/>
      <c r="H2" s="291"/>
      <c r="I2" s="291"/>
      <c r="J2" s="291"/>
      <c r="K2" s="291"/>
      <c r="L2" s="291"/>
      <c r="M2" s="291"/>
    </row>
    <row r="3" spans="1:16" ht="29" x14ac:dyDescent="0.35">
      <c r="A3" s="290"/>
      <c r="B3" s="1">
        <v>0</v>
      </c>
      <c r="C3" s="1">
        <v>1</v>
      </c>
      <c r="D3" s="1">
        <v>2</v>
      </c>
      <c r="E3" s="1">
        <v>3</v>
      </c>
      <c r="F3" s="1">
        <v>4</v>
      </c>
      <c r="G3" s="1">
        <v>5</v>
      </c>
      <c r="H3" s="1">
        <v>6</v>
      </c>
      <c r="I3" s="1">
        <v>7</v>
      </c>
      <c r="J3" s="1">
        <v>8</v>
      </c>
      <c r="K3" s="1">
        <v>9</v>
      </c>
      <c r="L3" s="1">
        <v>10</v>
      </c>
      <c r="M3" s="2" t="s">
        <v>3</v>
      </c>
    </row>
    <row r="4" spans="1:16" x14ac:dyDescent="0.35">
      <c r="A4" s="3" t="s">
        <v>4</v>
      </c>
      <c r="B4" s="169">
        <f>SUM(B5:B7)</f>
        <v>0</v>
      </c>
      <c r="C4" s="169">
        <f t="shared" ref="C4:L4" si="0">SUM(C5:C7)</f>
        <v>0</v>
      </c>
      <c r="D4" s="169">
        <f t="shared" si="0"/>
        <v>0</v>
      </c>
      <c r="E4" s="169">
        <f t="shared" si="0"/>
        <v>0</v>
      </c>
      <c r="F4" s="169">
        <f t="shared" si="0"/>
        <v>0</v>
      </c>
      <c r="G4" s="169">
        <f t="shared" si="0"/>
        <v>0</v>
      </c>
      <c r="H4" s="169">
        <f t="shared" si="0"/>
        <v>0</v>
      </c>
      <c r="I4" s="169">
        <f t="shared" si="0"/>
        <v>0</v>
      </c>
      <c r="J4" s="169">
        <f t="shared" si="0"/>
        <v>0</v>
      </c>
      <c r="K4" s="169">
        <f t="shared" si="0"/>
        <v>0</v>
      </c>
      <c r="L4" s="169">
        <f t="shared" si="0"/>
        <v>0</v>
      </c>
      <c r="M4" s="169">
        <f>SUM(B4:L4)</f>
        <v>0</v>
      </c>
    </row>
    <row r="5" spans="1:16" x14ac:dyDescent="0.35">
      <c r="A5" s="5" t="s">
        <v>5</v>
      </c>
      <c r="B5" s="169">
        <v>0</v>
      </c>
      <c r="C5" s="169">
        <v>0</v>
      </c>
      <c r="D5" s="169">
        <v>0</v>
      </c>
      <c r="E5" s="169">
        <v>0</v>
      </c>
      <c r="F5" s="169">
        <v>0</v>
      </c>
      <c r="G5" s="169">
        <v>0</v>
      </c>
      <c r="H5" s="169">
        <v>0</v>
      </c>
      <c r="I5" s="169">
        <v>0</v>
      </c>
      <c r="J5" s="169">
        <v>0</v>
      </c>
      <c r="K5" s="169">
        <v>0</v>
      </c>
      <c r="L5" s="169">
        <v>0</v>
      </c>
      <c r="M5" s="169">
        <f t="shared" ref="M5:M20" si="1">SUM(B5:L5)</f>
        <v>0</v>
      </c>
    </row>
    <row r="6" spans="1:16" x14ac:dyDescent="0.35">
      <c r="A6" s="5" t="s">
        <v>6</v>
      </c>
      <c r="B6" s="169">
        <v>0</v>
      </c>
      <c r="C6" s="169">
        <v>0</v>
      </c>
      <c r="D6" s="169">
        <v>0</v>
      </c>
      <c r="E6" s="169">
        <v>0</v>
      </c>
      <c r="F6" s="169">
        <v>0</v>
      </c>
      <c r="G6" s="169">
        <v>0</v>
      </c>
      <c r="H6" s="169">
        <v>0</v>
      </c>
      <c r="I6" s="169">
        <v>0</v>
      </c>
      <c r="J6" s="169">
        <v>0</v>
      </c>
      <c r="K6" s="169">
        <v>0</v>
      </c>
      <c r="L6" s="169">
        <v>0</v>
      </c>
      <c r="M6" s="169">
        <f t="shared" si="1"/>
        <v>0</v>
      </c>
    </row>
    <row r="7" spans="1:16" x14ac:dyDescent="0.35">
      <c r="A7" s="5" t="s">
        <v>7</v>
      </c>
      <c r="B7" s="169">
        <v>0</v>
      </c>
      <c r="C7" s="169">
        <v>0</v>
      </c>
      <c r="D7" s="169">
        <v>0</v>
      </c>
      <c r="E7" s="169">
        <v>0</v>
      </c>
      <c r="F7" s="169">
        <v>0</v>
      </c>
      <c r="G7" s="169">
        <v>0</v>
      </c>
      <c r="H7" s="169">
        <v>0</v>
      </c>
      <c r="I7" s="169">
        <v>0</v>
      </c>
      <c r="J7" s="169">
        <v>0</v>
      </c>
      <c r="K7" s="169">
        <v>0</v>
      </c>
      <c r="L7" s="169">
        <v>0</v>
      </c>
      <c r="M7" s="169">
        <f t="shared" si="1"/>
        <v>0</v>
      </c>
    </row>
    <row r="8" spans="1:16" x14ac:dyDescent="0.35">
      <c r="A8" s="3" t="s">
        <v>8</v>
      </c>
      <c r="B8" s="169">
        <f>SUM(B9:B11)</f>
        <v>1.7170000000000001</v>
      </c>
      <c r="C8" s="169">
        <f t="shared" ref="C8:L8" si="2">SUM(C9:C11)</f>
        <v>0.11799999999999999</v>
      </c>
      <c r="D8" s="169">
        <f t="shared" si="2"/>
        <v>0</v>
      </c>
      <c r="E8" s="169">
        <f t="shared" si="2"/>
        <v>0</v>
      </c>
      <c r="F8" s="169">
        <f t="shared" si="2"/>
        <v>0</v>
      </c>
      <c r="G8" s="169">
        <f t="shared" si="2"/>
        <v>0</v>
      </c>
      <c r="H8" s="169">
        <f t="shared" si="2"/>
        <v>0</v>
      </c>
      <c r="I8" s="169">
        <f t="shared" si="2"/>
        <v>0</v>
      </c>
      <c r="J8" s="169">
        <f t="shared" si="2"/>
        <v>0</v>
      </c>
      <c r="K8" s="169">
        <f t="shared" si="2"/>
        <v>0</v>
      </c>
      <c r="L8" s="169">
        <f t="shared" si="2"/>
        <v>0</v>
      </c>
      <c r="M8" s="169">
        <f t="shared" si="1"/>
        <v>1.835</v>
      </c>
    </row>
    <row r="9" spans="1:16" x14ac:dyDescent="0.35">
      <c r="A9" s="5" t="s">
        <v>5</v>
      </c>
      <c r="B9" s="169">
        <v>1.7170000000000001</v>
      </c>
      <c r="C9" s="169">
        <v>0.11799999999999999</v>
      </c>
      <c r="D9" s="169">
        <v>0</v>
      </c>
      <c r="E9" s="169">
        <v>0</v>
      </c>
      <c r="F9" s="169">
        <v>0</v>
      </c>
      <c r="G9" s="169">
        <v>0</v>
      </c>
      <c r="H9" s="169">
        <v>0</v>
      </c>
      <c r="I9" s="169">
        <v>0</v>
      </c>
      <c r="J9" s="169">
        <v>0</v>
      </c>
      <c r="K9" s="169">
        <v>0</v>
      </c>
      <c r="L9" s="169">
        <v>0</v>
      </c>
      <c r="M9" s="169">
        <f t="shared" si="1"/>
        <v>1.835</v>
      </c>
    </row>
    <row r="10" spans="1:16" x14ac:dyDescent="0.35">
      <c r="A10" s="5" t="s">
        <v>6</v>
      </c>
      <c r="B10" s="169">
        <v>0</v>
      </c>
      <c r="C10" s="169">
        <v>0</v>
      </c>
      <c r="D10" s="169">
        <v>0</v>
      </c>
      <c r="E10" s="169">
        <v>0</v>
      </c>
      <c r="F10" s="169">
        <v>0</v>
      </c>
      <c r="G10" s="169">
        <v>0</v>
      </c>
      <c r="H10" s="169">
        <v>0</v>
      </c>
      <c r="I10" s="169">
        <v>0</v>
      </c>
      <c r="J10" s="169">
        <v>0</v>
      </c>
      <c r="K10" s="169">
        <v>0</v>
      </c>
      <c r="L10" s="169">
        <v>0</v>
      </c>
      <c r="M10" s="169">
        <f t="shared" si="1"/>
        <v>0</v>
      </c>
    </row>
    <row r="11" spans="1:16" x14ac:dyDescent="0.35">
      <c r="A11" s="5" t="s">
        <v>7</v>
      </c>
      <c r="B11" s="169">
        <v>0</v>
      </c>
      <c r="C11" s="169">
        <v>0</v>
      </c>
      <c r="D11" s="169">
        <v>0</v>
      </c>
      <c r="E11" s="169">
        <v>0</v>
      </c>
      <c r="F11" s="169">
        <v>0</v>
      </c>
      <c r="G11" s="169">
        <v>0</v>
      </c>
      <c r="H11" s="169">
        <v>0</v>
      </c>
      <c r="I11" s="169">
        <v>0</v>
      </c>
      <c r="J11" s="169">
        <v>0</v>
      </c>
      <c r="K11" s="169">
        <v>0</v>
      </c>
      <c r="L11" s="169">
        <v>0</v>
      </c>
      <c r="M11" s="169">
        <f t="shared" si="1"/>
        <v>0</v>
      </c>
    </row>
    <row r="12" spans="1:16" x14ac:dyDescent="0.35">
      <c r="A12" s="3" t="s">
        <v>11</v>
      </c>
      <c r="B12" s="169">
        <f>SUM(B13:B15)</f>
        <v>-1.7170000000000001</v>
      </c>
      <c r="C12" s="169">
        <f t="shared" ref="C12:L12" si="3">SUM(C13:C15)</f>
        <v>-0.11799999999999999</v>
      </c>
      <c r="D12" s="169">
        <f t="shared" si="3"/>
        <v>0</v>
      </c>
      <c r="E12" s="169">
        <f t="shared" si="3"/>
        <v>0</v>
      </c>
      <c r="F12" s="169">
        <f t="shared" si="3"/>
        <v>0</v>
      </c>
      <c r="G12" s="169">
        <f t="shared" si="3"/>
        <v>0</v>
      </c>
      <c r="H12" s="169">
        <f t="shared" si="3"/>
        <v>0</v>
      </c>
      <c r="I12" s="169">
        <f t="shared" si="3"/>
        <v>0</v>
      </c>
      <c r="J12" s="169">
        <f t="shared" si="3"/>
        <v>0</v>
      </c>
      <c r="K12" s="169">
        <f t="shared" si="3"/>
        <v>0</v>
      </c>
      <c r="L12" s="169">
        <f t="shared" si="3"/>
        <v>0</v>
      </c>
      <c r="M12" s="169">
        <f t="shared" si="1"/>
        <v>-1.835</v>
      </c>
    </row>
    <row r="13" spans="1:16" ht="15" thickBot="1" x14ac:dyDescent="0.4">
      <c r="A13" s="5" t="s">
        <v>5</v>
      </c>
      <c r="B13" s="169">
        <v>-1.7170000000000001</v>
      </c>
      <c r="C13" s="169">
        <v>-0.11799999999999999</v>
      </c>
      <c r="D13" s="169">
        <v>0</v>
      </c>
      <c r="E13" s="169">
        <v>0</v>
      </c>
      <c r="F13" s="169">
        <v>0</v>
      </c>
      <c r="G13" s="169">
        <v>0</v>
      </c>
      <c r="H13" s="169">
        <v>0</v>
      </c>
      <c r="I13" s="169">
        <v>0</v>
      </c>
      <c r="J13" s="169">
        <v>0</v>
      </c>
      <c r="K13" s="169">
        <v>0</v>
      </c>
      <c r="L13" s="169">
        <v>0</v>
      </c>
      <c r="M13" s="169">
        <f t="shared" si="1"/>
        <v>-1.835</v>
      </c>
    </row>
    <row r="14" spans="1:16" ht="15" thickBot="1" x14ac:dyDescent="0.4">
      <c r="A14" s="5" t="s">
        <v>6</v>
      </c>
      <c r="B14" s="169">
        <v>0</v>
      </c>
      <c r="C14" s="169">
        <v>0</v>
      </c>
      <c r="D14" s="169">
        <v>0</v>
      </c>
      <c r="E14" s="169">
        <v>0</v>
      </c>
      <c r="F14" s="169">
        <v>0</v>
      </c>
      <c r="G14" s="169">
        <v>0</v>
      </c>
      <c r="H14" s="169">
        <v>0</v>
      </c>
      <c r="I14" s="169">
        <v>0</v>
      </c>
      <c r="J14" s="169">
        <v>0</v>
      </c>
      <c r="K14" s="169">
        <v>0</v>
      </c>
      <c r="L14" s="169">
        <v>0</v>
      </c>
      <c r="M14" s="169">
        <f t="shared" si="1"/>
        <v>0</v>
      </c>
      <c r="O14" s="67" t="s">
        <v>679</v>
      </c>
      <c r="P14" s="68">
        <f>M12</f>
        <v>-1.835</v>
      </c>
    </row>
    <row r="15" spans="1:16" ht="15" thickBot="1" x14ac:dyDescent="0.4">
      <c r="A15" s="5" t="s">
        <v>7</v>
      </c>
      <c r="B15" s="169">
        <v>0</v>
      </c>
      <c r="C15" s="169">
        <v>0</v>
      </c>
      <c r="D15" s="169">
        <v>0</v>
      </c>
      <c r="E15" s="169">
        <v>0</v>
      </c>
      <c r="F15" s="169">
        <v>0</v>
      </c>
      <c r="G15" s="169">
        <v>0</v>
      </c>
      <c r="H15" s="169">
        <v>0</v>
      </c>
      <c r="I15" s="169">
        <v>0</v>
      </c>
      <c r="J15" s="169">
        <v>0</v>
      </c>
      <c r="K15" s="169">
        <v>0</v>
      </c>
      <c r="L15" s="169">
        <v>0</v>
      </c>
      <c r="M15" s="169">
        <f t="shared" si="1"/>
        <v>0</v>
      </c>
      <c r="O15" s="67"/>
      <c r="P15" s="74"/>
    </row>
    <row r="16" spans="1:16" ht="29" x14ac:dyDescent="0.35">
      <c r="A16" s="3" t="s">
        <v>9</v>
      </c>
      <c r="B16" s="169">
        <v>0</v>
      </c>
      <c r="C16" s="169">
        <v>0</v>
      </c>
      <c r="D16" s="169">
        <v>0</v>
      </c>
      <c r="E16" s="169">
        <v>0</v>
      </c>
      <c r="F16" s="169">
        <v>0</v>
      </c>
      <c r="G16" s="169">
        <v>0</v>
      </c>
      <c r="H16" s="169">
        <v>0</v>
      </c>
      <c r="I16" s="169">
        <v>0</v>
      </c>
      <c r="J16" s="169">
        <v>0</v>
      </c>
      <c r="K16" s="169">
        <v>0</v>
      </c>
      <c r="L16" s="169">
        <v>0</v>
      </c>
      <c r="M16" s="169">
        <f t="shared" si="1"/>
        <v>0</v>
      </c>
    </row>
    <row r="17" spans="1:13" x14ac:dyDescent="0.35">
      <c r="A17" s="3" t="s">
        <v>10</v>
      </c>
      <c r="B17" s="169">
        <f>SUM(B18:B20)</f>
        <v>0</v>
      </c>
      <c r="C17" s="169">
        <v>0</v>
      </c>
      <c r="D17" s="169">
        <v>0</v>
      </c>
      <c r="E17" s="169">
        <v>0</v>
      </c>
      <c r="F17" s="169">
        <v>0</v>
      </c>
      <c r="G17" s="169">
        <v>0</v>
      </c>
      <c r="H17" s="169">
        <v>0</v>
      </c>
      <c r="I17" s="169">
        <v>0</v>
      </c>
      <c r="J17" s="169">
        <v>0</v>
      </c>
      <c r="K17" s="169">
        <v>0</v>
      </c>
      <c r="L17" s="169">
        <v>0</v>
      </c>
      <c r="M17" s="169">
        <f t="shared" si="1"/>
        <v>0</v>
      </c>
    </row>
    <row r="18" spans="1:13" x14ac:dyDescent="0.35">
      <c r="A18" s="5" t="s">
        <v>5</v>
      </c>
      <c r="B18" s="169">
        <v>0</v>
      </c>
      <c r="C18" s="169">
        <v>0</v>
      </c>
      <c r="D18" s="169">
        <v>0</v>
      </c>
      <c r="E18" s="169">
        <v>0</v>
      </c>
      <c r="F18" s="169">
        <v>0</v>
      </c>
      <c r="G18" s="169">
        <v>0</v>
      </c>
      <c r="H18" s="169">
        <v>0</v>
      </c>
      <c r="I18" s="169">
        <v>0</v>
      </c>
      <c r="J18" s="169">
        <v>0</v>
      </c>
      <c r="K18" s="169">
        <v>0</v>
      </c>
      <c r="L18" s="169">
        <v>0</v>
      </c>
      <c r="M18" s="169">
        <f t="shared" si="1"/>
        <v>0</v>
      </c>
    </row>
    <row r="19" spans="1:13" x14ac:dyDescent="0.35">
      <c r="A19" s="5" t="s">
        <v>6</v>
      </c>
      <c r="B19" s="169">
        <v>0</v>
      </c>
      <c r="C19" s="169">
        <v>0</v>
      </c>
      <c r="D19" s="169">
        <v>0</v>
      </c>
      <c r="E19" s="169">
        <v>0</v>
      </c>
      <c r="F19" s="169">
        <v>0</v>
      </c>
      <c r="G19" s="169">
        <v>0</v>
      </c>
      <c r="H19" s="169">
        <v>0</v>
      </c>
      <c r="I19" s="169">
        <v>0</v>
      </c>
      <c r="J19" s="169">
        <v>0</v>
      </c>
      <c r="K19" s="169">
        <v>0</v>
      </c>
      <c r="L19" s="169">
        <v>0</v>
      </c>
      <c r="M19" s="169">
        <f t="shared" si="1"/>
        <v>0</v>
      </c>
    </row>
    <row r="20" spans="1:13" x14ac:dyDescent="0.35">
      <c r="A20" s="5" t="s">
        <v>7</v>
      </c>
      <c r="B20" s="169">
        <v>0</v>
      </c>
      <c r="C20" s="169">
        <v>0</v>
      </c>
      <c r="D20" s="169">
        <v>0</v>
      </c>
      <c r="E20" s="169">
        <v>0</v>
      </c>
      <c r="F20" s="169">
        <v>0</v>
      </c>
      <c r="G20" s="169">
        <v>0</v>
      </c>
      <c r="H20" s="169">
        <v>0</v>
      </c>
      <c r="I20" s="169">
        <v>0</v>
      </c>
      <c r="J20" s="169">
        <v>0</v>
      </c>
      <c r="K20" s="169">
        <v>0</v>
      </c>
      <c r="L20" s="169">
        <v>0</v>
      </c>
      <c r="M20" s="169">
        <f t="shared" si="1"/>
        <v>0</v>
      </c>
    </row>
    <row r="21" spans="1:13" x14ac:dyDescent="0.35">
      <c r="A21" s="5" t="s">
        <v>12</v>
      </c>
      <c r="B21" s="290" t="s">
        <v>629</v>
      </c>
      <c r="C21" s="290"/>
      <c r="D21" s="290"/>
      <c r="E21" s="290"/>
      <c r="F21" s="290"/>
      <c r="G21" s="290"/>
      <c r="H21" s="290"/>
      <c r="I21" s="290"/>
      <c r="J21" s="290"/>
      <c r="K21" s="290"/>
      <c r="L21" s="290"/>
      <c r="M21" s="290"/>
    </row>
    <row r="22" spans="1:13" ht="43.5" x14ac:dyDescent="0.35">
      <c r="A22" s="5" t="s">
        <v>13</v>
      </c>
      <c r="B22" s="290" t="s">
        <v>627</v>
      </c>
      <c r="C22" s="290"/>
      <c r="D22" s="290"/>
      <c r="E22" s="290"/>
      <c r="F22" s="290"/>
      <c r="G22" s="290"/>
      <c r="H22" s="290"/>
      <c r="I22" s="290"/>
      <c r="J22" s="290"/>
      <c r="K22" s="290"/>
      <c r="L22" s="290"/>
      <c r="M22" s="290"/>
    </row>
    <row r="25" spans="1:13" x14ac:dyDescent="0.35">
      <c r="A25" s="289" t="s">
        <v>14</v>
      </c>
      <c r="B25" s="289"/>
      <c r="C25" s="289"/>
      <c r="D25" s="289"/>
      <c r="E25" s="289"/>
      <c r="F25" s="289"/>
      <c r="G25" s="289"/>
      <c r="H25" s="289"/>
      <c r="I25" s="289"/>
      <c r="J25" s="289"/>
    </row>
    <row r="26" spans="1:13" x14ac:dyDescent="0.35">
      <c r="A26" s="291" t="s">
        <v>15</v>
      </c>
      <c r="B26" s="291"/>
      <c r="C26" s="291"/>
      <c r="D26" s="291"/>
      <c r="E26" s="291"/>
      <c r="F26" s="291"/>
      <c r="G26" s="291"/>
      <c r="H26" s="291"/>
      <c r="I26" s="291"/>
      <c r="J26" s="291"/>
    </row>
    <row r="27" spans="1:13" x14ac:dyDescent="0.35">
      <c r="A27" s="290" t="s">
        <v>16</v>
      </c>
      <c r="B27" s="290"/>
      <c r="C27" s="6">
        <v>0</v>
      </c>
      <c r="D27" s="5">
        <v>1</v>
      </c>
      <c r="E27" s="5">
        <v>2</v>
      </c>
      <c r="F27" s="5">
        <v>3</v>
      </c>
      <c r="G27" s="5">
        <v>5</v>
      </c>
      <c r="H27" s="5">
        <v>10</v>
      </c>
      <c r="I27" s="292" t="s">
        <v>3</v>
      </c>
      <c r="J27" s="292"/>
    </row>
    <row r="28" spans="1:13" ht="43.5" x14ac:dyDescent="0.35">
      <c r="A28" s="170" t="s">
        <v>17</v>
      </c>
      <c r="B28" s="5" t="s">
        <v>20</v>
      </c>
      <c r="C28" s="170"/>
      <c r="D28" s="170"/>
      <c r="E28" s="170"/>
      <c r="F28" s="170"/>
      <c r="G28" s="170"/>
      <c r="H28" s="170"/>
      <c r="I28" s="290"/>
      <c r="J28" s="290"/>
    </row>
    <row r="29" spans="1:13" ht="87" x14ac:dyDescent="0.35">
      <c r="A29" s="170" t="s">
        <v>18</v>
      </c>
      <c r="B29" s="5" t="s">
        <v>21</v>
      </c>
      <c r="C29" s="170"/>
      <c r="D29" s="170"/>
      <c r="E29" s="170"/>
      <c r="F29" s="170"/>
      <c r="G29" s="170"/>
      <c r="H29" s="170"/>
      <c r="I29" s="294"/>
      <c r="J29" s="296"/>
    </row>
    <row r="30" spans="1:13" ht="87" x14ac:dyDescent="0.35">
      <c r="A30" s="170" t="s">
        <v>19</v>
      </c>
      <c r="B30" s="7" t="s">
        <v>22</v>
      </c>
      <c r="C30" s="170"/>
      <c r="D30" s="170"/>
      <c r="E30" s="170"/>
      <c r="F30" s="170"/>
      <c r="G30" s="170"/>
      <c r="H30" s="170"/>
      <c r="I30" s="290"/>
      <c r="J30" s="290"/>
    </row>
    <row r="31" spans="1:13" ht="29" x14ac:dyDescent="0.35">
      <c r="A31" s="8"/>
      <c r="B31" s="5" t="s">
        <v>23</v>
      </c>
      <c r="C31" s="170"/>
      <c r="D31" s="170"/>
      <c r="E31" s="170"/>
      <c r="F31" s="170"/>
      <c r="G31" s="170"/>
      <c r="H31" s="170"/>
      <c r="I31" s="290"/>
      <c r="J31" s="290"/>
    </row>
    <row r="32" spans="1:13" ht="43.5" x14ac:dyDescent="0.35">
      <c r="A32" s="290" t="s">
        <v>24</v>
      </c>
      <c r="B32" s="5" t="s">
        <v>20</v>
      </c>
      <c r="C32" s="290"/>
      <c r="D32" s="290"/>
      <c r="E32" s="290"/>
      <c r="F32" s="290"/>
      <c r="G32" s="290"/>
      <c r="H32" s="290"/>
      <c r="I32" s="290"/>
      <c r="J32" s="290"/>
    </row>
    <row r="33" spans="1:10" ht="87" x14ac:dyDescent="0.35">
      <c r="A33" s="290"/>
      <c r="B33" s="5" t="s">
        <v>21</v>
      </c>
      <c r="C33" s="290"/>
      <c r="D33" s="290"/>
      <c r="E33" s="290"/>
      <c r="F33" s="290"/>
      <c r="G33" s="290"/>
      <c r="H33" s="290"/>
      <c r="I33" s="290"/>
      <c r="J33" s="290"/>
    </row>
    <row r="34" spans="1:10" ht="87" x14ac:dyDescent="0.35">
      <c r="A34" s="290"/>
      <c r="B34" s="7" t="s">
        <v>25</v>
      </c>
      <c r="C34" s="290"/>
      <c r="D34" s="290"/>
      <c r="E34" s="290"/>
      <c r="F34" s="290"/>
      <c r="G34" s="290"/>
      <c r="H34" s="290"/>
      <c r="I34" s="290"/>
      <c r="J34" s="290"/>
    </row>
    <row r="35" spans="1:10" ht="29" x14ac:dyDescent="0.35">
      <c r="A35" s="290"/>
      <c r="B35" s="5" t="s">
        <v>23</v>
      </c>
      <c r="C35" s="170"/>
      <c r="D35" s="170"/>
      <c r="E35" s="170"/>
      <c r="F35" s="170"/>
      <c r="G35" s="170"/>
      <c r="H35" s="170"/>
      <c r="I35" s="290"/>
      <c r="J35" s="290"/>
    </row>
    <row r="36" spans="1:10" ht="87" x14ac:dyDescent="0.35">
      <c r="A36" s="290" t="s">
        <v>26</v>
      </c>
      <c r="B36" s="5" t="s">
        <v>22</v>
      </c>
      <c r="C36" s="294"/>
      <c r="D36" s="295"/>
      <c r="E36" s="295"/>
      <c r="F36" s="295"/>
      <c r="G36" s="295"/>
      <c r="H36" s="295"/>
      <c r="I36" s="295"/>
      <c r="J36" s="296"/>
    </row>
    <row r="37" spans="1:10" ht="29" x14ac:dyDescent="0.35">
      <c r="A37" s="290"/>
      <c r="B37" s="5" t="s">
        <v>23</v>
      </c>
      <c r="C37" s="170"/>
      <c r="D37" s="170"/>
      <c r="E37" s="170"/>
      <c r="F37" s="170"/>
      <c r="G37" s="170"/>
      <c r="H37" s="170"/>
      <c r="I37" s="290"/>
      <c r="J37" s="290"/>
    </row>
    <row r="38" spans="1:10" ht="43.5" x14ac:dyDescent="0.35">
      <c r="A38" s="170" t="s">
        <v>13</v>
      </c>
      <c r="B38" s="294"/>
      <c r="C38" s="295"/>
      <c r="D38" s="295"/>
      <c r="E38" s="295"/>
      <c r="F38" s="295"/>
      <c r="G38" s="295"/>
      <c r="H38" s="295"/>
      <c r="I38" s="295"/>
      <c r="J38" s="296"/>
    </row>
  </sheetData>
  <mergeCells count="22">
    <mergeCell ref="A36:A37"/>
    <mergeCell ref="C36:J36"/>
    <mergeCell ref="I37:J37"/>
    <mergeCell ref="B38:J38"/>
    <mergeCell ref="I31:J31"/>
    <mergeCell ref="A32:A35"/>
    <mergeCell ref="C32:J32"/>
    <mergeCell ref="C33:J33"/>
    <mergeCell ref="C34:J34"/>
    <mergeCell ref="I35:J35"/>
    <mergeCell ref="I30:J30"/>
    <mergeCell ref="A1:M1"/>
    <mergeCell ref="A2:A3"/>
    <mergeCell ref="B2:M2"/>
    <mergeCell ref="B21:M21"/>
    <mergeCell ref="B22:M22"/>
    <mergeCell ref="A25:J25"/>
    <mergeCell ref="A26:J26"/>
    <mergeCell ref="A27:B27"/>
    <mergeCell ref="I27:J27"/>
    <mergeCell ref="I28:J28"/>
    <mergeCell ref="I29:J29"/>
  </mergeCells>
  <pageMargins left="0.7" right="0.7" top="0.75" bottom="0.75" header="0.3" footer="0.3"/>
  <pageSetup paperSize="9" orientation="portrait" horizontalDpi="300" verticalDpi="300"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38"/>
  <sheetViews>
    <sheetView zoomScale="70" zoomScaleNormal="70" workbookViewId="0">
      <selection activeCell="G18" sqref="G18"/>
    </sheetView>
  </sheetViews>
  <sheetFormatPr defaultRowHeight="14.5" x14ac:dyDescent="0.35"/>
  <cols>
    <col min="1" max="1" width="29.6328125" customWidth="1"/>
    <col min="2" max="13" width="8.7265625" style="157"/>
  </cols>
  <sheetData>
    <row r="1" spans="1:16" x14ac:dyDescent="0.35">
      <c r="A1" s="289"/>
      <c r="B1" s="289"/>
      <c r="C1" s="289"/>
      <c r="D1" s="289"/>
      <c r="E1" s="289"/>
      <c r="F1" s="289"/>
      <c r="G1" s="289"/>
      <c r="H1" s="289"/>
      <c r="I1" s="289"/>
      <c r="J1" s="289"/>
      <c r="K1" s="289"/>
      <c r="L1" s="289"/>
      <c r="M1" s="289"/>
    </row>
    <row r="2" spans="1:16" x14ac:dyDescent="0.35">
      <c r="A2" s="290" t="s">
        <v>1</v>
      </c>
      <c r="B2" s="421" t="s">
        <v>2</v>
      </c>
      <c r="C2" s="421"/>
      <c r="D2" s="421"/>
      <c r="E2" s="421"/>
      <c r="F2" s="421"/>
      <c r="G2" s="421"/>
      <c r="H2" s="421"/>
      <c r="I2" s="421"/>
      <c r="J2" s="421"/>
      <c r="K2" s="421"/>
      <c r="L2" s="421"/>
      <c r="M2" s="421"/>
    </row>
    <row r="3" spans="1:16" ht="29" x14ac:dyDescent="0.35">
      <c r="A3" s="290"/>
      <c r="B3" s="162">
        <v>0</v>
      </c>
      <c r="C3" s="162">
        <v>1</v>
      </c>
      <c r="D3" s="162">
        <v>2</v>
      </c>
      <c r="E3" s="162">
        <v>3</v>
      </c>
      <c r="F3" s="162">
        <v>4</v>
      </c>
      <c r="G3" s="162">
        <v>5</v>
      </c>
      <c r="H3" s="162">
        <v>6</v>
      </c>
      <c r="I3" s="162">
        <v>7</v>
      </c>
      <c r="J3" s="162">
        <v>8</v>
      </c>
      <c r="K3" s="162">
        <v>9</v>
      </c>
      <c r="L3" s="162">
        <v>10</v>
      </c>
      <c r="M3" s="156" t="s">
        <v>3</v>
      </c>
    </row>
    <row r="4" spans="1:16" x14ac:dyDescent="0.35">
      <c r="A4" s="3" t="s">
        <v>4</v>
      </c>
      <c r="B4" s="127">
        <f>SUM(B5:B7)</f>
        <v>0</v>
      </c>
      <c r="C4" s="127">
        <f t="shared" ref="C4:L4" si="0">SUM(C5:C7)</f>
        <v>0</v>
      </c>
      <c r="D4" s="127">
        <f t="shared" si="0"/>
        <v>0</v>
      </c>
      <c r="E4" s="127">
        <f t="shared" si="0"/>
        <v>0</v>
      </c>
      <c r="F4" s="127">
        <f t="shared" si="0"/>
        <v>0</v>
      </c>
      <c r="G4" s="127">
        <f t="shared" si="0"/>
        <v>0</v>
      </c>
      <c r="H4" s="127">
        <f t="shared" si="0"/>
        <v>0</v>
      </c>
      <c r="I4" s="127">
        <f t="shared" si="0"/>
        <v>0</v>
      </c>
      <c r="J4" s="127">
        <f t="shared" si="0"/>
        <v>0</v>
      </c>
      <c r="K4" s="127">
        <f t="shared" si="0"/>
        <v>0</v>
      </c>
      <c r="L4" s="127">
        <f t="shared" si="0"/>
        <v>0</v>
      </c>
      <c r="M4" s="127">
        <f>SUM(B4:L4)</f>
        <v>0</v>
      </c>
    </row>
    <row r="5" spans="1:16" x14ac:dyDescent="0.35">
      <c r="A5" s="5" t="s">
        <v>5</v>
      </c>
      <c r="B5" s="127">
        <v>0</v>
      </c>
      <c r="C5" s="127">
        <v>0</v>
      </c>
      <c r="D5" s="127">
        <v>0</v>
      </c>
      <c r="E5" s="127">
        <v>0</v>
      </c>
      <c r="F5" s="127">
        <v>0</v>
      </c>
      <c r="G5" s="127">
        <v>0</v>
      </c>
      <c r="H5" s="127">
        <v>0</v>
      </c>
      <c r="I5" s="127">
        <v>0</v>
      </c>
      <c r="J5" s="127">
        <v>0</v>
      </c>
      <c r="K5" s="127">
        <v>0</v>
      </c>
      <c r="L5" s="127">
        <v>0</v>
      </c>
      <c r="M5" s="127">
        <f t="shared" ref="M5:M20" si="1">SUM(B5:L5)</f>
        <v>0</v>
      </c>
    </row>
    <row r="6" spans="1:16" x14ac:dyDescent="0.35">
      <c r="A6" s="5" t="s">
        <v>6</v>
      </c>
      <c r="B6" s="127">
        <v>0</v>
      </c>
      <c r="C6" s="127">
        <v>0</v>
      </c>
      <c r="D6" s="127">
        <v>0</v>
      </c>
      <c r="E6" s="127">
        <v>0</v>
      </c>
      <c r="F6" s="127">
        <v>0</v>
      </c>
      <c r="G6" s="127">
        <v>0</v>
      </c>
      <c r="H6" s="127">
        <v>0</v>
      </c>
      <c r="I6" s="127">
        <v>0</v>
      </c>
      <c r="J6" s="127">
        <v>0</v>
      </c>
      <c r="K6" s="127">
        <v>0</v>
      </c>
      <c r="L6" s="127">
        <v>0</v>
      </c>
      <c r="M6" s="127">
        <f t="shared" si="1"/>
        <v>0</v>
      </c>
    </row>
    <row r="7" spans="1:16" x14ac:dyDescent="0.35">
      <c r="A7" s="5" t="s">
        <v>7</v>
      </c>
      <c r="B7" s="127">
        <v>0</v>
      </c>
      <c r="C7" s="127">
        <v>0</v>
      </c>
      <c r="D7" s="127">
        <v>0</v>
      </c>
      <c r="E7" s="127">
        <v>0</v>
      </c>
      <c r="F7" s="127">
        <v>0</v>
      </c>
      <c r="G7" s="127">
        <v>0</v>
      </c>
      <c r="H7" s="127">
        <v>0</v>
      </c>
      <c r="I7" s="127">
        <v>0</v>
      </c>
      <c r="J7" s="127">
        <v>0</v>
      </c>
      <c r="K7" s="127">
        <v>0</v>
      </c>
      <c r="L7" s="127">
        <v>0</v>
      </c>
      <c r="M7" s="127">
        <f t="shared" si="1"/>
        <v>0</v>
      </c>
    </row>
    <row r="8" spans="1:16" x14ac:dyDescent="0.35">
      <c r="A8" s="3" t="s">
        <v>8</v>
      </c>
      <c r="B8" s="127">
        <f>SUM(B9:B11)</f>
        <v>0.3478</v>
      </c>
      <c r="C8" s="127">
        <f t="shared" ref="C8:L8" si="2">SUM(C9:C11)</f>
        <v>0.18959999999999999</v>
      </c>
      <c r="D8" s="127">
        <f t="shared" si="2"/>
        <v>5.7000000000000002E-2</v>
      </c>
      <c r="E8" s="127">
        <f t="shared" si="2"/>
        <v>0.1104</v>
      </c>
      <c r="F8" s="127">
        <f t="shared" si="2"/>
        <v>0.1104</v>
      </c>
      <c r="G8" s="127">
        <f t="shared" si="2"/>
        <v>0.1104</v>
      </c>
      <c r="H8" s="127">
        <f t="shared" si="2"/>
        <v>0.1104</v>
      </c>
      <c r="I8" s="127">
        <f t="shared" si="2"/>
        <v>0.1104</v>
      </c>
      <c r="J8" s="127">
        <f t="shared" si="2"/>
        <v>0</v>
      </c>
      <c r="K8" s="127">
        <f t="shared" si="2"/>
        <v>0</v>
      </c>
      <c r="L8" s="127">
        <f t="shared" si="2"/>
        <v>0</v>
      </c>
      <c r="M8" s="127">
        <f t="shared" si="1"/>
        <v>1.1464000000000003</v>
      </c>
    </row>
    <row r="9" spans="1:16" x14ac:dyDescent="0.35">
      <c r="A9" s="5" t="s">
        <v>5</v>
      </c>
      <c r="B9" s="127">
        <v>0.3478</v>
      </c>
      <c r="C9" s="127">
        <v>0.18959999999999999</v>
      </c>
      <c r="D9" s="127">
        <v>5.7000000000000002E-2</v>
      </c>
      <c r="E9" s="127">
        <v>0</v>
      </c>
      <c r="F9" s="127">
        <v>0</v>
      </c>
      <c r="G9" s="127">
        <v>0</v>
      </c>
      <c r="H9" s="127">
        <v>0</v>
      </c>
      <c r="I9" s="127">
        <v>0</v>
      </c>
      <c r="J9" s="127">
        <v>0</v>
      </c>
      <c r="K9" s="127">
        <v>0</v>
      </c>
      <c r="L9" s="127">
        <v>0</v>
      </c>
      <c r="M9" s="127">
        <f t="shared" si="1"/>
        <v>0.59440000000000004</v>
      </c>
    </row>
    <row r="10" spans="1:16" x14ac:dyDescent="0.35">
      <c r="A10" s="5" t="s">
        <v>6</v>
      </c>
      <c r="B10" s="127">
        <v>0</v>
      </c>
      <c r="C10" s="127">
        <v>0</v>
      </c>
      <c r="D10" s="127">
        <v>0</v>
      </c>
      <c r="E10" s="127">
        <v>0</v>
      </c>
      <c r="F10" s="127">
        <v>0</v>
      </c>
      <c r="G10" s="127">
        <v>0</v>
      </c>
      <c r="H10" s="127">
        <v>0</v>
      </c>
      <c r="I10" s="127">
        <v>0</v>
      </c>
      <c r="J10" s="127">
        <v>0</v>
      </c>
      <c r="K10" s="127">
        <v>0</v>
      </c>
      <c r="L10" s="127">
        <v>0</v>
      </c>
      <c r="M10" s="127">
        <f t="shared" si="1"/>
        <v>0</v>
      </c>
    </row>
    <row r="11" spans="1:16" x14ac:dyDescent="0.35">
      <c r="A11" s="5" t="s">
        <v>7</v>
      </c>
      <c r="B11" s="127">
        <v>0</v>
      </c>
      <c r="C11" s="127">
        <v>0</v>
      </c>
      <c r="D11" s="127">
        <v>0</v>
      </c>
      <c r="E11" s="127">
        <v>0.1104</v>
      </c>
      <c r="F11" s="127">
        <v>0.1104</v>
      </c>
      <c r="G11" s="127">
        <v>0.1104</v>
      </c>
      <c r="H11" s="127">
        <v>0.1104</v>
      </c>
      <c r="I11" s="127">
        <v>0.1104</v>
      </c>
      <c r="J11" s="127">
        <v>0</v>
      </c>
      <c r="K11" s="127">
        <v>0</v>
      </c>
      <c r="L11" s="127">
        <v>0</v>
      </c>
      <c r="M11" s="127">
        <f t="shared" si="1"/>
        <v>0.55200000000000005</v>
      </c>
    </row>
    <row r="12" spans="1:16" x14ac:dyDescent="0.35">
      <c r="A12" s="3" t="s">
        <v>11</v>
      </c>
      <c r="B12" s="127">
        <f>SUM(B13:B15)</f>
        <v>-0.3478</v>
      </c>
      <c r="C12" s="127">
        <f t="shared" ref="C12:L12" si="3">SUM(C13:C15)</f>
        <v>-0.18959999999999999</v>
      </c>
      <c r="D12" s="127">
        <f t="shared" si="3"/>
        <v>-5.7000000000000002E-2</v>
      </c>
      <c r="E12" s="127">
        <f t="shared" si="3"/>
        <v>-0.1104</v>
      </c>
      <c r="F12" s="127">
        <f t="shared" si="3"/>
        <v>-0.1104</v>
      </c>
      <c r="G12" s="127">
        <f t="shared" si="3"/>
        <v>-0.1104</v>
      </c>
      <c r="H12" s="127">
        <f t="shared" si="3"/>
        <v>-0.1104</v>
      </c>
      <c r="I12" s="127">
        <f t="shared" si="3"/>
        <v>-0.1104</v>
      </c>
      <c r="J12" s="127">
        <f t="shared" si="3"/>
        <v>0</v>
      </c>
      <c r="K12" s="127">
        <f t="shared" si="3"/>
        <v>0</v>
      </c>
      <c r="L12" s="127">
        <f t="shared" si="3"/>
        <v>0</v>
      </c>
      <c r="M12" s="127">
        <f t="shared" si="1"/>
        <v>-1.1464000000000003</v>
      </c>
    </row>
    <row r="13" spans="1:16" ht="15" thickBot="1" x14ac:dyDescent="0.4">
      <c r="A13" s="5" t="s">
        <v>5</v>
      </c>
      <c r="B13" s="127">
        <v>-0.3478</v>
      </c>
      <c r="C13" s="127">
        <v>-0.18959999999999999</v>
      </c>
      <c r="D13" s="127">
        <v>-5.7000000000000002E-2</v>
      </c>
      <c r="E13" s="127">
        <v>0</v>
      </c>
      <c r="F13" s="127">
        <v>0</v>
      </c>
      <c r="G13" s="127">
        <v>0</v>
      </c>
      <c r="H13" s="127">
        <v>0</v>
      </c>
      <c r="I13" s="127">
        <v>0</v>
      </c>
      <c r="J13" s="127">
        <v>0</v>
      </c>
      <c r="K13" s="127">
        <v>0</v>
      </c>
      <c r="L13" s="127">
        <v>0</v>
      </c>
      <c r="M13" s="127">
        <f t="shared" si="1"/>
        <v>-0.59440000000000004</v>
      </c>
    </row>
    <row r="14" spans="1:16" ht="15" thickBot="1" x14ac:dyDescent="0.4">
      <c r="A14" s="5" t="s">
        <v>6</v>
      </c>
      <c r="B14" s="127">
        <v>0</v>
      </c>
      <c r="C14" s="127">
        <v>0</v>
      </c>
      <c r="D14" s="127">
        <v>0</v>
      </c>
      <c r="E14" s="127">
        <v>0</v>
      </c>
      <c r="F14" s="127">
        <v>0</v>
      </c>
      <c r="G14" s="127">
        <v>0</v>
      </c>
      <c r="H14" s="127">
        <v>0</v>
      </c>
      <c r="I14" s="127">
        <v>0</v>
      </c>
      <c r="J14" s="127">
        <v>0</v>
      </c>
      <c r="K14" s="127">
        <v>0</v>
      </c>
      <c r="L14" s="127">
        <v>0</v>
      </c>
      <c r="M14" s="127">
        <f t="shared" si="1"/>
        <v>0</v>
      </c>
      <c r="O14" s="67"/>
      <c r="P14" s="74"/>
    </row>
    <row r="15" spans="1:16" ht="15" thickBot="1" x14ac:dyDescent="0.4">
      <c r="A15" s="5" t="s">
        <v>7</v>
      </c>
      <c r="B15" s="127">
        <v>0</v>
      </c>
      <c r="C15" s="127">
        <v>0</v>
      </c>
      <c r="D15" s="127">
        <v>0</v>
      </c>
      <c r="E15" s="127">
        <v>-0.1104</v>
      </c>
      <c r="F15" s="127">
        <v>-0.1104</v>
      </c>
      <c r="G15" s="127">
        <v>-0.1104</v>
      </c>
      <c r="H15" s="127">
        <v>-0.1104</v>
      </c>
      <c r="I15" s="127">
        <v>-0.1104</v>
      </c>
      <c r="J15" s="127">
        <v>0</v>
      </c>
      <c r="K15" s="127">
        <v>0</v>
      </c>
      <c r="L15" s="127">
        <v>0</v>
      </c>
      <c r="M15" s="127">
        <f t="shared" si="1"/>
        <v>-0.55200000000000005</v>
      </c>
      <c r="O15" s="67"/>
      <c r="P15" s="74"/>
    </row>
    <row r="16" spans="1:16" ht="29" x14ac:dyDescent="0.35">
      <c r="A16" s="3" t="s">
        <v>9</v>
      </c>
      <c r="B16" s="127">
        <v>1.915</v>
      </c>
      <c r="C16" s="127">
        <v>1.044</v>
      </c>
      <c r="D16" s="127">
        <v>0.31369999999999998</v>
      </c>
      <c r="E16" s="127">
        <v>0</v>
      </c>
      <c r="F16" s="127">
        <v>0</v>
      </c>
      <c r="G16" s="127">
        <v>0</v>
      </c>
      <c r="H16" s="127">
        <v>0</v>
      </c>
      <c r="I16" s="127">
        <v>0</v>
      </c>
      <c r="J16" s="127">
        <v>0</v>
      </c>
      <c r="K16" s="127">
        <v>0</v>
      </c>
      <c r="L16" s="127">
        <v>0</v>
      </c>
      <c r="M16" s="127">
        <f t="shared" si="1"/>
        <v>3.2726999999999999</v>
      </c>
    </row>
    <row r="17" spans="1:13" x14ac:dyDescent="0.35">
      <c r="A17" s="3" t="s">
        <v>10</v>
      </c>
      <c r="B17" s="127">
        <f>SUM(B18:B20)</f>
        <v>0</v>
      </c>
      <c r="C17" s="127">
        <v>0</v>
      </c>
      <c r="D17" s="127">
        <v>0</v>
      </c>
      <c r="E17" s="127">
        <v>0</v>
      </c>
      <c r="F17" s="127">
        <v>0</v>
      </c>
      <c r="G17" s="127">
        <v>0</v>
      </c>
      <c r="H17" s="127">
        <v>0</v>
      </c>
      <c r="I17" s="127">
        <v>0</v>
      </c>
      <c r="J17" s="127">
        <v>0</v>
      </c>
      <c r="K17" s="127">
        <v>0</v>
      </c>
      <c r="L17" s="127">
        <v>0</v>
      </c>
      <c r="M17" s="127">
        <f t="shared" si="1"/>
        <v>0</v>
      </c>
    </row>
    <row r="18" spans="1:13" x14ac:dyDescent="0.35">
      <c r="A18" s="5" t="s">
        <v>5</v>
      </c>
      <c r="B18" s="127">
        <v>0</v>
      </c>
      <c r="C18" s="127">
        <v>0</v>
      </c>
      <c r="D18" s="127">
        <v>0</v>
      </c>
      <c r="E18" s="127">
        <v>0</v>
      </c>
      <c r="F18" s="127">
        <v>0</v>
      </c>
      <c r="G18" s="127">
        <v>0</v>
      </c>
      <c r="H18" s="127">
        <v>0</v>
      </c>
      <c r="I18" s="127">
        <v>0</v>
      </c>
      <c r="J18" s="127">
        <v>0</v>
      </c>
      <c r="K18" s="127">
        <v>0</v>
      </c>
      <c r="L18" s="127">
        <v>0</v>
      </c>
      <c r="M18" s="127">
        <f t="shared" si="1"/>
        <v>0</v>
      </c>
    </row>
    <row r="19" spans="1:13" x14ac:dyDescent="0.35">
      <c r="A19" s="5" t="s">
        <v>6</v>
      </c>
      <c r="B19" s="127">
        <v>0</v>
      </c>
      <c r="C19" s="127">
        <v>0</v>
      </c>
      <c r="D19" s="127">
        <v>0</v>
      </c>
      <c r="E19" s="127">
        <v>0</v>
      </c>
      <c r="F19" s="127">
        <v>0</v>
      </c>
      <c r="G19" s="127">
        <v>0</v>
      </c>
      <c r="H19" s="127">
        <v>0</v>
      </c>
      <c r="I19" s="127">
        <v>0</v>
      </c>
      <c r="J19" s="127">
        <v>0</v>
      </c>
      <c r="K19" s="127">
        <v>0</v>
      </c>
      <c r="L19" s="127">
        <v>0</v>
      </c>
      <c r="M19" s="127">
        <f t="shared" si="1"/>
        <v>0</v>
      </c>
    </row>
    <row r="20" spans="1:13" x14ac:dyDescent="0.35">
      <c r="A20" s="5" t="s">
        <v>7</v>
      </c>
      <c r="B20" s="127">
        <v>0</v>
      </c>
      <c r="C20" s="127">
        <v>0</v>
      </c>
      <c r="D20" s="127">
        <v>0</v>
      </c>
      <c r="E20" s="127">
        <v>0</v>
      </c>
      <c r="F20" s="127">
        <v>0</v>
      </c>
      <c r="G20" s="127">
        <v>0</v>
      </c>
      <c r="H20" s="127">
        <v>0</v>
      </c>
      <c r="I20" s="127">
        <v>0</v>
      </c>
      <c r="J20" s="127">
        <v>0</v>
      </c>
      <c r="K20" s="127">
        <v>0</v>
      </c>
      <c r="L20" s="127">
        <v>0</v>
      </c>
      <c r="M20" s="127">
        <f t="shared" si="1"/>
        <v>0</v>
      </c>
    </row>
    <row r="21" spans="1:13" x14ac:dyDescent="0.35">
      <c r="A21" s="5" t="s">
        <v>12</v>
      </c>
      <c r="B21" s="420" t="s">
        <v>538</v>
      </c>
      <c r="C21" s="420"/>
      <c r="D21" s="420"/>
      <c r="E21" s="420"/>
      <c r="F21" s="420"/>
      <c r="G21" s="420"/>
      <c r="H21" s="420"/>
      <c r="I21" s="420"/>
      <c r="J21" s="420"/>
      <c r="K21" s="420"/>
      <c r="L21" s="420"/>
      <c r="M21" s="420"/>
    </row>
    <row r="22" spans="1:13" ht="51.5" customHeight="1" x14ac:dyDescent="0.35">
      <c r="A22" s="5" t="s">
        <v>13</v>
      </c>
      <c r="B22" s="420" t="s">
        <v>539</v>
      </c>
      <c r="C22" s="420"/>
      <c r="D22" s="420"/>
      <c r="E22" s="420"/>
      <c r="F22" s="420"/>
      <c r="G22" s="420"/>
      <c r="H22" s="420"/>
      <c r="I22" s="420"/>
      <c r="J22" s="420"/>
      <c r="K22" s="420"/>
      <c r="L22" s="420"/>
      <c r="M22" s="420"/>
    </row>
    <row r="25" spans="1:13" x14ac:dyDescent="0.35">
      <c r="A25" s="289" t="s">
        <v>14</v>
      </c>
      <c r="B25" s="289"/>
      <c r="C25" s="289"/>
      <c r="D25" s="289"/>
      <c r="E25" s="289"/>
      <c r="F25" s="289"/>
      <c r="G25" s="289"/>
      <c r="H25" s="289"/>
      <c r="I25" s="289"/>
      <c r="J25" s="289"/>
    </row>
    <row r="26" spans="1:13" x14ac:dyDescent="0.35">
      <c r="A26" s="291" t="s">
        <v>15</v>
      </c>
      <c r="B26" s="291"/>
      <c r="C26" s="291"/>
      <c r="D26" s="291"/>
      <c r="E26" s="291"/>
      <c r="F26" s="291"/>
      <c r="G26" s="291"/>
      <c r="H26" s="291"/>
      <c r="I26" s="291"/>
      <c r="J26" s="291"/>
    </row>
    <row r="27" spans="1:13" x14ac:dyDescent="0.35">
      <c r="A27" s="290" t="s">
        <v>16</v>
      </c>
      <c r="B27" s="290"/>
      <c r="C27" s="160">
        <v>0</v>
      </c>
      <c r="D27" s="161">
        <v>1</v>
      </c>
      <c r="E27" s="161">
        <v>2</v>
      </c>
      <c r="F27" s="161">
        <v>3</v>
      </c>
      <c r="G27" s="161">
        <v>5</v>
      </c>
      <c r="H27" s="161">
        <v>10</v>
      </c>
      <c r="I27" s="422" t="s">
        <v>3</v>
      </c>
      <c r="J27" s="422"/>
    </row>
    <row r="28" spans="1:13" ht="43.5" x14ac:dyDescent="0.35">
      <c r="A28" s="151" t="s">
        <v>17</v>
      </c>
      <c r="B28" s="158" t="s">
        <v>20</v>
      </c>
      <c r="C28" s="127"/>
      <c r="D28" s="127"/>
      <c r="E28" s="127"/>
      <c r="F28" s="127"/>
      <c r="G28" s="127"/>
      <c r="H28" s="127"/>
      <c r="I28" s="420"/>
      <c r="J28" s="420"/>
    </row>
    <row r="29" spans="1:13" ht="87" x14ac:dyDescent="0.35">
      <c r="A29" s="151" t="s">
        <v>18</v>
      </c>
      <c r="B29" s="158" t="s">
        <v>21</v>
      </c>
      <c r="C29" s="127"/>
      <c r="D29" s="127"/>
      <c r="E29" s="127"/>
      <c r="F29" s="127"/>
      <c r="G29" s="127"/>
      <c r="H29" s="127"/>
      <c r="I29" s="417"/>
      <c r="J29" s="419"/>
    </row>
    <row r="30" spans="1:13" ht="87" x14ac:dyDescent="0.35">
      <c r="A30" s="151" t="s">
        <v>19</v>
      </c>
      <c r="B30" s="159" t="s">
        <v>22</v>
      </c>
      <c r="C30" s="127"/>
      <c r="D30" s="127"/>
      <c r="E30" s="127"/>
      <c r="F30" s="127"/>
      <c r="G30" s="127"/>
      <c r="H30" s="127"/>
      <c r="I30" s="420"/>
      <c r="J30" s="420"/>
    </row>
    <row r="31" spans="1:13" ht="29" x14ac:dyDescent="0.35">
      <c r="A31" s="8"/>
      <c r="B31" s="158" t="s">
        <v>23</v>
      </c>
      <c r="C31" s="127"/>
      <c r="D31" s="127"/>
      <c r="E31" s="127"/>
      <c r="F31" s="127"/>
      <c r="G31" s="127"/>
      <c r="H31" s="127"/>
      <c r="I31" s="420"/>
      <c r="J31" s="420"/>
    </row>
    <row r="32" spans="1:13" ht="43.5" x14ac:dyDescent="0.35">
      <c r="A32" s="290" t="s">
        <v>24</v>
      </c>
      <c r="B32" s="158" t="s">
        <v>20</v>
      </c>
      <c r="C32" s="420" t="s">
        <v>540</v>
      </c>
      <c r="D32" s="420"/>
      <c r="E32" s="420"/>
      <c r="F32" s="420"/>
      <c r="G32" s="420"/>
      <c r="H32" s="420"/>
      <c r="I32" s="420"/>
      <c r="J32" s="420"/>
    </row>
    <row r="33" spans="1:10" ht="87" x14ac:dyDescent="0.35">
      <c r="A33" s="290"/>
      <c r="B33" s="158" t="s">
        <v>21</v>
      </c>
      <c r="C33" s="420" t="s">
        <v>540</v>
      </c>
      <c r="D33" s="420"/>
      <c r="E33" s="420"/>
      <c r="F33" s="420"/>
      <c r="G33" s="420"/>
      <c r="H33" s="420"/>
      <c r="I33" s="420"/>
      <c r="J33" s="420"/>
    </row>
    <row r="34" spans="1:10" ht="87" x14ac:dyDescent="0.35">
      <c r="A34" s="290"/>
      <c r="B34" s="159" t="s">
        <v>25</v>
      </c>
      <c r="C34" s="420" t="s">
        <v>541</v>
      </c>
      <c r="D34" s="420"/>
      <c r="E34" s="420"/>
      <c r="F34" s="420"/>
      <c r="G34" s="420"/>
      <c r="H34" s="420"/>
      <c r="I34" s="420"/>
      <c r="J34" s="420"/>
    </row>
    <row r="35" spans="1:10" ht="29" x14ac:dyDescent="0.35">
      <c r="A35" s="290"/>
      <c r="B35" s="158" t="s">
        <v>23</v>
      </c>
      <c r="C35" s="127"/>
      <c r="D35" s="127"/>
      <c r="E35" s="127"/>
      <c r="F35" s="127"/>
      <c r="G35" s="127"/>
      <c r="H35" s="127"/>
      <c r="I35" s="420"/>
      <c r="J35" s="420"/>
    </row>
    <row r="36" spans="1:10" ht="87" x14ac:dyDescent="0.35">
      <c r="A36" s="290" t="s">
        <v>26</v>
      </c>
      <c r="B36" s="158" t="s">
        <v>22</v>
      </c>
      <c r="C36" s="417"/>
      <c r="D36" s="418"/>
      <c r="E36" s="418"/>
      <c r="F36" s="418"/>
      <c r="G36" s="418"/>
      <c r="H36" s="418"/>
      <c r="I36" s="418"/>
      <c r="J36" s="419"/>
    </row>
    <row r="37" spans="1:10" ht="29" x14ac:dyDescent="0.35">
      <c r="A37" s="290"/>
      <c r="B37" s="158" t="s">
        <v>23</v>
      </c>
      <c r="C37" s="127"/>
      <c r="D37" s="127"/>
      <c r="E37" s="127"/>
      <c r="F37" s="127"/>
      <c r="G37" s="127"/>
      <c r="H37" s="127"/>
      <c r="I37" s="420"/>
      <c r="J37" s="420"/>
    </row>
    <row r="38" spans="1:10" ht="43.5" x14ac:dyDescent="0.35">
      <c r="A38" s="151" t="s">
        <v>13</v>
      </c>
      <c r="B38" s="417"/>
      <c r="C38" s="418"/>
      <c r="D38" s="418"/>
      <c r="E38" s="418"/>
      <c r="F38" s="418"/>
      <c r="G38" s="418"/>
      <c r="H38" s="418"/>
      <c r="I38" s="418"/>
      <c r="J38" s="419"/>
    </row>
  </sheetData>
  <mergeCells count="22">
    <mergeCell ref="I30:J30"/>
    <mergeCell ref="A1:M1"/>
    <mergeCell ref="A2:A3"/>
    <mergeCell ref="B2:M2"/>
    <mergeCell ref="B21:M21"/>
    <mergeCell ref="B22:M22"/>
    <mergeCell ref="A25:J25"/>
    <mergeCell ref="A26:J26"/>
    <mergeCell ref="A27:B27"/>
    <mergeCell ref="I27:J27"/>
    <mergeCell ref="I28:J28"/>
    <mergeCell ref="I29:J29"/>
    <mergeCell ref="A36:A37"/>
    <mergeCell ref="C36:J36"/>
    <mergeCell ref="I37:J37"/>
    <mergeCell ref="B38:J38"/>
    <mergeCell ref="I31:J31"/>
    <mergeCell ref="A32:A35"/>
    <mergeCell ref="C32:J32"/>
    <mergeCell ref="C33:J33"/>
    <mergeCell ref="C34:J34"/>
    <mergeCell ref="I35:J35"/>
  </mergeCells>
  <pageMargins left="0.7" right="0.7" top="0.75" bottom="0.75" header="0.3" footer="0.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38"/>
  <sheetViews>
    <sheetView zoomScale="70" zoomScaleNormal="70" workbookViewId="0">
      <selection activeCell="A36" sqref="A36:A37"/>
    </sheetView>
  </sheetViews>
  <sheetFormatPr defaultRowHeight="14.5" x14ac:dyDescent="0.35"/>
  <cols>
    <col min="1" max="1" width="29.7265625" customWidth="1"/>
  </cols>
  <sheetData>
    <row r="1" spans="1:16" x14ac:dyDescent="0.35">
      <c r="A1" s="289"/>
      <c r="B1" s="289"/>
      <c r="C1" s="289"/>
      <c r="D1" s="289"/>
      <c r="E1" s="289"/>
      <c r="F1" s="289"/>
      <c r="G1" s="289"/>
      <c r="H1" s="289"/>
      <c r="I1" s="289"/>
      <c r="J1" s="289"/>
      <c r="K1" s="289"/>
      <c r="L1" s="289"/>
      <c r="M1" s="289"/>
    </row>
    <row r="2" spans="1:16" x14ac:dyDescent="0.35">
      <c r="A2" s="290" t="s">
        <v>1</v>
      </c>
      <c r="B2" s="291" t="s">
        <v>2</v>
      </c>
      <c r="C2" s="291"/>
      <c r="D2" s="291"/>
      <c r="E2" s="291"/>
      <c r="F2" s="291"/>
      <c r="G2" s="291"/>
      <c r="H2" s="291"/>
      <c r="I2" s="291"/>
      <c r="J2" s="291"/>
      <c r="K2" s="291"/>
      <c r="L2" s="291"/>
      <c r="M2" s="291"/>
    </row>
    <row r="3" spans="1:16" ht="29" x14ac:dyDescent="0.35">
      <c r="A3" s="290"/>
      <c r="B3" s="1">
        <v>0</v>
      </c>
      <c r="C3" s="1">
        <v>1</v>
      </c>
      <c r="D3" s="1">
        <v>2</v>
      </c>
      <c r="E3" s="1">
        <v>3</v>
      </c>
      <c r="F3" s="1">
        <v>4</v>
      </c>
      <c r="G3" s="1">
        <v>5</v>
      </c>
      <c r="H3" s="1">
        <v>6</v>
      </c>
      <c r="I3" s="1">
        <v>7</v>
      </c>
      <c r="J3" s="1">
        <v>8</v>
      </c>
      <c r="K3" s="1">
        <v>9</v>
      </c>
      <c r="L3" s="1">
        <v>10</v>
      </c>
      <c r="M3" s="2" t="s">
        <v>3</v>
      </c>
    </row>
    <row r="4" spans="1:16" x14ac:dyDescent="0.35">
      <c r="A4" s="3" t="s">
        <v>4</v>
      </c>
      <c r="B4" s="152">
        <f>SUM(B5:B7)</f>
        <v>0</v>
      </c>
      <c r="C4" s="152">
        <f t="shared" ref="C4:L4" si="0">SUM(C5:C7)</f>
        <v>0</v>
      </c>
      <c r="D4" s="152">
        <f t="shared" si="0"/>
        <v>0</v>
      </c>
      <c r="E4" s="152">
        <f t="shared" si="0"/>
        <v>0</v>
      </c>
      <c r="F4" s="152">
        <f t="shared" si="0"/>
        <v>0</v>
      </c>
      <c r="G4" s="152">
        <f t="shared" si="0"/>
        <v>0</v>
      </c>
      <c r="H4" s="152">
        <f t="shared" si="0"/>
        <v>0</v>
      </c>
      <c r="I4" s="152">
        <f t="shared" si="0"/>
        <v>0</v>
      </c>
      <c r="J4" s="152">
        <f t="shared" si="0"/>
        <v>0</v>
      </c>
      <c r="K4" s="152">
        <f t="shared" si="0"/>
        <v>0</v>
      </c>
      <c r="L4" s="152">
        <f t="shared" si="0"/>
        <v>0</v>
      </c>
      <c r="M4" s="152">
        <f>SUM(B4:L4)</f>
        <v>0</v>
      </c>
    </row>
    <row r="5" spans="1:16" x14ac:dyDescent="0.35">
      <c r="A5" s="5" t="s">
        <v>5</v>
      </c>
      <c r="B5" s="152">
        <v>0</v>
      </c>
      <c r="C5" s="152">
        <v>0</v>
      </c>
      <c r="D5" s="152">
        <v>0</v>
      </c>
      <c r="E5" s="152">
        <v>0</v>
      </c>
      <c r="F5" s="152">
        <v>0</v>
      </c>
      <c r="G5" s="152">
        <v>0</v>
      </c>
      <c r="H5" s="152">
        <v>0</v>
      </c>
      <c r="I5" s="152">
        <v>0</v>
      </c>
      <c r="J5" s="152">
        <v>0</v>
      </c>
      <c r="K5" s="152">
        <v>0</v>
      </c>
      <c r="L5" s="152">
        <v>0</v>
      </c>
      <c r="M5" s="152">
        <f t="shared" ref="M5:M20" si="1">SUM(B5:L5)</f>
        <v>0</v>
      </c>
    </row>
    <row r="6" spans="1:16" x14ac:dyDescent="0.35">
      <c r="A6" s="5" t="s">
        <v>6</v>
      </c>
      <c r="B6" s="152">
        <v>0</v>
      </c>
      <c r="C6" s="152">
        <v>0</v>
      </c>
      <c r="D6" s="152">
        <v>0</v>
      </c>
      <c r="E6" s="152">
        <v>0</v>
      </c>
      <c r="F6" s="152">
        <v>0</v>
      </c>
      <c r="G6" s="152">
        <v>0</v>
      </c>
      <c r="H6" s="152">
        <v>0</v>
      </c>
      <c r="I6" s="152">
        <v>0</v>
      </c>
      <c r="J6" s="152">
        <v>0</v>
      </c>
      <c r="K6" s="152">
        <v>0</v>
      </c>
      <c r="L6" s="152">
        <v>0</v>
      </c>
      <c r="M6" s="152">
        <f t="shared" si="1"/>
        <v>0</v>
      </c>
    </row>
    <row r="7" spans="1:16" x14ac:dyDescent="0.35">
      <c r="A7" s="5" t="s">
        <v>7</v>
      </c>
      <c r="B7" s="152">
        <v>0</v>
      </c>
      <c r="C7" s="152">
        <v>0</v>
      </c>
      <c r="D7" s="152">
        <v>0</v>
      </c>
      <c r="E7" s="152">
        <v>0</v>
      </c>
      <c r="F7" s="152">
        <v>0</v>
      </c>
      <c r="G7" s="152">
        <v>0</v>
      </c>
      <c r="H7" s="152">
        <v>0</v>
      </c>
      <c r="I7" s="152">
        <v>0</v>
      </c>
      <c r="J7" s="152">
        <v>0</v>
      </c>
      <c r="K7" s="152">
        <v>0</v>
      </c>
      <c r="L7" s="152">
        <v>0</v>
      </c>
      <c r="M7" s="152">
        <f t="shared" si="1"/>
        <v>0</v>
      </c>
    </row>
    <row r="8" spans="1:16" x14ac:dyDescent="0.35">
      <c r="A8" s="3" t="s">
        <v>8</v>
      </c>
      <c r="B8" s="152">
        <f>SUM(B9:B11)</f>
        <v>0.5</v>
      </c>
      <c r="C8" s="152">
        <f t="shared" ref="C8:L8" si="2">SUM(C9:C11)</f>
        <v>0.5</v>
      </c>
      <c r="D8" s="152">
        <f t="shared" si="2"/>
        <v>0.67</v>
      </c>
      <c r="E8" s="152">
        <f t="shared" si="2"/>
        <v>0.32</v>
      </c>
      <c r="F8" s="152">
        <f t="shared" si="2"/>
        <v>0.28000000000000003</v>
      </c>
      <c r="G8" s="152">
        <f t="shared" si="2"/>
        <v>0.28000000000000003</v>
      </c>
      <c r="H8" s="152">
        <f t="shared" si="2"/>
        <v>0.28000000000000003</v>
      </c>
      <c r="I8" s="152">
        <f t="shared" si="2"/>
        <v>0.28000000000000003</v>
      </c>
      <c r="J8" s="152">
        <f t="shared" si="2"/>
        <v>0.28000000000000003</v>
      </c>
      <c r="K8" s="152">
        <f t="shared" si="2"/>
        <v>0.28000000000000003</v>
      </c>
      <c r="L8" s="152">
        <f t="shared" si="2"/>
        <v>0.28000000000000003</v>
      </c>
      <c r="M8" s="152">
        <f t="shared" si="1"/>
        <v>3.9500000000000011</v>
      </c>
    </row>
    <row r="9" spans="1:16" x14ac:dyDescent="0.35">
      <c r="A9" s="5" t="s">
        <v>5</v>
      </c>
      <c r="B9" s="152">
        <v>0.5</v>
      </c>
      <c r="C9" s="152">
        <v>0.5</v>
      </c>
      <c r="D9" s="152">
        <v>0.67</v>
      </c>
      <c r="E9" s="152">
        <v>0.32</v>
      </c>
      <c r="F9" s="152">
        <v>0.28000000000000003</v>
      </c>
      <c r="G9" s="152">
        <v>0.28000000000000003</v>
      </c>
      <c r="H9" s="152">
        <v>0.28000000000000003</v>
      </c>
      <c r="I9" s="152">
        <v>0.28000000000000003</v>
      </c>
      <c r="J9" s="152">
        <v>0.28000000000000003</v>
      </c>
      <c r="K9" s="152">
        <v>0.28000000000000003</v>
      </c>
      <c r="L9" s="152">
        <v>0.28000000000000003</v>
      </c>
      <c r="M9" s="152">
        <f t="shared" si="1"/>
        <v>3.9500000000000011</v>
      </c>
    </row>
    <row r="10" spans="1:16" x14ac:dyDescent="0.35">
      <c r="A10" s="5" t="s">
        <v>6</v>
      </c>
      <c r="B10" s="152">
        <v>0</v>
      </c>
      <c r="C10" s="152">
        <v>0</v>
      </c>
      <c r="D10" s="152">
        <v>0</v>
      </c>
      <c r="E10" s="152">
        <v>0</v>
      </c>
      <c r="F10" s="152">
        <v>0</v>
      </c>
      <c r="G10" s="152">
        <v>0</v>
      </c>
      <c r="H10" s="152">
        <v>0</v>
      </c>
      <c r="I10" s="152">
        <v>0</v>
      </c>
      <c r="J10" s="152">
        <v>0</v>
      </c>
      <c r="K10" s="152">
        <v>0</v>
      </c>
      <c r="L10" s="152">
        <v>0</v>
      </c>
      <c r="M10" s="152">
        <f t="shared" si="1"/>
        <v>0</v>
      </c>
    </row>
    <row r="11" spans="1:16" x14ac:dyDescent="0.35">
      <c r="A11" s="5" t="s">
        <v>7</v>
      </c>
      <c r="B11" s="152">
        <v>0</v>
      </c>
      <c r="C11" s="152">
        <v>0</v>
      </c>
      <c r="D11" s="152">
        <v>0</v>
      </c>
      <c r="E11" s="152">
        <v>0</v>
      </c>
      <c r="F11" s="152">
        <v>0</v>
      </c>
      <c r="G11" s="152">
        <v>0</v>
      </c>
      <c r="H11" s="152">
        <v>0</v>
      </c>
      <c r="I11" s="152">
        <v>0</v>
      </c>
      <c r="J11" s="152">
        <v>0</v>
      </c>
      <c r="K11" s="152">
        <v>0</v>
      </c>
      <c r="L11" s="152">
        <v>0</v>
      </c>
      <c r="M11" s="152">
        <f t="shared" si="1"/>
        <v>0</v>
      </c>
    </row>
    <row r="12" spans="1:16" x14ac:dyDescent="0.35">
      <c r="A12" s="3" t="s">
        <v>11</v>
      </c>
      <c r="B12" s="152">
        <f>SUM(B13:B15)</f>
        <v>-0.5</v>
      </c>
      <c r="C12" s="152">
        <f t="shared" ref="C12:L12" si="3">SUM(C13:C15)</f>
        <v>-0.5</v>
      </c>
      <c r="D12" s="152">
        <f t="shared" si="3"/>
        <v>-0.67</v>
      </c>
      <c r="E12" s="152">
        <f t="shared" si="3"/>
        <v>-0.32</v>
      </c>
      <c r="F12" s="152">
        <f t="shared" si="3"/>
        <v>-0.28000000000000003</v>
      </c>
      <c r="G12" s="152">
        <f t="shared" si="3"/>
        <v>-0.28000000000000003</v>
      </c>
      <c r="H12" s="152">
        <f t="shared" si="3"/>
        <v>-0.28000000000000003</v>
      </c>
      <c r="I12" s="152">
        <f t="shared" si="3"/>
        <v>-0.28000000000000003</v>
      </c>
      <c r="J12" s="152">
        <f t="shared" si="3"/>
        <v>-0.28000000000000003</v>
      </c>
      <c r="K12" s="152">
        <f t="shared" si="3"/>
        <v>-0.28000000000000003</v>
      </c>
      <c r="L12" s="152">
        <f t="shared" si="3"/>
        <v>-0.28000000000000003</v>
      </c>
      <c r="M12" s="152">
        <f t="shared" si="1"/>
        <v>-3.9500000000000011</v>
      </c>
    </row>
    <row r="13" spans="1:16" ht="15" thickBot="1" x14ac:dyDescent="0.4">
      <c r="A13" s="5" t="s">
        <v>5</v>
      </c>
      <c r="B13" s="152">
        <v>-0.5</v>
      </c>
      <c r="C13" s="152">
        <v>-0.5</v>
      </c>
      <c r="D13" s="152">
        <v>-0.67</v>
      </c>
      <c r="E13" s="152">
        <v>-0.32</v>
      </c>
      <c r="F13" s="152">
        <v>-0.28000000000000003</v>
      </c>
      <c r="G13" s="152">
        <v>-0.28000000000000003</v>
      </c>
      <c r="H13" s="152">
        <v>-0.28000000000000003</v>
      </c>
      <c r="I13" s="152">
        <v>-0.28000000000000003</v>
      </c>
      <c r="J13" s="152">
        <v>-0.28000000000000003</v>
      </c>
      <c r="K13" s="152">
        <v>-0.28000000000000003</v>
      </c>
      <c r="L13" s="152">
        <v>-0.28000000000000003</v>
      </c>
      <c r="M13" s="152">
        <f t="shared" si="1"/>
        <v>-3.9500000000000011</v>
      </c>
    </row>
    <row r="14" spans="1:16" ht="15" thickBot="1" x14ac:dyDescent="0.4">
      <c r="A14" s="5" t="s">
        <v>6</v>
      </c>
      <c r="B14" s="152">
        <v>0</v>
      </c>
      <c r="C14" s="152">
        <v>0</v>
      </c>
      <c r="D14" s="152">
        <v>0</v>
      </c>
      <c r="E14" s="152">
        <v>0</v>
      </c>
      <c r="F14" s="152">
        <v>0</v>
      </c>
      <c r="G14" s="152">
        <v>0</v>
      </c>
      <c r="H14" s="152">
        <v>0</v>
      </c>
      <c r="I14" s="152">
        <v>0</v>
      </c>
      <c r="J14" s="152">
        <v>0</v>
      </c>
      <c r="K14" s="152">
        <v>0</v>
      </c>
      <c r="L14" s="152">
        <v>0</v>
      </c>
      <c r="M14" s="152">
        <f t="shared" si="1"/>
        <v>0</v>
      </c>
      <c r="O14" s="67"/>
      <c r="P14" s="74"/>
    </row>
    <row r="15" spans="1:16" ht="15" thickBot="1" x14ac:dyDescent="0.4">
      <c r="A15" s="5" t="s">
        <v>7</v>
      </c>
      <c r="B15" s="152">
        <v>0</v>
      </c>
      <c r="C15" s="152">
        <v>0</v>
      </c>
      <c r="D15" s="152">
        <v>0</v>
      </c>
      <c r="E15" s="152">
        <v>0</v>
      </c>
      <c r="F15" s="152">
        <v>0</v>
      </c>
      <c r="G15" s="152">
        <v>0</v>
      </c>
      <c r="H15" s="152">
        <v>0</v>
      </c>
      <c r="I15" s="152">
        <v>0</v>
      </c>
      <c r="J15" s="152">
        <v>0</v>
      </c>
      <c r="K15" s="152">
        <v>0</v>
      </c>
      <c r="L15" s="152">
        <v>0</v>
      </c>
      <c r="M15" s="152">
        <f t="shared" si="1"/>
        <v>0</v>
      </c>
      <c r="O15" s="67"/>
      <c r="P15" s="74"/>
    </row>
    <row r="16" spans="1:16" ht="29" x14ac:dyDescent="0.35">
      <c r="A16" s="3" t="s">
        <v>9</v>
      </c>
      <c r="B16" s="152">
        <v>6.03</v>
      </c>
      <c r="C16" s="152">
        <v>2.4700000000000002</v>
      </c>
      <c r="D16" s="152">
        <v>0.76</v>
      </c>
      <c r="E16" s="152">
        <v>0</v>
      </c>
      <c r="F16" s="152">
        <v>0</v>
      </c>
      <c r="G16" s="152">
        <v>0</v>
      </c>
      <c r="H16" s="152">
        <v>0</v>
      </c>
      <c r="I16" s="152">
        <v>0</v>
      </c>
      <c r="J16" s="152">
        <v>0</v>
      </c>
      <c r="K16" s="152">
        <v>0</v>
      </c>
      <c r="L16" s="152">
        <v>0</v>
      </c>
      <c r="M16" s="152">
        <f t="shared" si="1"/>
        <v>9.26</v>
      </c>
    </row>
    <row r="17" spans="1:13" x14ac:dyDescent="0.35">
      <c r="A17" s="3" t="s">
        <v>10</v>
      </c>
      <c r="B17" s="152">
        <f>SUM(B18:B20)</f>
        <v>0</v>
      </c>
      <c r="C17" s="152">
        <v>0</v>
      </c>
      <c r="D17" s="152">
        <v>0</v>
      </c>
      <c r="E17" s="152">
        <v>0</v>
      </c>
      <c r="F17" s="152">
        <v>0</v>
      </c>
      <c r="G17" s="152">
        <v>0</v>
      </c>
      <c r="H17" s="152">
        <v>0</v>
      </c>
      <c r="I17" s="152">
        <v>0</v>
      </c>
      <c r="J17" s="152">
        <v>0</v>
      </c>
      <c r="K17" s="152">
        <v>0</v>
      </c>
      <c r="L17" s="152">
        <v>0</v>
      </c>
      <c r="M17" s="152">
        <f t="shared" si="1"/>
        <v>0</v>
      </c>
    </row>
    <row r="18" spans="1:13" x14ac:dyDescent="0.35">
      <c r="A18" s="5" t="s">
        <v>5</v>
      </c>
      <c r="B18" s="152">
        <v>0</v>
      </c>
      <c r="C18" s="152">
        <v>0</v>
      </c>
      <c r="D18" s="152">
        <v>0</v>
      </c>
      <c r="E18" s="152">
        <v>0</v>
      </c>
      <c r="F18" s="152">
        <v>0</v>
      </c>
      <c r="G18" s="152">
        <v>0</v>
      </c>
      <c r="H18" s="152">
        <v>0</v>
      </c>
      <c r="I18" s="152">
        <v>0</v>
      </c>
      <c r="J18" s="152">
        <v>0</v>
      </c>
      <c r="K18" s="152">
        <v>0</v>
      </c>
      <c r="L18" s="152">
        <v>0</v>
      </c>
      <c r="M18" s="152">
        <f t="shared" si="1"/>
        <v>0</v>
      </c>
    </row>
    <row r="19" spans="1:13" x14ac:dyDescent="0.35">
      <c r="A19" s="5" t="s">
        <v>6</v>
      </c>
      <c r="B19" s="152">
        <v>0</v>
      </c>
      <c r="C19" s="152">
        <v>0</v>
      </c>
      <c r="D19" s="152">
        <v>0</v>
      </c>
      <c r="E19" s="152">
        <v>0</v>
      </c>
      <c r="F19" s="152">
        <v>0</v>
      </c>
      <c r="G19" s="152">
        <v>0</v>
      </c>
      <c r="H19" s="152">
        <v>0</v>
      </c>
      <c r="I19" s="152">
        <v>0</v>
      </c>
      <c r="J19" s="152">
        <v>0</v>
      </c>
      <c r="K19" s="152">
        <v>0</v>
      </c>
      <c r="L19" s="152">
        <v>0</v>
      </c>
      <c r="M19" s="152">
        <f t="shared" si="1"/>
        <v>0</v>
      </c>
    </row>
    <row r="20" spans="1:13" x14ac:dyDescent="0.35">
      <c r="A20" s="5" t="s">
        <v>7</v>
      </c>
      <c r="B20" s="152">
        <v>0</v>
      </c>
      <c r="C20" s="152">
        <v>0</v>
      </c>
      <c r="D20" s="152">
        <v>0</v>
      </c>
      <c r="E20" s="152">
        <v>0</v>
      </c>
      <c r="F20" s="152">
        <v>0</v>
      </c>
      <c r="G20" s="152">
        <v>0</v>
      </c>
      <c r="H20" s="152">
        <v>0</v>
      </c>
      <c r="I20" s="152">
        <v>0</v>
      </c>
      <c r="J20" s="152">
        <v>0</v>
      </c>
      <c r="K20" s="152">
        <v>0</v>
      </c>
      <c r="L20" s="152">
        <v>0</v>
      </c>
      <c r="M20" s="152">
        <f t="shared" si="1"/>
        <v>0</v>
      </c>
    </row>
    <row r="21" spans="1:13" x14ac:dyDescent="0.35">
      <c r="A21" s="5" t="s">
        <v>12</v>
      </c>
      <c r="B21" s="290" t="s">
        <v>542</v>
      </c>
      <c r="C21" s="290"/>
      <c r="D21" s="290"/>
      <c r="E21" s="290"/>
      <c r="F21" s="290"/>
      <c r="G21" s="290"/>
      <c r="H21" s="290"/>
      <c r="I21" s="290"/>
      <c r="J21" s="290"/>
      <c r="K21" s="290"/>
      <c r="L21" s="290"/>
      <c r="M21" s="290"/>
    </row>
    <row r="22" spans="1:13" ht="43.5" x14ac:dyDescent="0.35">
      <c r="A22" s="5" t="s">
        <v>13</v>
      </c>
      <c r="B22" s="290" t="s">
        <v>543</v>
      </c>
      <c r="C22" s="290"/>
      <c r="D22" s="290"/>
      <c r="E22" s="290"/>
      <c r="F22" s="290"/>
      <c r="G22" s="290"/>
      <c r="H22" s="290"/>
      <c r="I22" s="290"/>
      <c r="J22" s="290"/>
      <c r="K22" s="290"/>
      <c r="L22" s="290"/>
      <c r="M22" s="290"/>
    </row>
    <row r="25" spans="1:13" x14ac:dyDescent="0.35">
      <c r="A25" s="289" t="s">
        <v>14</v>
      </c>
      <c r="B25" s="289"/>
      <c r="C25" s="289"/>
      <c r="D25" s="289"/>
      <c r="E25" s="289"/>
      <c r="F25" s="289"/>
      <c r="G25" s="289"/>
      <c r="H25" s="289"/>
      <c r="I25" s="289"/>
      <c r="J25" s="289"/>
    </row>
    <row r="26" spans="1:13" x14ac:dyDescent="0.35">
      <c r="A26" s="291" t="s">
        <v>15</v>
      </c>
      <c r="B26" s="291"/>
      <c r="C26" s="291"/>
      <c r="D26" s="291"/>
      <c r="E26" s="291"/>
      <c r="F26" s="291"/>
      <c r="G26" s="291"/>
      <c r="H26" s="291"/>
      <c r="I26" s="291"/>
      <c r="J26" s="291"/>
    </row>
    <row r="27" spans="1:13" x14ac:dyDescent="0.35">
      <c r="A27" s="290" t="s">
        <v>16</v>
      </c>
      <c r="B27" s="290"/>
      <c r="C27" s="6">
        <v>0</v>
      </c>
      <c r="D27" s="5">
        <v>1</v>
      </c>
      <c r="E27" s="5">
        <v>2</v>
      </c>
      <c r="F27" s="5">
        <v>3</v>
      </c>
      <c r="G27" s="5">
        <v>5</v>
      </c>
      <c r="H27" s="5">
        <v>10</v>
      </c>
      <c r="I27" s="292" t="s">
        <v>3</v>
      </c>
      <c r="J27" s="292"/>
    </row>
    <row r="28" spans="1:13" ht="43.5" x14ac:dyDescent="0.35">
      <c r="A28" s="151" t="s">
        <v>17</v>
      </c>
      <c r="B28" s="5" t="s">
        <v>20</v>
      </c>
      <c r="C28" s="151"/>
      <c r="D28" s="151"/>
      <c r="E28" s="151"/>
      <c r="F28" s="151"/>
      <c r="G28" s="151"/>
      <c r="H28" s="151"/>
      <c r="I28" s="290"/>
      <c r="J28" s="290"/>
    </row>
    <row r="29" spans="1:13" ht="87" x14ac:dyDescent="0.35">
      <c r="A29" s="151" t="s">
        <v>18</v>
      </c>
      <c r="B29" s="5" t="s">
        <v>21</v>
      </c>
      <c r="C29" s="151"/>
      <c r="D29" s="151"/>
      <c r="E29" s="151"/>
      <c r="F29" s="151"/>
      <c r="G29" s="151"/>
      <c r="H29" s="151"/>
      <c r="I29" s="294"/>
      <c r="J29" s="296"/>
    </row>
    <row r="30" spans="1:13" ht="87" x14ac:dyDescent="0.35">
      <c r="A30" s="151" t="s">
        <v>19</v>
      </c>
      <c r="B30" s="7" t="s">
        <v>22</v>
      </c>
      <c r="C30" s="151"/>
      <c r="D30" s="151"/>
      <c r="E30" s="151"/>
      <c r="F30" s="151"/>
      <c r="G30" s="151"/>
      <c r="H30" s="151"/>
      <c r="I30" s="290"/>
      <c r="J30" s="290"/>
    </row>
    <row r="31" spans="1:13" ht="29" x14ac:dyDescent="0.35">
      <c r="A31" s="8"/>
      <c r="B31" s="5" t="s">
        <v>23</v>
      </c>
      <c r="C31" s="151"/>
      <c r="D31" s="151"/>
      <c r="E31" s="151"/>
      <c r="F31" s="151"/>
      <c r="G31" s="151"/>
      <c r="H31" s="151"/>
      <c r="I31" s="290"/>
      <c r="J31" s="290"/>
    </row>
    <row r="32" spans="1:13" ht="43.5" x14ac:dyDescent="0.35">
      <c r="A32" s="290" t="s">
        <v>24</v>
      </c>
      <c r="B32" s="5" t="s">
        <v>20</v>
      </c>
      <c r="C32" s="290"/>
      <c r="D32" s="290"/>
      <c r="E32" s="290"/>
      <c r="F32" s="290"/>
      <c r="G32" s="290"/>
      <c r="H32" s="290"/>
      <c r="I32" s="290"/>
      <c r="J32" s="290"/>
    </row>
    <row r="33" spans="1:10" ht="87" x14ac:dyDescent="0.35">
      <c r="A33" s="290"/>
      <c r="B33" s="5" t="s">
        <v>21</v>
      </c>
      <c r="C33" s="290"/>
      <c r="D33" s="290"/>
      <c r="E33" s="290"/>
      <c r="F33" s="290"/>
      <c r="G33" s="290"/>
      <c r="H33" s="290"/>
      <c r="I33" s="290"/>
      <c r="J33" s="290"/>
    </row>
    <row r="34" spans="1:10" ht="87" x14ac:dyDescent="0.35">
      <c r="A34" s="290"/>
      <c r="B34" s="7" t="s">
        <v>25</v>
      </c>
      <c r="C34" s="290" t="s">
        <v>544</v>
      </c>
      <c r="D34" s="290"/>
      <c r="E34" s="290"/>
      <c r="F34" s="290"/>
      <c r="G34" s="290"/>
      <c r="H34" s="290"/>
      <c r="I34" s="290"/>
      <c r="J34" s="290"/>
    </row>
    <row r="35" spans="1:10" ht="29" x14ac:dyDescent="0.35">
      <c r="A35" s="290"/>
      <c r="B35" s="5" t="s">
        <v>23</v>
      </c>
      <c r="C35" s="151"/>
      <c r="D35" s="151"/>
      <c r="E35" s="151"/>
      <c r="F35" s="151"/>
      <c r="G35" s="151"/>
      <c r="H35" s="151"/>
      <c r="I35" s="290"/>
      <c r="J35" s="290"/>
    </row>
    <row r="36" spans="1:10" ht="87" x14ac:dyDescent="0.35">
      <c r="A36" s="290" t="s">
        <v>26</v>
      </c>
      <c r="B36" s="5" t="s">
        <v>22</v>
      </c>
      <c r="C36" s="294"/>
      <c r="D36" s="295"/>
      <c r="E36" s="295"/>
      <c r="F36" s="295"/>
      <c r="G36" s="295"/>
      <c r="H36" s="295"/>
      <c r="I36" s="295"/>
      <c r="J36" s="296"/>
    </row>
    <row r="37" spans="1:10" ht="29" x14ac:dyDescent="0.35">
      <c r="A37" s="290"/>
      <c r="B37" s="5" t="s">
        <v>23</v>
      </c>
      <c r="C37" s="151"/>
      <c r="D37" s="151"/>
      <c r="E37" s="151"/>
      <c r="F37" s="151"/>
      <c r="G37" s="151"/>
      <c r="H37" s="151"/>
      <c r="I37" s="290"/>
      <c r="J37" s="290"/>
    </row>
    <row r="38" spans="1:10" ht="43.5" x14ac:dyDescent="0.35">
      <c r="A38" s="151" t="s">
        <v>13</v>
      </c>
      <c r="B38" s="294"/>
      <c r="C38" s="295"/>
      <c r="D38" s="295"/>
      <c r="E38" s="295"/>
      <c r="F38" s="295"/>
      <c r="G38" s="295"/>
      <c r="H38" s="295"/>
      <c r="I38" s="295"/>
      <c r="J38" s="296"/>
    </row>
  </sheetData>
  <mergeCells count="22">
    <mergeCell ref="I30:J30"/>
    <mergeCell ref="A1:M1"/>
    <mergeCell ref="A2:A3"/>
    <mergeCell ref="B2:M2"/>
    <mergeCell ref="B21:M21"/>
    <mergeCell ref="B22:M22"/>
    <mergeCell ref="A25:J25"/>
    <mergeCell ref="A26:J26"/>
    <mergeCell ref="A27:B27"/>
    <mergeCell ref="I27:J27"/>
    <mergeCell ref="I28:J28"/>
    <mergeCell ref="I29:J29"/>
    <mergeCell ref="A36:A37"/>
    <mergeCell ref="C36:J36"/>
    <mergeCell ref="I37:J37"/>
    <mergeCell ref="B38:J38"/>
    <mergeCell ref="I31:J31"/>
    <mergeCell ref="A32:A35"/>
    <mergeCell ref="C32:J32"/>
    <mergeCell ref="C33:J33"/>
    <mergeCell ref="C34:J34"/>
    <mergeCell ref="I35:J35"/>
  </mergeCells>
  <pageMargins left="0.7" right="0.7" top="0.75" bottom="0.75" header="0.3" footer="0.3"/>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38"/>
  <sheetViews>
    <sheetView topLeftCell="A4" zoomScale="70" zoomScaleNormal="70" workbookViewId="0">
      <selection activeCell="C36" sqref="C36:J36"/>
    </sheetView>
  </sheetViews>
  <sheetFormatPr defaultRowHeight="14.5" x14ac:dyDescent="0.35"/>
  <cols>
    <col min="1" max="1" width="24.453125" customWidth="1"/>
  </cols>
  <sheetData>
    <row r="1" spans="1:16" x14ac:dyDescent="0.35">
      <c r="A1" s="289"/>
      <c r="B1" s="289"/>
      <c r="C1" s="289"/>
      <c r="D1" s="289"/>
      <c r="E1" s="289"/>
      <c r="F1" s="289"/>
      <c r="G1" s="289"/>
      <c r="H1" s="289"/>
      <c r="I1" s="289"/>
      <c r="J1" s="289"/>
      <c r="K1" s="289"/>
      <c r="L1" s="289"/>
      <c r="M1" s="289"/>
    </row>
    <row r="2" spans="1:16" x14ac:dyDescent="0.35">
      <c r="A2" s="290" t="s">
        <v>1</v>
      </c>
      <c r="B2" s="291" t="s">
        <v>2</v>
      </c>
      <c r="C2" s="291"/>
      <c r="D2" s="291"/>
      <c r="E2" s="291"/>
      <c r="F2" s="291"/>
      <c r="G2" s="291"/>
      <c r="H2" s="291"/>
      <c r="I2" s="291"/>
      <c r="J2" s="291"/>
      <c r="K2" s="291"/>
      <c r="L2" s="291"/>
      <c r="M2" s="291"/>
    </row>
    <row r="3" spans="1:16" ht="29" x14ac:dyDescent="0.35">
      <c r="A3" s="290"/>
      <c r="B3" s="1">
        <v>0</v>
      </c>
      <c r="C3" s="1">
        <v>1</v>
      </c>
      <c r="D3" s="1">
        <v>2</v>
      </c>
      <c r="E3" s="1">
        <v>3</v>
      </c>
      <c r="F3" s="1">
        <v>4</v>
      </c>
      <c r="G3" s="1">
        <v>5</v>
      </c>
      <c r="H3" s="1">
        <v>6</v>
      </c>
      <c r="I3" s="1">
        <v>7</v>
      </c>
      <c r="J3" s="1">
        <v>8</v>
      </c>
      <c r="K3" s="1">
        <v>9</v>
      </c>
      <c r="L3" s="1">
        <v>10</v>
      </c>
      <c r="M3" s="2" t="s">
        <v>3</v>
      </c>
    </row>
    <row r="4" spans="1:16" x14ac:dyDescent="0.35">
      <c r="A4" s="3" t="s">
        <v>4</v>
      </c>
      <c r="B4" s="127">
        <f>SUM(B5:B7)</f>
        <v>0</v>
      </c>
      <c r="C4" s="127">
        <f t="shared" ref="C4:L4" si="0">SUM(C5:C7)</f>
        <v>0</v>
      </c>
      <c r="D4" s="127">
        <f t="shared" si="0"/>
        <v>0</v>
      </c>
      <c r="E4" s="127">
        <f t="shared" si="0"/>
        <v>0</v>
      </c>
      <c r="F4" s="127">
        <f t="shared" si="0"/>
        <v>0</v>
      </c>
      <c r="G4" s="127">
        <f t="shared" si="0"/>
        <v>0</v>
      </c>
      <c r="H4" s="127">
        <f t="shared" si="0"/>
        <v>0</v>
      </c>
      <c r="I4" s="127">
        <f t="shared" si="0"/>
        <v>0</v>
      </c>
      <c r="J4" s="127">
        <f t="shared" si="0"/>
        <v>0</v>
      </c>
      <c r="K4" s="127">
        <f t="shared" si="0"/>
        <v>0</v>
      </c>
      <c r="L4" s="127">
        <f t="shared" si="0"/>
        <v>0</v>
      </c>
      <c r="M4" s="127">
        <f>SUM(B4:L4)</f>
        <v>0</v>
      </c>
    </row>
    <row r="5" spans="1:16" x14ac:dyDescent="0.35">
      <c r="A5" s="5" t="s">
        <v>5</v>
      </c>
      <c r="B5" s="127">
        <v>0</v>
      </c>
      <c r="C5" s="127">
        <v>0</v>
      </c>
      <c r="D5" s="127">
        <v>0</v>
      </c>
      <c r="E5" s="127">
        <v>0</v>
      </c>
      <c r="F5" s="127">
        <v>0</v>
      </c>
      <c r="G5" s="127">
        <v>0</v>
      </c>
      <c r="H5" s="127">
        <v>0</v>
      </c>
      <c r="I5" s="127">
        <v>0</v>
      </c>
      <c r="J5" s="127">
        <v>0</v>
      </c>
      <c r="K5" s="127">
        <v>0</v>
      </c>
      <c r="L5" s="127">
        <v>0</v>
      </c>
      <c r="M5" s="127">
        <f t="shared" ref="M5:M20" si="1">SUM(B5:L5)</f>
        <v>0</v>
      </c>
    </row>
    <row r="6" spans="1:16" x14ac:dyDescent="0.35">
      <c r="A6" s="5" t="s">
        <v>6</v>
      </c>
      <c r="B6" s="127">
        <v>0</v>
      </c>
      <c r="C6" s="127">
        <v>0</v>
      </c>
      <c r="D6" s="127">
        <v>0</v>
      </c>
      <c r="E6" s="127">
        <v>0</v>
      </c>
      <c r="F6" s="127">
        <v>0</v>
      </c>
      <c r="G6" s="127">
        <v>0</v>
      </c>
      <c r="H6" s="127">
        <v>0</v>
      </c>
      <c r="I6" s="127">
        <v>0</v>
      </c>
      <c r="J6" s="127">
        <v>0</v>
      </c>
      <c r="K6" s="127">
        <v>0</v>
      </c>
      <c r="L6" s="127">
        <v>0</v>
      </c>
      <c r="M6" s="127">
        <f t="shared" si="1"/>
        <v>0</v>
      </c>
    </row>
    <row r="7" spans="1:16" ht="29" x14ac:dyDescent="0.35">
      <c r="A7" s="5" t="s">
        <v>7</v>
      </c>
      <c r="B7" s="127">
        <v>0</v>
      </c>
      <c r="C7" s="127">
        <v>0</v>
      </c>
      <c r="D7" s="127">
        <v>0</v>
      </c>
      <c r="E7" s="127">
        <v>0</v>
      </c>
      <c r="F7" s="127">
        <v>0</v>
      </c>
      <c r="G7" s="127">
        <v>0</v>
      </c>
      <c r="H7" s="127">
        <v>0</v>
      </c>
      <c r="I7" s="127">
        <v>0</v>
      </c>
      <c r="J7" s="127">
        <v>0</v>
      </c>
      <c r="K7" s="127">
        <v>0</v>
      </c>
      <c r="L7" s="127">
        <v>0</v>
      </c>
      <c r="M7" s="127">
        <f t="shared" si="1"/>
        <v>0</v>
      </c>
    </row>
    <row r="8" spans="1:16" x14ac:dyDescent="0.35">
      <c r="A8" s="3" t="s">
        <v>8</v>
      </c>
      <c r="B8" s="127">
        <f>SUM(B9:B11)</f>
        <v>1.9696343999999999</v>
      </c>
      <c r="C8" s="127">
        <f t="shared" ref="C8:L8" si="2">SUM(C9:C11)</f>
        <v>0.44040921999999999</v>
      </c>
      <c r="D8" s="127">
        <f t="shared" si="2"/>
        <v>0.21204603</v>
      </c>
      <c r="E8" s="127">
        <f t="shared" si="2"/>
        <v>0.17960000000000001</v>
      </c>
      <c r="F8" s="127">
        <f t="shared" si="2"/>
        <v>0.19146366000000001</v>
      </c>
      <c r="G8" s="127">
        <f t="shared" si="2"/>
        <v>0.19739903</v>
      </c>
      <c r="H8" s="127">
        <f t="shared" si="2"/>
        <v>0.203321</v>
      </c>
      <c r="I8" s="127">
        <f t="shared" si="2"/>
        <v>0.20921730999999999</v>
      </c>
      <c r="J8" s="127">
        <f t="shared" si="2"/>
        <v>0</v>
      </c>
      <c r="K8" s="127">
        <f t="shared" si="2"/>
        <v>0</v>
      </c>
      <c r="L8" s="127">
        <f t="shared" si="2"/>
        <v>0</v>
      </c>
      <c r="M8" s="127">
        <f t="shared" si="1"/>
        <v>3.60309065</v>
      </c>
    </row>
    <row r="9" spans="1:16" x14ac:dyDescent="0.35">
      <c r="A9" s="5" t="s">
        <v>5</v>
      </c>
      <c r="B9" s="127">
        <v>1.9696343999999999</v>
      </c>
      <c r="C9" s="127">
        <v>0.44040921999999999</v>
      </c>
      <c r="D9" s="127">
        <v>0.21204603</v>
      </c>
      <c r="E9" s="127">
        <v>0.17960000000000001</v>
      </c>
      <c r="F9" s="127">
        <v>0.19146366000000001</v>
      </c>
      <c r="G9" s="127">
        <v>0.19739903</v>
      </c>
      <c r="H9" s="127">
        <v>0.203321</v>
      </c>
      <c r="I9" s="127">
        <v>0.20921730999999999</v>
      </c>
      <c r="J9" s="127">
        <v>0</v>
      </c>
      <c r="K9" s="127">
        <v>0</v>
      </c>
      <c r="L9" s="127">
        <v>0</v>
      </c>
      <c r="M9" s="127">
        <f t="shared" si="1"/>
        <v>3.60309065</v>
      </c>
    </row>
    <row r="10" spans="1:16" x14ac:dyDescent="0.35">
      <c r="A10" s="5" t="s">
        <v>6</v>
      </c>
      <c r="B10" s="127">
        <v>0</v>
      </c>
      <c r="C10" s="127">
        <v>0</v>
      </c>
      <c r="D10" s="127">
        <v>0</v>
      </c>
      <c r="E10" s="127">
        <v>0</v>
      </c>
      <c r="F10" s="127">
        <v>0</v>
      </c>
      <c r="G10" s="127">
        <v>0</v>
      </c>
      <c r="H10" s="127">
        <v>0</v>
      </c>
      <c r="I10" s="127">
        <v>0</v>
      </c>
      <c r="J10" s="127">
        <v>0</v>
      </c>
      <c r="K10" s="127">
        <v>0</v>
      </c>
      <c r="L10" s="127">
        <v>0</v>
      </c>
      <c r="M10" s="127">
        <f t="shared" si="1"/>
        <v>0</v>
      </c>
    </row>
    <row r="11" spans="1:16" ht="29" x14ac:dyDescent="0.35">
      <c r="A11" s="5" t="s">
        <v>7</v>
      </c>
      <c r="B11" s="127">
        <v>0</v>
      </c>
      <c r="C11" s="127">
        <v>0</v>
      </c>
      <c r="D11" s="127">
        <v>0</v>
      </c>
      <c r="E11" s="127">
        <v>0</v>
      </c>
      <c r="F11" s="127">
        <v>0</v>
      </c>
      <c r="G11" s="127">
        <v>0</v>
      </c>
      <c r="H11" s="127">
        <v>0</v>
      </c>
      <c r="I11" s="127">
        <v>0</v>
      </c>
      <c r="J11" s="127">
        <v>0</v>
      </c>
      <c r="K11" s="127">
        <v>0</v>
      </c>
      <c r="L11" s="127">
        <v>0</v>
      </c>
      <c r="M11" s="127">
        <f t="shared" si="1"/>
        <v>0</v>
      </c>
    </row>
    <row r="12" spans="1:16" x14ac:dyDescent="0.35">
      <c r="A12" s="3" t="s">
        <v>11</v>
      </c>
      <c r="B12" s="127">
        <f>SUM(B13:B15)</f>
        <v>-1.9696343999999999</v>
      </c>
      <c r="C12" s="127">
        <f t="shared" ref="C12:L12" si="3">SUM(C13:C15)</f>
        <v>-0.44040921999999999</v>
      </c>
      <c r="D12" s="127">
        <f t="shared" si="3"/>
        <v>-0.21204603</v>
      </c>
      <c r="E12" s="127">
        <f t="shared" si="3"/>
        <v>-0.17960000000000001</v>
      </c>
      <c r="F12" s="127">
        <f t="shared" si="3"/>
        <v>-0.19146366000000001</v>
      </c>
      <c r="G12" s="127">
        <f t="shared" si="3"/>
        <v>-0.19739903</v>
      </c>
      <c r="H12" s="127">
        <f t="shared" si="3"/>
        <v>-0.203321</v>
      </c>
      <c r="I12" s="127">
        <f t="shared" si="3"/>
        <v>-0.20921730999999999</v>
      </c>
      <c r="J12" s="127">
        <f t="shared" si="3"/>
        <v>0</v>
      </c>
      <c r="K12" s="127">
        <f t="shared" si="3"/>
        <v>0</v>
      </c>
      <c r="L12" s="127">
        <f t="shared" si="3"/>
        <v>0</v>
      </c>
      <c r="M12" s="127">
        <f t="shared" si="1"/>
        <v>-3.60309065</v>
      </c>
    </row>
    <row r="13" spans="1:16" ht="15" thickBot="1" x14ac:dyDescent="0.4">
      <c r="A13" s="5" t="s">
        <v>5</v>
      </c>
      <c r="B13" s="127">
        <v>-1.9696343999999999</v>
      </c>
      <c r="C13" s="127">
        <v>-0.44040921999999999</v>
      </c>
      <c r="D13" s="127">
        <v>-0.21204603</v>
      </c>
      <c r="E13" s="127">
        <v>-0.17960000000000001</v>
      </c>
      <c r="F13" s="127">
        <v>-0.19146366000000001</v>
      </c>
      <c r="G13" s="127">
        <v>-0.19739903</v>
      </c>
      <c r="H13" s="127">
        <v>-0.203321</v>
      </c>
      <c r="I13" s="127">
        <v>-0.20921730999999999</v>
      </c>
      <c r="J13" s="127">
        <v>0</v>
      </c>
      <c r="K13" s="127">
        <v>0</v>
      </c>
      <c r="L13" s="127">
        <v>0</v>
      </c>
      <c r="M13" s="127">
        <f t="shared" si="1"/>
        <v>-3.60309065</v>
      </c>
    </row>
    <row r="14" spans="1:16" ht="15" thickBot="1" x14ac:dyDescent="0.4">
      <c r="A14" s="5" t="s">
        <v>6</v>
      </c>
      <c r="B14" s="127">
        <v>0</v>
      </c>
      <c r="C14" s="127">
        <v>0</v>
      </c>
      <c r="D14" s="127">
        <v>0</v>
      </c>
      <c r="E14" s="127">
        <v>0</v>
      </c>
      <c r="F14" s="127">
        <v>0</v>
      </c>
      <c r="G14" s="127">
        <v>0</v>
      </c>
      <c r="H14" s="127">
        <v>0</v>
      </c>
      <c r="I14" s="127">
        <v>0</v>
      </c>
      <c r="J14" s="127">
        <v>0</v>
      </c>
      <c r="K14" s="127">
        <v>0</v>
      </c>
      <c r="L14" s="127">
        <v>0</v>
      </c>
      <c r="M14" s="127">
        <f t="shared" si="1"/>
        <v>0</v>
      </c>
      <c r="O14" s="67"/>
      <c r="P14" s="74"/>
    </row>
    <row r="15" spans="1:16" ht="29.5" thickBot="1" x14ac:dyDescent="0.4">
      <c r="A15" s="5" t="s">
        <v>7</v>
      </c>
      <c r="B15" s="127">
        <v>0</v>
      </c>
      <c r="C15" s="127">
        <v>0</v>
      </c>
      <c r="D15" s="127">
        <v>0</v>
      </c>
      <c r="E15" s="127">
        <v>0</v>
      </c>
      <c r="F15" s="127">
        <v>0</v>
      </c>
      <c r="G15" s="127">
        <v>0</v>
      </c>
      <c r="H15" s="127">
        <v>0</v>
      </c>
      <c r="I15" s="127">
        <v>0</v>
      </c>
      <c r="J15" s="127">
        <v>0</v>
      </c>
      <c r="K15" s="127">
        <v>0</v>
      </c>
      <c r="L15" s="127">
        <v>0</v>
      </c>
      <c r="M15" s="127">
        <f t="shared" si="1"/>
        <v>0</v>
      </c>
      <c r="O15" s="67"/>
      <c r="P15" s="74"/>
    </row>
    <row r="16" spans="1:16" ht="43.5" x14ac:dyDescent="0.35">
      <c r="A16" s="3" t="s">
        <v>9</v>
      </c>
      <c r="B16" s="127">
        <v>10.84516363</v>
      </c>
      <c r="C16" s="127">
        <v>2.4249728199999998</v>
      </c>
      <c r="D16" s="127">
        <v>0.67310875000000003</v>
      </c>
      <c r="E16" s="127">
        <v>0</v>
      </c>
      <c r="F16" s="127">
        <v>0</v>
      </c>
      <c r="G16" s="127">
        <v>0</v>
      </c>
      <c r="H16" s="127">
        <v>0</v>
      </c>
      <c r="I16" s="127">
        <v>0</v>
      </c>
      <c r="J16" s="127">
        <v>0</v>
      </c>
      <c r="K16" s="127">
        <v>0</v>
      </c>
      <c r="L16" s="127">
        <v>0</v>
      </c>
      <c r="M16" s="127">
        <f t="shared" si="1"/>
        <v>13.9432452</v>
      </c>
    </row>
    <row r="17" spans="1:13" ht="29" x14ac:dyDescent="0.35">
      <c r="A17" s="3" t="s">
        <v>10</v>
      </c>
      <c r="B17" s="127">
        <f>SUM(B18:B20)</f>
        <v>0</v>
      </c>
      <c r="C17" s="127">
        <v>0</v>
      </c>
      <c r="D17" s="127">
        <v>0</v>
      </c>
      <c r="E17" s="127">
        <v>0</v>
      </c>
      <c r="F17" s="127">
        <v>0</v>
      </c>
      <c r="G17" s="127">
        <v>0</v>
      </c>
      <c r="H17" s="127">
        <v>0</v>
      </c>
      <c r="I17" s="127">
        <v>0</v>
      </c>
      <c r="J17" s="127">
        <v>0</v>
      </c>
      <c r="K17" s="127">
        <v>0</v>
      </c>
      <c r="L17" s="127">
        <v>0</v>
      </c>
      <c r="M17" s="127">
        <f t="shared" si="1"/>
        <v>0</v>
      </c>
    </row>
    <row r="18" spans="1:13" x14ac:dyDescent="0.35">
      <c r="A18" s="5" t="s">
        <v>5</v>
      </c>
      <c r="B18" s="127">
        <v>0</v>
      </c>
      <c r="C18" s="127">
        <v>0</v>
      </c>
      <c r="D18" s="127">
        <v>0</v>
      </c>
      <c r="E18" s="127">
        <v>0</v>
      </c>
      <c r="F18" s="127">
        <v>0</v>
      </c>
      <c r="G18" s="127">
        <v>0</v>
      </c>
      <c r="H18" s="127">
        <v>0</v>
      </c>
      <c r="I18" s="127">
        <v>0</v>
      </c>
      <c r="J18" s="127">
        <v>0</v>
      </c>
      <c r="K18" s="127">
        <v>0</v>
      </c>
      <c r="L18" s="127">
        <v>0</v>
      </c>
      <c r="M18" s="127">
        <f t="shared" si="1"/>
        <v>0</v>
      </c>
    </row>
    <row r="19" spans="1:13" x14ac:dyDescent="0.35">
      <c r="A19" s="5" t="s">
        <v>6</v>
      </c>
      <c r="B19" s="127">
        <v>0</v>
      </c>
      <c r="C19" s="127">
        <v>0</v>
      </c>
      <c r="D19" s="127">
        <v>0</v>
      </c>
      <c r="E19" s="127">
        <v>0</v>
      </c>
      <c r="F19" s="127">
        <v>0</v>
      </c>
      <c r="G19" s="127">
        <v>0</v>
      </c>
      <c r="H19" s="127">
        <v>0</v>
      </c>
      <c r="I19" s="127">
        <v>0</v>
      </c>
      <c r="J19" s="127">
        <v>0</v>
      </c>
      <c r="K19" s="127">
        <v>0</v>
      </c>
      <c r="L19" s="127">
        <v>0</v>
      </c>
      <c r="M19" s="127">
        <f t="shared" si="1"/>
        <v>0</v>
      </c>
    </row>
    <row r="20" spans="1:13" ht="29" x14ac:dyDescent="0.35">
      <c r="A20" s="5" t="s">
        <v>7</v>
      </c>
      <c r="B20" s="127">
        <v>0</v>
      </c>
      <c r="C20" s="127">
        <v>0</v>
      </c>
      <c r="D20" s="127">
        <v>0</v>
      </c>
      <c r="E20" s="127">
        <v>0</v>
      </c>
      <c r="F20" s="127">
        <v>0</v>
      </c>
      <c r="G20" s="127">
        <v>0</v>
      </c>
      <c r="H20" s="127">
        <v>0</v>
      </c>
      <c r="I20" s="127">
        <v>0</v>
      </c>
      <c r="J20" s="127">
        <v>0</v>
      </c>
      <c r="K20" s="127">
        <v>0</v>
      </c>
      <c r="L20" s="127">
        <v>0</v>
      </c>
      <c r="M20" s="127">
        <f t="shared" si="1"/>
        <v>0</v>
      </c>
    </row>
    <row r="21" spans="1:13" ht="28" customHeight="1" x14ac:dyDescent="0.35">
      <c r="A21" s="5" t="s">
        <v>12</v>
      </c>
      <c r="B21" s="290" t="s">
        <v>545</v>
      </c>
      <c r="C21" s="290"/>
      <c r="D21" s="290"/>
      <c r="E21" s="290"/>
      <c r="F21" s="290"/>
      <c r="G21" s="290"/>
      <c r="H21" s="290"/>
      <c r="I21" s="290"/>
      <c r="J21" s="290"/>
      <c r="K21" s="290"/>
      <c r="L21" s="290"/>
      <c r="M21" s="290"/>
    </row>
    <row r="22" spans="1:13" ht="58" x14ac:dyDescent="0.35">
      <c r="A22" s="5" t="s">
        <v>13</v>
      </c>
      <c r="B22" s="290" t="s">
        <v>546</v>
      </c>
      <c r="C22" s="290"/>
      <c r="D22" s="290"/>
      <c r="E22" s="290"/>
      <c r="F22" s="290"/>
      <c r="G22" s="290"/>
      <c r="H22" s="290"/>
      <c r="I22" s="290"/>
      <c r="J22" s="290"/>
      <c r="K22" s="290"/>
      <c r="L22" s="290"/>
      <c r="M22" s="290"/>
    </row>
    <row r="25" spans="1:13" x14ac:dyDescent="0.35">
      <c r="A25" s="289" t="s">
        <v>14</v>
      </c>
      <c r="B25" s="289"/>
      <c r="C25" s="289"/>
      <c r="D25" s="289"/>
      <c r="E25" s="289"/>
      <c r="F25" s="289"/>
      <c r="G25" s="289"/>
      <c r="H25" s="289"/>
      <c r="I25" s="289"/>
      <c r="J25" s="289"/>
    </row>
    <row r="26" spans="1:13" x14ac:dyDescent="0.35">
      <c r="A26" s="291" t="s">
        <v>15</v>
      </c>
      <c r="B26" s="291"/>
      <c r="C26" s="291"/>
      <c r="D26" s="291"/>
      <c r="E26" s="291"/>
      <c r="F26" s="291"/>
      <c r="G26" s="291"/>
      <c r="H26" s="291"/>
      <c r="I26" s="291"/>
      <c r="J26" s="291"/>
    </row>
    <row r="27" spans="1:13" x14ac:dyDescent="0.35">
      <c r="A27" s="290" t="s">
        <v>16</v>
      </c>
      <c r="B27" s="290"/>
      <c r="C27" s="6">
        <v>0</v>
      </c>
      <c r="D27" s="5">
        <v>1</v>
      </c>
      <c r="E27" s="5">
        <v>2</v>
      </c>
      <c r="F27" s="5">
        <v>3</v>
      </c>
      <c r="G27" s="5">
        <v>5</v>
      </c>
      <c r="H27" s="5">
        <v>10</v>
      </c>
      <c r="I27" s="292" t="s">
        <v>3</v>
      </c>
      <c r="J27" s="292"/>
    </row>
    <row r="28" spans="1:13" ht="43.5" x14ac:dyDescent="0.35">
      <c r="A28" s="151" t="s">
        <v>17</v>
      </c>
      <c r="B28" s="5" t="s">
        <v>20</v>
      </c>
      <c r="C28" s="151"/>
      <c r="D28" s="151"/>
      <c r="E28" s="151"/>
      <c r="F28" s="151"/>
      <c r="G28" s="151"/>
      <c r="H28" s="151"/>
      <c r="I28" s="290"/>
      <c r="J28" s="290"/>
    </row>
    <row r="29" spans="1:13" ht="87" x14ac:dyDescent="0.35">
      <c r="A29" s="151" t="s">
        <v>18</v>
      </c>
      <c r="B29" s="5" t="s">
        <v>21</v>
      </c>
      <c r="C29" s="151"/>
      <c r="D29" s="151"/>
      <c r="E29" s="151"/>
      <c r="F29" s="151"/>
      <c r="G29" s="151"/>
      <c r="H29" s="151"/>
      <c r="I29" s="294"/>
      <c r="J29" s="296"/>
    </row>
    <row r="30" spans="1:13" ht="87" x14ac:dyDescent="0.35">
      <c r="A30" s="151" t="s">
        <v>19</v>
      </c>
      <c r="B30" s="7" t="s">
        <v>22</v>
      </c>
      <c r="C30" s="151"/>
      <c r="D30" s="151"/>
      <c r="E30" s="151"/>
      <c r="F30" s="151"/>
      <c r="G30" s="151"/>
      <c r="H30" s="151"/>
      <c r="I30" s="290"/>
      <c r="J30" s="290"/>
    </row>
    <row r="31" spans="1:13" ht="29" x14ac:dyDescent="0.35">
      <c r="A31" s="8"/>
      <c r="B31" s="5" t="s">
        <v>23</v>
      </c>
      <c r="C31" s="151"/>
      <c r="D31" s="151"/>
      <c r="E31" s="151"/>
      <c r="F31" s="151"/>
      <c r="G31" s="151"/>
      <c r="H31" s="151"/>
      <c r="I31" s="290"/>
      <c r="J31" s="290"/>
    </row>
    <row r="32" spans="1:13" ht="43.5" x14ac:dyDescent="0.35">
      <c r="A32" s="290" t="s">
        <v>24</v>
      </c>
      <c r="B32" s="5" t="s">
        <v>20</v>
      </c>
      <c r="C32" s="423" t="s">
        <v>547</v>
      </c>
      <c r="D32" s="424"/>
      <c r="E32" s="424"/>
      <c r="F32" s="424"/>
      <c r="G32" s="424"/>
      <c r="H32" s="424"/>
      <c r="I32" s="424"/>
      <c r="J32" s="425"/>
    </row>
    <row r="33" spans="1:10" ht="87" x14ac:dyDescent="0.35">
      <c r="A33" s="290"/>
      <c r="B33" s="5" t="s">
        <v>21</v>
      </c>
      <c r="C33" s="426"/>
      <c r="D33" s="427"/>
      <c r="E33" s="427"/>
      <c r="F33" s="427"/>
      <c r="G33" s="427"/>
      <c r="H33" s="427"/>
      <c r="I33" s="427"/>
      <c r="J33" s="428"/>
    </row>
    <row r="34" spans="1:10" ht="87" x14ac:dyDescent="0.35">
      <c r="A34" s="290"/>
      <c r="B34" s="7" t="s">
        <v>25</v>
      </c>
      <c r="C34" s="290" t="s">
        <v>548</v>
      </c>
      <c r="D34" s="290"/>
      <c r="E34" s="290"/>
      <c r="F34" s="290"/>
      <c r="G34" s="290"/>
      <c r="H34" s="290"/>
      <c r="I34" s="290"/>
      <c r="J34" s="290"/>
    </row>
    <row r="35" spans="1:10" x14ac:dyDescent="0.35">
      <c r="A35" s="290"/>
      <c r="B35" s="5" t="s">
        <v>549</v>
      </c>
      <c r="C35" s="378" t="s">
        <v>550</v>
      </c>
      <c r="D35" s="429"/>
      <c r="E35" s="429"/>
      <c r="F35" s="429"/>
      <c r="G35" s="429"/>
      <c r="H35" s="429"/>
      <c r="I35" s="429"/>
      <c r="J35" s="379"/>
    </row>
    <row r="36" spans="1:10" ht="87" x14ac:dyDescent="0.35">
      <c r="A36" s="290" t="s">
        <v>26</v>
      </c>
      <c r="B36" s="5" t="s">
        <v>22</v>
      </c>
      <c r="C36" s="294"/>
      <c r="D36" s="295"/>
      <c r="E36" s="295"/>
      <c r="F36" s="295"/>
      <c r="G36" s="295"/>
      <c r="H36" s="295"/>
      <c r="I36" s="295"/>
      <c r="J36" s="296"/>
    </row>
    <row r="37" spans="1:10" ht="29" x14ac:dyDescent="0.35">
      <c r="A37" s="290"/>
      <c r="B37" s="5" t="s">
        <v>23</v>
      </c>
      <c r="C37" s="151"/>
      <c r="D37" s="151"/>
      <c r="E37" s="151"/>
      <c r="F37" s="151"/>
      <c r="G37" s="151"/>
      <c r="H37" s="151"/>
      <c r="I37" s="290"/>
      <c r="J37" s="290"/>
    </row>
    <row r="38" spans="1:10" ht="58" x14ac:dyDescent="0.35">
      <c r="A38" s="151" t="s">
        <v>13</v>
      </c>
      <c r="B38" s="294"/>
      <c r="C38" s="295"/>
      <c r="D38" s="295"/>
      <c r="E38" s="295"/>
      <c r="F38" s="295"/>
      <c r="G38" s="295"/>
      <c r="H38" s="295"/>
      <c r="I38" s="295"/>
      <c r="J38" s="296"/>
    </row>
  </sheetData>
  <mergeCells count="21">
    <mergeCell ref="A25:J25"/>
    <mergeCell ref="A1:M1"/>
    <mergeCell ref="A2:A3"/>
    <mergeCell ref="B2:M2"/>
    <mergeCell ref="B21:M21"/>
    <mergeCell ref="B22:M22"/>
    <mergeCell ref="I31:J31"/>
    <mergeCell ref="A32:A35"/>
    <mergeCell ref="C34:J34"/>
    <mergeCell ref="A26:J26"/>
    <mergeCell ref="A27:B27"/>
    <mergeCell ref="I27:J27"/>
    <mergeCell ref="I28:J28"/>
    <mergeCell ref="I29:J29"/>
    <mergeCell ref="I30:J30"/>
    <mergeCell ref="A36:A37"/>
    <mergeCell ref="C36:J36"/>
    <mergeCell ref="I37:J37"/>
    <mergeCell ref="B38:J38"/>
    <mergeCell ref="C32:J33"/>
    <mergeCell ref="C35:J35"/>
  </mergeCells>
  <pageMargins left="0.7" right="0.7" top="0.75" bottom="0.75" header="0.3" footer="0.3"/>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42"/>
  <sheetViews>
    <sheetView zoomScale="70" zoomScaleNormal="70" workbookViewId="0">
      <selection activeCell="B42" sqref="B42:J42"/>
    </sheetView>
  </sheetViews>
  <sheetFormatPr defaultRowHeight="14.5" x14ac:dyDescent="0.35"/>
  <cols>
    <col min="1" max="1" width="26.453125" customWidth="1"/>
  </cols>
  <sheetData>
    <row r="1" spans="1:16" x14ac:dyDescent="0.35">
      <c r="A1" s="289"/>
      <c r="B1" s="289"/>
      <c r="C1" s="289"/>
      <c r="D1" s="289"/>
      <c r="E1" s="289"/>
      <c r="F1" s="289"/>
      <c r="G1" s="289"/>
      <c r="H1" s="289"/>
      <c r="I1" s="289"/>
      <c r="J1" s="289"/>
      <c r="K1" s="289"/>
      <c r="L1" s="289"/>
      <c r="M1" s="289"/>
    </row>
    <row r="2" spans="1:16" x14ac:dyDescent="0.35">
      <c r="A2" s="290" t="s">
        <v>1</v>
      </c>
      <c r="B2" s="291" t="s">
        <v>2</v>
      </c>
      <c r="C2" s="291"/>
      <c r="D2" s="291"/>
      <c r="E2" s="291"/>
      <c r="F2" s="291"/>
      <c r="G2" s="291"/>
      <c r="H2" s="291"/>
      <c r="I2" s="291"/>
      <c r="J2" s="291"/>
      <c r="K2" s="291"/>
      <c r="L2" s="291"/>
      <c r="M2" s="291"/>
    </row>
    <row r="3" spans="1:16" ht="29" x14ac:dyDescent="0.35">
      <c r="A3" s="290"/>
      <c r="B3" s="1">
        <v>0</v>
      </c>
      <c r="C3" s="1">
        <v>1</v>
      </c>
      <c r="D3" s="1">
        <v>2</v>
      </c>
      <c r="E3" s="1">
        <v>3</v>
      </c>
      <c r="F3" s="1">
        <v>4</v>
      </c>
      <c r="G3" s="1">
        <v>5</v>
      </c>
      <c r="H3" s="1">
        <v>6</v>
      </c>
      <c r="I3" s="1">
        <v>7</v>
      </c>
      <c r="J3" s="1">
        <v>8</v>
      </c>
      <c r="K3" s="1">
        <v>9</v>
      </c>
      <c r="L3" s="1">
        <v>10</v>
      </c>
      <c r="M3" s="2" t="s">
        <v>3</v>
      </c>
    </row>
    <row r="4" spans="1:16" x14ac:dyDescent="0.35">
      <c r="A4" s="3" t="s">
        <v>4</v>
      </c>
      <c r="B4" s="152">
        <f>SUM(B5:B7)</f>
        <v>0</v>
      </c>
      <c r="C4" s="152">
        <f t="shared" ref="C4:L4" si="0">SUM(C5:C7)</f>
        <v>0</v>
      </c>
      <c r="D4" s="152">
        <f t="shared" si="0"/>
        <v>0</v>
      </c>
      <c r="E4" s="152">
        <f t="shared" si="0"/>
        <v>0</v>
      </c>
      <c r="F4" s="152">
        <f t="shared" si="0"/>
        <v>0</v>
      </c>
      <c r="G4" s="152">
        <f t="shared" si="0"/>
        <v>0</v>
      </c>
      <c r="H4" s="152">
        <f t="shared" si="0"/>
        <v>0</v>
      </c>
      <c r="I4" s="152">
        <f t="shared" si="0"/>
        <v>0</v>
      </c>
      <c r="J4" s="152">
        <f t="shared" si="0"/>
        <v>0</v>
      </c>
      <c r="K4" s="152">
        <f t="shared" si="0"/>
        <v>0</v>
      </c>
      <c r="L4" s="152">
        <f t="shared" si="0"/>
        <v>0</v>
      </c>
      <c r="M4" s="152">
        <f>SUM(B4:L4)</f>
        <v>0</v>
      </c>
    </row>
    <row r="5" spans="1:16" x14ac:dyDescent="0.35">
      <c r="A5" s="5" t="s">
        <v>5</v>
      </c>
      <c r="B5" s="152">
        <v>0</v>
      </c>
      <c r="C5" s="152">
        <v>0</v>
      </c>
      <c r="D5" s="152">
        <v>0</v>
      </c>
      <c r="E5" s="152">
        <v>0</v>
      </c>
      <c r="F5" s="152">
        <v>0</v>
      </c>
      <c r="G5" s="152">
        <v>0</v>
      </c>
      <c r="H5" s="152">
        <v>0</v>
      </c>
      <c r="I5" s="152">
        <v>0</v>
      </c>
      <c r="J5" s="152">
        <v>0</v>
      </c>
      <c r="K5" s="152">
        <v>0</v>
      </c>
      <c r="L5" s="152">
        <v>0</v>
      </c>
      <c r="M5" s="152">
        <f t="shared" ref="M5:M20" si="1">SUM(B5:L5)</f>
        <v>0</v>
      </c>
    </row>
    <row r="6" spans="1:16" x14ac:dyDescent="0.35">
      <c r="A6" s="5" t="s">
        <v>6</v>
      </c>
      <c r="B6" s="152">
        <v>0</v>
      </c>
      <c r="C6" s="152">
        <v>0</v>
      </c>
      <c r="D6" s="152">
        <v>0</v>
      </c>
      <c r="E6" s="152">
        <v>0</v>
      </c>
      <c r="F6" s="152">
        <v>0</v>
      </c>
      <c r="G6" s="152">
        <v>0</v>
      </c>
      <c r="H6" s="152">
        <v>0</v>
      </c>
      <c r="I6" s="152">
        <v>0</v>
      </c>
      <c r="J6" s="152">
        <v>0</v>
      </c>
      <c r="K6" s="152">
        <v>0</v>
      </c>
      <c r="L6" s="152">
        <v>0</v>
      </c>
      <c r="M6" s="152">
        <f t="shared" si="1"/>
        <v>0</v>
      </c>
    </row>
    <row r="7" spans="1:16" x14ac:dyDescent="0.35">
      <c r="A7" s="5" t="s">
        <v>7</v>
      </c>
      <c r="B7" s="152">
        <v>0</v>
      </c>
      <c r="C7" s="152">
        <v>0</v>
      </c>
      <c r="D7" s="152">
        <v>0</v>
      </c>
      <c r="E7" s="152">
        <v>0</v>
      </c>
      <c r="F7" s="152">
        <v>0</v>
      </c>
      <c r="G7" s="152">
        <v>0</v>
      </c>
      <c r="H7" s="152">
        <v>0</v>
      </c>
      <c r="I7" s="152">
        <v>0</v>
      </c>
      <c r="J7" s="152">
        <v>0</v>
      </c>
      <c r="K7" s="152">
        <v>0</v>
      </c>
      <c r="L7" s="152">
        <v>0</v>
      </c>
      <c r="M7" s="152">
        <f t="shared" si="1"/>
        <v>0</v>
      </c>
    </row>
    <row r="8" spans="1:16" x14ac:dyDescent="0.35">
      <c r="A8" s="3" t="s">
        <v>8</v>
      </c>
      <c r="B8" s="152">
        <f>SUM(B9:B11)</f>
        <v>7.8E-2</v>
      </c>
      <c r="C8" s="152">
        <f t="shared" ref="C8:L8" si="2">SUM(C9:C11)</f>
        <v>2.1539999999999999</v>
      </c>
      <c r="D8" s="152">
        <f t="shared" si="2"/>
        <v>0.92500000000000004</v>
      </c>
      <c r="E8" s="152">
        <f t="shared" si="2"/>
        <v>0.69</v>
      </c>
      <c r="F8" s="152">
        <f t="shared" si="2"/>
        <v>0</v>
      </c>
      <c r="G8" s="152">
        <f t="shared" si="2"/>
        <v>0</v>
      </c>
      <c r="H8" s="152">
        <f t="shared" si="2"/>
        <v>0</v>
      </c>
      <c r="I8" s="152">
        <f t="shared" si="2"/>
        <v>0</v>
      </c>
      <c r="J8" s="152">
        <f t="shared" si="2"/>
        <v>0</v>
      </c>
      <c r="K8" s="152">
        <f t="shared" si="2"/>
        <v>0</v>
      </c>
      <c r="L8" s="152">
        <f t="shared" si="2"/>
        <v>0</v>
      </c>
      <c r="M8" s="152">
        <f t="shared" si="1"/>
        <v>3.847</v>
      </c>
    </row>
    <row r="9" spans="1:16" x14ac:dyDescent="0.35">
      <c r="A9" s="5" t="s">
        <v>5</v>
      </c>
      <c r="B9" s="152">
        <v>7.8E-2</v>
      </c>
      <c r="C9" s="152">
        <v>2.1539999999999999</v>
      </c>
      <c r="D9" s="152">
        <v>0.92500000000000004</v>
      </c>
      <c r="E9" s="152">
        <v>0.69</v>
      </c>
      <c r="F9" s="152">
        <v>0</v>
      </c>
      <c r="G9" s="152">
        <v>0</v>
      </c>
      <c r="H9" s="152">
        <v>0</v>
      </c>
      <c r="I9" s="152">
        <v>0</v>
      </c>
      <c r="J9" s="152">
        <v>0</v>
      </c>
      <c r="K9" s="152">
        <v>0</v>
      </c>
      <c r="L9" s="152">
        <v>0</v>
      </c>
      <c r="M9" s="152">
        <f t="shared" si="1"/>
        <v>3.847</v>
      </c>
    </row>
    <row r="10" spans="1:16" x14ac:dyDescent="0.35">
      <c r="A10" s="5" t="s">
        <v>6</v>
      </c>
      <c r="B10" s="152">
        <v>0</v>
      </c>
      <c r="C10" s="152">
        <v>0</v>
      </c>
      <c r="D10" s="152">
        <v>0</v>
      </c>
      <c r="E10" s="152">
        <v>0</v>
      </c>
      <c r="F10" s="152">
        <v>0</v>
      </c>
      <c r="G10" s="152">
        <v>0</v>
      </c>
      <c r="H10" s="152">
        <v>0</v>
      </c>
      <c r="I10" s="152">
        <v>0</v>
      </c>
      <c r="J10" s="152">
        <v>0</v>
      </c>
      <c r="K10" s="152">
        <v>0</v>
      </c>
      <c r="L10" s="152">
        <v>0</v>
      </c>
      <c r="M10" s="152">
        <f t="shared" si="1"/>
        <v>0</v>
      </c>
    </row>
    <row r="11" spans="1:16" x14ac:dyDescent="0.35">
      <c r="A11" s="5" t="s">
        <v>7</v>
      </c>
      <c r="B11" s="152">
        <v>0</v>
      </c>
      <c r="C11" s="152">
        <v>0</v>
      </c>
      <c r="D11" s="152">
        <v>0</v>
      </c>
      <c r="E11" s="152">
        <v>0</v>
      </c>
      <c r="F11" s="152">
        <v>0</v>
      </c>
      <c r="G11" s="152">
        <v>0</v>
      </c>
      <c r="H11" s="152">
        <v>0</v>
      </c>
      <c r="I11" s="152">
        <v>0</v>
      </c>
      <c r="J11" s="152">
        <v>0</v>
      </c>
      <c r="K11" s="152">
        <v>0</v>
      </c>
      <c r="L11" s="152">
        <v>0</v>
      </c>
      <c r="M11" s="152">
        <f t="shared" si="1"/>
        <v>0</v>
      </c>
    </row>
    <row r="12" spans="1:16" x14ac:dyDescent="0.35">
      <c r="A12" s="3" t="s">
        <v>11</v>
      </c>
      <c r="B12" s="152">
        <f>SUM(B13:B15)</f>
        <v>-7.8E-2</v>
      </c>
      <c r="C12" s="152">
        <f t="shared" ref="C12:L12" si="3">SUM(C13:C15)</f>
        <v>-2.1539999999999999</v>
      </c>
      <c r="D12" s="152">
        <f t="shared" si="3"/>
        <v>-0.92500000000000004</v>
      </c>
      <c r="E12" s="152">
        <f t="shared" si="3"/>
        <v>-0.69</v>
      </c>
      <c r="F12" s="152">
        <f t="shared" si="3"/>
        <v>0</v>
      </c>
      <c r="G12" s="152">
        <f t="shared" si="3"/>
        <v>0</v>
      </c>
      <c r="H12" s="152">
        <f t="shared" si="3"/>
        <v>0</v>
      </c>
      <c r="I12" s="152">
        <f t="shared" si="3"/>
        <v>0</v>
      </c>
      <c r="J12" s="152">
        <f t="shared" si="3"/>
        <v>0</v>
      </c>
      <c r="K12" s="152">
        <f t="shared" si="3"/>
        <v>0</v>
      </c>
      <c r="L12" s="152">
        <f t="shared" si="3"/>
        <v>0</v>
      </c>
      <c r="M12" s="152">
        <f t="shared" si="1"/>
        <v>-3.847</v>
      </c>
    </row>
    <row r="13" spans="1:16" ht="15" thickBot="1" x14ac:dyDescent="0.4">
      <c r="A13" s="5" t="s">
        <v>5</v>
      </c>
      <c r="B13" s="152">
        <v>-7.8E-2</v>
      </c>
      <c r="C13" s="152">
        <v>-2.1539999999999999</v>
      </c>
      <c r="D13" s="152">
        <v>-0.92500000000000004</v>
      </c>
      <c r="E13" s="152">
        <v>-0.69</v>
      </c>
      <c r="F13" s="152">
        <v>0</v>
      </c>
      <c r="G13" s="152">
        <v>0</v>
      </c>
      <c r="H13" s="152">
        <v>0</v>
      </c>
      <c r="I13" s="152">
        <v>0</v>
      </c>
      <c r="J13" s="152">
        <v>0</v>
      </c>
      <c r="K13" s="152">
        <v>0</v>
      </c>
      <c r="L13" s="152">
        <v>0</v>
      </c>
      <c r="M13" s="152">
        <f t="shared" si="1"/>
        <v>-3.847</v>
      </c>
    </row>
    <row r="14" spans="1:16" ht="15" thickBot="1" x14ac:dyDescent="0.4">
      <c r="A14" s="5" t="s">
        <v>6</v>
      </c>
      <c r="B14" s="152">
        <v>0</v>
      </c>
      <c r="C14" s="152">
        <v>0</v>
      </c>
      <c r="D14" s="152">
        <v>0</v>
      </c>
      <c r="E14" s="152">
        <v>0</v>
      </c>
      <c r="F14" s="152">
        <v>0</v>
      </c>
      <c r="G14" s="152">
        <v>0</v>
      </c>
      <c r="H14" s="152">
        <v>0</v>
      </c>
      <c r="I14" s="152">
        <v>0</v>
      </c>
      <c r="J14" s="152">
        <v>0</v>
      </c>
      <c r="K14" s="152">
        <v>0</v>
      </c>
      <c r="L14" s="152">
        <v>0</v>
      </c>
      <c r="M14" s="152">
        <f t="shared" si="1"/>
        <v>0</v>
      </c>
      <c r="O14" s="67"/>
      <c r="P14" s="74"/>
    </row>
    <row r="15" spans="1:16" ht="15" thickBot="1" x14ac:dyDescent="0.4">
      <c r="A15" s="5" t="s">
        <v>7</v>
      </c>
      <c r="B15" s="152">
        <v>0</v>
      </c>
      <c r="C15" s="152">
        <v>0</v>
      </c>
      <c r="D15" s="152">
        <v>0</v>
      </c>
      <c r="E15" s="152">
        <v>0</v>
      </c>
      <c r="F15" s="152">
        <v>0</v>
      </c>
      <c r="G15" s="152">
        <v>0</v>
      </c>
      <c r="H15" s="152">
        <v>0</v>
      </c>
      <c r="I15" s="152">
        <v>0</v>
      </c>
      <c r="J15" s="152">
        <v>0</v>
      </c>
      <c r="K15" s="152">
        <v>0</v>
      </c>
      <c r="L15" s="152">
        <v>0</v>
      </c>
      <c r="M15" s="152">
        <f t="shared" si="1"/>
        <v>0</v>
      </c>
      <c r="O15" s="67"/>
      <c r="P15" s="74"/>
    </row>
    <row r="16" spans="1:16" ht="29" x14ac:dyDescent="0.35">
      <c r="A16" s="3" t="s">
        <v>9</v>
      </c>
      <c r="B16" s="152">
        <v>0.432</v>
      </c>
      <c r="C16" s="152">
        <v>11.861000000000001</v>
      </c>
      <c r="D16" s="152">
        <v>5.0940000000000003</v>
      </c>
      <c r="E16" s="152">
        <v>3.8260000000000001</v>
      </c>
      <c r="F16" s="152">
        <v>0</v>
      </c>
      <c r="G16" s="152">
        <v>0</v>
      </c>
      <c r="H16" s="152">
        <v>0</v>
      </c>
      <c r="I16" s="152">
        <v>0</v>
      </c>
      <c r="J16" s="152">
        <v>0</v>
      </c>
      <c r="K16" s="152">
        <v>0</v>
      </c>
      <c r="L16" s="152">
        <v>0</v>
      </c>
      <c r="M16" s="152">
        <f t="shared" si="1"/>
        <v>21.213000000000001</v>
      </c>
    </row>
    <row r="17" spans="1:13" x14ac:dyDescent="0.35">
      <c r="A17" s="3" t="s">
        <v>10</v>
      </c>
      <c r="B17" s="152">
        <f>SUM(B18:B20)</f>
        <v>0</v>
      </c>
      <c r="C17" s="152">
        <v>0</v>
      </c>
      <c r="D17" s="152">
        <v>0</v>
      </c>
      <c r="E17" s="152">
        <v>0</v>
      </c>
      <c r="F17" s="152">
        <v>0</v>
      </c>
      <c r="G17" s="152">
        <v>0</v>
      </c>
      <c r="H17" s="152">
        <v>0</v>
      </c>
      <c r="I17" s="152">
        <v>0</v>
      </c>
      <c r="J17" s="152">
        <v>0</v>
      </c>
      <c r="K17" s="152">
        <v>0</v>
      </c>
      <c r="L17" s="152">
        <v>0</v>
      </c>
      <c r="M17" s="152">
        <f t="shared" si="1"/>
        <v>0</v>
      </c>
    </row>
    <row r="18" spans="1:13" x14ac:dyDescent="0.35">
      <c r="A18" s="5" t="s">
        <v>5</v>
      </c>
      <c r="B18" s="152">
        <v>0</v>
      </c>
      <c r="C18" s="152">
        <v>0</v>
      </c>
      <c r="D18" s="152">
        <v>0</v>
      </c>
      <c r="E18" s="152">
        <v>0</v>
      </c>
      <c r="F18" s="152">
        <v>0</v>
      </c>
      <c r="G18" s="152">
        <v>0</v>
      </c>
      <c r="H18" s="152">
        <v>0</v>
      </c>
      <c r="I18" s="152">
        <v>0</v>
      </c>
      <c r="J18" s="152">
        <v>0</v>
      </c>
      <c r="K18" s="152">
        <v>0</v>
      </c>
      <c r="L18" s="152">
        <v>0</v>
      </c>
      <c r="M18" s="152">
        <f t="shared" si="1"/>
        <v>0</v>
      </c>
    </row>
    <row r="19" spans="1:13" x14ac:dyDescent="0.35">
      <c r="A19" s="5" t="s">
        <v>6</v>
      </c>
      <c r="B19" s="152">
        <v>0</v>
      </c>
      <c r="C19" s="152">
        <v>0</v>
      </c>
      <c r="D19" s="152">
        <v>0</v>
      </c>
      <c r="E19" s="152">
        <v>0</v>
      </c>
      <c r="F19" s="152">
        <v>0</v>
      </c>
      <c r="G19" s="152">
        <v>0</v>
      </c>
      <c r="H19" s="152">
        <v>0</v>
      </c>
      <c r="I19" s="152">
        <v>0</v>
      </c>
      <c r="J19" s="152">
        <v>0</v>
      </c>
      <c r="K19" s="152">
        <v>0</v>
      </c>
      <c r="L19" s="152">
        <v>0</v>
      </c>
      <c r="M19" s="152">
        <f t="shared" si="1"/>
        <v>0</v>
      </c>
    </row>
    <row r="20" spans="1:13" x14ac:dyDescent="0.35">
      <c r="A20" s="5" t="s">
        <v>7</v>
      </c>
      <c r="B20" s="152">
        <v>0</v>
      </c>
      <c r="C20" s="152">
        <v>0</v>
      </c>
      <c r="D20" s="152">
        <v>0</v>
      </c>
      <c r="E20" s="152">
        <v>0</v>
      </c>
      <c r="F20" s="152">
        <v>0</v>
      </c>
      <c r="G20" s="152">
        <v>0</v>
      </c>
      <c r="H20" s="152">
        <v>0</v>
      </c>
      <c r="I20" s="152">
        <v>0</v>
      </c>
      <c r="J20" s="152">
        <v>0</v>
      </c>
      <c r="K20" s="152">
        <v>0</v>
      </c>
      <c r="L20" s="152">
        <v>0</v>
      </c>
      <c r="M20" s="152">
        <f t="shared" si="1"/>
        <v>0</v>
      </c>
    </row>
    <row r="21" spans="1:13" ht="128" customHeight="1" x14ac:dyDescent="0.35">
      <c r="A21" s="5" t="s">
        <v>12</v>
      </c>
      <c r="B21" s="290" t="s">
        <v>551</v>
      </c>
      <c r="C21" s="290"/>
      <c r="D21" s="290"/>
      <c r="E21" s="290"/>
      <c r="F21" s="290"/>
      <c r="G21" s="290"/>
      <c r="H21" s="290"/>
      <c r="I21" s="290"/>
      <c r="J21" s="290"/>
      <c r="K21" s="290"/>
      <c r="L21" s="290"/>
      <c r="M21" s="290"/>
    </row>
    <row r="22" spans="1:13" ht="43.5" x14ac:dyDescent="0.35">
      <c r="A22" s="5" t="s">
        <v>13</v>
      </c>
      <c r="B22" s="290" t="s">
        <v>552</v>
      </c>
      <c r="C22" s="290"/>
      <c r="D22" s="290"/>
      <c r="E22" s="290"/>
      <c r="F22" s="290"/>
      <c r="G22" s="290"/>
      <c r="H22" s="290"/>
      <c r="I22" s="290"/>
      <c r="J22" s="290"/>
      <c r="K22" s="290"/>
      <c r="L22" s="290"/>
      <c r="M22" s="290"/>
    </row>
    <row r="25" spans="1:13" x14ac:dyDescent="0.35">
      <c r="A25" s="289" t="s">
        <v>14</v>
      </c>
      <c r="B25" s="289"/>
      <c r="C25" s="289"/>
      <c r="D25" s="289"/>
      <c r="E25" s="289"/>
      <c r="F25" s="289"/>
      <c r="G25" s="289"/>
      <c r="H25" s="289"/>
      <c r="I25" s="289"/>
      <c r="J25" s="289"/>
    </row>
    <row r="26" spans="1:13" x14ac:dyDescent="0.35">
      <c r="A26" s="291" t="s">
        <v>15</v>
      </c>
      <c r="B26" s="291"/>
      <c r="C26" s="291"/>
      <c r="D26" s="291"/>
      <c r="E26" s="291"/>
      <c r="F26" s="291"/>
      <c r="G26" s="291"/>
      <c r="H26" s="291"/>
      <c r="I26" s="291"/>
      <c r="J26" s="291"/>
    </row>
    <row r="27" spans="1:13" x14ac:dyDescent="0.35">
      <c r="A27" s="290" t="s">
        <v>16</v>
      </c>
      <c r="B27" s="290"/>
      <c r="C27" s="6">
        <v>0</v>
      </c>
      <c r="D27" s="5">
        <v>1</v>
      </c>
      <c r="E27" s="5">
        <v>2</v>
      </c>
      <c r="F27" s="5">
        <v>3</v>
      </c>
      <c r="G27" s="5">
        <v>5</v>
      </c>
      <c r="H27" s="5">
        <v>10</v>
      </c>
      <c r="I27" s="292" t="s">
        <v>3</v>
      </c>
      <c r="J27" s="292"/>
    </row>
    <row r="28" spans="1:13" ht="43.5" x14ac:dyDescent="0.35">
      <c r="A28" s="151" t="s">
        <v>17</v>
      </c>
      <c r="B28" s="5" t="s">
        <v>20</v>
      </c>
      <c r="C28" s="151"/>
      <c r="D28" s="151"/>
      <c r="E28" s="151"/>
      <c r="F28" s="151"/>
      <c r="G28" s="151"/>
      <c r="H28" s="151"/>
      <c r="I28" s="290"/>
      <c r="J28" s="290"/>
    </row>
    <row r="29" spans="1:13" ht="87" x14ac:dyDescent="0.35">
      <c r="A29" s="151" t="s">
        <v>18</v>
      </c>
      <c r="B29" s="5" t="s">
        <v>21</v>
      </c>
      <c r="C29" s="151"/>
      <c r="D29" s="151"/>
      <c r="E29" s="151"/>
      <c r="F29" s="151"/>
      <c r="G29" s="151"/>
      <c r="H29" s="151"/>
      <c r="I29" s="294"/>
      <c r="J29" s="296"/>
    </row>
    <row r="30" spans="1:13" ht="87" x14ac:dyDescent="0.35">
      <c r="A30" s="151" t="s">
        <v>19</v>
      </c>
      <c r="B30" s="7" t="s">
        <v>22</v>
      </c>
      <c r="C30" s="151"/>
      <c r="D30" s="151"/>
      <c r="E30" s="151"/>
      <c r="F30" s="151"/>
      <c r="G30" s="151"/>
      <c r="H30" s="151"/>
      <c r="I30" s="290"/>
      <c r="J30" s="290"/>
    </row>
    <row r="31" spans="1:13" ht="29" x14ac:dyDescent="0.35">
      <c r="A31" s="8"/>
      <c r="B31" s="5" t="s">
        <v>23</v>
      </c>
      <c r="C31" s="151"/>
      <c r="D31" s="151"/>
      <c r="E31" s="151"/>
      <c r="F31" s="151"/>
      <c r="G31" s="151"/>
      <c r="H31" s="151"/>
      <c r="I31" s="290"/>
      <c r="J31" s="290"/>
    </row>
    <row r="32" spans="1:13" ht="43.5" x14ac:dyDescent="0.35">
      <c r="A32" s="290" t="s">
        <v>24</v>
      </c>
      <c r="B32" s="5" t="s">
        <v>20</v>
      </c>
      <c r="C32" s="290"/>
      <c r="D32" s="290"/>
      <c r="E32" s="290"/>
      <c r="F32" s="290"/>
      <c r="G32" s="290"/>
      <c r="H32" s="290"/>
      <c r="I32" s="290"/>
      <c r="J32" s="290"/>
    </row>
    <row r="33" spans="1:10" ht="87" x14ac:dyDescent="0.35">
      <c r="A33" s="290"/>
      <c r="B33" s="5" t="s">
        <v>21</v>
      </c>
      <c r="C33" s="290"/>
      <c r="D33" s="290"/>
      <c r="E33" s="290"/>
      <c r="F33" s="290"/>
      <c r="G33" s="290"/>
      <c r="H33" s="290"/>
      <c r="I33" s="290"/>
      <c r="J33" s="290"/>
    </row>
    <row r="34" spans="1:10" ht="87" x14ac:dyDescent="0.35">
      <c r="A34" s="290"/>
      <c r="B34" s="7" t="s">
        <v>25</v>
      </c>
      <c r="C34" s="290"/>
      <c r="D34" s="290"/>
      <c r="E34" s="290"/>
      <c r="F34" s="290"/>
      <c r="G34" s="290"/>
      <c r="H34" s="290"/>
      <c r="I34" s="290"/>
      <c r="J34" s="290"/>
    </row>
    <row r="35" spans="1:10" ht="29" x14ac:dyDescent="0.35">
      <c r="A35" s="290"/>
      <c r="B35" s="5" t="s">
        <v>23</v>
      </c>
      <c r="C35" s="151"/>
      <c r="D35" s="151"/>
      <c r="E35" s="151"/>
      <c r="F35" s="151"/>
      <c r="G35" s="151"/>
      <c r="H35" s="151"/>
      <c r="I35" s="290"/>
      <c r="J35" s="290"/>
    </row>
    <row r="36" spans="1:10" ht="348" x14ac:dyDescent="0.35">
      <c r="A36" s="290" t="s">
        <v>26</v>
      </c>
      <c r="B36" s="5" t="s">
        <v>553</v>
      </c>
      <c r="C36" s="294" t="s">
        <v>554</v>
      </c>
      <c r="D36" s="295"/>
      <c r="E36" s="295"/>
      <c r="F36" s="295"/>
      <c r="G36" s="295"/>
      <c r="H36" s="295"/>
      <c r="I36" s="295"/>
      <c r="J36" s="296"/>
    </row>
    <row r="37" spans="1:10" ht="174" x14ac:dyDescent="0.35">
      <c r="A37" s="290"/>
      <c r="B37" s="5" t="s">
        <v>555</v>
      </c>
      <c r="C37" s="378" t="s">
        <v>556</v>
      </c>
      <c r="D37" s="429"/>
      <c r="E37" s="429"/>
      <c r="F37" s="429"/>
      <c r="G37" s="429"/>
      <c r="H37" s="429"/>
      <c r="I37" s="429"/>
      <c r="J37" s="379"/>
    </row>
    <row r="38" spans="1:10" ht="159.5" x14ac:dyDescent="0.35">
      <c r="A38" s="290"/>
      <c r="B38" s="5" t="s">
        <v>557</v>
      </c>
      <c r="C38" s="378" t="s">
        <v>558</v>
      </c>
      <c r="D38" s="429"/>
      <c r="E38" s="429"/>
      <c r="F38" s="429"/>
      <c r="G38" s="429"/>
      <c r="H38" s="429"/>
      <c r="I38" s="429"/>
      <c r="J38" s="379"/>
    </row>
    <row r="39" spans="1:10" ht="116" x14ac:dyDescent="0.35">
      <c r="A39" s="290"/>
      <c r="B39" s="5" t="s">
        <v>559</v>
      </c>
      <c r="C39" s="378" t="s">
        <v>560</v>
      </c>
      <c r="D39" s="429"/>
      <c r="E39" s="429"/>
      <c r="F39" s="429"/>
      <c r="G39" s="429"/>
      <c r="H39" s="429"/>
      <c r="I39" s="429"/>
      <c r="J39" s="379"/>
    </row>
    <row r="40" spans="1:10" ht="188.5" x14ac:dyDescent="0.35">
      <c r="A40" s="290"/>
      <c r="B40" s="5" t="s">
        <v>561</v>
      </c>
      <c r="C40" s="378" t="s">
        <v>562</v>
      </c>
      <c r="D40" s="429"/>
      <c r="E40" s="429"/>
      <c r="F40" s="429"/>
      <c r="G40" s="429"/>
      <c r="H40" s="429"/>
      <c r="I40" s="429"/>
      <c r="J40" s="379"/>
    </row>
    <row r="41" spans="1:10" ht="29" x14ac:dyDescent="0.35">
      <c r="A41" s="290"/>
      <c r="B41" s="5" t="s">
        <v>23</v>
      </c>
      <c r="C41" s="151"/>
      <c r="D41" s="151"/>
      <c r="E41" s="151"/>
      <c r="F41" s="151"/>
      <c r="G41" s="151"/>
      <c r="H41" s="151"/>
      <c r="I41" s="290"/>
      <c r="J41" s="290"/>
    </row>
    <row r="42" spans="1:10" ht="43.5" x14ac:dyDescent="0.35">
      <c r="A42" s="151" t="s">
        <v>13</v>
      </c>
      <c r="B42" s="294" t="s">
        <v>563</v>
      </c>
      <c r="C42" s="295"/>
      <c r="D42" s="295"/>
      <c r="E42" s="295"/>
      <c r="F42" s="295"/>
      <c r="G42" s="295"/>
      <c r="H42" s="295"/>
      <c r="I42" s="295"/>
      <c r="J42" s="296"/>
    </row>
  </sheetData>
  <mergeCells count="26">
    <mergeCell ref="I30:J30"/>
    <mergeCell ref="A1:M1"/>
    <mergeCell ref="A2:A3"/>
    <mergeCell ref="B2:M2"/>
    <mergeCell ref="B21:M21"/>
    <mergeCell ref="B22:M22"/>
    <mergeCell ref="A25:J25"/>
    <mergeCell ref="A26:J26"/>
    <mergeCell ref="A27:B27"/>
    <mergeCell ref="I27:J27"/>
    <mergeCell ref="I28:J28"/>
    <mergeCell ref="I29:J29"/>
    <mergeCell ref="I31:J31"/>
    <mergeCell ref="A32:A35"/>
    <mergeCell ref="C32:J32"/>
    <mergeCell ref="C33:J33"/>
    <mergeCell ref="C34:J34"/>
    <mergeCell ref="I35:J35"/>
    <mergeCell ref="A36:A41"/>
    <mergeCell ref="C36:J36"/>
    <mergeCell ref="I41:J41"/>
    <mergeCell ref="B42:J42"/>
    <mergeCell ref="C37:J37"/>
    <mergeCell ref="C38:J38"/>
    <mergeCell ref="C40:J40"/>
    <mergeCell ref="C39:J39"/>
  </mergeCells>
  <pageMargins left="0.7" right="0.7" top="0.75" bottom="0.75" header="0.3" footer="0.3"/>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40"/>
  <sheetViews>
    <sheetView topLeftCell="A4" zoomScale="85" zoomScaleNormal="85" workbookViewId="0">
      <selection activeCell="B41" sqref="B41"/>
    </sheetView>
  </sheetViews>
  <sheetFormatPr defaultRowHeight="14.5" x14ac:dyDescent="0.35"/>
  <cols>
    <col min="1" max="1" width="28.08984375" customWidth="1"/>
  </cols>
  <sheetData>
    <row r="1" spans="1:16" x14ac:dyDescent="0.35">
      <c r="A1" s="289"/>
      <c r="B1" s="289"/>
      <c r="C1" s="289"/>
      <c r="D1" s="289"/>
      <c r="E1" s="289"/>
      <c r="F1" s="289"/>
      <c r="G1" s="289"/>
      <c r="H1" s="289"/>
      <c r="I1" s="289"/>
      <c r="J1" s="289"/>
      <c r="K1" s="289"/>
      <c r="L1" s="289"/>
      <c r="M1" s="289"/>
    </row>
    <row r="2" spans="1:16" x14ac:dyDescent="0.35">
      <c r="A2" s="290" t="s">
        <v>1</v>
      </c>
      <c r="B2" s="291" t="s">
        <v>2</v>
      </c>
      <c r="C2" s="291"/>
      <c r="D2" s="291"/>
      <c r="E2" s="291"/>
      <c r="F2" s="291"/>
      <c r="G2" s="291"/>
      <c r="H2" s="291"/>
      <c r="I2" s="291"/>
      <c r="J2" s="291"/>
      <c r="K2" s="291"/>
      <c r="L2" s="291"/>
      <c r="M2" s="291"/>
    </row>
    <row r="3" spans="1:16" ht="29" x14ac:dyDescent="0.35">
      <c r="A3" s="290"/>
      <c r="B3" s="1">
        <v>0</v>
      </c>
      <c r="C3" s="1">
        <v>1</v>
      </c>
      <c r="D3" s="1">
        <v>2</v>
      </c>
      <c r="E3" s="1">
        <v>3</v>
      </c>
      <c r="F3" s="1">
        <v>4</v>
      </c>
      <c r="G3" s="1">
        <v>5</v>
      </c>
      <c r="H3" s="1">
        <v>6</v>
      </c>
      <c r="I3" s="1">
        <v>7</v>
      </c>
      <c r="J3" s="1">
        <v>8</v>
      </c>
      <c r="K3" s="1">
        <v>9</v>
      </c>
      <c r="L3" s="1">
        <v>10</v>
      </c>
      <c r="M3" s="2" t="s">
        <v>3</v>
      </c>
    </row>
    <row r="4" spans="1:16" x14ac:dyDescent="0.35">
      <c r="A4" s="3" t="s">
        <v>4</v>
      </c>
      <c r="B4" s="152">
        <f>SUM(B5:B7)</f>
        <v>0</v>
      </c>
      <c r="C4" s="152">
        <f t="shared" ref="C4:L4" si="0">SUM(C5:C7)</f>
        <v>0</v>
      </c>
      <c r="D4" s="152">
        <f t="shared" si="0"/>
        <v>0</v>
      </c>
      <c r="E4" s="152">
        <f t="shared" si="0"/>
        <v>0</v>
      </c>
      <c r="F4" s="152">
        <f t="shared" si="0"/>
        <v>0</v>
      </c>
      <c r="G4" s="152">
        <f t="shared" si="0"/>
        <v>0</v>
      </c>
      <c r="H4" s="152">
        <f t="shared" si="0"/>
        <v>0</v>
      </c>
      <c r="I4" s="152">
        <f t="shared" si="0"/>
        <v>0</v>
      </c>
      <c r="J4" s="152">
        <f t="shared" si="0"/>
        <v>0</v>
      </c>
      <c r="K4" s="152">
        <f t="shared" si="0"/>
        <v>0</v>
      </c>
      <c r="L4" s="152">
        <f t="shared" si="0"/>
        <v>0</v>
      </c>
      <c r="M4" s="152">
        <f>SUM(B4:L4)</f>
        <v>0</v>
      </c>
    </row>
    <row r="5" spans="1:16" x14ac:dyDescent="0.35">
      <c r="A5" s="5" t="s">
        <v>5</v>
      </c>
      <c r="B5" s="152">
        <v>0</v>
      </c>
      <c r="C5" s="152">
        <v>0</v>
      </c>
      <c r="D5" s="152">
        <v>0</v>
      </c>
      <c r="E5" s="152">
        <v>0</v>
      </c>
      <c r="F5" s="152">
        <v>0</v>
      </c>
      <c r="G5" s="152">
        <v>0</v>
      </c>
      <c r="H5" s="152">
        <v>0</v>
      </c>
      <c r="I5" s="152">
        <v>0</v>
      </c>
      <c r="J5" s="152">
        <v>0</v>
      </c>
      <c r="K5" s="152">
        <v>0</v>
      </c>
      <c r="L5" s="152">
        <v>0</v>
      </c>
      <c r="M5" s="152">
        <f t="shared" ref="M5:M20" si="1">SUM(B5:L5)</f>
        <v>0</v>
      </c>
    </row>
    <row r="6" spans="1:16" x14ac:dyDescent="0.35">
      <c r="A6" s="5" t="s">
        <v>6</v>
      </c>
      <c r="B6" s="152">
        <v>0</v>
      </c>
      <c r="C6" s="152">
        <v>0</v>
      </c>
      <c r="D6" s="152">
        <v>0</v>
      </c>
      <c r="E6" s="152">
        <v>0</v>
      </c>
      <c r="F6" s="152">
        <v>0</v>
      </c>
      <c r="G6" s="152">
        <v>0</v>
      </c>
      <c r="H6" s="152">
        <v>0</v>
      </c>
      <c r="I6" s="152">
        <v>0</v>
      </c>
      <c r="J6" s="152">
        <v>0</v>
      </c>
      <c r="K6" s="152">
        <v>0</v>
      </c>
      <c r="L6" s="152">
        <v>0</v>
      </c>
      <c r="M6" s="152">
        <f t="shared" si="1"/>
        <v>0</v>
      </c>
    </row>
    <row r="7" spans="1:16" x14ac:dyDescent="0.35">
      <c r="A7" s="5" t="s">
        <v>7</v>
      </c>
      <c r="B7" s="152">
        <v>0</v>
      </c>
      <c r="C7" s="152">
        <v>0</v>
      </c>
      <c r="D7" s="152">
        <v>0</v>
      </c>
      <c r="E7" s="152">
        <v>0</v>
      </c>
      <c r="F7" s="152">
        <v>0</v>
      </c>
      <c r="G7" s="152">
        <v>0</v>
      </c>
      <c r="H7" s="152">
        <v>0</v>
      </c>
      <c r="I7" s="152">
        <v>0</v>
      </c>
      <c r="J7" s="152">
        <v>0</v>
      </c>
      <c r="K7" s="152">
        <v>0</v>
      </c>
      <c r="L7" s="152">
        <v>0</v>
      </c>
      <c r="M7" s="152">
        <f t="shared" si="1"/>
        <v>0</v>
      </c>
    </row>
    <row r="8" spans="1:16" x14ac:dyDescent="0.35">
      <c r="A8" s="3" t="s">
        <v>8</v>
      </c>
      <c r="B8" s="152">
        <f>SUM(B9:B11)</f>
        <v>0.01</v>
      </c>
      <c r="C8" s="152">
        <f t="shared" ref="C8:L8" si="2">SUM(C9:C11)</f>
        <v>0.59</v>
      </c>
      <c r="D8" s="152">
        <f t="shared" si="2"/>
        <v>0.25</v>
      </c>
      <c r="E8" s="152">
        <f t="shared" si="2"/>
        <v>0.26</v>
      </c>
      <c r="F8" s="152">
        <f t="shared" si="2"/>
        <v>0.03</v>
      </c>
      <c r="G8" s="152">
        <f t="shared" si="2"/>
        <v>0</v>
      </c>
      <c r="H8" s="152">
        <f t="shared" si="2"/>
        <v>0</v>
      </c>
      <c r="I8" s="152">
        <f t="shared" si="2"/>
        <v>0</v>
      </c>
      <c r="J8" s="152">
        <f t="shared" si="2"/>
        <v>0</v>
      </c>
      <c r="K8" s="152">
        <f t="shared" si="2"/>
        <v>0</v>
      </c>
      <c r="L8" s="152">
        <f t="shared" si="2"/>
        <v>0</v>
      </c>
      <c r="M8" s="152">
        <f t="shared" si="1"/>
        <v>1.1399999999999999</v>
      </c>
    </row>
    <row r="9" spans="1:16" x14ac:dyDescent="0.35">
      <c r="A9" s="5" t="s">
        <v>5</v>
      </c>
      <c r="B9" s="152">
        <v>0.01</v>
      </c>
      <c r="C9" s="152">
        <v>0.59</v>
      </c>
      <c r="D9" s="152">
        <v>0.25</v>
      </c>
      <c r="E9" s="152">
        <v>0.26</v>
      </c>
      <c r="F9" s="152">
        <v>0.03</v>
      </c>
      <c r="G9" s="152">
        <v>0</v>
      </c>
      <c r="H9" s="152">
        <v>0</v>
      </c>
      <c r="I9" s="152">
        <v>0</v>
      </c>
      <c r="J9" s="152">
        <v>0</v>
      </c>
      <c r="K9" s="152">
        <v>0</v>
      </c>
      <c r="L9" s="152">
        <v>0</v>
      </c>
      <c r="M9" s="152">
        <f t="shared" si="1"/>
        <v>1.1399999999999999</v>
      </c>
    </row>
    <row r="10" spans="1:16" x14ac:dyDescent="0.35">
      <c r="A10" s="5" t="s">
        <v>6</v>
      </c>
      <c r="B10" s="152">
        <v>0</v>
      </c>
      <c r="C10" s="152">
        <v>0</v>
      </c>
      <c r="D10" s="152">
        <v>0</v>
      </c>
      <c r="E10" s="152">
        <v>0</v>
      </c>
      <c r="F10" s="152">
        <v>0</v>
      </c>
      <c r="G10" s="152">
        <v>0</v>
      </c>
      <c r="H10" s="152">
        <v>0</v>
      </c>
      <c r="I10" s="152">
        <v>0</v>
      </c>
      <c r="J10" s="152">
        <v>0</v>
      </c>
      <c r="K10" s="152">
        <v>0</v>
      </c>
      <c r="L10" s="152">
        <v>0</v>
      </c>
      <c r="M10" s="152">
        <f t="shared" si="1"/>
        <v>0</v>
      </c>
    </row>
    <row r="11" spans="1:16" x14ac:dyDescent="0.35">
      <c r="A11" s="5" t="s">
        <v>7</v>
      </c>
      <c r="B11" s="152">
        <v>0</v>
      </c>
      <c r="C11" s="152">
        <v>0</v>
      </c>
      <c r="D11" s="152">
        <v>0</v>
      </c>
      <c r="E11" s="152">
        <v>0</v>
      </c>
      <c r="F11" s="152">
        <v>0</v>
      </c>
      <c r="G11" s="152">
        <v>0</v>
      </c>
      <c r="H11" s="152">
        <v>0</v>
      </c>
      <c r="I11" s="152">
        <v>0</v>
      </c>
      <c r="J11" s="152">
        <v>0</v>
      </c>
      <c r="K11" s="152">
        <v>0</v>
      </c>
      <c r="L11" s="152">
        <v>0</v>
      </c>
      <c r="M11" s="152">
        <f t="shared" si="1"/>
        <v>0</v>
      </c>
    </row>
    <row r="12" spans="1:16" x14ac:dyDescent="0.35">
      <c r="A12" s="3" t="s">
        <v>11</v>
      </c>
      <c r="B12" s="152">
        <f>SUM(B13:B15)</f>
        <v>-0.01</v>
      </c>
      <c r="C12" s="152">
        <f t="shared" ref="C12:L12" si="3">SUM(C13:C15)</f>
        <v>-0.59</v>
      </c>
      <c r="D12" s="152">
        <f t="shared" si="3"/>
        <v>-0.25</v>
      </c>
      <c r="E12" s="152">
        <f t="shared" si="3"/>
        <v>-0.26</v>
      </c>
      <c r="F12" s="152">
        <f t="shared" si="3"/>
        <v>-0.03</v>
      </c>
      <c r="G12" s="152">
        <f t="shared" si="3"/>
        <v>0</v>
      </c>
      <c r="H12" s="152">
        <f t="shared" si="3"/>
        <v>0</v>
      </c>
      <c r="I12" s="152">
        <f t="shared" si="3"/>
        <v>0</v>
      </c>
      <c r="J12" s="152">
        <f t="shared" si="3"/>
        <v>0</v>
      </c>
      <c r="K12" s="152">
        <f t="shared" si="3"/>
        <v>0</v>
      </c>
      <c r="L12" s="152">
        <f t="shared" si="3"/>
        <v>0</v>
      </c>
      <c r="M12" s="152">
        <f t="shared" si="1"/>
        <v>-1.1399999999999999</v>
      </c>
    </row>
    <row r="13" spans="1:16" ht="15" thickBot="1" x14ac:dyDescent="0.4">
      <c r="A13" s="5" t="s">
        <v>5</v>
      </c>
      <c r="B13" s="152">
        <v>-0.01</v>
      </c>
      <c r="C13" s="152">
        <v>-0.59</v>
      </c>
      <c r="D13" s="152">
        <v>-0.25</v>
      </c>
      <c r="E13" s="152">
        <v>-0.26</v>
      </c>
      <c r="F13" s="152">
        <v>-0.03</v>
      </c>
      <c r="G13" s="152">
        <v>0</v>
      </c>
      <c r="H13" s="152">
        <v>0</v>
      </c>
      <c r="I13" s="152">
        <v>0</v>
      </c>
      <c r="J13" s="152">
        <v>0</v>
      </c>
      <c r="K13" s="152">
        <v>0</v>
      </c>
      <c r="L13" s="152">
        <v>0</v>
      </c>
      <c r="M13" s="152">
        <f t="shared" si="1"/>
        <v>-1.1399999999999999</v>
      </c>
    </row>
    <row r="14" spans="1:16" ht="15" thickBot="1" x14ac:dyDescent="0.4">
      <c r="A14" s="5" t="s">
        <v>6</v>
      </c>
      <c r="B14" s="152">
        <v>0</v>
      </c>
      <c r="C14" s="152">
        <v>0</v>
      </c>
      <c r="D14" s="152">
        <v>0</v>
      </c>
      <c r="E14" s="152">
        <v>0</v>
      </c>
      <c r="F14" s="152">
        <v>0</v>
      </c>
      <c r="G14" s="152">
        <v>0</v>
      </c>
      <c r="H14" s="152">
        <v>0</v>
      </c>
      <c r="I14" s="152">
        <v>0</v>
      </c>
      <c r="J14" s="152">
        <v>0</v>
      </c>
      <c r="K14" s="152">
        <v>0</v>
      </c>
      <c r="L14" s="152">
        <v>0</v>
      </c>
      <c r="M14" s="152">
        <f t="shared" si="1"/>
        <v>0</v>
      </c>
      <c r="O14" s="67"/>
      <c r="P14" s="74"/>
    </row>
    <row r="15" spans="1:16" ht="15" thickBot="1" x14ac:dyDescent="0.4">
      <c r="A15" s="5" t="s">
        <v>7</v>
      </c>
      <c r="B15" s="152">
        <v>0</v>
      </c>
      <c r="C15" s="152">
        <v>0</v>
      </c>
      <c r="D15" s="152">
        <v>0</v>
      </c>
      <c r="E15" s="152">
        <v>0</v>
      </c>
      <c r="F15" s="152">
        <v>0</v>
      </c>
      <c r="G15" s="152">
        <v>0</v>
      </c>
      <c r="H15" s="152">
        <v>0</v>
      </c>
      <c r="I15" s="152">
        <v>0</v>
      </c>
      <c r="J15" s="152">
        <v>0</v>
      </c>
      <c r="K15" s="152">
        <v>0</v>
      </c>
      <c r="L15" s="152">
        <v>0</v>
      </c>
      <c r="M15" s="152">
        <f t="shared" si="1"/>
        <v>0</v>
      </c>
      <c r="O15" s="67"/>
      <c r="P15" s="74"/>
    </row>
    <row r="16" spans="1:16" ht="29" x14ac:dyDescent="0.35">
      <c r="A16" s="3" t="s">
        <v>9</v>
      </c>
      <c r="B16" s="152">
        <v>0.03</v>
      </c>
      <c r="C16" s="152">
        <v>3.24</v>
      </c>
      <c r="D16" s="152">
        <v>1.37</v>
      </c>
      <c r="E16" s="152">
        <v>1.42</v>
      </c>
      <c r="F16" s="152">
        <v>0.14000000000000001</v>
      </c>
      <c r="G16" s="152">
        <v>0</v>
      </c>
      <c r="H16" s="152">
        <v>0</v>
      </c>
      <c r="I16" s="152">
        <v>0</v>
      </c>
      <c r="J16" s="152">
        <v>0</v>
      </c>
      <c r="K16" s="152">
        <v>0</v>
      </c>
      <c r="L16" s="152">
        <v>0</v>
      </c>
      <c r="M16" s="152">
        <f t="shared" si="1"/>
        <v>6.2</v>
      </c>
    </row>
    <row r="17" spans="1:13" x14ac:dyDescent="0.35">
      <c r="A17" s="3" t="s">
        <v>10</v>
      </c>
      <c r="B17" s="152">
        <f>SUM(B18:B20)</f>
        <v>0</v>
      </c>
      <c r="C17" s="152">
        <v>0</v>
      </c>
      <c r="D17" s="152">
        <v>0</v>
      </c>
      <c r="E17" s="152">
        <v>0</v>
      </c>
      <c r="F17" s="152">
        <v>0</v>
      </c>
      <c r="G17" s="152">
        <v>0</v>
      </c>
      <c r="H17" s="152">
        <v>0</v>
      </c>
      <c r="I17" s="152">
        <v>0</v>
      </c>
      <c r="J17" s="152">
        <v>0</v>
      </c>
      <c r="K17" s="152">
        <v>0</v>
      </c>
      <c r="L17" s="152">
        <v>0</v>
      </c>
      <c r="M17" s="152">
        <f t="shared" si="1"/>
        <v>0</v>
      </c>
    </row>
    <row r="18" spans="1:13" x14ac:dyDescent="0.35">
      <c r="A18" s="5" t="s">
        <v>5</v>
      </c>
      <c r="B18" s="152">
        <v>0</v>
      </c>
      <c r="C18" s="152">
        <v>0</v>
      </c>
      <c r="D18" s="152">
        <v>0</v>
      </c>
      <c r="E18" s="152">
        <v>0</v>
      </c>
      <c r="F18" s="152">
        <v>0</v>
      </c>
      <c r="G18" s="152">
        <v>0</v>
      </c>
      <c r="H18" s="152">
        <v>0</v>
      </c>
      <c r="I18" s="152">
        <v>0</v>
      </c>
      <c r="J18" s="152">
        <v>0</v>
      </c>
      <c r="K18" s="152">
        <v>0</v>
      </c>
      <c r="L18" s="152">
        <v>0</v>
      </c>
      <c r="M18" s="152">
        <f t="shared" si="1"/>
        <v>0</v>
      </c>
    </row>
    <row r="19" spans="1:13" x14ac:dyDescent="0.35">
      <c r="A19" s="5" t="s">
        <v>6</v>
      </c>
      <c r="B19" s="152">
        <v>0</v>
      </c>
      <c r="C19" s="152">
        <v>0</v>
      </c>
      <c r="D19" s="152">
        <v>0</v>
      </c>
      <c r="E19" s="152">
        <v>0</v>
      </c>
      <c r="F19" s="152">
        <v>0</v>
      </c>
      <c r="G19" s="152">
        <v>0</v>
      </c>
      <c r="H19" s="152">
        <v>0</v>
      </c>
      <c r="I19" s="152">
        <v>0</v>
      </c>
      <c r="J19" s="152">
        <v>0</v>
      </c>
      <c r="K19" s="152">
        <v>0</v>
      </c>
      <c r="L19" s="152">
        <v>0</v>
      </c>
      <c r="M19" s="152">
        <f t="shared" si="1"/>
        <v>0</v>
      </c>
    </row>
    <row r="20" spans="1:13" x14ac:dyDescent="0.35">
      <c r="A20" s="5" t="s">
        <v>7</v>
      </c>
      <c r="B20" s="152">
        <v>0</v>
      </c>
      <c r="C20" s="152">
        <v>0</v>
      </c>
      <c r="D20" s="152">
        <v>0</v>
      </c>
      <c r="E20" s="152">
        <v>0</v>
      </c>
      <c r="F20" s="152">
        <v>0</v>
      </c>
      <c r="G20" s="152">
        <v>0</v>
      </c>
      <c r="H20" s="152">
        <v>0</v>
      </c>
      <c r="I20" s="152">
        <v>0</v>
      </c>
      <c r="J20" s="152">
        <v>0</v>
      </c>
      <c r="K20" s="152">
        <v>0</v>
      </c>
      <c r="L20" s="152">
        <v>0</v>
      </c>
      <c r="M20" s="152">
        <f t="shared" si="1"/>
        <v>0</v>
      </c>
    </row>
    <row r="21" spans="1:13" ht="30.5" customHeight="1" x14ac:dyDescent="0.35">
      <c r="A21" s="5" t="s">
        <v>12</v>
      </c>
      <c r="B21" s="290" t="s">
        <v>564</v>
      </c>
      <c r="C21" s="290"/>
      <c r="D21" s="290"/>
      <c r="E21" s="290"/>
      <c r="F21" s="290"/>
      <c r="G21" s="290"/>
      <c r="H21" s="290"/>
      <c r="I21" s="290"/>
      <c r="J21" s="290"/>
      <c r="K21" s="290"/>
      <c r="L21" s="290"/>
      <c r="M21" s="290"/>
    </row>
    <row r="22" spans="1:13" ht="43.5" x14ac:dyDescent="0.35">
      <c r="A22" s="5" t="s">
        <v>13</v>
      </c>
      <c r="B22" s="290" t="s">
        <v>565</v>
      </c>
      <c r="C22" s="290"/>
      <c r="D22" s="290"/>
      <c r="E22" s="290"/>
      <c r="F22" s="290"/>
      <c r="G22" s="290"/>
      <c r="H22" s="290"/>
      <c r="I22" s="290"/>
      <c r="J22" s="290"/>
      <c r="K22" s="290"/>
      <c r="L22" s="290"/>
      <c r="M22" s="290"/>
    </row>
    <row r="25" spans="1:13" x14ac:dyDescent="0.35">
      <c r="A25" s="289" t="s">
        <v>14</v>
      </c>
      <c r="B25" s="289"/>
      <c r="C25" s="289"/>
      <c r="D25" s="289"/>
      <c r="E25" s="289"/>
      <c r="F25" s="289"/>
      <c r="G25" s="289"/>
      <c r="H25" s="289"/>
      <c r="I25" s="289"/>
      <c r="J25" s="289"/>
    </row>
    <row r="26" spans="1:13" x14ac:dyDescent="0.35">
      <c r="A26" s="291" t="s">
        <v>15</v>
      </c>
      <c r="B26" s="291"/>
      <c r="C26" s="291"/>
      <c r="D26" s="291"/>
      <c r="E26" s="291"/>
      <c r="F26" s="291"/>
      <c r="G26" s="291"/>
      <c r="H26" s="291"/>
      <c r="I26" s="291"/>
      <c r="J26" s="291"/>
    </row>
    <row r="27" spans="1:13" x14ac:dyDescent="0.35">
      <c r="A27" s="290" t="s">
        <v>16</v>
      </c>
      <c r="B27" s="290"/>
      <c r="C27" s="6">
        <v>0</v>
      </c>
      <c r="D27" s="5">
        <v>1</v>
      </c>
      <c r="E27" s="5">
        <v>2</v>
      </c>
      <c r="F27" s="5">
        <v>3</v>
      </c>
      <c r="G27" s="5">
        <v>5</v>
      </c>
      <c r="H27" s="5">
        <v>10</v>
      </c>
      <c r="I27" s="292" t="s">
        <v>3</v>
      </c>
      <c r="J27" s="292"/>
    </row>
    <row r="28" spans="1:13" ht="43.5" x14ac:dyDescent="0.35">
      <c r="A28" s="151" t="s">
        <v>17</v>
      </c>
      <c r="B28" s="5" t="s">
        <v>20</v>
      </c>
      <c r="C28" s="151"/>
      <c r="D28" s="151"/>
      <c r="E28" s="151"/>
      <c r="F28" s="151"/>
      <c r="G28" s="151"/>
      <c r="H28" s="151"/>
      <c r="I28" s="290"/>
      <c r="J28" s="290"/>
    </row>
    <row r="29" spans="1:13" ht="87" x14ac:dyDescent="0.35">
      <c r="A29" s="151" t="s">
        <v>18</v>
      </c>
      <c r="B29" s="5" t="s">
        <v>21</v>
      </c>
      <c r="C29" s="151"/>
      <c r="D29" s="151"/>
      <c r="E29" s="151"/>
      <c r="F29" s="151"/>
      <c r="G29" s="151">
        <v>0.56999999999999995</v>
      </c>
      <c r="H29" s="151">
        <v>0.56999999999999995</v>
      </c>
      <c r="I29" s="294">
        <v>3.96</v>
      </c>
      <c r="J29" s="296"/>
    </row>
    <row r="30" spans="1:13" ht="87" x14ac:dyDescent="0.35">
      <c r="A30" s="151" t="s">
        <v>19</v>
      </c>
      <c r="B30" s="7" t="s">
        <v>22</v>
      </c>
      <c r="C30" s="151"/>
      <c r="D30" s="151">
        <v>0.73</v>
      </c>
      <c r="E30" s="151">
        <v>0.76</v>
      </c>
      <c r="F30" s="151">
        <v>0.77</v>
      </c>
      <c r="G30" s="151">
        <v>0.14000000000000001</v>
      </c>
      <c r="H30" s="151">
        <v>0.19</v>
      </c>
      <c r="I30" s="290">
        <v>3.49</v>
      </c>
      <c r="J30" s="290"/>
    </row>
    <row r="31" spans="1:13" ht="29" x14ac:dyDescent="0.35">
      <c r="A31" s="8"/>
      <c r="B31" s="5" t="s">
        <v>23</v>
      </c>
      <c r="C31" s="151"/>
      <c r="D31" s="151"/>
      <c r="E31" s="151"/>
      <c r="F31" s="151"/>
      <c r="G31" s="151"/>
      <c r="H31" s="151"/>
      <c r="I31" s="290"/>
      <c r="J31" s="290"/>
    </row>
    <row r="32" spans="1:13" ht="43.5" x14ac:dyDescent="0.35">
      <c r="A32" s="290" t="s">
        <v>24</v>
      </c>
      <c r="B32" s="5" t="s">
        <v>20</v>
      </c>
      <c r="C32" s="290"/>
      <c r="D32" s="290"/>
      <c r="E32" s="290"/>
      <c r="F32" s="290"/>
      <c r="G32" s="290"/>
      <c r="H32" s="290"/>
      <c r="I32" s="290"/>
      <c r="J32" s="290"/>
    </row>
    <row r="33" spans="1:10" ht="87" x14ac:dyDescent="0.35">
      <c r="A33" s="290"/>
      <c r="B33" s="5" t="s">
        <v>21</v>
      </c>
      <c r="C33" s="290"/>
      <c r="D33" s="290"/>
      <c r="E33" s="290"/>
      <c r="F33" s="290"/>
      <c r="G33" s="290"/>
      <c r="H33" s="290"/>
      <c r="I33" s="290"/>
      <c r="J33" s="290"/>
    </row>
    <row r="34" spans="1:10" ht="87" x14ac:dyDescent="0.35">
      <c r="A34" s="290"/>
      <c r="B34" s="7" t="s">
        <v>25</v>
      </c>
      <c r="C34" s="290" t="s">
        <v>566</v>
      </c>
      <c r="D34" s="290"/>
      <c r="E34" s="290"/>
      <c r="F34" s="290"/>
      <c r="G34" s="290"/>
      <c r="H34" s="290"/>
      <c r="I34" s="290"/>
      <c r="J34" s="290"/>
    </row>
    <row r="35" spans="1:10" ht="29" x14ac:dyDescent="0.35">
      <c r="A35" s="290"/>
      <c r="B35" s="5" t="s">
        <v>23</v>
      </c>
      <c r="C35" s="151"/>
      <c r="D35" s="151"/>
      <c r="E35" s="151"/>
      <c r="F35" s="151"/>
      <c r="G35" s="151"/>
      <c r="H35" s="151"/>
      <c r="I35" s="290"/>
      <c r="J35" s="290"/>
    </row>
    <row r="36" spans="1:10" ht="72.5" x14ac:dyDescent="0.35">
      <c r="A36" s="290" t="s">
        <v>26</v>
      </c>
      <c r="B36" s="5" t="s">
        <v>567</v>
      </c>
      <c r="C36" s="294" t="s">
        <v>572</v>
      </c>
      <c r="D36" s="295"/>
      <c r="E36" s="295"/>
      <c r="F36" s="295"/>
      <c r="G36" s="295"/>
      <c r="H36" s="295"/>
      <c r="I36" s="295"/>
      <c r="J36" s="296"/>
    </row>
    <row r="37" spans="1:10" ht="72.5" x14ac:dyDescent="0.35">
      <c r="A37" s="290"/>
      <c r="B37" s="5" t="s">
        <v>568</v>
      </c>
      <c r="C37" s="294" t="s">
        <v>571</v>
      </c>
      <c r="D37" s="295"/>
      <c r="E37" s="295"/>
      <c r="F37" s="295"/>
      <c r="G37" s="295"/>
      <c r="H37" s="295"/>
      <c r="I37" s="295"/>
      <c r="J37" s="296"/>
    </row>
    <row r="38" spans="1:10" ht="72.5" x14ac:dyDescent="0.35">
      <c r="A38" s="290"/>
      <c r="B38" s="5" t="s">
        <v>569</v>
      </c>
      <c r="C38" s="294" t="s">
        <v>570</v>
      </c>
      <c r="D38" s="295"/>
      <c r="E38" s="295"/>
      <c r="F38" s="295"/>
      <c r="G38" s="295"/>
      <c r="H38" s="295"/>
      <c r="I38" s="295"/>
      <c r="J38" s="296"/>
    </row>
    <row r="39" spans="1:10" ht="29" x14ac:dyDescent="0.35">
      <c r="A39" s="290"/>
      <c r="B39" s="5" t="s">
        <v>23</v>
      </c>
      <c r="C39" s="151"/>
      <c r="D39" s="151"/>
      <c r="E39" s="151"/>
      <c r="F39" s="151"/>
      <c r="G39" s="151"/>
      <c r="H39" s="151"/>
      <c r="I39" s="290"/>
      <c r="J39" s="290"/>
    </row>
    <row r="40" spans="1:10" ht="43.5" x14ac:dyDescent="0.35">
      <c r="A40" s="151" t="s">
        <v>13</v>
      </c>
      <c r="B40" s="294" t="s">
        <v>573</v>
      </c>
      <c r="C40" s="295"/>
      <c r="D40" s="295"/>
      <c r="E40" s="295"/>
      <c r="F40" s="295"/>
      <c r="G40" s="295"/>
      <c r="H40" s="295"/>
      <c r="I40" s="295"/>
      <c r="J40" s="296"/>
    </row>
  </sheetData>
  <mergeCells count="24">
    <mergeCell ref="I30:J30"/>
    <mergeCell ref="A1:M1"/>
    <mergeCell ref="A2:A3"/>
    <mergeCell ref="B2:M2"/>
    <mergeCell ref="B21:M21"/>
    <mergeCell ref="B22:M22"/>
    <mergeCell ref="A25:J25"/>
    <mergeCell ref="A26:J26"/>
    <mergeCell ref="A27:B27"/>
    <mergeCell ref="I27:J27"/>
    <mergeCell ref="I28:J28"/>
    <mergeCell ref="I29:J29"/>
    <mergeCell ref="I31:J31"/>
    <mergeCell ref="A32:A35"/>
    <mergeCell ref="C32:J32"/>
    <mergeCell ref="C33:J33"/>
    <mergeCell ref="C34:J34"/>
    <mergeCell ref="I35:J35"/>
    <mergeCell ref="A36:A39"/>
    <mergeCell ref="C36:J36"/>
    <mergeCell ref="I39:J39"/>
    <mergeCell ref="B40:J40"/>
    <mergeCell ref="C37:J37"/>
    <mergeCell ref="C38:J38"/>
  </mergeCells>
  <pageMargins left="0.7" right="0.7" top="0.75" bottom="0.75" header="0.3" footer="0.3"/>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38"/>
  <sheetViews>
    <sheetView topLeftCell="A4" zoomScale="85" zoomScaleNormal="85" workbookViewId="0">
      <selection activeCell="C35" sqref="C35"/>
    </sheetView>
  </sheetViews>
  <sheetFormatPr defaultRowHeight="14.5" x14ac:dyDescent="0.35"/>
  <cols>
    <col min="1" max="1" width="30.453125" customWidth="1"/>
  </cols>
  <sheetData>
    <row r="1" spans="1:16" x14ac:dyDescent="0.35">
      <c r="A1" s="289"/>
      <c r="B1" s="289"/>
      <c r="C1" s="289"/>
      <c r="D1" s="289"/>
      <c r="E1" s="289"/>
      <c r="F1" s="289"/>
      <c r="G1" s="289"/>
      <c r="H1" s="289"/>
      <c r="I1" s="289"/>
      <c r="J1" s="289"/>
      <c r="K1" s="289"/>
      <c r="L1" s="289"/>
      <c r="M1" s="289"/>
    </row>
    <row r="2" spans="1:16" x14ac:dyDescent="0.35">
      <c r="A2" s="290" t="s">
        <v>1</v>
      </c>
      <c r="B2" s="291" t="s">
        <v>2</v>
      </c>
      <c r="C2" s="291"/>
      <c r="D2" s="291"/>
      <c r="E2" s="291"/>
      <c r="F2" s="291"/>
      <c r="G2" s="291"/>
      <c r="H2" s="291"/>
      <c r="I2" s="291"/>
      <c r="J2" s="291"/>
      <c r="K2" s="291"/>
      <c r="L2" s="291"/>
      <c r="M2" s="291"/>
    </row>
    <row r="3" spans="1:16" ht="29" x14ac:dyDescent="0.35">
      <c r="A3" s="290"/>
      <c r="B3" s="1">
        <v>0</v>
      </c>
      <c r="C3" s="1">
        <v>1</v>
      </c>
      <c r="D3" s="1">
        <v>2</v>
      </c>
      <c r="E3" s="1">
        <v>3</v>
      </c>
      <c r="F3" s="1">
        <v>4</v>
      </c>
      <c r="G3" s="1">
        <v>5</v>
      </c>
      <c r="H3" s="1">
        <v>6</v>
      </c>
      <c r="I3" s="1">
        <v>7</v>
      </c>
      <c r="J3" s="1">
        <v>8</v>
      </c>
      <c r="K3" s="1">
        <v>9</v>
      </c>
      <c r="L3" s="1">
        <v>10</v>
      </c>
      <c r="M3" s="2" t="s">
        <v>3</v>
      </c>
    </row>
    <row r="4" spans="1:16" x14ac:dyDescent="0.35">
      <c r="A4" s="3" t="s">
        <v>4</v>
      </c>
      <c r="B4" s="152">
        <f>SUM(B5:B7)</f>
        <v>0</v>
      </c>
      <c r="C4" s="152">
        <f t="shared" ref="C4:L4" si="0">SUM(C5:C7)</f>
        <v>0</v>
      </c>
      <c r="D4" s="152">
        <f t="shared" si="0"/>
        <v>0</v>
      </c>
      <c r="E4" s="152">
        <f t="shared" si="0"/>
        <v>0</v>
      </c>
      <c r="F4" s="152">
        <f t="shared" si="0"/>
        <v>0</v>
      </c>
      <c r="G4" s="152">
        <f t="shared" si="0"/>
        <v>0</v>
      </c>
      <c r="H4" s="152">
        <f t="shared" si="0"/>
        <v>0</v>
      </c>
      <c r="I4" s="152">
        <f t="shared" si="0"/>
        <v>0</v>
      </c>
      <c r="J4" s="152">
        <f t="shared" si="0"/>
        <v>0</v>
      </c>
      <c r="K4" s="152">
        <f t="shared" si="0"/>
        <v>0</v>
      </c>
      <c r="L4" s="152">
        <f t="shared" si="0"/>
        <v>0</v>
      </c>
      <c r="M4" s="152">
        <f>SUM(B4:L4)</f>
        <v>0</v>
      </c>
    </row>
    <row r="5" spans="1:16" x14ac:dyDescent="0.35">
      <c r="A5" s="5" t="s">
        <v>5</v>
      </c>
      <c r="B5" s="152">
        <v>0</v>
      </c>
      <c r="C5" s="152">
        <v>0</v>
      </c>
      <c r="D5" s="152">
        <v>0</v>
      </c>
      <c r="E5" s="152">
        <v>0</v>
      </c>
      <c r="F5" s="152">
        <v>0</v>
      </c>
      <c r="G5" s="152">
        <v>0</v>
      </c>
      <c r="H5" s="152">
        <v>0</v>
      </c>
      <c r="I5" s="152">
        <v>0</v>
      </c>
      <c r="J5" s="152">
        <v>0</v>
      </c>
      <c r="K5" s="152">
        <v>0</v>
      </c>
      <c r="L5" s="152">
        <v>0</v>
      </c>
      <c r="M5" s="152">
        <f t="shared" ref="M5:M20" si="1">SUM(B5:L5)</f>
        <v>0</v>
      </c>
    </row>
    <row r="6" spans="1:16" x14ac:dyDescent="0.35">
      <c r="A6" s="5" t="s">
        <v>6</v>
      </c>
      <c r="B6" s="152">
        <v>0</v>
      </c>
      <c r="C6" s="152">
        <v>0</v>
      </c>
      <c r="D6" s="152">
        <v>0</v>
      </c>
      <c r="E6" s="152">
        <v>0</v>
      </c>
      <c r="F6" s="152">
        <v>0</v>
      </c>
      <c r="G6" s="152">
        <v>0</v>
      </c>
      <c r="H6" s="152">
        <v>0</v>
      </c>
      <c r="I6" s="152">
        <v>0</v>
      </c>
      <c r="J6" s="152">
        <v>0</v>
      </c>
      <c r="K6" s="152">
        <v>0</v>
      </c>
      <c r="L6" s="152">
        <v>0</v>
      </c>
      <c r="M6" s="152">
        <f t="shared" si="1"/>
        <v>0</v>
      </c>
    </row>
    <row r="7" spans="1:16" x14ac:dyDescent="0.35">
      <c r="A7" s="5" t="s">
        <v>7</v>
      </c>
      <c r="B7" s="152">
        <v>0</v>
      </c>
      <c r="C7" s="152">
        <v>0</v>
      </c>
      <c r="D7" s="152">
        <v>0</v>
      </c>
      <c r="E7" s="152">
        <v>0</v>
      </c>
      <c r="F7" s="152">
        <v>0</v>
      </c>
      <c r="G7" s="152">
        <v>0</v>
      </c>
      <c r="H7" s="152">
        <v>0</v>
      </c>
      <c r="I7" s="152">
        <v>0</v>
      </c>
      <c r="J7" s="152">
        <v>0</v>
      </c>
      <c r="K7" s="152">
        <v>0</v>
      </c>
      <c r="L7" s="152">
        <v>0</v>
      </c>
      <c r="M7" s="152">
        <f t="shared" si="1"/>
        <v>0</v>
      </c>
    </row>
    <row r="8" spans="1:16" x14ac:dyDescent="0.35">
      <c r="A8" s="3" t="s">
        <v>8</v>
      </c>
      <c r="B8" s="152">
        <v>0</v>
      </c>
      <c r="C8" s="152">
        <f t="shared" ref="C8:L8" si="2">SUM(C9:C11)</f>
        <v>1.0464272100000001</v>
      </c>
      <c r="D8" s="152">
        <f t="shared" si="2"/>
        <v>1.2492435799999999</v>
      </c>
      <c r="E8" s="152">
        <f t="shared" si="2"/>
        <v>0.58834894999999998</v>
      </c>
      <c r="F8" s="152">
        <f t="shared" si="2"/>
        <v>0</v>
      </c>
      <c r="G8" s="152">
        <f t="shared" si="2"/>
        <v>0</v>
      </c>
      <c r="H8" s="152">
        <f t="shared" si="2"/>
        <v>0</v>
      </c>
      <c r="I8" s="152">
        <f t="shared" si="2"/>
        <v>0</v>
      </c>
      <c r="J8" s="152">
        <f t="shared" si="2"/>
        <v>0</v>
      </c>
      <c r="K8" s="152">
        <f t="shared" si="2"/>
        <v>0</v>
      </c>
      <c r="L8" s="152">
        <f t="shared" si="2"/>
        <v>0</v>
      </c>
      <c r="M8" s="152">
        <f t="shared" si="1"/>
        <v>2.8840197399999998</v>
      </c>
    </row>
    <row r="9" spans="1:16" x14ac:dyDescent="0.35">
      <c r="A9" s="5" t="s">
        <v>5</v>
      </c>
      <c r="B9" s="152">
        <v>0</v>
      </c>
      <c r="C9" s="152">
        <v>1.0464272100000001</v>
      </c>
      <c r="D9" s="152">
        <v>1.2492435799999999</v>
      </c>
      <c r="E9" s="152">
        <v>0.58834894999999998</v>
      </c>
      <c r="F9" s="152">
        <v>0</v>
      </c>
      <c r="G9" s="152">
        <v>0</v>
      </c>
      <c r="H9" s="152">
        <v>0</v>
      </c>
      <c r="I9" s="152">
        <v>0</v>
      </c>
      <c r="J9" s="152">
        <v>0</v>
      </c>
      <c r="K9" s="152">
        <v>0</v>
      </c>
      <c r="L9" s="152">
        <v>0</v>
      </c>
      <c r="M9" s="152">
        <f t="shared" si="1"/>
        <v>2.8840197399999998</v>
      </c>
    </row>
    <row r="10" spans="1:16" x14ac:dyDescent="0.35">
      <c r="A10" s="5" t="s">
        <v>6</v>
      </c>
      <c r="B10" s="152">
        <v>0</v>
      </c>
      <c r="C10" s="152">
        <v>0</v>
      </c>
      <c r="D10" s="152">
        <v>0</v>
      </c>
      <c r="E10" s="152">
        <v>0</v>
      </c>
      <c r="F10" s="152">
        <v>0</v>
      </c>
      <c r="G10" s="152">
        <v>0</v>
      </c>
      <c r="H10" s="152">
        <v>0</v>
      </c>
      <c r="I10" s="152">
        <v>0</v>
      </c>
      <c r="J10" s="152">
        <v>0</v>
      </c>
      <c r="K10" s="152">
        <v>0</v>
      </c>
      <c r="L10" s="152">
        <v>0</v>
      </c>
      <c r="M10" s="152">
        <f t="shared" si="1"/>
        <v>0</v>
      </c>
    </row>
    <row r="11" spans="1:16" x14ac:dyDescent="0.35">
      <c r="A11" s="5" t="s">
        <v>7</v>
      </c>
      <c r="B11" s="152">
        <v>0</v>
      </c>
      <c r="C11" s="152">
        <v>0</v>
      </c>
      <c r="D11" s="152">
        <v>0</v>
      </c>
      <c r="E11" s="152">
        <v>0</v>
      </c>
      <c r="F11" s="152">
        <v>0</v>
      </c>
      <c r="G11" s="152">
        <v>0</v>
      </c>
      <c r="H11" s="152">
        <v>0</v>
      </c>
      <c r="I11" s="152">
        <v>0</v>
      </c>
      <c r="J11" s="152">
        <v>0</v>
      </c>
      <c r="K11" s="152">
        <v>0</v>
      </c>
      <c r="L11" s="152">
        <v>0</v>
      </c>
      <c r="M11" s="152">
        <f t="shared" si="1"/>
        <v>0</v>
      </c>
    </row>
    <row r="12" spans="1:16" x14ac:dyDescent="0.35">
      <c r="A12" s="3" t="s">
        <v>11</v>
      </c>
      <c r="B12" s="152">
        <f>SUM(B13:B15)</f>
        <v>0</v>
      </c>
      <c r="C12" s="152">
        <f t="shared" ref="C12:L12" si="3">SUM(C13:C15)</f>
        <v>-1.0464272100000001</v>
      </c>
      <c r="D12" s="152">
        <f t="shared" si="3"/>
        <v>-1.2492435799999999</v>
      </c>
      <c r="E12" s="152">
        <f t="shared" si="3"/>
        <v>-0.58834894999999998</v>
      </c>
      <c r="F12" s="152">
        <f t="shared" si="3"/>
        <v>0</v>
      </c>
      <c r="G12" s="152">
        <f t="shared" si="3"/>
        <v>0</v>
      </c>
      <c r="H12" s="152">
        <f t="shared" si="3"/>
        <v>0</v>
      </c>
      <c r="I12" s="152">
        <f t="shared" si="3"/>
        <v>0</v>
      </c>
      <c r="J12" s="152">
        <f t="shared" si="3"/>
        <v>0</v>
      </c>
      <c r="K12" s="152">
        <f t="shared" si="3"/>
        <v>0</v>
      </c>
      <c r="L12" s="152">
        <f t="shared" si="3"/>
        <v>0</v>
      </c>
      <c r="M12" s="152">
        <f t="shared" si="1"/>
        <v>-2.8840197399999998</v>
      </c>
    </row>
    <row r="13" spans="1:16" ht="15" thickBot="1" x14ac:dyDescent="0.4">
      <c r="A13" s="5" t="s">
        <v>5</v>
      </c>
      <c r="B13" s="152">
        <v>0</v>
      </c>
      <c r="C13" s="152">
        <v>-1.0464272100000001</v>
      </c>
      <c r="D13" s="152">
        <v>-1.2492435799999999</v>
      </c>
      <c r="E13" s="152">
        <v>-0.58834894999999998</v>
      </c>
      <c r="F13" s="152">
        <v>0</v>
      </c>
      <c r="G13" s="152">
        <v>0</v>
      </c>
      <c r="H13" s="152">
        <v>0</v>
      </c>
      <c r="I13" s="152">
        <v>0</v>
      </c>
      <c r="J13" s="152">
        <v>0</v>
      </c>
      <c r="K13" s="152">
        <v>0</v>
      </c>
      <c r="L13" s="152">
        <v>0</v>
      </c>
      <c r="M13" s="152">
        <f t="shared" si="1"/>
        <v>-2.8840197399999998</v>
      </c>
    </row>
    <row r="14" spans="1:16" ht="15" thickBot="1" x14ac:dyDescent="0.4">
      <c r="A14" s="5" t="s">
        <v>6</v>
      </c>
      <c r="B14" s="152">
        <v>0</v>
      </c>
      <c r="C14" s="152">
        <v>0</v>
      </c>
      <c r="D14" s="152">
        <v>0</v>
      </c>
      <c r="E14" s="152">
        <v>0</v>
      </c>
      <c r="F14" s="152">
        <v>0</v>
      </c>
      <c r="G14" s="152">
        <v>0</v>
      </c>
      <c r="H14" s="152">
        <v>0</v>
      </c>
      <c r="I14" s="152">
        <v>0</v>
      </c>
      <c r="J14" s="152">
        <v>0</v>
      </c>
      <c r="K14" s="152">
        <v>0</v>
      </c>
      <c r="L14" s="152">
        <v>0</v>
      </c>
      <c r="M14" s="152">
        <f t="shared" si="1"/>
        <v>0</v>
      </c>
      <c r="O14" s="67"/>
      <c r="P14" s="74"/>
    </row>
    <row r="15" spans="1:16" ht="15" thickBot="1" x14ac:dyDescent="0.4">
      <c r="A15" s="5" t="s">
        <v>7</v>
      </c>
      <c r="B15" s="152">
        <v>0</v>
      </c>
      <c r="C15" s="152">
        <v>0</v>
      </c>
      <c r="D15" s="152">
        <v>0</v>
      </c>
      <c r="E15" s="152">
        <v>0</v>
      </c>
      <c r="F15" s="152">
        <v>0</v>
      </c>
      <c r="G15" s="152">
        <v>0</v>
      </c>
      <c r="H15" s="152">
        <v>0</v>
      </c>
      <c r="I15" s="152">
        <v>0</v>
      </c>
      <c r="J15" s="152">
        <v>0</v>
      </c>
      <c r="K15" s="152">
        <v>0</v>
      </c>
      <c r="L15" s="152">
        <v>0</v>
      </c>
      <c r="M15" s="152">
        <f t="shared" si="1"/>
        <v>0</v>
      </c>
      <c r="O15" s="67"/>
      <c r="P15" s="74"/>
    </row>
    <row r="16" spans="1:16" ht="29" x14ac:dyDescent="0.35">
      <c r="A16" s="3" t="s">
        <v>9</v>
      </c>
      <c r="B16" s="152">
        <v>0</v>
      </c>
      <c r="C16" s="152">
        <v>5.7618174599999996</v>
      </c>
      <c r="D16" s="152">
        <v>6.8785610899999998</v>
      </c>
      <c r="E16" s="152">
        <v>3.2395557199999998</v>
      </c>
      <c r="F16" s="152">
        <v>0</v>
      </c>
      <c r="G16" s="152">
        <v>0</v>
      </c>
      <c r="H16" s="152">
        <v>0</v>
      </c>
      <c r="I16" s="152">
        <v>0</v>
      </c>
      <c r="J16" s="152">
        <v>0</v>
      </c>
      <c r="K16" s="152">
        <v>0</v>
      </c>
      <c r="L16" s="152">
        <v>0</v>
      </c>
      <c r="M16" s="152">
        <f t="shared" si="1"/>
        <v>15.87993427</v>
      </c>
    </row>
    <row r="17" spans="1:13" x14ac:dyDescent="0.35">
      <c r="A17" s="3" t="s">
        <v>10</v>
      </c>
      <c r="B17" s="152">
        <f>SUM(B18:B20)</f>
        <v>0</v>
      </c>
      <c r="C17" s="152">
        <v>0</v>
      </c>
      <c r="D17" s="152">
        <v>0</v>
      </c>
      <c r="E17" s="152">
        <v>0</v>
      </c>
      <c r="F17" s="152">
        <v>0</v>
      </c>
      <c r="G17" s="152">
        <v>0</v>
      </c>
      <c r="H17" s="152">
        <v>0</v>
      </c>
      <c r="I17" s="152">
        <v>0</v>
      </c>
      <c r="J17" s="152">
        <v>0</v>
      </c>
      <c r="K17" s="152">
        <v>0</v>
      </c>
      <c r="L17" s="152">
        <v>0</v>
      </c>
      <c r="M17" s="152">
        <f t="shared" si="1"/>
        <v>0</v>
      </c>
    </row>
    <row r="18" spans="1:13" x14ac:dyDescent="0.35">
      <c r="A18" s="5" t="s">
        <v>5</v>
      </c>
      <c r="B18" s="152">
        <v>0</v>
      </c>
      <c r="C18" s="152">
        <v>0</v>
      </c>
      <c r="D18" s="152">
        <v>0</v>
      </c>
      <c r="E18" s="152">
        <v>0</v>
      </c>
      <c r="F18" s="152">
        <v>0</v>
      </c>
      <c r="G18" s="152">
        <v>0</v>
      </c>
      <c r="H18" s="152">
        <v>0</v>
      </c>
      <c r="I18" s="152">
        <v>0</v>
      </c>
      <c r="J18" s="152">
        <v>0</v>
      </c>
      <c r="K18" s="152">
        <v>0</v>
      </c>
      <c r="L18" s="152">
        <v>0</v>
      </c>
      <c r="M18" s="152">
        <f t="shared" si="1"/>
        <v>0</v>
      </c>
    </row>
    <row r="19" spans="1:13" x14ac:dyDescent="0.35">
      <c r="A19" s="5" t="s">
        <v>6</v>
      </c>
      <c r="B19" s="152">
        <v>0</v>
      </c>
      <c r="C19" s="152">
        <v>0</v>
      </c>
      <c r="D19" s="152">
        <v>0</v>
      </c>
      <c r="E19" s="152">
        <v>0</v>
      </c>
      <c r="F19" s="152">
        <v>0</v>
      </c>
      <c r="G19" s="152">
        <v>0</v>
      </c>
      <c r="H19" s="152">
        <v>0</v>
      </c>
      <c r="I19" s="152">
        <v>0</v>
      </c>
      <c r="J19" s="152">
        <v>0</v>
      </c>
      <c r="K19" s="152">
        <v>0</v>
      </c>
      <c r="L19" s="152">
        <v>0</v>
      </c>
      <c r="M19" s="152">
        <f t="shared" si="1"/>
        <v>0</v>
      </c>
    </row>
    <row r="20" spans="1:13" x14ac:dyDescent="0.35">
      <c r="A20" s="5" t="s">
        <v>7</v>
      </c>
      <c r="B20" s="152">
        <v>0</v>
      </c>
      <c r="C20" s="152">
        <v>0</v>
      </c>
      <c r="D20" s="152">
        <v>0</v>
      </c>
      <c r="E20" s="152">
        <v>0</v>
      </c>
      <c r="F20" s="152">
        <v>0</v>
      </c>
      <c r="G20" s="152">
        <v>0</v>
      </c>
      <c r="H20" s="152">
        <v>0</v>
      </c>
      <c r="I20" s="152">
        <v>0</v>
      </c>
      <c r="J20" s="152">
        <v>0</v>
      </c>
      <c r="K20" s="152">
        <v>0</v>
      </c>
      <c r="L20" s="152">
        <v>0</v>
      </c>
      <c r="M20" s="152">
        <f t="shared" si="1"/>
        <v>0</v>
      </c>
    </row>
    <row r="21" spans="1:13" x14ac:dyDescent="0.35">
      <c r="A21" s="5" t="s">
        <v>12</v>
      </c>
      <c r="B21" s="290" t="s">
        <v>574</v>
      </c>
      <c r="C21" s="290"/>
      <c r="D21" s="290"/>
      <c r="E21" s="290"/>
      <c r="F21" s="290"/>
      <c r="G21" s="290"/>
      <c r="H21" s="290"/>
      <c r="I21" s="290"/>
      <c r="J21" s="290"/>
      <c r="K21" s="290"/>
      <c r="L21" s="290"/>
      <c r="M21" s="290"/>
    </row>
    <row r="22" spans="1:13" ht="43.5" x14ac:dyDescent="0.35">
      <c r="A22" s="5" t="s">
        <v>13</v>
      </c>
      <c r="B22" s="290" t="s">
        <v>575</v>
      </c>
      <c r="C22" s="290"/>
      <c r="D22" s="290"/>
      <c r="E22" s="290"/>
      <c r="F22" s="290"/>
      <c r="G22" s="290"/>
      <c r="H22" s="290"/>
      <c r="I22" s="290"/>
      <c r="J22" s="290"/>
      <c r="K22" s="290"/>
      <c r="L22" s="290"/>
      <c r="M22" s="290"/>
    </row>
    <row r="25" spans="1:13" x14ac:dyDescent="0.35">
      <c r="A25" s="289" t="s">
        <v>14</v>
      </c>
      <c r="B25" s="289"/>
      <c r="C25" s="289"/>
      <c r="D25" s="289"/>
      <c r="E25" s="289"/>
      <c r="F25" s="289"/>
      <c r="G25" s="289"/>
      <c r="H25" s="289"/>
      <c r="I25" s="289"/>
      <c r="J25" s="289"/>
    </row>
    <row r="26" spans="1:13" x14ac:dyDescent="0.35">
      <c r="A26" s="291" t="s">
        <v>15</v>
      </c>
      <c r="B26" s="291"/>
      <c r="C26" s="291"/>
      <c r="D26" s="291"/>
      <c r="E26" s="291"/>
      <c r="F26" s="291"/>
      <c r="G26" s="291"/>
      <c r="H26" s="291"/>
      <c r="I26" s="291"/>
      <c r="J26" s="291"/>
    </row>
    <row r="27" spans="1:13" x14ac:dyDescent="0.35">
      <c r="A27" s="290" t="s">
        <v>16</v>
      </c>
      <c r="B27" s="290"/>
      <c r="C27" s="6">
        <v>0</v>
      </c>
      <c r="D27" s="5">
        <v>1</v>
      </c>
      <c r="E27" s="5">
        <v>2</v>
      </c>
      <c r="F27" s="5">
        <v>3</v>
      </c>
      <c r="G27" s="5">
        <v>5</v>
      </c>
      <c r="H27" s="5">
        <v>10</v>
      </c>
      <c r="I27" s="292" t="s">
        <v>3</v>
      </c>
      <c r="J27" s="292"/>
    </row>
    <row r="28" spans="1:13" ht="43.5" x14ac:dyDescent="0.35">
      <c r="A28" s="151" t="s">
        <v>17</v>
      </c>
      <c r="B28" s="5" t="s">
        <v>20</v>
      </c>
      <c r="C28" s="151"/>
      <c r="D28" s="151"/>
      <c r="E28" s="151"/>
      <c r="F28" s="151"/>
      <c r="G28" s="151"/>
      <c r="H28" s="151"/>
      <c r="I28" s="290"/>
      <c r="J28" s="290"/>
    </row>
    <row r="29" spans="1:13" ht="87" x14ac:dyDescent="0.35">
      <c r="A29" s="151" t="s">
        <v>18</v>
      </c>
      <c r="B29" s="5" t="s">
        <v>21</v>
      </c>
      <c r="C29" s="151"/>
      <c r="D29" s="151"/>
      <c r="E29" s="151"/>
      <c r="F29" s="151"/>
      <c r="G29" s="151"/>
      <c r="H29" s="151"/>
      <c r="I29" s="294"/>
      <c r="J29" s="296"/>
    </row>
    <row r="30" spans="1:13" ht="87" x14ac:dyDescent="0.35">
      <c r="A30" s="151" t="s">
        <v>19</v>
      </c>
      <c r="B30" s="7" t="s">
        <v>22</v>
      </c>
      <c r="C30" s="151"/>
      <c r="D30" s="151"/>
      <c r="E30" s="151"/>
      <c r="F30" s="151"/>
      <c r="G30" s="151"/>
      <c r="H30" s="151"/>
      <c r="I30" s="290"/>
      <c r="J30" s="290"/>
    </row>
    <row r="31" spans="1:13" ht="29" x14ac:dyDescent="0.35">
      <c r="A31" s="8"/>
      <c r="B31" s="5" t="s">
        <v>23</v>
      </c>
      <c r="C31" s="151"/>
      <c r="D31" s="151"/>
      <c r="E31" s="151"/>
      <c r="F31" s="151"/>
      <c r="G31" s="151"/>
      <c r="H31" s="151"/>
      <c r="I31" s="290"/>
      <c r="J31" s="290"/>
    </row>
    <row r="32" spans="1:13" ht="43.5" x14ac:dyDescent="0.35">
      <c r="A32" s="290" t="s">
        <v>24</v>
      </c>
      <c r="B32" s="5" t="s">
        <v>20</v>
      </c>
      <c r="C32" s="290"/>
      <c r="D32" s="290"/>
      <c r="E32" s="290"/>
      <c r="F32" s="290"/>
      <c r="G32" s="290"/>
      <c r="H32" s="290"/>
      <c r="I32" s="290"/>
      <c r="J32" s="290"/>
    </row>
    <row r="33" spans="1:10" ht="87" x14ac:dyDescent="0.35">
      <c r="A33" s="290"/>
      <c r="B33" s="5" t="s">
        <v>21</v>
      </c>
      <c r="C33" s="290"/>
      <c r="D33" s="290"/>
      <c r="E33" s="290"/>
      <c r="F33" s="290"/>
      <c r="G33" s="290"/>
      <c r="H33" s="290"/>
      <c r="I33" s="290"/>
      <c r="J33" s="290"/>
    </row>
    <row r="34" spans="1:10" ht="87" x14ac:dyDescent="0.35">
      <c r="A34" s="290"/>
      <c r="B34" s="7" t="s">
        <v>25</v>
      </c>
      <c r="C34" s="290" t="s">
        <v>576</v>
      </c>
      <c r="D34" s="290"/>
      <c r="E34" s="290"/>
      <c r="F34" s="290"/>
      <c r="G34" s="290"/>
      <c r="H34" s="290"/>
      <c r="I34" s="290"/>
      <c r="J34" s="290"/>
    </row>
    <row r="35" spans="1:10" ht="29" x14ac:dyDescent="0.35">
      <c r="A35" s="290"/>
      <c r="B35" s="5" t="s">
        <v>23</v>
      </c>
      <c r="C35" s="151"/>
      <c r="D35" s="151"/>
      <c r="E35" s="151"/>
      <c r="F35" s="151"/>
      <c r="G35" s="151"/>
      <c r="H35" s="151"/>
      <c r="I35" s="290"/>
      <c r="J35" s="290"/>
    </row>
    <row r="36" spans="1:10" ht="87" x14ac:dyDescent="0.35">
      <c r="A36" s="290" t="s">
        <v>26</v>
      </c>
      <c r="B36" s="5" t="s">
        <v>22</v>
      </c>
      <c r="C36" s="294"/>
      <c r="D36" s="295"/>
      <c r="E36" s="295"/>
      <c r="F36" s="295"/>
      <c r="G36" s="295"/>
      <c r="H36" s="295"/>
      <c r="I36" s="295"/>
      <c r="J36" s="296"/>
    </row>
    <row r="37" spans="1:10" ht="29" x14ac:dyDescent="0.35">
      <c r="A37" s="290"/>
      <c r="B37" s="5" t="s">
        <v>23</v>
      </c>
      <c r="C37" s="151"/>
      <c r="D37" s="151"/>
      <c r="E37" s="151"/>
      <c r="F37" s="151"/>
      <c r="G37" s="151"/>
      <c r="H37" s="151"/>
      <c r="I37" s="290"/>
      <c r="J37" s="290"/>
    </row>
    <row r="38" spans="1:10" ht="43.5" x14ac:dyDescent="0.35">
      <c r="A38" s="151" t="s">
        <v>13</v>
      </c>
      <c r="B38" s="294"/>
      <c r="C38" s="295"/>
      <c r="D38" s="295"/>
      <c r="E38" s="295"/>
      <c r="F38" s="295"/>
      <c r="G38" s="295"/>
      <c r="H38" s="295"/>
      <c r="I38" s="295"/>
      <c r="J38" s="296"/>
    </row>
  </sheetData>
  <mergeCells count="22">
    <mergeCell ref="I30:J30"/>
    <mergeCell ref="A1:M1"/>
    <mergeCell ref="A2:A3"/>
    <mergeCell ref="B2:M2"/>
    <mergeCell ref="B21:M21"/>
    <mergeCell ref="B22:M22"/>
    <mergeCell ref="A25:J25"/>
    <mergeCell ref="A26:J26"/>
    <mergeCell ref="A27:B27"/>
    <mergeCell ref="I27:J27"/>
    <mergeCell ref="I28:J28"/>
    <mergeCell ref="I29:J29"/>
    <mergeCell ref="A36:A37"/>
    <mergeCell ref="C36:J36"/>
    <mergeCell ref="I37:J37"/>
    <mergeCell ref="B38:J38"/>
    <mergeCell ref="I31:J31"/>
    <mergeCell ref="A32:A35"/>
    <mergeCell ref="C32:J32"/>
    <mergeCell ref="C33:J33"/>
    <mergeCell ref="C34:J34"/>
    <mergeCell ref="I35:J35"/>
  </mergeCells>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workbookViewId="0">
      <selection activeCell="P20" sqref="P20"/>
    </sheetView>
  </sheetViews>
  <sheetFormatPr defaultRowHeight="14.5" x14ac:dyDescent="0.35"/>
  <cols>
    <col min="1" max="1" width="33.7265625" customWidth="1"/>
    <col min="15" max="15" width="17.1796875" customWidth="1"/>
  </cols>
  <sheetData>
    <row r="1" spans="1:16" x14ac:dyDescent="0.35">
      <c r="A1" s="289"/>
      <c r="B1" s="289"/>
      <c r="C1" s="289"/>
      <c r="D1" s="289"/>
      <c r="E1" s="289"/>
      <c r="F1" s="289"/>
      <c r="G1" s="289"/>
      <c r="H1" s="289"/>
      <c r="I1" s="289"/>
      <c r="J1" s="289"/>
      <c r="K1" s="289"/>
      <c r="L1" s="289"/>
      <c r="M1" s="289"/>
    </row>
    <row r="2" spans="1:16" x14ac:dyDescent="0.35">
      <c r="A2" s="290" t="s">
        <v>1</v>
      </c>
      <c r="B2" s="291" t="s">
        <v>2</v>
      </c>
      <c r="C2" s="291"/>
      <c r="D2" s="291"/>
      <c r="E2" s="291"/>
      <c r="F2" s="291"/>
      <c r="G2" s="291"/>
      <c r="H2" s="291"/>
      <c r="I2" s="291"/>
      <c r="J2" s="291"/>
      <c r="K2" s="291"/>
      <c r="L2" s="291"/>
      <c r="M2" s="291"/>
    </row>
    <row r="3" spans="1:16" ht="29" x14ac:dyDescent="0.35">
      <c r="A3" s="290"/>
      <c r="B3" s="1">
        <v>0</v>
      </c>
      <c r="C3" s="1">
        <v>1</v>
      </c>
      <c r="D3" s="1">
        <v>2</v>
      </c>
      <c r="E3" s="1">
        <v>3</v>
      </c>
      <c r="F3" s="1">
        <v>4</v>
      </c>
      <c r="G3" s="1">
        <v>5</v>
      </c>
      <c r="H3" s="1">
        <v>6</v>
      </c>
      <c r="I3" s="1">
        <v>7</v>
      </c>
      <c r="J3" s="1">
        <v>8</v>
      </c>
      <c r="K3" s="1">
        <v>9</v>
      </c>
      <c r="L3" s="1">
        <v>10</v>
      </c>
      <c r="M3" s="2" t="s">
        <v>3</v>
      </c>
    </row>
    <row r="4" spans="1:16" x14ac:dyDescent="0.35">
      <c r="A4" s="3" t="s">
        <v>4</v>
      </c>
      <c r="B4" s="84">
        <f>SUM(B5:B7)</f>
        <v>0</v>
      </c>
      <c r="C4" s="84">
        <f t="shared" ref="C4:L4" si="0">SUM(C5:C7)</f>
        <v>0</v>
      </c>
      <c r="D4" s="84">
        <f t="shared" si="0"/>
        <v>0</v>
      </c>
      <c r="E4" s="84">
        <f t="shared" si="0"/>
        <v>0</v>
      </c>
      <c r="F4" s="84">
        <f t="shared" si="0"/>
        <v>0</v>
      </c>
      <c r="G4" s="84">
        <f t="shared" si="0"/>
        <v>0</v>
      </c>
      <c r="H4" s="84">
        <f t="shared" si="0"/>
        <v>0</v>
      </c>
      <c r="I4" s="84">
        <f t="shared" si="0"/>
        <v>0</v>
      </c>
      <c r="J4" s="84">
        <f t="shared" si="0"/>
        <v>0</v>
      </c>
      <c r="K4" s="84">
        <f t="shared" si="0"/>
        <v>0</v>
      </c>
      <c r="L4" s="84">
        <f t="shared" si="0"/>
        <v>0</v>
      </c>
      <c r="M4" s="84">
        <f>SUM(B4:L4)</f>
        <v>0</v>
      </c>
    </row>
    <row r="5" spans="1:16" x14ac:dyDescent="0.35">
      <c r="A5" s="5" t="s">
        <v>5</v>
      </c>
      <c r="B5" s="84">
        <v>0</v>
      </c>
      <c r="C5" s="84">
        <v>0</v>
      </c>
      <c r="D5" s="84">
        <v>0</v>
      </c>
      <c r="E5" s="84">
        <v>0</v>
      </c>
      <c r="F5" s="84">
        <v>0</v>
      </c>
      <c r="G5" s="84">
        <v>0</v>
      </c>
      <c r="H5" s="84">
        <v>0</v>
      </c>
      <c r="I5" s="84">
        <v>0</v>
      </c>
      <c r="J5" s="84">
        <v>0</v>
      </c>
      <c r="K5" s="84">
        <v>0</v>
      </c>
      <c r="L5" s="84">
        <v>0</v>
      </c>
      <c r="M5" s="84">
        <f t="shared" ref="M5:M20" si="1">SUM(B5:L5)</f>
        <v>0</v>
      </c>
    </row>
    <row r="6" spans="1:16" x14ac:dyDescent="0.35">
      <c r="A6" s="5" t="s">
        <v>6</v>
      </c>
      <c r="B6" s="84">
        <v>0</v>
      </c>
      <c r="C6" s="84">
        <v>0</v>
      </c>
      <c r="D6" s="84">
        <v>0</v>
      </c>
      <c r="E6" s="84">
        <v>0</v>
      </c>
      <c r="F6" s="84">
        <v>0</v>
      </c>
      <c r="G6" s="84">
        <v>0</v>
      </c>
      <c r="H6" s="84">
        <v>0</v>
      </c>
      <c r="I6" s="84">
        <v>0</v>
      </c>
      <c r="J6" s="84">
        <v>0</v>
      </c>
      <c r="K6" s="84">
        <v>0</v>
      </c>
      <c r="L6" s="84">
        <v>0</v>
      </c>
      <c r="M6" s="84">
        <f t="shared" si="1"/>
        <v>0</v>
      </c>
    </row>
    <row r="7" spans="1:16" x14ac:dyDescent="0.35">
      <c r="A7" s="5" t="s">
        <v>7</v>
      </c>
      <c r="B7" s="84">
        <v>0</v>
      </c>
      <c r="C7" s="84">
        <v>0</v>
      </c>
      <c r="D7" s="84">
        <v>0</v>
      </c>
      <c r="E7" s="84">
        <v>0</v>
      </c>
      <c r="F7" s="84">
        <v>0</v>
      </c>
      <c r="G7" s="84">
        <v>0</v>
      </c>
      <c r="H7" s="84">
        <v>0</v>
      </c>
      <c r="I7" s="84">
        <v>0</v>
      </c>
      <c r="J7" s="84">
        <v>0</v>
      </c>
      <c r="K7" s="84">
        <v>0</v>
      </c>
      <c r="L7" s="84">
        <v>0</v>
      </c>
      <c r="M7" s="84">
        <f t="shared" si="1"/>
        <v>0</v>
      </c>
    </row>
    <row r="8" spans="1:16" x14ac:dyDescent="0.35">
      <c r="A8" s="3" t="s">
        <v>8</v>
      </c>
      <c r="B8" s="84">
        <f>SUM(B9:B11)</f>
        <v>0.2</v>
      </c>
      <c r="C8" s="84">
        <f t="shared" ref="C8:L8" si="2">SUM(C9:C11)</f>
        <v>2.2000000000000002</v>
      </c>
      <c r="D8" s="84">
        <f t="shared" si="2"/>
        <v>2.2000000000000002</v>
      </c>
      <c r="E8" s="84">
        <f t="shared" si="2"/>
        <v>3.7</v>
      </c>
      <c r="F8" s="84">
        <f t="shared" si="2"/>
        <v>7.8</v>
      </c>
      <c r="G8" s="84">
        <f t="shared" si="2"/>
        <v>7.8</v>
      </c>
      <c r="H8" s="84">
        <f t="shared" si="2"/>
        <v>7.8</v>
      </c>
      <c r="I8" s="84">
        <f t="shared" si="2"/>
        <v>7.8</v>
      </c>
      <c r="J8" s="84">
        <f t="shared" si="2"/>
        <v>7.8</v>
      </c>
      <c r="K8" s="84">
        <f t="shared" si="2"/>
        <v>7.8</v>
      </c>
      <c r="L8" s="84">
        <f t="shared" si="2"/>
        <v>7.8</v>
      </c>
      <c r="M8" s="84">
        <f t="shared" si="1"/>
        <v>62.899999999999991</v>
      </c>
    </row>
    <row r="9" spans="1:16" x14ac:dyDescent="0.35">
      <c r="A9" s="5" t="s">
        <v>5</v>
      </c>
      <c r="B9" s="84">
        <v>0.2</v>
      </c>
      <c r="C9" s="84">
        <v>2.2000000000000002</v>
      </c>
      <c r="D9" s="84">
        <v>2.2000000000000002</v>
      </c>
      <c r="E9" s="84">
        <v>3.7</v>
      </c>
      <c r="F9" s="84">
        <v>7.8</v>
      </c>
      <c r="G9" s="84">
        <v>7.8</v>
      </c>
      <c r="H9" s="84">
        <v>7.8</v>
      </c>
      <c r="I9" s="84">
        <v>7.8</v>
      </c>
      <c r="J9" s="84">
        <v>7.8</v>
      </c>
      <c r="K9" s="84">
        <v>7.8</v>
      </c>
      <c r="L9" s="84">
        <v>7.8</v>
      </c>
      <c r="M9" s="84">
        <f t="shared" si="1"/>
        <v>62.899999999999991</v>
      </c>
    </row>
    <row r="10" spans="1:16" x14ac:dyDescent="0.35">
      <c r="A10" s="5" t="s">
        <v>6</v>
      </c>
      <c r="B10" s="84">
        <v>0</v>
      </c>
      <c r="C10" s="84">
        <v>0</v>
      </c>
      <c r="D10" s="84">
        <v>0</v>
      </c>
      <c r="E10" s="84">
        <v>0</v>
      </c>
      <c r="F10" s="84">
        <v>0</v>
      </c>
      <c r="G10" s="84">
        <v>0</v>
      </c>
      <c r="H10" s="84">
        <v>0</v>
      </c>
      <c r="I10" s="84">
        <v>0</v>
      </c>
      <c r="J10" s="84">
        <v>0</v>
      </c>
      <c r="K10" s="84">
        <v>0</v>
      </c>
      <c r="L10" s="84">
        <v>0</v>
      </c>
      <c r="M10" s="84">
        <f t="shared" si="1"/>
        <v>0</v>
      </c>
    </row>
    <row r="11" spans="1:16" x14ac:dyDescent="0.35">
      <c r="A11" s="5" t="s">
        <v>7</v>
      </c>
      <c r="B11" s="84">
        <v>0</v>
      </c>
      <c r="C11" s="84">
        <v>0</v>
      </c>
      <c r="D11" s="84">
        <v>0</v>
      </c>
      <c r="E11" s="84">
        <v>0</v>
      </c>
      <c r="F11" s="84">
        <v>0</v>
      </c>
      <c r="G11" s="84">
        <v>0</v>
      </c>
      <c r="H11" s="84">
        <v>0</v>
      </c>
      <c r="I11" s="84">
        <v>0</v>
      </c>
      <c r="J11" s="84">
        <v>0</v>
      </c>
      <c r="K11" s="84">
        <v>0</v>
      </c>
      <c r="L11" s="84">
        <v>0</v>
      </c>
      <c r="M11" s="84">
        <f t="shared" si="1"/>
        <v>0</v>
      </c>
    </row>
    <row r="12" spans="1:16" x14ac:dyDescent="0.35">
      <c r="A12" s="3" t="s">
        <v>11</v>
      </c>
      <c r="B12" s="84">
        <f>SUM(B13:B15)</f>
        <v>-0.2</v>
      </c>
      <c r="C12" s="84">
        <f t="shared" ref="C12:L12" si="3">SUM(C13:C15)</f>
        <v>-2.2000000000000002</v>
      </c>
      <c r="D12" s="84">
        <f t="shared" si="3"/>
        <v>-2.2000000000000002</v>
      </c>
      <c r="E12" s="84">
        <f t="shared" si="3"/>
        <v>-3.7</v>
      </c>
      <c r="F12" s="84">
        <f t="shared" si="3"/>
        <v>-7.8</v>
      </c>
      <c r="G12" s="84">
        <f t="shared" si="3"/>
        <v>-7.8</v>
      </c>
      <c r="H12" s="84">
        <f t="shared" si="3"/>
        <v>-7.8</v>
      </c>
      <c r="I12" s="84">
        <f t="shared" si="3"/>
        <v>-7.8</v>
      </c>
      <c r="J12" s="84">
        <f t="shared" si="3"/>
        <v>-7.8</v>
      </c>
      <c r="K12" s="84">
        <f t="shared" si="3"/>
        <v>-7.8</v>
      </c>
      <c r="L12" s="84">
        <f t="shared" si="3"/>
        <v>-7.8</v>
      </c>
      <c r="M12" s="84">
        <f t="shared" si="1"/>
        <v>-62.899999999999991</v>
      </c>
    </row>
    <row r="13" spans="1:16" ht="15" thickBot="1" x14ac:dyDescent="0.4">
      <c r="A13" s="5" t="s">
        <v>5</v>
      </c>
      <c r="B13" s="84">
        <v>-0.2</v>
      </c>
      <c r="C13" s="84">
        <v>-2.2000000000000002</v>
      </c>
      <c r="D13" s="84">
        <v>-2.2000000000000002</v>
      </c>
      <c r="E13" s="84">
        <v>-3.7</v>
      </c>
      <c r="F13" s="84">
        <v>-7.8</v>
      </c>
      <c r="G13" s="84">
        <v>-7.8</v>
      </c>
      <c r="H13" s="84">
        <v>-7.8</v>
      </c>
      <c r="I13" s="84">
        <v>-7.8</v>
      </c>
      <c r="J13" s="84">
        <v>-7.8</v>
      </c>
      <c r="K13" s="84">
        <v>-7.8</v>
      </c>
      <c r="L13" s="84">
        <v>-7.8</v>
      </c>
      <c r="M13" s="84">
        <f t="shared" si="1"/>
        <v>-62.899999999999991</v>
      </c>
    </row>
    <row r="14" spans="1:16" ht="15" thickBot="1" x14ac:dyDescent="0.4">
      <c r="A14" s="5" t="s">
        <v>6</v>
      </c>
      <c r="B14" s="84">
        <v>0</v>
      </c>
      <c r="C14" s="84">
        <v>0</v>
      </c>
      <c r="D14" s="84">
        <v>0</v>
      </c>
      <c r="E14" s="84">
        <v>0</v>
      </c>
      <c r="F14" s="84">
        <v>0</v>
      </c>
      <c r="G14" s="84">
        <v>0</v>
      </c>
      <c r="H14" s="84">
        <v>0</v>
      </c>
      <c r="I14" s="84">
        <v>0</v>
      </c>
      <c r="J14" s="84">
        <v>0</v>
      </c>
      <c r="K14" s="84">
        <v>0</v>
      </c>
      <c r="L14" s="84">
        <v>0</v>
      </c>
      <c r="M14" s="84">
        <f t="shared" si="1"/>
        <v>0</v>
      </c>
      <c r="O14" s="67"/>
      <c r="P14" s="74"/>
    </row>
    <row r="15" spans="1:16" ht="15" thickBot="1" x14ac:dyDescent="0.4">
      <c r="A15" s="5" t="s">
        <v>7</v>
      </c>
      <c r="B15" s="84">
        <v>0</v>
      </c>
      <c r="C15" s="84">
        <v>0</v>
      </c>
      <c r="D15" s="84">
        <v>0</v>
      </c>
      <c r="E15" s="84">
        <v>0</v>
      </c>
      <c r="F15" s="84">
        <v>0</v>
      </c>
      <c r="G15" s="84">
        <v>0</v>
      </c>
      <c r="H15" s="84">
        <v>0</v>
      </c>
      <c r="I15" s="84">
        <v>0</v>
      </c>
      <c r="J15" s="84">
        <v>0</v>
      </c>
      <c r="K15" s="84">
        <v>0</v>
      </c>
      <c r="L15" s="84">
        <v>0</v>
      </c>
      <c r="M15" s="84">
        <f t="shared" si="1"/>
        <v>0</v>
      </c>
      <c r="O15" s="67"/>
      <c r="P15" s="74"/>
    </row>
    <row r="16" spans="1:16" ht="29" x14ac:dyDescent="0.35">
      <c r="A16" s="3" t="s">
        <v>9</v>
      </c>
      <c r="B16" s="84">
        <v>1.2</v>
      </c>
      <c r="C16" s="84">
        <v>12.2</v>
      </c>
      <c r="D16" s="84">
        <v>12.7</v>
      </c>
      <c r="E16" s="84">
        <v>11.8</v>
      </c>
      <c r="F16" s="84">
        <v>0</v>
      </c>
      <c r="G16" s="84">
        <v>0</v>
      </c>
      <c r="H16" s="84">
        <v>0</v>
      </c>
      <c r="I16" s="84">
        <v>0</v>
      </c>
      <c r="J16" s="84">
        <v>0</v>
      </c>
      <c r="K16" s="84">
        <v>0</v>
      </c>
      <c r="L16" s="84">
        <v>0</v>
      </c>
      <c r="M16" s="84">
        <f t="shared" si="1"/>
        <v>37.9</v>
      </c>
    </row>
    <row r="17" spans="1:16" x14ac:dyDescent="0.35">
      <c r="A17" s="3" t="s">
        <v>10</v>
      </c>
      <c r="B17" s="84">
        <f>SUM(B18:B20)</f>
        <v>0</v>
      </c>
      <c r="C17" s="84">
        <v>0</v>
      </c>
      <c r="D17" s="84">
        <v>0</v>
      </c>
      <c r="E17" s="84">
        <v>0</v>
      </c>
      <c r="F17" s="84">
        <v>0</v>
      </c>
      <c r="G17" s="84">
        <v>0</v>
      </c>
      <c r="H17" s="84">
        <v>0</v>
      </c>
      <c r="I17" s="84">
        <v>0</v>
      </c>
      <c r="J17" s="84">
        <v>0</v>
      </c>
      <c r="K17" s="84">
        <v>0</v>
      </c>
      <c r="L17" s="84">
        <v>0</v>
      </c>
      <c r="M17" s="84">
        <f t="shared" si="1"/>
        <v>0</v>
      </c>
    </row>
    <row r="18" spans="1:16" x14ac:dyDescent="0.35">
      <c r="A18" s="5" t="s">
        <v>5</v>
      </c>
      <c r="B18" s="84">
        <v>0</v>
      </c>
      <c r="C18" s="84">
        <v>0</v>
      </c>
      <c r="D18" s="84">
        <v>0</v>
      </c>
      <c r="E18" s="84">
        <v>0</v>
      </c>
      <c r="F18" s="84">
        <v>0</v>
      </c>
      <c r="G18" s="84">
        <v>0</v>
      </c>
      <c r="H18" s="84">
        <v>0</v>
      </c>
      <c r="I18" s="84">
        <v>0</v>
      </c>
      <c r="J18" s="84">
        <v>0</v>
      </c>
      <c r="K18" s="84">
        <v>0</v>
      </c>
      <c r="L18" s="84">
        <v>0</v>
      </c>
      <c r="M18" s="84">
        <f t="shared" si="1"/>
        <v>0</v>
      </c>
    </row>
    <row r="19" spans="1:16" x14ac:dyDescent="0.35">
      <c r="A19" s="5" t="s">
        <v>6</v>
      </c>
      <c r="B19" s="84">
        <v>0</v>
      </c>
      <c r="C19" s="84">
        <v>0</v>
      </c>
      <c r="D19" s="84">
        <v>0</v>
      </c>
      <c r="E19" s="84">
        <v>0</v>
      </c>
      <c r="F19" s="84">
        <v>0</v>
      </c>
      <c r="G19" s="84">
        <v>0</v>
      </c>
      <c r="H19" s="84">
        <v>0</v>
      </c>
      <c r="I19" s="84">
        <v>0</v>
      </c>
      <c r="J19" s="84">
        <v>0</v>
      </c>
      <c r="K19" s="84">
        <v>0</v>
      </c>
      <c r="L19" s="84">
        <v>0</v>
      </c>
      <c r="M19" s="84">
        <f t="shared" si="1"/>
        <v>0</v>
      </c>
    </row>
    <row r="20" spans="1:16" ht="33" customHeight="1" x14ac:dyDescent="0.35">
      <c r="A20" s="5" t="s">
        <v>7</v>
      </c>
      <c r="B20" s="84">
        <v>0</v>
      </c>
      <c r="C20" s="84">
        <v>0</v>
      </c>
      <c r="D20" s="84">
        <v>0</v>
      </c>
      <c r="E20" s="84">
        <v>0</v>
      </c>
      <c r="F20" s="84">
        <v>0</v>
      </c>
      <c r="G20" s="84">
        <v>0</v>
      </c>
      <c r="H20" s="84">
        <v>0</v>
      </c>
      <c r="I20" s="84">
        <v>0</v>
      </c>
      <c r="J20" s="84">
        <v>0</v>
      </c>
      <c r="K20" s="84">
        <v>0</v>
      </c>
      <c r="L20" s="84">
        <v>0</v>
      </c>
      <c r="M20" s="84">
        <f t="shared" si="1"/>
        <v>0</v>
      </c>
      <c r="O20" s="38" t="s">
        <v>319</v>
      </c>
      <c r="P20" s="23">
        <f>SUM(M17,MC_eRPL!M17,MC_ZPA!M17,MC_SRPS!M17,MC_WIIP!M17,'MC_e-Doręczenia'!M17,MC_CPA!M17,'MC_Portal GOV.PL'!M17,'MC_e-usługi'!M17,MC_EZD!M17,MC_ProgramKompetencjiCyfrowych!M17,MC_mObywatel!M17,'MC_KRONIK@'!M17)</f>
        <v>2220.0500000000002</v>
      </c>
    </row>
    <row r="21" spans="1:16" ht="57" customHeight="1" x14ac:dyDescent="0.35">
      <c r="A21" s="5" t="s">
        <v>12</v>
      </c>
      <c r="B21" s="290" t="s">
        <v>283</v>
      </c>
      <c r="C21" s="290"/>
      <c r="D21" s="290"/>
      <c r="E21" s="290"/>
      <c r="F21" s="290"/>
      <c r="G21" s="290"/>
      <c r="H21" s="290"/>
      <c r="I21" s="290"/>
      <c r="J21" s="290"/>
      <c r="K21" s="290"/>
      <c r="L21" s="290"/>
      <c r="M21" s="290"/>
    </row>
    <row r="22" spans="1:16" ht="61.5" customHeight="1" x14ac:dyDescent="0.35">
      <c r="A22" s="5" t="s">
        <v>13</v>
      </c>
      <c r="B22" s="290" t="s">
        <v>290</v>
      </c>
      <c r="C22" s="290"/>
      <c r="D22" s="290"/>
      <c r="E22" s="290"/>
      <c r="F22" s="290"/>
      <c r="G22" s="290"/>
      <c r="H22" s="290"/>
      <c r="I22" s="290"/>
      <c r="J22" s="290"/>
      <c r="K22" s="290"/>
      <c r="L22" s="290"/>
      <c r="M22" s="290"/>
    </row>
    <row r="25" spans="1:16" x14ac:dyDescent="0.35">
      <c r="A25" s="289" t="s">
        <v>14</v>
      </c>
      <c r="B25" s="289"/>
      <c r="C25" s="289"/>
      <c r="D25" s="289"/>
      <c r="E25" s="289"/>
      <c r="F25" s="289"/>
      <c r="G25" s="289"/>
      <c r="H25" s="289"/>
      <c r="I25" s="289"/>
      <c r="J25" s="289"/>
    </row>
    <row r="26" spans="1:16" x14ac:dyDescent="0.35">
      <c r="A26" s="291" t="s">
        <v>15</v>
      </c>
      <c r="B26" s="291"/>
      <c r="C26" s="291"/>
      <c r="D26" s="291"/>
      <c r="E26" s="291"/>
      <c r="F26" s="291"/>
      <c r="G26" s="291"/>
      <c r="H26" s="291"/>
      <c r="I26" s="291"/>
      <c r="J26" s="291"/>
    </row>
    <row r="27" spans="1:16" x14ac:dyDescent="0.35">
      <c r="A27" s="290" t="s">
        <v>16</v>
      </c>
      <c r="B27" s="290"/>
      <c r="C27" s="6">
        <v>0</v>
      </c>
      <c r="D27" s="5">
        <v>1</v>
      </c>
      <c r="E27" s="5">
        <v>2</v>
      </c>
      <c r="F27" s="5">
        <v>3</v>
      </c>
      <c r="G27" s="5">
        <v>5</v>
      </c>
      <c r="H27" s="5">
        <v>10</v>
      </c>
      <c r="I27" s="292" t="s">
        <v>3</v>
      </c>
      <c r="J27" s="292"/>
    </row>
    <row r="28" spans="1:16" ht="43.5" x14ac:dyDescent="0.35">
      <c r="A28" s="83" t="s">
        <v>17</v>
      </c>
      <c r="B28" s="5" t="s">
        <v>20</v>
      </c>
      <c r="C28" s="83"/>
      <c r="D28" s="83"/>
      <c r="E28" s="83"/>
      <c r="F28" s="83"/>
      <c r="G28" s="83"/>
      <c r="H28" s="83"/>
      <c r="I28" s="290"/>
      <c r="J28" s="290"/>
    </row>
    <row r="29" spans="1:16" ht="87" x14ac:dyDescent="0.35">
      <c r="A29" s="83" t="s">
        <v>18</v>
      </c>
      <c r="B29" s="5" t="s">
        <v>21</v>
      </c>
      <c r="C29" s="83"/>
      <c r="D29" s="83"/>
      <c r="E29" s="83"/>
      <c r="F29" s="83"/>
      <c r="G29" s="83"/>
      <c r="H29" s="83"/>
      <c r="I29" s="294"/>
      <c r="J29" s="296"/>
    </row>
    <row r="30" spans="1:16" ht="87" x14ac:dyDescent="0.35">
      <c r="A30" s="83" t="s">
        <v>19</v>
      </c>
      <c r="B30" s="7" t="s">
        <v>22</v>
      </c>
      <c r="C30" s="83"/>
      <c r="D30" s="83"/>
      <c r="E30" s="83"/>
      <c r="F30" s="83"/>
      <c r="G30" s="83"/>
      <c r="H30" s="83"/>
      <c r="I30" s="290"/>
      <c r="J30" s="290"/>
    </row>
    <row r="31" spans="1:16" ht="29" x14ac:dyDescent="0.35">
      <c r="A31" s="8"/>
      <c r="B31" s="5" t="s">
        <v>23</v>
      </c>
      <c r="C31" s="83"/>
      <c r="D31" s="83"/>
      <c r="E31" s="83"/>
      <c r="F31" s="83"/>
      <c r="G31" s="83"/>
      <c r="H31" s="83"/>
      <c r="I31" s="290"/>
      <c r="J31" s="290"/>
    </row>
    <row r="32" spans="1:16" ht="43.5" x14ac:dyDescent="0.35">
      <c r="A32" s="290" t="s">
        <v>24</v>
      </c>
      <c r="B32" s="5" t="s">
        <v>20</v>
      </c>
      <c r="C32" s="290" t="s">
        <v>284</v>
      </c>
      <c r="D32" s="290"/>
      <c r="E32" s="290"/>
      <c r="F32" s="290"/>
      <c r="G32" s="290"/>
      <c r="H32" s="290"/>
      <c r="I32" s="290"/>
      <c r="J32" s="290"/>
    </row>
    <row r="33" spans="1:10" ht="87" x14ac:dyDescent="0.35">
      <c r="A33" s="290"/>
      <c r="B33" s="5" t="s">
        <v>21</v>
      </c>
      <c r="C33" s="290" t="s">
        <v>285</v>
      </c>
      <c r="D33" s="290"/>
      <c r="E33" s="290"/>
      <c r="F33" s="290"/>
      <c r="G33" s="290"/>
      <c r="H33" s="290"/>
      <c r="I33" s="290"/>
      <c r="J33" s="290"/>
    </row>
    <row r="34" spans="1:10" ht="87" x14ac:dyDescent="0.35">
      <c r="A34" s="290"/>
      <c r="B34" s="7" t="s">
        <v>25</v>
      </c>
      <c r="C34" s="290" t="s">
        <v>286</v>
      </c>
      <c r="D34" s="290"/>
      <c r="E34" s="290"/>
      <c r="F34" s="290"/>
      <c r="G34" s="290"/>
      <c r="H34" s="290"/>
      <c r="I34" s="290"/>
      <c r="J34" s="290"/>
    </row>
    <row r="35" spans="1:10" ht="29" x14ac:dyDescent="0.35">
      <c r="A35" s="290"/>
      <c r="B35" s="5" t="s">
        <v>23</v>
      </c>
      <c r="C35" s="83"/>
      <c r="D35" s="83"/>
      <c r="E35" s="83"/>
      <c r="F35" s="83"/>
      <c r="G35" s="83"/>
      <c r="H35" s="83"/>
      <c r="I35" s="290"/>
      <c r="J35" s="290"/>
    </row>
    <row r="36" spans="1:10" ht="87" x14ac:dyDescent="0.35">
      <c r="A36" s="290" t="s">
        <v>26</v>
      </c>
      <c r="B36" s="5" t="s">
        <v>22</v>
      </c>
      <c r="C36" s="294"/>
      <c r="D36" s="295"/>
      <c r="E36" s="295"/>
      <c r="F36" s="295"/>
      <c r="G36" s="295"/>
      <c r="H36" s="295"/>
      <c r="I36" s="295"/>
      <c r="J36" s="296"/>
    </row>
    <row r="37" spans="1:10" ht="29" x14ac:dyDescent="0.35">
      <c r="A37" s="290"/>
      <c r="B37" s="5" t="s">
        <v>23</v>
      </c>
      <c r="C37" s="83"/>
      <c r="D37" s="83"/>
      <c r="E37" s="83"/>
      <c r="F37" s="83"/>
      <c r="G37" s="83"/>
      <c r="H37" s="83"/>
      <c r="I37" s="290"/>
      <c r="J37" s="290"/>
    </row>
    <row r="38" spans="1:10" ht="43.5" x14ac:dyDescent="0.35">
      <c r="A38" s="83" t="s">
        <v>13</v>
      </c>
      <c r="B38" s="294"/>
      <c r="C38" s="295"/>
      <c r="D38" s="295"/>
      <c r="E38" s="295"/>
      <c r="F38" s="295"/>
      <c r="G38" s="295"/>
      <c r="H38" s="295"/>
      <c r="I38" s="295"/>
      <c r="J38" s="296"/>
    </row>
  </sheetData>
  <mergeCells count="22">
    <mergeCell ref="I30:J30"/>
    <mergeCell ref="A1:M1"/>
    <mergeCell ref="A2:A3"/>
    <mergeCell ref="B2:M2"/>
    <mergeCell ref="B21:M21"/>
    <mergeCell ref="B22:M22"/>
    <mergeCell ref="A25:J25"/>
    <mergeCell ref="A26:J26"/>
    <mergeCell ref="A27:B27"/>
    <mergeCell ref="I27:J27"/>
    <mergeCell ref="I28:J28"/>
    <mergeCell ref="I29:J29"/>
    <mergeCell ref="A36:A37"/>
    <mergeCell ref="C36:J36"/>
    <mergeCell ref="I37:J37"/>
    <mergeCell ref="B38:J38"/>
    <mergeCell ref="I31:J31"/>
    <mergeCell ref="A32:A35"/>
    <mergeCell ref="C32:J32"/>
    <mergeCell ref="C33:J33"/>
    <mergeCell ref="C34:J34"/>
    <mergeCell ref="I35:J35"/>
  </mergeCells>
  <pageMargins left="0.7" right="0.7" top="0.75" bottom="0.75" header="0.3" footer="0.3"/>
  <pageSetup paperSize="9"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39"/>
  <sheetViews>
    <sheetView zoomScale="85" zoomScaleNormal="85" workbookViewId="0">
      <selection activeCell="B22" sqref="B22:M22"/>
    </sheetView>
  </sheetViews>
  <sheetFormatPr defaultRowHeight="14.5" x14ac:dyDescent="0.35"/>
  <cols>
    <col min="1" max="1" width="30" style="176" customWidth="1"/>
    <col min="2" max="2" width="15.26953125" style="176" customWidth="1"/>
    <col min="3" max="3" width="13.7265625" style="176" customWidth="1"/>
    <col min="4" max="4" width="13.54296875" style="176" customWidth="1"/>
    <col min="5" max="5" width="14.26953125" style="176" customWidth="1"/>
    <col min="6" max="6" width="13.1796875" style="176" customWidth="1"/>
    <col min="7" max="7" width="14.453125" style="176" customWidth="1"/>
    <col min="8" max="8" width="14.81640625" style="176" customWidth="1"/>
    <col min="9" max="9" width="14.26953125" style="176" customWidth="1"/>
    <col min="10" max="10" width="14.453125" style="176" customWidth="1"/>
    <col min="11" max="11" width="15.453125" style="176" customWidth="1"/>
    <col min="12" max="12" width="14.26953125" style="176" customWidth="1"/>
    <col min="13" max="13" width="20.26953125" style="176" customWidth="1"/>
    <col min="14" max="16384" width="8.7265625" style="176"/>
  </cols>
  <sheetData>
    <row r="1" spans="1:14" x14ac:dyDescent="0.35">
      <c r="A1" s="431" t="s">
        <v>0</v>
      </c>
      <c r="B1" s="431"/>
      <c r="C1" s="431"/>
      <c r="D1" s="431"/>
      <c r="E1" s="431"/>
      <c r="F1" s="431"/>
      <c r="G1" s="431"/>
      <c r="H1" s="431"/>
      <c r="I1" s="431"/>
      <c r="J1" s="431"/>
      <c r="K1" s="431"/>
      <c r="L1" s="431"/>
      <c r="M1" s="431"/>
    </row>
    <row r="2" spans="1:14" x14ac:dyDescent="0.35">
      <c r="A2" s="291" t="s">
        <v>56</v>
      </c>
      <c r="B2" s="291" t="s">
        <v>2</v>
      </c>
      <c r="C2" s="291"/>
      <c r="D2" s="291"/>
      <c r="E2" s="291"/>
      <c r="F2" s="291"/>
      <c r="G2" s="291"/>
      <c r="H2" s="291"/>
      <c r="I2" s="291"/>
      <c r="J2" s="291"/>
      <c r="K2" s="291"/>
      <c r="L2" s="291"/>
      <c r="M2" s="291"/>
    </row>
    <row r="3" spans="1:14" x14ac:dyDescent="0.35">
      <c r="A3" s="291"/>
      <c r="B3" s="1">
        <v>0</v>
      </c>
      <c r="C3" s="1">
        <v>1</v>
      </c>
      <c r="D3" s="1">
        <v>2</v>
      </c>
      <c r="E3" s="1">
        <v>3</v>
      </c>
      <c r="F3" s="1">
        <v>4</v>
      </c>
      <c r="G3" s="1">
        <v>5</v>
      </c>
      <c r="H3" s="1">
        <v>6</v>
      </c>
      <c r="I3" s="1">
        <v>7</v>
      </c>
      <c r="J3" s="1">
        <v>8</v>
      </c>
      <c r="K3" s="1">
        <v>9</v>
      </c>
      <c r="L3" s="1">
        <v>10</v>
      </c>
      <c r="M3" s="2" t="s">
        <v>3</v>
      </c>
      <c r="N3" s="187"/>
    </row>
    <row r="4" spans="1:14" x14ac:dyDescent="0.35">
      <c r="A4" s="178" t="s">
        <v>4</v>
      </c>
      <c r="B4" s="179">
        <f>SUM(B5:B7)</f>
        <v>0</v>
      </c>
      <c r="C4" s="179">
        <f t="shared" ref="C4:L4" si="0">SUM(C5:C7)</f>
        <v>0</v>
      </c>
      <c r="D4" s="179">
        <f t="shared" si="0"/>
        <v>0</v>
      </c>
      <c r="E4" s="179">
        <f t="shared" si="0"/>
        <v>0</v>
      </c>
      <c r="F4" s="179">
        <f t="shared" si="0"/>
        <v>0</v>
      </c>
      <c r="G4" s="179">
        <f t="shared" si="0"/>
        <v>0</v>
      </c>
      <c r="H4" s="179">
        <f t="shared" si="0"/>
        <v>0</v>
      </c>
      <c r="I4" s="179">
        <f t="shared" si="0"/>
        <v>0</v>
      </c>
      <c r="J4" s="179">
        <f t="shared" si="0"/>
        <v>0</v>
      </c>
      <c r="K4" s="179">
        <f t="shared" si="0"/>
        <v>0</v>
      </c>
      <c r="L4" s="179">
        <f t="shared" si="0"/>
        <v>0</v>
      </c>
      <c r="M4" s="179">
        <f>SUM(B4:L4)</f>
        <v>0</v>
      </c>
    </row>
    <row r="5" spans="1:14" x14ac:dyDescent="0.35">
      <c r="A5" s="177" t="s">
        <v>5</v>
      </c>
      <c r="B5" s="179">
        <v>0</v>
      </c>
      <c r="C5" s="179">
        <v>0</v>
      </c>
      <c r="D5" s="179">
        <v>0</v>
      </c>
      <c r="E5" s="179">
        <v>0</v>
      </c>
      <c r="F5" s="179">
        <v>0</v>
      </c>
      <c r="G5" s="179">
        <v>0</v>
      </c>
      <c r="H5" s="179">
        <v>0</v>
      </c>
      <c r="I5" s="179">
        <v>0</v>
      </c>
      <c r="J5" s="179">
        <v>0</v>
      </c>
      <c r="K5" s="179">
        <v>0</v>
      </c>
      <c r="L5" s="179">
        <v>0</v>
      </c>
      <c r="M5" s="179">
        <f t="shared" ref="M5:M20" si="1">SUM(B5:L5)</f>
        <v>0</v>
      </c>
    </row>
    <row r="6" spans="1:14" x14ac:dyDescent="0.35">
      <c r="A6" s="177" t="s">
        <v>6</v>
      </c>
      <c r="B6" s="179">
        <v>0</v>
      </c>
      <c r="C6" s="179">
        <v>0</v>
      </c>
      <c r="D6" s="179">
        <v>0</v>
      </c>
      <c r="E6" s="179">
        <v>0</v>
      </c>
      <c r="F6" s="179">
        <v>0</v>
      </c>
      <c r="G6" s="179">
        <v>0</v>
      </c>
      <c r="H6" s="179">
        <v>0</v>
      </c>
      <c r="I6" s="179">
        <v>0</v>
      </c>
      <c r="J6" s="179">
        <v>0</v>
      </c>
      <c r="K6" s="179">
        <v>0</v>
      </c>
      <c r="L6" s="179">
        <v>0</v>
      </c>
      <c r="M6" s="179">
        <f t="shared" si="1"/>
        <v>0</v>
      </c>
    </row>
    <row r="7" spans="1:14" x14ac:dyDescent="0.35">
      <c r="A7" s="177" t="s">
        <v>7</v>
      </c>
      <c r="B7" s="179">
        <v>0</v>
      </c>
      <c r="C7" s="179">
        <v>0</v>
      </c>
      <c r="D7" s="179">
        <v>0</v>
      </c>
      <c r="E7" s="179">
        <v>0</v>
      </c>
      <c r="F7" s="179">
        <v>0</v>
      </c>
      <c r="G7" s="179">
        <v>0</v>
      </c>
      <c r="H7" s="179">
        <v>0</v>
      </c>
      <c r="I7" s="179">
        <v>0</v>
      </c>
      <c r="J7" s="179">
        <v>0</v>
      </c>
      <c r="K7" s="179">
        <v>0</v>
      </c>
      <c r="L7" s="179">
        <v>0</v>
      </c>
      <c r="M7" s="179">
        <f t="shared" si="1"/>
        <v>0</v>
      </c>
    </row>
    <row r="8" spans="1:14" x14ac:dyDescent="0.35">
      <c r="A8" s="178" t="s">
        <v>8</v>
      </c>
      <c r="B8" s="179">
        <f>SUM(B9:B11)</f>
        <v>0</v>
      </c>
      <c r="C8" s="179">
        <f t="shared" ref="C8:L8" si="2">SUM(C9:C11)</f>
        <v>0.13242999999999999</v>
      </c>
      <c r="D8" s="179">
        <f t="shared" si="2"/>
        <v>0</v>
      </c>
      <c r="E8" s="179">
        <f t="shared" si="2"/>
        <v>0</v>
      </c>
      <c r="F8" s="179">
        <f t="shared" si="2"/>
        <v>0</v>
      </c>
      <c r="G8" s="179">
        <f t="shared" si="2"/>
        <v>0</v>
      </c>
      <c r="H8" s="179">
        <f t="shared" si="2"/>
        <v>0</v>
      </c>
      <c r="I8" s="179">
        <f t="shared" si="2"/>
        <v>0</v>
      </c>
      <c r="J8" s="179">
        <f t="shared" si="2"/>
        <v>0</v>
      </c>
      <c r="K8" s="179">
        <f t="shared" si="2"/>
        <v>0</v>
      </c>
      <c r="L8" s="179">
        <f t="shared" si="2"/>
        <v>0</v>
      </c>
      <c r="M8" s="179">
        <f t="shared" si="1"/>
        <v>0.13242999999999999</v>
      </c>
      <c r="N8" s="180"/>
    </row>
    <row r="9" spans="1:14" x14ac:dyDescent="0.35">
      <c r="A9" s="177" t="s">
        <v>5</v>
      </c>
      <c r="B9" s="179">
        <v>0</v>
      </c>
      <c r="C9" s="179">
        <v>0.13242999999999999</v>
      </c>
      <c r="D9" s="179">
        <v>0</v>
      </c>
      <c r="E9" s="179">
        <v>0</v>
      </c>
      <c r="F9" s="179">
        <v>0</v>
      </c>
      <c r="G9" s="179">
        <v>0</v>
      </c>
      <c r="H9" s="179">
        <v>0</v>
      </c>
      <c r="I9" s="179">
        <v>0</v>
      </c>
      <c r="J9" s="179">
        <v>0</v>
      </c>
      <c r="K9" s="179">
        <v>0</v>
      </c>
      <c r="L9" s="179">
        <v>0</v>
      </c>
      <c r="M9" s="179">
        <f t="shared" si="1"/>
        <v>0.13242999999999999</v>
      </c>
      <c r="N9" s="180"/>
    </row>
    <row r="10" spans="1:14" x14ac:dyDescent="0.35">
      <c r="A10" s="177" t="s">
        <v>6</v>
      </c>
      <c r="B10" s="179">
        <v>0</v>
      </c>
      <c r="C10" s="179">
        <v>0</v>
      </c>
      <c r="D10" s="179">
        <v>0</v>
      </c>
      <c r="E10" s="179">
        <v>0</v>
      </c>
      <c r="F10" s="179">
        <v>0</v>
      </c>
      <c r="G10" s="179">
        <v>0</v>
      </c>
      <c r="H10" s="179">
        <v>0</v>
      </c>
      <c r="I10" s="179">
        <v>0</v>
      </c>
      <c r="J10" s="179">
        <v>0</v>
      </c>
      <c r="K10" s="179">
        <v>0</v>
      </c>
      <c r="L10" s="179">
        <v>0</v>
      </c>
      <c r="M10" s="179">
        <f t="shared" si="1"/>
        <v>0</v>
      </c>
      <c r="N10" s="181"/>
    </row>
    <row r="11" spans="1:14" x14ac:dyDescent="0.35">
      <c r="A11" s="177" t="s">
        <v>7</v>
      </c>
      <c r="B11" s="179">
        <v>0</v>
      </c>
      <c r="C11" s="179">
        <v>0</v>
      </c>
      <c r="D11" s="179">
        <v>0</v>
      </c>
      <c r="E11" s="179">
        <v>0</v>
      </c>
      <c r="F11" s="179">
        <v>0</v>
      </c>
      <c r="G11" s="179">
        <v>0</v>
      </c>
      <c r="H11" s="179">
        <v>0</v>
      </c>
      <c r="I11" s="179">
        <v>0</v>
      </c>
      <c r="J11" s="179">
        <v>0</v>
      </c>
      <c r="K11" s="179">
        <v>0</v>
      </c>
      <c r="L11" s="179">
        <v>0</v>
      </c>
      <c r="M11" s="179">
        <f t="shared" si="1"/>
        <v>0</v>
      </c>
      <c r="N11" s="181"/>
    </row>
    <row r="12" spans="1:14" x14ac:dyDescent="0.35">
      <c r="A12" s="178" t="s">
        <v>11</v>
      </c>
      <c r="B12" s="179">
        <f>SUM(B13:B15)</f>
        <v>0</v>
      </c>
      <c r="C12" s="179">
        <f>SUM(C13:C15)</f>
        <v>-0.13242999999999999</v>
      </c>
      <c r="D12" s="179">
        <f t="shared" ref="D12:L12" si="3">SUM(D13:D15)</f>
        <v>0</v>
      </c>
      <c r="E12" s="179">
        <f t="shared" si="3"/>
        <v>0</v>
      </c>
      <c r="F12" s="179">
        <f t="shared" si="3"/>
        <v>0</v>
      </c>
      <c r="G12" s="179">
        <f t="shared" si="3"/>
        <v>0</v>
      </c>
      <c r="H12" s="179">
        <f t="shared" si="3"/>
        <v>0</v>
      </c>
      <c r="I12" s="179">
        <f t="shared" si="3"/>
        <v>0</v>
      </c>
      <c r="J12" s="179">
        <f t="shared" si="3"/>
        <v>0</v>
      </c>
      <c r="K12" s="179">
        <f t="shared" si="3"/>
        <v>0</v>
      </c>
      <c r="L12" s="179">
        <f t="shared" si="3"/>
        <v>0</v>
      </c>
      <c r="M12" s="179">
        <f t="shared" si="1"/>
        <v>-0.13242999999999999</v>
      </c>
      <c r="N12" s="180"/>
    </row>
    <row r="13" spans="1:14" x14ac:dyDescent="0.35">
      <c r="A13" s="177" t="s">
        <v>5</v>
      </c>
      <c r="B13" s="179">
        <v>0</v>
      </c>
      <c r="C13" s="179">
        <v>-0.13242999999999999</v>
      </c>
      <c r="D13" s="179">
        <v>0</v>
      </c>
      <c r="E13" s="179">
        <v>0</v>
      </c>
      <c r="F13" s="179">
        <v>0</v>
      </c>
      <c r="G13" s="179">
        <v>0</v>
      </c>
      <c r="H13" s="179">
        <v>0</v>
      </c>
      <c r="I13" s="179">
        <v>0</v>
      </c>
      <c r="J13" s="179">
        <v>0</v>
      </c>
      <c r="K13" s="179">
        <v>0</v>
      </c>
      <c r="L13" s="179">
        <v>0</v>
      </c>
      <c r="M13" s="179">
        <f t="shared" si="1"/>
        <v>-0.13242999999999999</v>
      </c>
      <c r="N13" s="180"/>
    </row>
    <row r="14" spans="1:14" x14ac:dyDescent="0.35">
      <c r="A14" s="177" t="s">
        <v>6</v>
      </c>
      <c r="B14" s="179">
        <v>0</v>
      </c>
      <c r="C14" s="179">
        <v>0</v>
      </c>
      <c r="D14" s="179">
        <v>0</v>
      </c>
      <c r="E14" s="179">
        <v>0</v>
      </c>
      <c r="F14" s="179">
        <v>0</v>
      </c>
      <c r="G14" s="179">
        <v>0</v>
      </c>
      <c r="H14" s="179">
        <v>0</v>
      </c>
      <c r="I14" s="179">
        <v>0</v>
      </c>
      <c r="J14" s="179">
        <v>0</v>
      </c>
      <c r="K14" s="179">
        <v>0</v>
      </c>
      <c r="L14" s="179">
        <v>0</v>
      </c>
      <c r="M14" s="179">
        <f t="shared" si="1"/>
        <v>0</v>
      </c>
      <c r="N14" s="182"/>
    </row>
    <row r="15" spans="1:14" x14ac:dyDescent="0.35">
      <c r="A15" s="177" t="s">
        <v>7</v>
      </c>
      <c r="B15" s="179">
        <v>0</v>
      </c>
      <c r="C15" s="179">
        <v>0</v>
      </c>
      <c r="D15" s="179">
        <v>0</v>
      </c>
      <c r="E15" s="179">
        <v>0</v>
      </c>
      <c r="F15" s="179">
        <v>0</v>
      </c>
      <c r="G15" s="179">
        <v>0</v>
      </c>
      <c r="H15" s="179">
        <v>0</v>
      </c>
      <c r="I15" s="179">
        <v>0</v>
      </c>
      <c r="J15" s="179">
        <v>0</v>
      </c>
      <c r="K15" s="179">
        <v>0</v>
      </c>
      <c r="L15" s="179">
        <v>0</v>
      </c>
      <c r="M15" s="179">
        <f t="shared" si="1"/>
        <v>0</v>
      </c>
    </row>
    <row r="16" spans="1:14" ht="29" x14ac:dyDescent="0.35">
      <c r="A16" s="178" t="s">
        <v>9</v>
      </c>
      <c r="B16" s="179">
        <v>0</v>
      </c>
      <c r="C16" s="179">
        <v>0.70999800000000002</v>
      </c>
      <c r="D16" s="179">
        <v>0</v>
      </c>
      <c r="E16" s="179">
        <v>0</v>
      </c>
      <c r="F16" s="179">
        <v>0</v>
      </c>
      <c r="G16" s="179">
        <v>0</v>
      </c>
      <c r="H16" s="179">
        <v>0</v>
      </c>
      <c r="I16" s="179">
        <v>0</v>
      </c>
      <c r="J16" s="179">
        <v>0</v>
      </c>
      <c r="K16" s="179">
        <v>0</v>
      </c>
      <c r="L16" s="179">
        <v>0</v>
      </c>
      <c r="M16" s="179">
        <f t="shared" si="1"/>
        <v>0.70999800000000002</v>
      </c>
    </row>
    <row r="17" spans="1:13" x14ac:dyDescent="0.35">
      <c r="A17" s="178" t="s">
        <v>10</v>
      </c>
      <c r="B17" s="179">
        <f>SUM(B18:B20)</f>
        <v>0</v>
      </c>
      <c r="C17" s="179">
        <f t="shared" ref="C17:L17" si="4">SUM(C18:C20)</f>
        <v>0</v>
      </c>
      <c r="D17" s="179">
        <f t="shared" si="4"/>
        <v>0</v>
      </c>
      <c r="E17" s="179">
        <f t="shared" si="4"/>
        <v>0</v>
      </c>
      <c r="F17" s="179">
        <f t="shared" si="4"/>
        <v>0</v>
      </c>
      <c r="G17" s="179">
        <f t="shared" si="4"/>
        <v>0</v>
      </c>
      <c r="H17" s="179">
        <f t="shared" si="4"/>
        <v>0</v>
      </c>
      <c r="I17" s="179">
        <f t="shared" si="4"/>
        <v>0</v>
      </c>
      <c r="J17" s="179">
        <f t="shared" si="4"/>
        <v>0</v>
      </c>
      <c r="K17" s="179">
        <f t="shared" si="4"/>
        <v>0</v>
      </c>
      <c r="L17" s="179">
        <f t="shared" si="4"/>
        <v>0</v>
      </c>
      <c r="M17" s="179">
        <f t="shared" si="1"/>
        <v>0</v>
      </c>
    </row>
    <row r="18" spans="1:13" x14ac:dyDescent="0.35">
      <c r="A18" s="177" t="s">
        <v>5</v>
      </c>
      <c r="B18" s="179">
        <v>0</v>
      </c>
      <c r="C18" s="179">
        <v>0</v>
      </c>
      <c r="D18" s="179">
        <v>0</v>
      </c>
      <c r="E18" s="179">
        <v>0</v>
      </c>
      <c r="F18" s="179">
        <v>0</v>
      </c>
      <c r="G18" s="179">
        <v>0</v>
      </c>
      <c r="H18" s="179">
        <v>0</v>
      </c>
      <c r="I18" s="179">
        <v>0</v>
      </c>
      <c r="J18" s="179">
        <v>0</v>
      </c>
      <c r="K18" s="179">
        <v>0</v>
      </c>
      <c r="L18" s="179">
        <v>0</v>
      </c>
      <c r="M18" s="179">
        <f t="shared" si="1"/>
        <v>0</v>
      </c>
    </row>
    <row r="19" spans="1:13" x14ac:dyDescent="0.35">
      <c r="A19" s="177" t="s">
        <v>6</v>
      </c>
      <c r="B19" s="179">
        <v>0</v>
      </c>
      <c r="C19" s="179">
        <v>0</v>
      </c>
      <c r="D19" s="179">
        <v>0</v>
      </c>
      <c r="E19" s="179">
        <v>0</v>
      </c>
      <c r="F19" s="179">
        <v>0</v>
      </c>
      <c r="G19" s="179">
        <v>0</v>
      </c>
      <c r="H19" s="179">
        <v>0</v>
      </c>
      <c r="I19" s="179">
        <v>0</v>
      </c>
      <c r="J19" s="179">
        <v>0</v>
      </c>
      <c r="K19" s="179">
        <v>0</v>
      </c>
      <c r="L19" s="179">
        <v>0</v>
      </c>
      <c r="M19" s="179">
        <f t="shared" si="1"/>
        <v>0</v>
      </c>
    </row>
    <row r="20" spans="1:13" x14ac:dyDescent="0.35">
      <c r="A20" s="177" t="s">
        <v>7</v>
      </c>
      <c r="B20" s="179">
        <v>0</v>
      </c>
      <c r="C20" s="179">
        <v>0</v>
      </c>
      <c r="D20" s="179">
        <v>0</v>
      </c>
      <c r="E20" s="179">
        <v>0</v>
      </c>
      <c r="F20" s="179">
        <v>0</v>
      </c>
      <c r="G20" s="179">
        <v>0</v>
      </c>
      <c r="H20" s="179">
        <v>0</v>
      </c>
      <c r="I20" s="179">
        <v>0</v>
      </c>
      <c r="J20" s="179">
        <v>0</v>
      </c>
      <c r="K20" s="179">
        <v>0</v>
      </c>
      <c r="L20" s="179">
        <v>0</v>
      </c>
      <c r="M20" s="179">
        <f t="shared" si="1"/>
        <v>0</v>
      </c>
    </row>
    <row r="21" spans="1:13" x14ac:dyDescent="0.35">
      <c r="A21" s="177"/>
      <c r="B21" s="183"/>
      <c r="C21" s="183"/>
      <c r="D21" s="183"/>
      <c r="E21" s="183"/>
      <c r="F21" s="183"/>
      <c r="G21" s="183"/>
      <c r="H21" s="183"/>
      <c r="I21" s="183"/>
      <c r="J21" s="183"/>
      <c r="K21" s="183"/>
      <c r="L21" s="183"/>
      <c r="M21" s="183"/>
    </row>
    <row r="22" spans="1:13" ht="37" customHeight="1" x14ac:dyDescent="0.35">
      <c r="A22" s="177" t="s">
        <v>12</v>
      </c>
      <c r="B22" s="430" t="s">
        <v>277</v>
      </c>
      <c r="C22" s="430"/>
      <c r="D22" s="430"/>
      <c r="E22" s="430"/>
      <c r="F22" s="430"/>
      <c r="G22" s="430"/>
      <c r="H22" s="430"/>
      <c r="I22" s="430"/>
      <c r="J22" s="430"/>
      <c r="K22" s="430"/>
      <c r="L22" s="430"/>
      <c r="M22" s="430"/>
    </row>
    <row r="23" spans="1:13" ht="61" customHeight="1" x14ac:dyDescent="0.35">
      <c r="A23" s="177" t="s">
        <v>13</v>
      </c>
      <c r="B23" s="430" t="s">
        <v>278</v>
      </c>
      <c r="C23" s="430"/>
      <c r="D23" s="430"/>
      <c r="E23" s="430"/>
      <c r="F23" s="430"/>
      <c r="G23" s="430"/>
      <c r="H23" s="430"/>
      <c r="I23" s="430"/>
      <c r="J23" s="430"/>
      <c r="K23" s="430"/>
      <c r="L23" s="430"/>
      <c r="M23" s="430"/>
    </row>
    <row r="26" spans="1:13" x14ac:dyDescent="0.35">
      <c r="A26" s="432" t="s">
        <v>14</v>
      </c>
      <c r="B26" s="432"/>
      <c r="C26" s="432"/>
      <c r="D26" s="432"/>
      <c r="E26" s="432"/>
      <c r="F26" s="432"/>
      <c r="G26" s="432"/>
      <c r="H26" s="432"/>
      <c r="I26" s="432"/>
      <c r="J26" s="432"/>
    </row>
    <row r="27" spans="1:13" x14ac:dyDescent="0.35">
      <c r="A27" s="430" t="s">
        <v>15</v>
      </c>
      <c r="B27" s="430"/>
      <c r="C27" s="430"/>
      <c r="D27" s="430"/>
      <c r="E27" s="430"/>
      <c r="F27" s="430"/>
      <c r="G27" s="430"/>
      <c r="H27" s="430"/>
      <c r="I27" s="430"/>
      <c r="J27" s="430"/>
    </row>
    <row r="28" spans="1:13" x14ac:dyDescent="0.35">
      <c r="A28" s="430" t="s">
        <v>16</v>
      </c>
      <c r="B28" s="430"/>
      <c r="C28" s="184">
        <v>0</v>
      </c>
      <c r="D28" s="177">
        <v>1</v>
      </c>
      <c r="E28" s="177">
        <v>2</v>
      </c>
      <c r="F28" s="177">
        <v>3</v>
      </c>
      <c r="G28" s="177">
        <v>5</v>
      </c>
      <c r="H28" s="177">
        <v>10</v>
      </c>
      <c r="I28" s="433" t="s">
        <v>3</v>
      </c>
      <c r="J28" s="433"/>
    </row>
    <row r="29" spans="1:13" ht="29" x14ac:dyDescent="0.35">
      <c r="A29" s="183" t="s">
        <v>17</v>
      </c>
      <c r="B29" s="177" t="s">
        <v>20</v>
      </c>
      <c r="C29" s="183"/>
      <c r="D29" s="183"/>
      <c r="E29" s="183"/>
      <c r="F29" s="183"/>
      <c r="G29" s="183"/>
      <c r="H29" s="183"/>
      <c r="I29" s="430"/>
      <c r="J29" s="430"/>
    </row>
    <row r="30" spans="1:13" ht="43.5" x14ac:dyDescent="0.35">
      <c r="A30" s="183" t="s">
        <v>18</v>
      </c>
      <c r="B30" s="177" t="s">
        <v>21</v>
      </c>
      <c r="C30" s="183"/>
      <c r="D30" s="183"/>
      <c r="E30" s="183"/>
      <c r="F30" s="183"/>
      <c r="G30" s="183"/>
      <c r="H30" s="183"/>
      <c r="I30" s="307"/>
      <c r="J30" s="309"/>
    </row>
    <row r="31" spans="1:13" ht="58" x14ac:dyDescent="0.35">
      <c r="A31" s="183" t="s">
        <v>19</v>
      </c>
      <c r="B31" s="185" t="s">
        <v>22</v>
      </c>
      <c r="C31" s="183"/>
      <c r="D31" s="183"/>
      <c r="E31" s="183"/>
      <c r="F31" s="183"/>
      <c r="G31" s="183"/>
      <c r="H31" s="183"/>
      <c r="I31" s="430"/>
      <c r="J31" s="430"/>
    </row>
    <row r="32" spans="1:13" x14ac:dyDescent="0.35">
      <c r="A32" s="186"/>
      <c r="B32" s="177" t="s">
        <v>23</v>
      </c>
      <c r="C32" s="183"/>
      <c r="D32" s="183"/>
      <c r="E32" s="183"/>
      <c r="F32" s="183"/>
      <c r="G32" s="183"/>
      <c r="H32" s="183"/>
      <c r="I32" s="430"/>
      <c r="J32" s="430"/>
    </row>
    <row r="33" spans="1:10" ht="51" customHeight="1" x14ac:dyDescent="0.35">
      <c r="A33" s="430" t="s">
        <v>24</v>
      </c>
      <c r="B33" s="177" t="s">
        <v>20</v>
      </c>
      <c r="C33" s="430"/>
      <c r="D33" s="430"/>
      <c r="E33" s="430"/>
      <c r="F33" s="430"/>
      <c r="G33" s="430"/>
      <c r="H33" s="430"/>
      <c r="I33" s="430"/>
      <c r="J33" s="430"/>
    </row>
    <row r="34" spans="1:10" ht="45.5" customHeight="1" x14ac:dyDescent="0.35">
      <c r="A34" s="430"/>
      <c r="B34" s="177" t="s">
        <v>21</v>
      </c>
      <c r="C34" s="430"/>
      <c r="D34" s="430"/>
      <c r="E34" s="430"/>
      <c r="F34" s="430"/>
      <c r="G34" s="430"/>
      <c r="H34" s="430"/>
      <c r="I34" s="430"/>
      <c r="J34" s="430"/>
    </row>
    <row r="35" spans="1:10" ht="82" customHeight="1" x14ac:dyDescent="0.35">
      <c r="A35" s="430"/>
      <c r="B35" s="185" t="s">
        <v>25</v>
      </c>
      <c r="C35" s="430" t="s">
        <v>638</v>
      </c>
      <c r="D35" s="430"/>
      <c r="E35" s="430"/>
      <c r="F35" s="430"/>
      <c r="G35" s="430"/>
      <c r="H35" s="430"/>
      <c r="I35" s="430"/>
      <c r="J35" s="430"/>
    </row>
    <row r="36" spans="1:10" x14ac:dyDescent="0.35">
      <c r="A36" s="430"/>
      <c r="B36" s="176" t="s">
        <v>86</v>
      </c>
      <c r="C36" s="307"/>
      <c r="D36" s="308"/>
      <c r="E36" s="308"/>
      <c r="F36" s="308"/>
      <c r="G36" s="308"/>
      <c r="H36" s="308"/>
      <c r="I36" s="308"/>
      <c r="J36" s="309"/>
    </row>
    <row r="37" spans="1:10" ht="58" x14ac:dyDescent="0.35">
      <c r="A37" s="430" t="s">
        <v>26</v>
      </c>
      <c r="B37" s="177" t="s">
        <v>22</v>
      </c>
      <c r="C37" s="307"/>
      <c r="D37" s="308"/>
      <c r="E37" s="308"/>
      <c r="F37" s="308"/>
      <c r="G37" s="308"/>
      <c r="H37" s="308"/>
      <c r="I37" s="308"/>
      <c r="J37" s="309"/>
    </row>
    <row r="38" spans="1:10" x14ac:dyDescent="0.35">
      <c r="A38" s="430"/>
      <c r="B38" s="177" t="s">
        <v>23</v>
      </c>
      <c r="C38" s="183"/>
      <c r="D38" s="183"/>
      <c r="E38" s="183"/>
      <c r="F38" s="183"/>
      <c r="G38" s="183"/>
      <c r="H38" s="183"/>
      <c r="I38" s="430"/>
      <c r="J38" s="430"/>
    </row>
    <row r="39" spans="1:10" ht="43.5" x14ac:dyDescent="0.35">
      <c r="A39" s="183" t="s">
        <v>13</v>
      </c>
      <c r="B39" s="307"/>
      <c r="C39" s="308"/>
      <c r="D39" s="308"/>
      <c r="E39" s="308"/>
      <c r="F39" s="308"/>
      <c r="G39" s="308"/>
      <c r="H39" s="308"/>
      <c r="I39" s="308"/>
      <c r="J39" s="309"/>
    </row>
  </sheetData>
  <mergeCells count="22">
    <mergeCell ref="I31:J31"/>
    <mergeCell ref="A1:M1"/>
    <mergeCell ref="A2:A3"/>
    <mergeCell ref="B2:M2"/>
    <mergeCell ref="B22:M22"/>
    <mergeCell ref="B23:M23"/>
    <mergeCell ref="A26:J26"/>
    <mergeCell ref="A27:J27"/>
    <mergeCell ref="A28:B28"/>
    <mergeCell ref="I28:J28"/>
    <mergeCell ref="I29:J29"/>
    <mergeCell ref="I30:J30"/>
    <mergeCell ref="A37:A38"/>
    <mergeCell ref="C37:J37"/>
    <mergeCell ref="I38:J38"/>
    <mergeCell ref="B39:J39"/>
    <mergeCell ref="I32:J32"/>
    <mergeCell ref="A33:A36"/>
    <mergeCell ref="C33:J33"/>
    <mergeCell ref="C34:J34"/>
    <mergeCell ref="C35:J35"/>
    <mergeCell ref="C36:J36"/>
  </mergeCells>
  <pageMargins left="0.7" right="0.7" top="0.75" bottom="0.75" header="0.3" footer="0.3"/>
  <pageSetup paperSize="9" orientation="portrait"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39"/>
  <sheetViews>
    <sheetView zoomScale="70" zoomScaleNormal="70" workbookViewId="0">
      <selection activeCell="B23" sqref="B23:M23"/>
    </sheetView>
  </sheetViews>
  <sheetFormatPr defaultRowHeight="14.5" x14ac:dyDescent="0.35"/>
  <cols>
    <col min="1" max="1" width="25.453125" customWidth="1"/>
    <col min="2" max="2" width="15.26953125" customWidth="1"/>
    <col min="3" max="3" width="13.7265625" customWidth="1"/>
    <col min="4" max="4" width="13.54296875" customWidth="1"/>
    <col min="5" max="5" width="14.26953125" customWidth="1"/>
    <col min="6" max="6" width="13.1796875" customWidth="1"/>
    <col min="7" max="7" width="14.453125" customWidth="1"/>
    <col min="8" max="8" width="14.81640625" customWidth="1"/>
    <col min="9" max="9" width="14.26953125" customWidth="1"/>
    <col min="10" max="10" width="14.453125" customWidth="1"/>
    <col min="11" max="11" width="15.453125" customWidth="1"/>
    <col min="12" max="12" width="14.26953125" customWidth="1"/>
    <col min="13" max="13" width="20.26953125" customWidth="1"/>
  </cols>
  <sheetData>
    <row r="1" spans="1:14" x14ac:dyDescent="0.35">
      <c r="A1" s="289" t="s">
        <v>0</v>
      </c>
      <c r="B1" s="289"/>
      <c r="C1" s="289"/>
      <c r="D1" s="289"/>
      <c r="E1" s="289"/>
      <c r="F1" s="289"/>
      <c r="G1" s="289"/>
      <c r="H1" s="289"/>
      <c r="I1" s="289"/>
      <c r="J1" s="289"/>
      <c r="K1" s="289"/>
      <c r="L1" s="289"/>
      <c r="M1" s="289"/>
    </row>
    <row r="2" spans="1:14" x14ac:dyDescent="0.35">
      <c r="A2" s="290" t="s">
        <v>56</v>
      </c>
      <c r="B2" s="291" t="s">
        <v>2</v>
      </c>
      <c r="C2" s="291"/>
      <c r="D2" s="291"/>
      <c r="E2" s="291"/>
      <c r="F2" s="291"/>
      <c r="G2" s="291"/>
      <c r="H2" s="291"/>
      <c r="I2" s="291"/>
      <c r="J2" s="291"/>
      <c r="K2" s="291"/>
      <c r="L2" s="291"/>
      <c r="M2" s="291"/>
    </row>
    <row r="3" spans="1:14" x14ac:dyDescent="0.35">
      <c r="A3" s="290"/>
      <c r="B3" s="1">
        <v>0</v>
      </c>
      <c r="C3" s="1">
        <v>1</v>
      </c>
      <c r="D3" s="1">
        <v>2</v>
      </c>
      <c r="E3" s="1">
        <v>3</v>
      </c>
      <c r="F3" s="1">
        <v>4</v>
      </c>
      <c r="G3" s="1">
        <v>5</v>
      </c>
      <c r="H3" s="1">
        <v>6</v>
      </c>
      <c r="I3" s="1">
        <v>7</v>
      </c>
      <c r="J3" s="1">
        <v>8</v>
      </c>
      <c r="K3" s="1">
        <v>9</v>
      </c>
      <c r="L3" s="1">
        <v>10</v>
      </c>
      <c r="M3" s="2" t="s">
        <v>3</v>
      </c>
    </row>
    <row r="4" spans="1:14" x14ac:dyDescent="0.35">
      <c r="A4" s="3" t="s">
        <v>4</v>
      </c>
      <c r="B4" s="63">
        <f>SUM(B5:B7)</f>
        <v>0</v>
      </c>
      <c r="C4" s="63">
        <f t="shared" ref="C4:L4" si="0">SUM(C5:C7)</f>
        <v>0</v>
      </c>
      <c r="D4" s="63">
        <f t="shared" si="0"/>
        <v>0</v>
      </c>
      <c r="E4" s="63">
        <f t="shared" si="0"/>
        <v>0</v>
      </c>
      <c r="F4" s="63">
        <f t="shared" si="0"/>
        <v>0</v>
      </c>
      <c r="G4" s="63">
        <f t="shared" si="0"/>
        <v>0</v>
      </c>
      <c r="H4" s="63">
        <f t="shared" si="0"/>
        <v>0</v>
      </c>
      <c r="I4" s="63">
        <f t="shared" si="0"/>
        <v>0</v>
      </c>
      <c r="J4" s="63">
        <f t="shared" si="0"/>
        <v>0</v>
      </c>
      <c r="K4" s="63">
        <f t="shared" si="0"/>
        <v>0</v>
      </c>
      <c r="L4" s="63">
        <f t="shared" si="0"/>
        <v>0</v>
      </c>
      <c r="M4" s="63">
        <f>SUM(B4:L4)</f>
        <v>0</v>
      </c>
    </row>
    <row r="5" spans="1:14" x14ac:dyDescent="0.35">
      <c r="A5" s="5" t="s">
        <v>5</v>
      </c>
      <c r="B5" s="63">
        <v>0</v>
      </c>
      <c r="C5" s="63">
        <v>0</v>
      </c>
      <c r="D5" s="63">
        <v>0</v>
      </c>
      <c r="E5" s="63">
        <v>0</v>
      </c>
      <c r="F5" s="63">
        <v>0</v>
      </c>
      <c r="G5" s="63">
        <v>0</v>
      </c>
      <c r="H5" s="63">
        <v>0</v>
      </c>
      <c r="I5" s="63">
        <v>0</v>
      </c>
      <c r="J5" s="63">
        <v>0</v>
      </c>
      <c r="K5" s="63">
        <v>0</v>
      </c>
      <c r="L5" s="63">
        <v>0</v>
      </c>
      <c r="M5" s="63">
        <f t="shared" ref="M5:M20" si="1">SUM(B5:L5)</f>
        <v>0</v>
      </c>
    </row>
    <row r="6" spans="1:14" x14ac:dyDescent="0.35">
      <c r="A6" s="5" t="s">
        <v>6</v>
      </c>
      <c r="B6" s="63">
        <v>0</v>
      </c>
      <c r="C6" s="63">
        <v>0</v>
      </c>
      <c r="D6" s="63">
        <v>0</v>
      </c>
      <c r="E6" s="63">
        <v>0</v>
      </c>
      <c r="F6" s="63">
        <v>0</v>
      </c>
      <c r="G6" s="63">
        <v>0</v>
      </c>
      <c r="H6" s="63">
        <v>0</v>
      </c>
      <c r="I6" s="63">
        <v>0</v>
      </c>
      <c r="J6" s="63">
        <v>0</v>
      </c>
      <c r="K6" s="63">
        <v>0</v>
      </c>
      <c r="L6" s="63">
        <v>0</v>
      </c>
      <c r="M6" s="63">
        <f t="shared" si="1"/>
        <v>0</v>
      </c>
    </row>
    <row r="7" spans="1:14" ht="29" x14ac:dyDescent="0.35">
      <c r="A7" s="5" t="s">
        <v>7</v>
      </c>
      <c r="B7" s="63">
        <v>0</v>
      </c>
      <c r="C7" s="63">
        <v>0</v>
      </c>
      <c r="D7" s="63">
        <v>0</v>
      </c>
      <c r="E7" s="63">
        <v>0</v>
      </c>
      <c r="F7" s="63">
        <v>0</v>
      </c>
      <c r="G7" s="63">
        <v>0</v>
      </c>
      <c r="H7" s="63">
        <v>0</v>
      </c>
      <c r="I7" s="63">
        <v>0</v>
      </c>
      <c r="J7" s="63">
        <v>0</v>
      </c>
      <c r="K7" s="63">
        <v>0</v>
      </c>
      <c r="L7" s="63">
        <v>0</v>
      </c>
      <c r="M7" s="63">
        <f t="shared" si="1"/>
        <v>0</v>
      </c>
    </row>
    <row r="8" spans="1:14" x14ac:dyDescent="0.35">
      <c r="A8" s="3" t="s">
        <v>8</v>
      </c>
      <c r="B8" s="63">
        <f>SUM(B9:B11)</f>
        <v>36</v>
      </c>
      <c r="C8" s="63">
        <f t="shared" ref="C8:L8" si="2">SUM(C9:C11)</f>
        <v>21</v>
      </c>
      <c r="D8" s="63">
        <f t="shared" si="2"/>
        <v>21</v>
      </c>
      <c r="E8" s="63">
        <f t="shared" si="2"/>
        <v>21</v>
      </c>
      <c r="F8" s="63">
        <f t="shared" si="2"/>
        <v>0</v>
      </c>
      <c r="G8" s="63">
        <f t="shared" si="2"/>
        <v>0</v>
      </c>
      <c r="H8" s="63">
        <f t="shared" si="2"/>
        <v>0</v>
      </c>
      <c r="I8" s="63">
        <f t="shared" si="2"/>
        <v>0</v>
      </c>
      <c r="J8" s="63">
        <f t="shared" si="2"/>
        <v>0</v>
      </c>
      <c r="K8" s="63">
        <f t="shared" si="2"/>
        <v>0</v>
      </c>
      <c r="L8" s="63">
        <f t="shared" si="2"/>
        <v>0</v>
      </c>
      <c r="M8" s="63">
        <f t="shared" si="1"/>
        <v>99</v>
      </c>
      <c r="N8" s="18"/>
    </row>
    <row r="9" spans="1:14" x14ac:dyDescent="0.35">
      <c r="A9" s="5" t="s">
        <v>5</v>
      </c>
      <c r="B9" s="197">
        <v>36</v>
      </c>
      <c r="C9" s="197">
        <v>21</v>
      </c>
      <c r="D9" s="197">
        <v>21</v>
      </c>
      <c r="E9" s="197">
        <v>21</v>
      </c>
      <c r="F9" s="80">
        <v>0</v>
      </c>
      <c r="G9" s="197">
        <v>0</v>
      </c>
      <c r="H9" s="197">
        <v>0</v>
      </c>
      <c r="I9" s="197">
        <v>0</v>
      </c>
      <c r="J9" s="197">
        <v>0</v>
      </c>
      <c r="K9" s="197">
        <v>0</v>
      </c>
      <c r="L9" s="197">
        <v>0</v>
      </c>
      <c r="M9" s="63">
        <f t="shared" si="1"/>
        <v>99</v>
      </c>
      <c r="N9" s="18"/>
    </row>
    <row r="10" spans="1:14" x14ac:dyDescent="0.35">
      <c r="A10" s="5" t="s">
        <v>6</v>
      </c>
      <c r="B10" s="63">
        <v>0</v>
      </c>
      <c r="C10" s="63">
        <v>0</v>
      </c>
      <c r="D10" s="63">
        <v>0</v>
      </c>
      <c r="E10" s="63">
        <v>0</v>
      </c>
      <c r="F10" s="63">
        <v>0</v>
      </c>
      <c r="G10" s="63">
        <v>0</v>
      </c>
      <c r="H10" s="63">
        <v>0</v>
      </c>
      <c r="I10" s="63">
        <v>0</v>
      </c>
      <c r="J10" s="63">
        <v>0</v>
      </c>
      <c r="K10" s="63">
        <v>0</v>
      </c>
      <c r="L10" s="63">
        <v>0</v>
      </c>
      <c r="M10" s="63">
        <f t="shared" si="1"/>
        <v>0</v>
      </c>
      <c r="N10" s="19"/>
    </row>
    <row r="11" spans="1:14" ht="29" x14ac:dyDescent="0.35">
      <c r="A11" s="5" t="s">
        <v>7</v>
      </c>
      <c r="B11" s="63">
        <v>0</v>
      </c>
      <c r="C11" s="63">
        <v>0</v>
      </c>
      <c r="D11" s="63">
        <v>0</v>
      </c>
      <c r="E11" s="63">
        <v>0</v>
      </c>
      <c r="F11" s="63">
        <v>0</v>
      </c>
      <c r="G11" s="63">
        <v>0</v>
      </c>
      <c r="H11" s="63">
        <v>0</v>
      </c>
      <c r="I11" s="63">
        <v>0</v>
      </c>
      <c r="J11" s="63">
        <v>0</v>
      </c>
      <c r="K11" s="63">
        <v>0</v>
      </c>
      <c r="L11" s="63">
        <v>0</v>
      </c>
      <c r="M11" s="63">
        <f t="shared" si="1"/>
        <v>0</v>
      </c>
      <c r="N11" s="19"/>
    </row>
    <row r="12" spans="1:14" x14ac:dyDescent="0.35">
      <c r="A12" s="3" t="s">
        <v>11</v>
      </c>
      <c r="B12" s="63">
        <f>SUM(B13:B15)</f>
        <v>-36</v>
      </c>
      <c r="C12" s="94">
        <f t="shared" ref="C12:L12" si="3">SUM(C13:C15)</f>
        <v>-21</v>
      </c>
      <c r="D12" s="94">
        <f t="shared" si="3"/>
        <v>-21</v>
      </c>
      <c r="E12" s="94">
        <f t="shared" si="3"/>
        <v>-21</v>
      </c>
      <c r="F12" s="94">
        <f t="shared" si="3"/>
        <v>0</v>
      </c>
      <c r="G12" s="94">
        <f t="shared" si="3"/>
        <v>0</v>
      </c>
      <c r="H12" s="94">
        <f t="shared" si="3"/>
        <v>0</v>
      </c>
      <c r="I12" s="94">
        <f t="shared" si="3"/>
        <v>0</v>
      </c>
      <c r="J12" s="94">
        <f t="shared" si="3"/>
        <v>0</v>
      </c>
      <c r="K12" s="94">
        <f t="shared" si="3"/>
        <v>0</v>
      </c>
      <c r="L12" s="94">
        <f t="shared" si="3"/>
        <v>0</v>
      </c>
      <c r="M12" s="63">
        <f t="shared" si="1"/>
        <v>-99</v>
      </c>
      <c r="N12" s="18"/>
    </row>
    <row r="13" spans="1:14" x14ac:dyDescent="0.35">
      <c r="A13" s="5" t="s">
        <v>5</v>
      </c>
      <c r="B13" s="197">
        <v>-36</v>
      </c>
      <c r="C13" s="197">
        <v>-21</v>
      </c>
      <c r="D13" s="197">
        <v>-21</v>
      </c>
      <c r="E13" s="197">
        <v>-21</v>
      </c>
      <c r="F13" s="80">
        <v>0</v>
      </c>
      <c r="G13" s="197">
        <v>0</v>
      </c>
      <c r="H13" s="197">
        <v>0</v>
      </c>
      <c r="I13" s="197">
        <v>0</v>
      </c>
      <c r="J13" s="197">
        <v>0</v>
      </c>
      <c r="K13" s="197">
        <v>0</v>
      </c>
      <c r="L13" s="197">
        <v>0</v>
      </c>
      <c r="M13" s="63">
        <f t="shared" si="1"/>
        <v>-99</v>
      </c>
      <c r="N13" s="18"/>
    </row>
    <row r="14" spans="1:14" x14ac:dyDescent="0.35">
      <c r="A14" s="5" t="s">
        <v>6</v>
      </c>
      <c r="B14" s="63">
        <v>0</v>
      </c>
      <c r="C14" s="63">
        <v>0</v>
      </c>
      <c r="D14" s="63">
        <v>0</v>
      </c>
      <c r="E14" s="63">
        <v>0</v>
      </c>
      <c r="F14" s="63">
        <v>0</v>
      </c>
      <c r="G14" s="63">
        <v>0</v>
      </c>
      <c r="H14" s="63">
        <v>0</v>
      </c>
      <c r="I14" s="63">
        <v>0</v>
      </c>
      <c r="J14" s="63">
        <v>0</v>
      </c>
      <c r="K14" s="63">
        <v>0</v>
      </c>
      <c r="L14" s="63">
        <v>0</v>
      </c>
      <c r="M14" s="63">
        <f t="shared" si="1"/>
        <v>0</v>
      </c>
      <c r="N14" s="17"/>
    </row>
    <row r="15" spans="1:14" ht="29.5" thickBot="1" x14ac:dyDescent="0.4">
      <c r="A15" s="5" t="s">
        <v>7</v>
      </c>
      <c r="B15" s="63">
        <v>0</v>
      </c>
      <c r="C15" s="63">
        <v>0</v>
      </c>
      <c r="D15" s="63">
        <v>0</v>
      </c>
      <c r="E15" s="63">
        <v>0</v>
      </c>
      <c r="F15" s="63">
        <v>0</v>
      </c>
      <c r="G15" s="63">
        <v>0</v>
      </c>
      <c r="H15" s="63">
        <v>0</v>
      </c>
      <c r="I15" s="63">
        <v>0</v>
      </c>
      <c r="J15" s="63">
        <v>0</v>
      </c>
      <c r="K15" s="63">
        <v>0</v>
      </c>
      <c r="L15" s="63">
        <v>0</v>
      </c>
      <c r="M15" s="63">
        <f t="shared" si="1"/>
        <v>0</v>
      </c>
    </row>
    <row r="16" spans="1:14" ht="44" thickBot="1" x14ac:dyDescent="0.4">
      <c r="A16" s="3" t="s">
        <v>9</v>
      </c>
      <c r="B16" s="81">
        <v>0</v>
      </c>
      <c r="C16" s="82">
        <v>0</v>
      </c>
      <c r="D16" s="63">
        <v>0</v>
      </c>
      <c r="E16" s="63">
        <v>0</v>
      </c>
      <c r="F16" s="63">
        <v>0</v>
      </c>
      <c r="G16" s="63">
        <v>0</v>
      </c>
      <c r="H16" s="63">
        <v>0</v>
      </c>
      <c r="I16" s="63">
        <v>0</v>
      </c>
      <c r="J16" s="63">
        <v>0</v>
      </c>
      <c r="K16" s="63">
        <v>0</v>
      </c>
      <c r="L16" s="63">
        <v>0</v>
      </c>
      <c r="M16" s="63">
        <f t="shared" si="1"/>
        <v>0</v>
      </c>
    </row>
    <row r="17" spans="1:13" ht="29" x14ac:dyDescent="0.35">
      <c r="A17" s="3" t="s">
        <v>10</v>
      </c>
      <c r="B17" s="63">
        <f>SUM(B18:B20)</f>
        <v>0</v>
      </c>
      <c r="C17" s="63">
        <f t="shared" ref="C17:K17" si="4">SUM(C18:C20)</f>
        <v>0</v>
      </c>
      <c r="D17" s="63">
        <f t="shared" si="4"/>
        <v>0</v>
      </c>
      <c r="E17" s="63">
        <f t="shared" si="4"/>
        <v>0</v>
      </c>
      <c r="F17" s="63">
        <f t="shared" si="4"/>
        <v>0</v>
      </c>
      <c r="G17" s="63">
        <f t="shared" si="4"/>
        <v>0</v>
      </c>
      <c r="H17" s="63">
        <f t="shared" si="4"/>
        <v>0</v>
      </c>
      <c r="I17" s="63">
        <f t="shared" si="4"/>
        <v>0</v>
      </c>
      <c r="J17" s="63">
        <f t="shared" si="4"/>
        <v>0</v>
      </c>
      <c r="K17" s="63">
        <f t="shared" si="4"/>
        <v>0</v>
      </c>
      <c r="L17" s="63">
        <v>0</v>
      </c>
      <c r="M17" s="63">
        <f t="shared" si="1"/>
        <v>0</v>
      </c>
    </row>
    <row r="18" spans="1:13" x14ac:dyDescent="0.35">
      <c r="A18" s="5" t="s">
        <v>5</v>
      </c>
      <c r="B18" s="63">
        <v>0</v>
      </c>
      <c r="C18" s="63">
        <v>0</v>
      </c>
      <c r="D18" s="63">
        <v>0</v>
      </c>
      <c r="E18" s="63">
        <v>0</v>
      </c>
      <c r="F18" s="63">
        <v>0</v>
      </c>
      <c r="G18" s="63">
        <v>0</v>
      </c>
      <c r="H18" s="63">
        <v>0</v>
      </c>
      <c r="I18" s="63">
        <v>0</v>
      </c>
      <c r="J18" s="63">
        <v>0</v>
      </c>
      <c r="K18" s="63">
        <v>0</v>
      </c>
      <c r="L18" s="63">
        <v>0</v>
      </c>
      <c r="M18" s="63">
        <f t="shared" si="1"/>
        <v>0</v>
      </c>
    </row>
    <row r="19" spans="1:13" x14ac:dyDescent="0.35">
      <c r="A19" s="5" t="s">
        <v>6</v>
      </c>
      <c r="B19" s="63">
        <v>0</v>
      </c>
      <c r="C19" s="63">
        <v>0</v>
      </c>
      <c r="D19" s="63">
        <v>0</v>
      </c>
      <c r="E19" s="63">
        <v>0</v>
      </c>
      <c r="F19" s="63">
        <v>0</v>
      </c>
      <c r="G19" s="63">
        <v>0</v>
      </c>
      <c r="H19" s="63">
        <v>0</v>
      </c>
      <c r="I19" s="63">
        <v>0</v>
      </c>
      <c r="J19" s="63">
        <v>0</v>
      </c>
      <c r="K19" s="63">
        <v>0</v>
      </c>
      <c r="L19" s="63">
        <v>0</v>
      </c>
      <c r="M19" s="63">
        <f t="shared" si="1"/>
        <v>0</v>
      </c>
    </row>
    <row r="20" spans="1:13" ht="29" x14ac:dyDescent="0.35">
      <c r="A20" s="5" t="s">
        <v>7</v>
      </c>
      <c r="B20" s="63">
        <v>0</v>
      </c>
      <c r="C20" s="63">
        <v>0</v>
      </c>
      <c r="D20" s="63">
        <v>0</v>
      </c>
      <c r="E20" s="63">
        <v>0</v>
      </c>
      <c r="F20" s="63">
        <v>0</v>
      </c>
      <c r="G20" s="63">
        <v>0</v>
      </c>
      <c r="H20" s="63">
        <v>0</v>
      </c>
      <c r="I20" s="63">
        <v>0</v>
      </c>
      <c r="J20" s="63">
        <v>0</v>
      </c>
      <c r="K20" s="63">
        <v>0</v>
      </c>
      <c r="L20" s="63">
        <v>0</v>
      </c>
      <c r="M20" s="63">
        <f t="shared" si="1"/>
        <v>0</v>
      </c>
    </row>
    <row r="21" spans="1:13" x14ac:dyDescent="0.35">
      <c r="A21" s="5"/>
      <c r="B21" s="33"/>
      <c r="C21" s="33"/>
      <c r="D21" s="33"/>
      <c r="E21" s="33">
        <v>0</v>
      </c>
      <c r="F21" s="33">
        <v>0</v>
      </c>
      <c r="G21" s="33">
        <v>0</v>
      </c>
      <c r="H21" s="33">
        <v>0</v>
      </c>
      <c r="I21" s="33">
        <v>0</v>
      </c>
      <c r="J21" s="33">
        <v>0</v>
      </c>
      <c r="K21" s="33">
        <v>0</v>
      </c>
      <c r="L21" s="33">
        <v>0</v>
      </c>
      <c r="M21" s="33"/>
    </row>
    <row r="22" spans="1:13" ht="52" customHeight="1" x14ac:dyDescent="0.35">
      <c r="A22" s="5" t="s">
        <v>12</v>
      </c>
      <c r="B22" s="290" t="s">
        <v>677</v>
      </c>
      <c r="C22" s="290"/>
      <c r="D22" s="290"/>
      <c r="E22" s="290"/>
      <c r="F22" s="290"/>
      <c r="G22" s="290"/>
      <c r="H22" s="290"/>
      <c r="I22" s="290"/>
      <c r="J22" s="290"/>
      <c r="K22" s="290"/>
      <c r="L22" s="290"/>
      <c r="M22" s="290"/>
    </row>
    <row r="23" spans="1:13" ht="70.5" customHeight="1" x14ac:dyDescent="0.35">
      <c r="A23" s="5" t="s">
        <v>13</v>
      </c>
      <c r="B23" s="306" t="s">
        <v>678</v>
      </c>
      <c r="C23" s="306"/>
      <c r="D23" s="306"/>
      <c r="E23" s="306"/>
      <c r="F23" s="306"/>
      <c r="G23" s="306"/>
      <c r="H23" s="306"/>
      <c r="I23" s="306"/>
      <c r="J23" s="306"/>
      <c r="K23" s="306"/>
      <c r="L23" s="306"/>
      <c r="M23" s="306"/>
    </row>
    <row r="26" spans="1:13" x14ac:dyDescent="0.35">
      <c r="A26" s="289" t="s">
        <v>14</v>
      </c>
      <c r="B26" s="289"/>
      <c r="C26" s="289"/>
      <c r="D26" s="289"/>
      <c r="E26" s="289"/>
      <c r="F26" s="289"/>
      <c r="G26" s="289"/>
      <c r="H26" s="289"/>
      <c r="I26" s="289"/>
      <c r="J26" s="289"/>
    </row>
    <row r="27" spans="1:13" x14ac:dyDescent="0.35">
      <c r="A27" s="291" t="s">
        <v>15</v>
      </c>
      <c r="B27" s="291"/>
      <c r="C27" s="291"/>
      <c r="D27" s="291"/>
      <c r="E27" s="291"/>
      <c r="F27" s="291"/>
      <c r="G27" s="291"/>
      <c r="H27" s="291"/>
      <c r="I27" s="291"/>
      <c r="J27" s="291"/>
    </row>
    <row r="28" spans="1:13" x14ac:dyDescent="0.35">
      <c r="A28" s="290" t="s">
        <v>16</v>
      </c>
      <c r="B28" s="290"/>
      <c r="C28" s="6">
        <v>0</v>
      </c>
      <c r="D28" s="5">
        <v>1</v>
      </c>
      <c r="E28" s="5">
        <v>2</v>
      </c>
      <c r="F28" s="5">
        <v>3</v>
      </c>
      <c r="G28" s="5">
        <v>5</v>
      </c>
      <c r="H28" s="5">
        <v>10</v>
      </c>
      <c r="I28" s="292" t="s">
        <v>3</v>
      </c>
      <c r="J28" s="292"/>
    </row>
    <row r="29" spans="1:13" ht="29" x14ac:dyDescent="0.35">
      <c r="A29" s="33" t="s">
        <v>17</v>
      </c>
      <c r="B29" s="5" t="s">
        <v>20</v>
      </c>
      <c r="C29" s="33"/>
      <c r="D29" s="33"/>
      <c r="E29" s="33"/>
      <c r="F29" s="33"/>
      <c r="G29" s="33"/>
      <c r="H29" s="33"/>
      <c r="I29" s="290"/>
      <c r="J29" s="290"/>
    </row>
    <row r="30" spans="1:13" ht="43.5" x14ac:dyDescent="0.35">
      <c r="A30" s="33" t="s">
        <v>18</v>
      </c>
      <c r="B30" s="5" t="s">
        <v>21</v>
      </c>
      <c r="C30" s="33"/>
      <c r="D30" s="33"/>
      <c r="E30" s="33"/>
      <c r="F30" s="33"/>
      <c r="G30" s="33"/>
      <c r="H30" s="33"/>
      <c r="I30" s="294"/>
      <c r="J30" s="296"/>
    </row>
    <row r="31" spans="1:13" ht="58" x14ac:dyDescent="0.35">
      <c r="A31" s="33" t="s">
        <v>19</v>
      </c>
      <c r="B31" s="7" t="s">
        <v>22</v>
      </c>
      <c r="C31" s="33"/>
      <c r="D31" s="33"/>
      <c r="E31" s="33"/>
      <c r="F31" s="33"/>
      <c r="G31" s="33"/>
      <c r="H31" s="33"/>
      <c r="I31" s="290"/>
      <c r="J31" s="290"/>
    </row>
    <row r="32" spans="1:13" x14ac:dyDescent="0.35">
      <c r="A32" s="8"/>
      <c r="B32" s="5" t="s">
        <v>23</v>
      </c>
      <c r="C32" s="33"/>
      <c r="D32" s="33"/>
      <c r="E32" s="33"/>
      <c r="F32" s="33"/>
      <c r="G32" s="33"/>
      <c r="H32" s="33"/>
      <c r="I32" s="290"/>
      <c r="J32" s="290"/>
    </row>
    <row r="33" spans="1:10" ht="147" customHeight="1" x14ac:dyDescent="0.35">
      <c r="A33" s="290" t="s">
        <v>24</v>
      </c>
      <c r="B33" s="5" t="s">
        <v>20</v>
      </c>
      <c r="C33" s="290"/>
      <c r="D33" s="290"/>
      <c r="E33" s="290"/>
      <c r="F33" s="290"/>
      <c r="G33" s="290"/>
      <c r="H33" s="290"/>
      <c r="I33" s="290"/>
      <c r="J33" s="290"/>
    </row>
    <row r="34" spans="1:10" ht="132" customHeight="1" x14ac:dyDescent="0.35">
      <c r="A34" s="290"/>
      <c r="B34" s="5" t="s">
        <v>21</v>
      </c>
      <c r="C34" s="306"/>
      <c r="D34" s="306"/>
      <c r="E34" s="306"/>
      <c r="F34" s="306"/>
      <c r="G34" s="306"/>
      <c r="H34" s="306"/>
      <c r="I34" s="306"/>
      <c r="J34" s="306"/>
    </row>
    <row r="35" spans="1:10" ht="153" customHeight="1" x14ac:dyDescent="0.35">
      <c r="A35" s="290"/>
      <c r="B35" s="7" t="s">
        <v>25</v>
      </c>
      <c r="C35" s="306" t="s">
        <v>279</v>
      </c>
      <c r="D35" s="306"/>
      <c r="E35" s="306"/>
      <c r="F35" s="306"/>
      <c r="G35" s="306"/>
      <c r="H35" s="306"/>
      <c r="I35" s="306"/>
      <c r="J35" s="306"/>
    </row>
    <row r="36" spans="1:10" x14ac:dyDescent="0.35">
      <c r="A36" s="290"/>
      <c r="B36" t="s">
        <v>86</v>
      </c>
      <c r="C36" s="307"/>
      <c r="D36" s="308"/>
      <c r="E36" s="308"/>
      <c r="F36" s="308"/>
      <c r="G36" s="308"/>
      <c r="H36" s="308"/>
      <c r="I36" s="308"/>
      <c r="J36" s="309"/>
    </row>
    <row r="37" spans="1:10" ht="58" x14ac:dyDescent="0.35">
      <c r="A37" s="290" t="s">
        <v>26</v>
      </c>
      <c r="B37" s="5" t="s">
        <v>22</v>
      </c>
      <c r="C37" s="294"/>
      <c r="D37" s="295"/>
      <c r="E37" s="295"/>
      <c r="F37" s="295"/>
      <c r="G37" s="295"/>
      <c r="H37" s="295"/>
      <c r="I37" s="295"/>
      <c r="J37" s="296"/>
    </row>
    <row r="38" spans="1:10" x14ac:dyDescent="0.35">
      <c r="A38" s="290"/>
      <c r="B38" s="5" t="s">
        <v>23</v>
      </c>
      <c r="C38" s="33"/>
      <c r="D38" s="33"/>
      <c r="E38" s="33"/>
      <c r="F38" s="33"/>
      <c r="G38" s="33"/>
      <c r="H38" s="33"/>
      <c r="I38" s="290"/>
      <c r="J38" s="290"/>
    </row>
    <row r="39" spans="1:10" ht="43.5" x14ac:dyDescent="0.35">
      <c r="A39" s="33" t="s">
        <v>13</v>
      </c>
      <c r="B39" s="294"/>
      <c r="C39" s="295"/>
      <c r="D39" s="295"/>
      <c r="E39" s="295"/>
      <c r="F39" s="295"/>
      <c r="G39" s="295"/>
      <c r="H39" s="295"/>
      <c r="I39" s="295"/>
      <c r="J39" s="296"/>
    </row>
  </sheetData>
  <mergeCells count="22">
    <mergeCell ref="I31:J31"/>
    <mergeCell ref="A1:M1"/>
    <mergeCell ref="A2:A3"/>
    <mergeCell ref="B2:M2"/>
    <mergeCell ref="B22:M22"/>
    <mergeCell ref="B23:M23"/>
    <mergeCell ref="A26:J26"/>
    <mergeCell ref="A27:J27"/>
    <mergeCell ref="A28:B28"/>
    <mergeCell ref="I28:J28"/>
    <mergeCell ref="I29:J29"/>
    <mergeCell ref="I30:J30"/>
    <mergeCell ref="A37:A38"/>
    <mergeCell ref="C37:J37"/>
    <mergeCell ref="I38:J38"/>
    <mergeCell ref="B39:J39"/>
    <mergeCell ref="I32:J32"/>
    <mergeCell ref="A33:A36"/>
    <mergeCell ref="C33:J33"/>
    <mergeCell ref="C34:J34"/>
    <mergeCell ref="C35:J35"/>
    <mergeCell ref="C36:J36"/>
  </mergeCells>
  <pageMargins left="0.7" right="0.7" top="0.75" bottom="0.75" header="0.3" footer="0.3"/>
  <pageSetup paperSize="9" orientation="portrait" horizontalDpi="300" verticalDpi="300"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39"/>
  <sheetViews>
    <sheetView zoomScale="60" zoomScaleNormal="60" workbookViewId="0">
      <selection activeCell="B13" sqref="B13"/>
    </sheetView>
  </sheetViews>
  <sheetFormatPr defaultRowHeight="14.5" x14ac:dyDescent="0.35"/>
  <cols>
    <col min="1" max="1" width="25.453125" customWidth="1"/>
    <col min="2" max="2" width="15.26953125" customWidth="1"/>
    <col min="3" max="3" width="13.7265625" customWidth="1"/>
    <col min="4" max="4" width="13.54296875" customWidth="1"/>
    <col min="5" max="5" width="14.26953125" customWidth="1"/>
    <col min="6" max="6" width="13.1796875" customWidth="1"/>
    <col min="7" max="7" width="14.453125" customWidth="1"/>
    <col min="8" max="8" width="14.81640625" customWidth="1"/>
    <col min="9" max="9" width="14.26953125" customWidth="1"/>
    <col min="10" max="10" width="14.453125" customWidth="1"/>
    <col min="11" max="11" width="15.453125" customWidth="1"/>
    <col min="12" max="12" width="14.26953125" customWidth="1"/>
    <col min="13" max="13" width="20.26953125" customWidth="1"/>
  </cols>
  <sheetData>
    <row r="1" spans="1:14" x14ac:dyDescent="0.35">
      <c r="A1" s="289" t="s">
        <v>0</v>
      </c>
      <c r="B1" s="289"/>
      <c r="C1" s="289"/>
      <c r="D1" s="289"/>
      <c r="E1" s="289"/>
      <c r="F1" s="289"/>
      <c r="G1" s="289"/>
      <c r="H1" s="289"/>
      <c r="I1" s="289"/>
      <c r="J1" s="289"/>
      <c r="K1" s="289"/>
      <c r="L1" s="289"/>
      <c r="M1" s="289"/>
    </row>
    <row r="2" spans="1:14" x14ac:dyDescent="0.35">
      <c r="A2" s="290" t="s">
        <v>56</v>
      </c>
      <c r="B2" s="291" t="s">
        <v>2</v>
      </c>
      <c r="C2" s="291"/>
      <c r="D2" s="291"/>
      <c r="E2" s="291"/>
      <c r="F2" s="291"/>
      <c r="G2" s="291"/>
      <c r="H2" s="291"/>
      <c r="I2" s="291"/>
      <c r="J2" s="291"/>
      <c r="K2" s="291"/>
      <c r="L2" s="291"/>
      <c r="M2" s="291"/>
    </row>
    <row r="3" spans="1:14" x14ac:dyDescent="0.35">
      <c r="A3" s="290"/>
      <c r="B3" s="1">
        <v>0</v>
      </c>
      <c r="C3" s="1">
        <v>1</v>
      </c>
      <c r="D3" s="1">
        <v>2</v>
      </c>
      <c r="E3" s="1">
        <v>3</v>
      </c>
      <c r="F3" s="1">
        <v>4</v>
      </c>
      <c r="G3" s="1">
        <v>5</v>
      </c>
      <c r="H3" s="1">
        <v>6</v>
      </c>
      <c r="I3" s="1">
        <v>7</v>
      </c>
      <c r="J3" s="1">
        <v>8</v>
      </c>
      <c r="K3" s="1">
        <v>9</v>
      </c>
      <c r="L3" s="1">
        <v>10</v>
      </c>
      <c r="M3" s="2" t="s">
        <v>3</v>
      </c>
    </row>
    <row r="4" spans="1:14" x14ac:dyDescent="0.35">
      <c r="A4" s="3" t="s">
        <v>4</v>
      </c>
      <c r="B4" s="172">
        <f>SUM(B5:B7)</f>
        <v>0</v>
      </c>
      <c r="C4" s="172">
        <f t="shared" ref="C4:L4" si="0">SUM(C5:C7)</f>
        <v>0</v>
      </c>
      <c r="D4" s="172">
        <f t="shared" si="0"/>
        <v>0</v>
      </c>
      <c r="E4" s="172">
        <f t="shared" si="0"/>
        <v>0</v>
      </c>
      <c r="F4" s="172">
        <f t="shared" si="0"/>
        <v>0</v>
      </c>
      <c r="G4" s="172">
        <f t="shared" si="0"/>
        <v>0</v>
      </c>
      <c r="H4" s="172">
        <f t="shared" si="0"/>
        <v>0</v>
      </c>
      <c r="I4" s="172">
        <f t="shared" si="0"/>
        <v>0</v>
      </c>
      <c r="J4" s="172">
        <f t="shared" si="0"/>
        <v>0</v>
      </c>
      <c r="K4" s="172">
        <f t="shared" si="0"/>
        <v>0</v>
      </c>
      <c r="L4" s="172">
        <f t="shared" si="0"/>
        <v>0</v>
      </c>
      <c r="M4" s="172">
        <f>SUM(B4:L4)</f>
        <v>0</v>
      </c>
    </row>
    <row r="5" spans="1:14" x14ac:dyDescent="0.35">
      <c r="A5" s="5" t="s">
        <v>5</v>
      </c>
      <c r="B5" s="172">
        <v>0</v>
      </c>
      <c r="C5" s="172">
        <v>0</v>
      </c>
      <c r="D5" s="172">
        <v>0</v>
      </c>
      <c r="E5" s="172">
        <v>0</v>
      </c>
      <c r="F5" s="172">
        <v>0</v>
      </c>
      <c r="G5" s="172">
        <v>0</v>
      </c>
      <c r="H5" s="172">
        <v>0</v>
      </c>
      <c r="I5" s="172">
        <v>0</v>
      </c>
      <c r="J5" s="172">
        <v>0</v>
      </c>
      <c r="K5" s="172">
        <v>0</v>
      </c>
      <c r="L5" s="172">
        <v>0</v>
      </c>
      <c r="M5" s="172">
        <f t="shared" ref="M5:M20" si="1">SUM(B5:L5)</f>
        <v>0</v>
      </c>
    </row>
    <row r="6" spans="1:14" x14ac:dyDescent="0.35">
      <c r="A6" s="5" t="s">
        <v>6</v>
      </c>
      <c r="B6" s="172">
        <v>0</v>
      </c>
      <c r="C6" s="172">
        <v>0</v>
      </c>
      <c r="D6" s="172">
        <v>0</v>
      </c>
      <c r="E6" s="172">
        <v>0</v>
      </c>
      <c r="F6" s="172">
        <v>0</v>
      </c>
      <c r="G6" s="172">
        <v>0</v>
      </c>
      <c r="H6" s="172">
        <v>0</v>
      </c>
      <c r="I6" s="172">
        <v>0</v>
      </c>
      <c r="J6" s="172">
        <v>0</v>
      </c>
      <c r="K6" s="172">
        <v>0</v>
      </c>
      <c r="L6" s="172">
        <v>0</v>
      </c>
      <c r="M6" s="172">
        <f t="shared" si="1"/>
        <v>0</v>
      </c>
    </row>
    <row r="7" spans="1:14" ht="29" x14ac:dyDescent="0.35">
      <c r="A7" s="5" t="s">
        <v>7</v>
      </c>
      <c r="B7" s="172">
        <v>0</v>
      </c>
      <c r="C7" s="172">
        <v>0</v>
      </c>
      <c r="D7" s="172">
        <v>0</v>
      </c>
      <c r="E7" s="172">
        <v>0</v>
      </c>
      <c r="F7" s="172">
        <v>0</v>
      </c>
      <c r="G7" s="172">
        <v>0</v>
      </c>
      <c r="H7" s="172">
        <v>0</v>
      </c>
      <c r="I7" s="172">
        <v>0</v>
      </c>
      <c r="J7" s="172">
        <v>0</v>
      </c>
      <c r="K7" s="172">
        <v>0</v>
      </c>
      <c r="L7" s="172">
        <v>0</v>
      </c>
      <c r="M7" s="172">
        <f t="shared" si="1"/>
        <v>0</v>
      </c>
    </row>
    <row r="8" spans="1:14" x14ac:dyDescent="0.35">
      <c r="A8" s="3" t="s">
        <v>8</v>
      </c>
      <c r="B8" s="172">
        <f>SUM(B9:B11)</f>
        <v>1.194</v>
      </c>
      <c r="C8" s="172">
        <f t="shared" ref="C8:L8" si="2">SUM(C9:C11)</f>
        <v>0.38800000000000001</v>
      </c>
      <c r="D8" s="172">
        <f t="shared" si="2"/>
        <v>0.57199999999999995</v>
      </c>
      <c r="E8" s="172">
        <f t="shared" si="2"/>
        <v>0.57199999999999995</v>
      </c>
      <c r="F8" s="172">
        <f t="shared" si="2"/>
        <v>0.38400000000000001</v>
      </c>
      <c r="G8" s="172">
        <f t="shared" si="2"/>
        <v>0.38400000000000001</v>
      </c>
      <c r="H8" s="172">
        <f t="shared" si="2"/>
        <v>0</v>
      </c>
      <c r="I8" s="172">
        <f t="shared" si="2"/>
        <v>0</v>
      </c>
      <c r="J8" s="172">
        <f t="shared" si="2"/>
        <v>0</v>
      </c>
      <c r="K8" s="172">
        <f t="shared" si="2"/>
        <v>0</v>
      </c>
      <c r="L8" s="172">
        <f t="shared" si="2"/>
        <v>0</v>
      </c>
      <c r="M8" s="172">
        <f t="shared" si="1"/>
        <v>3.4939999999999998</v>
      </c>
      <c r="N8" s="18"/>
    </row>
    <row r="9" spans="1:14" x14ac:dyDescent="0.35">
      <c r="A9" s="5" t="s">
        <v>5</v>
      </c>
      <c r="B9" s="172">
        <v>1.194</v>
      </c>
      <c r="C9" s="172">
        <v>0.38800000000000001</v>
      </c>
      <c r="D9" s="172">
        <v>0.57199999999999995</v>
      </c>
      <c r="E9" s="172">
        <v>0.57199999999999995</v>
      </c>
      <c r="F9" s="172">
        <v>0.38400000000000001</v>
      </c>
      <c r="G9" s="172">
        <v>0.38400000000000001</v>
      </c>
      <c r="H9" s="172">
        <v>0</v>
      </c>
      <c r="I9" s="172">
        <v>0</v>
      </c>
      <c r="J9" s="172">
        <v>0</v>
      </c>
      <c r="K9" s="172">
        <v>0</v>
      </c>
      <c r="L9" s="172">
        <v>0</v>
      </c>
      <c r="M9" s="172">
        <f t="shared" si="1"/>
        <v>3.4939999999999998</v>
      </c>
      <c r="N9" s="18"/>
    </row>
    <row r="10" spans="1:14" x14ac:dyDescent="0.35">
      <c r="A10" s="5" t="s">
        <v>6</v>
      </c>
      <c r="B10" s="172">
        <v>0</v>
      </c>
      <c r="C10" s="172">
        <v>0</v>
      </c>
      <c r="D10" s="172">
        <v>0</v>
      </c>
      <c r="E10" s="172">
        <v>0</v>
      </c>
      <c r="F10" s="172">
        <v>0</v>
      </c>
      <c r="G10" s="172">
        <v>0</v>
      </c>
      <c r="H10" s="172">
        <v>0</v>
      </c>
      <c r="I10" s="172">
        <v>0</v>
      </c>
      <c r="J10" s="172">
        <v>0</v>
      </c>
      <c r="K10" s="172">
        <v>0</v>
      </c>
      <c r="L10" s="172">
        <v>0</v>
      </c>
      <c r="M10" s="172">
        <f t="shared" si="1"/>
        <v>0</v>
      </c>
      <c r="N10" s="19"/>
    </row>
    <row r="11" spans="1:14" ht="29" x14ac:dyDescent="0.35">
      <c r="A11" s="5" t="s">
        <v>7</v>
      </c>
      <c r="B11" s="172">
        <v>0</v>
      </c>
      <c r="C11" s="172">
        <v>0</v>
      </c>
      <c r="D11" s="172">
        <v>0</v>
      </c>
      <c r="E11" s="172">
        <v>0</v>
      </c>
      <c r="F11" s="172">
        <v>0</v>
      </c>
      <c r="G11" s="172">
        <v>0</v>
      </c>
      <c r="H11" s="172">
        <v>0</v>
      </c>
      <c r="I11" s="172">
        <v>0</v>
      </c>
      <c r="J11" s="172">
        <v>0</v>
      </c>
      <c r="K11" s="172">
        <v>0</v>
      </c>
      <c r="L11" s="172">
        <v>0</v>
      </c>
      <c r="M11" s="172">
        <f t="shared" si="1"/>
        <v>0</v>
      </c>
      <c r="N11" s="19"/>
    </row>
    <row r="12" spans="1:14" x14ac:dyDescent="0.35">
      <c r="A12" s="3" t="s">
        <v>11</v>
      </c>
      <c r="B12" s="172">
        <f>SUM(B13:B15)</f>
        <v>-1.194</v>
      </c>
      <c r="C12" s="172">
        <f t="shared" ref="C12:L12" si="3">SUM(C13:C15)</f>
        <v>-0.38800000000000001</v>
      </c>
      <c r="D12" s="172">
        <f t="shared" si="3"/>
        <v>-0.57199999999999995</v>
      </c>
      <c r="E12" s="172">
        <f t="shared" si="3"/>
        <v>-0.57199999999999995</v>
      </c>
      <c r="F12" s="172">
        <f t="shared" si="3"/>
        <v>-0.38400000000000001</v>
      </c>
      <c r="G12" s="172">
        <f t="shared" si="3"/>
        <v>-0.38400000000000001</v>
      </c>
      <c r="H12" s="172">
        <f t="shared" si="3"/>
        <v>0</v>
      </c>
      <c r="I12" s="172">
        <f t="shared" si="3"/>
        <v>0</v>
      </c>
      <c r="J12" s="172">
        <f t="shared" si="3"/>
        <v>0</v>
      </c>
      <c r="K12" s="172">
        <f t="shared" si="3"/>
        <v>0</v>
      </c>
      <c r="L12" s="172">
        <f t="shared" si="3"/>
        <v>0</v>
      </c>
      <c r="M12" s="172">
        <f t="shared" si="1"/>
        <v>-3.4939999999999998</v>
      </c>
      <c r="N12" s="18"/>
    </row>
    <row r="13" spans="1:14" x14ac:dyDescent="0.35">
      <c r="A13" s="5" t="s">
        <v>5</v>
      </c>
      <c r="B13" s="172">
        <v>-1.194</v>
      </c>
      <c r="C13" s="172">
        <v>-0.38800000000000001</v>
      </c>
      <c r="D13" s="172">
        <v>-0.57199999999999995</v>
      </c>
      <c r="E13" s="172">
        <v>-0.57199999999999995</v>
      </c>
      <c r="F13" s="172">
        <v>-0.38400000000000001</v>
      </c>
      <c r="G13" s="172">
        <v>-0.38400000000000001</v>
      </c>
      <c r="H13" s="172">
        <v>0</v>
      </c>
      <c r="I13" s="172">
        <v>0</v>
      </c>
      <c r="J13" s="172">
        <v>0</v>
      </c>
      <c r="K13" s="172">
        <v>0</v>
      </c>
      <c r="L13" s="172">
        <v>0</v>
      </c>
      <c r="M13" s="172">
        <f t="shared" si="1"/>
        <v>-3.4939999999999998</v>
      </c>
      <c r="N13" s="18"/>
    </row>
    <row r="14" spans="1:14" x14ac:dyDescent="0.35">
      <c r="A14" s="5" t="s">
        <v>6</v>
      </c>
      <c r="B14" s="172">
        <v>0</v>
      </c>
      <c r="C14" s="172">
        <v>0</v>
      </c>
      <c r="D14" s="172">
        <v>0</v>
      </c>
      <c r="E14" s="172">
        <v>0</v>
      </c>
      <c r="F14" s="172">
        <v>0</v>
      </c>
      <c r="G14" s="172">
        <v>0</v>
      </c>
      <c r="H14" s="172">
        <v>0</v>
      </c>
      <c r="I14" s="172">
        <v>0</v>
      </c>
      <c r="J14" s="172">
        <v>0</v>
      </c>
      <c r="K14" s="172">
        <v>0</v>
      </c>
      <c r="L14" s="172">
        <v>0</v>
      </c>
      <c r="M14" s="172">
        <f t="shared" si="1"/>
        <v>0</v>
      </c>
      <c r="N14" s="17"/>
    </row>
    <row r="15" spans="1:14" ht="29" x14ac:dyDescent="0.35">
      <c r="A15" s="5" t="s">
        <v>7</v>
      </c>
      <c r="B15" s="190">
        <v>0</v>
      </c>
      <c r="C15" s="190">
        <v>0</v>
      </c>
      <c r="D15" s="172">
        <v>0</v>
      </c>
      <c r="E15" s="172">
        <v>0</v>
      </c>
      <c r="F15" s="172">
        <v>0</v>
      </c>
      <c r="G15" s="172">
        <v>0</v>
      </c>
      <c r="H15" s="172">
        <v>0</v>
      </c>
      <c r="I15" s="172">
        <v>0</v>
      </c>
      <c r="J15" s="172">
        <v>0</v>
      </c>
      <c r="K15" s="172">
        <v>0</v>
      </c>
      <c r="L15" s="172">
        <v>0</v>
      </c>
      <c r="M15" s="172">
        <f t="shared" si="1"/>
        <v>0</v>
      </c>
    </row>
    <row r="16" spans="1:14" ht="43.5" x14ac:dyDescent="0.35">
      <c r="A16" s="188" t="s">
        <v>9</v>
      </c>
      <c r="B16" s="191">
        <v>6.5720000000000001</v>
      </c>
      <c r="C16" s="191">
        <v>2.1349999999999998</v>
      </c>
      <c r="D16" s="189">
        <v>3.149</v>
      </c>
      <c r="E16" s="172">
        <v>3.149</v>
      </c>
      <c r="F16" s="172">
        <v>2.113</v>
      </c>
      <c r="G16" s="172">
        <v>2.113</v>
      </c>
      <c r="H16" s="172">
        <v>0</v>
      </c>
      <c r="I16" s="172">
        <v>0</v>
      </c>
      <c r="J16" s="172">
        <v>0</v>
      </c>
      <c r="K16" s="172">
        <v>0</v>
      </c>
      <c r="L16" s="172">
        <v>0</v>
      </c>
      <c r="M16" s="172">
        <f t="shared" si="1"/>
        <v>19.231000000000002</v>
      </c>
    </row>
    <row r="17" spans="1:13" ht="29" x14ac:dyDescent="0.35">
      <c r="A17" s="3" t="s">
        <v>10</v>
      </c>
      <c r="B17" s="135">
        <f>SUM(B18:B20)</f>
        <v>0</v>
      </c>
      <c r="C17" s="135">
        <f t="shared" ref="C17:L17" si="4">SUM(C18:C20)</f>
        <v>0</v>
      </c>
      <c r="D17" s="172">
        <f t="shared" si="4"/>
        <v>0</v>
      </c>
      <c r="E17" s="172">
        <f t="shared" si="4"/>
        <v>0</v>
      </c>
      <c r="F17" s="172">
        <f t="shared" si="4"/>
        <v>0</v>
      </c>
      <c r="G17" s="172">
        <f t="shared" si="4"/>
        <v>0</v>
      </c>
      <c r="H17" s="172">
        <f t="shared" si="4"/>
        <v>0</v>
      </c>
      <c r="I17" s="172">
        <f t="shared" si="4"/>
        <v>0</v>
      </c>
      <c r="J17" s="172">
        <f t="shared" si="4"/>
        <v>0</v>
      </c>
      <c r="K17" s="172">
        <f t="shared" si="4"/>
        <v>0</v>
      </c>
      <c r="L17" s="172">
        <f t="shared" si="4"/>
        <v>0</v>
      </c>
      <c r="M17" s="172">
        <f t="shared" si="1"/>
        <v>0</v>
      </c>
    </row>
    <row r="18" spans="1:13" x14ac:dyDescent="0.35">
      <c r="A18" s="5" t="s">
        <v>5</v>
      </c>
      <c r="B18" s="172">
        <v>0</v>
      </c>
      <c r="C18" s="172">
        <v>0</v>
      </c>
      <c r="D18" s="172">
        <v>0</v>
      </c>
      <c r="E18" s="172">
        <v>0</v>
      </c>
      <c r="F18" s="172">
        <v>0</v>
      </c>
      <c r="G18" s="172">
        <v>0</v>
      </c>
      <c r="H18" s="172">
        <v>0</v>
      </c>
      <c r="I18" s="172">
        <v>0</v>
      </c>
      <c r="J18" s="172">
        <v>0</v>
      </c>
      <c r="K18" s="172">
        <v>0</v>
      </c>
      <c r="L18" s="172">
        <v>0</v>
      </c>
      <c r="M18" s="172">
        <f t="shared" si="1"/>
        <v>0</v>
      </c>
    </row>
    <row r="19" spans="1:13" x14ac:dyDescent="0.35">
      <c r="A19" s="5" t="s">
        <v>6</v>
      </c>
      <c r="B19" s="172">
        <v>0</v>
      </c>
      <c r="C19" s="172">
        <v>0</v>
      </c>
      <c r="D19" s="172">
        <v>0</v>
      </c>
      <c r="E19" s="172">
        <v>0</v>
      </c>
      <c r="F19" s="172">
        <v>0</v>
      </c>
      <c r="G19" s="172">
        <v>0</v>
      </c>
      <c r="H19" s="172">
        <v>0</v>
      </c>
      <c r="I19" s="172">
        <v>0</v>
      </c>
      <c r="J19" s="172">
        <v>0</v>
      </c>
      <c r="K19" s="172">
        <v>0</v>
      </c>
      <c r="L19" s="172">
        <v>0</v>
      </c>
      <c r="M19" s="172">
        <f t="shared" si="1"/>
        <v>0</v>
      </c>
    </row>
    <row r="20" spans="1:13" ht="29" x14ac:dyDescent="0.35">
      <c r="A20" s="5" t="s">
        <v>7</v>
      </c>
      <c r="B20" s="172">
        <v>0</v>
      </c>
      <c r="C20" s="172">
        <v>0</v>
      </c>
      <c r="D20" s="172">
        <v>0</v>
      </c>
      <c r="E20" s="172">
        <v>0</v>
      </c>
      <c r="F20" s="172">
        <v>0</v>
      </c>
      <c r="G20" s="172">
        <v>0</v>
      </c>
      <c r="H20" s="172">
        <v>0</v>
      </c>
      <c r="I20" s="172">
        <v>0</v>
      </c>
      <c r="J20" s="172">
        <v>0</v>
      </c>
      <c r="K20" s="172">
        <v>0</v>
      </c>
      <c r="L20" s="172">
        <v>0</v>
      </c>
      <c r="M20" s="172">
        <f t="shared" si="1"/>
        <v>0</v>
      </c>
    </row>
    <row r="21" spans="1:13" x14ac:dyDescent="0.35">
      <c r="A21" s="5"/>
      <c r="B21" s="171"/>
      <c r="C21" s="171"/>
      <c r="D21" s="171"/>
      <c r="E21" s="171">
        <v>0</v>
      </c>
      <c r="F21" s="171">
        <v>0</v>
      </c>
      <c r="G21" s="171">
        <v>0</v>
      </c>
      <c r="H21" s="171">
        <v>0</v>
      </c>
      <c r="I21" s="171">
        <v>0</v>
      </c>
      <c r="J21" s="171">
        <v>0</v>
      </c>
      <c r="K21" s="171">
        <v>0</v>
      </c>
      <c r="L21" s="171">
        <v>0</v>
      </c>
      <c r="M21" s="171"/>
    </row>
    <row r="22" spans="1:13" ht="61.5" customHeight="1" x14ac:dyDescent="0.35">
      <c r="A22" s="5" t="s">
        <v>12</v>
      </c>
      <c r="B22" s="290" t="s">
        <v>639</v>
      </c>
      <c r="C22" s="290"/>
      <c r="D22" s="290"/>
      <c r="E22" s="290"/>
      <c r="F22" s="290"/>
      <c r="G22" s="290"/>
      <c r="H22" s="290"/>
      <c r="I22" s="290"/>
      <c r="J22" s="290"/>
      <c r="K22" s="290"/>
      <c r="L22" s="290"/>
      <c r="M22" s="290"/>
    </row>
    <row r="23" spans="1:13" ht="89.5" customHeight="1" x14ac:dyDescent="0.35">
      <c r="A23" s="5" t="s">
        <v>13</v>
      </c>
      <c r="B23" s="290" t="s">
        <v>640</v>
      </c>
      <c r="C23" s="290"/>
      <c r="D23" s="290"/>
      <c r="E23" s="290"/>
      <c r="F23" s="290"/>
      <c r="G23" s="290"/>
      <c r="H23" s="290"/>
      <c r="I23" s="290"/>
      <c r="J23" s="290"/>
      <c r="K23" s="290"/>
      <c r="L23" s="290"/>
      <c r="M23" s="290"/>
    </row>
    <row r="26" spans="1:13" x14ac:dyDescent="0.35">
      <c r="A26" s="289" t="s">
        <v>14</v>
      </c>
      <c r="B26" s="289"/>
      <c r="C26" s="289"/>
      <c r="D26" s="289"/>
      <c r="E26" s="289"/>
      <c r="F26" s="289"/>
      <c r="G26" s="289"/>
      <c r="H26" s="289"/>
      <c r="I26" s="289"/>
      <c r="J26" s="289"/>
    </row>
    <row r="27" spans="1:13" x14ac:dyDescent="0.35">
      <c r="A27" s="291" t="s">
        <v>15</v>
      </c>
      <c r="B27" s="291"/>
      <c r="C27" s="291"/>
      <c r="D27" s="291"/>
      <c r="E27" s="291"/>
      <c r="F27" s="291"/>
      <c r="G27" s="291"/>
      <c r="H27" s="291"/>
      <c r="I27" s="291"/>
      <c r="J27" s="291"/>
    </row>
    <row r="28" spans="1:13" x14ac:dyDescent="0.35">
      <c r="A28" s="290" t="s">
        <v>16</v>
      </c>
      <c r="B28" s="290"/>
      <c r="C28" s="6">
        <v>0</v>
      </c>
      <c r="D28" s="5">
        <v>1</v>
      </c>
      <c r="E28" s="5">
        <v>2</v>
      </c>
      <c r="F28" s="5">
        <v>3</v>
      </c>
      <c r="G28" s="5">
        <v>5</v>
      </c>
      <c r="H28" s="5">
        <v>10</v>
      </c>
      <c r="I28" s="292" t="s">
        <v>3</v>
      </c>
      <c r="J28" s="292"/>
    </row>
    <row r="29" spans="1:13" ht="29" x14ac:dyDescent="0.35">
      <c r="A29" s="171" t="s">
        <v>17</v>
      </c>
      <c r="B29" s="5" t="s">
        <v>20</v>
      </c>
      <c r="C29" s="171"/>
      <c r="D29" s="171"/>
      <c r="E29" s="171"/>
      <c r="F29" s="171"/>
      <c r="G29" s="171"/>
      <c r="H29" s="171"/>
      <c r="I29" s="290"/>
      <c r="J29" s="290"/>
    </row>
    <row r="30" spans="1:13" ht="43.5" x14ac:dyDescent="0.35">
      <c r="A30" s="171" t="s">
        <v>18</v>
      </c>
      <c r="B30" s="5" t="s">
        <v>21</v>
      </c>
      <c r="C30" s="171"/>
      <c r="D30" s="171"/>
      <c r="E30" s="171"/>
      <c r="F30" s="171"/>
      <c r="G30" s="171"/>
      <c r="H30" s="171"/>
      <c r="I30" s="294"/>
      <c r="J30" s="296"/>
    </row>
    <row r="31" spans="1:13" ht="58" x14ac:dyDescent="0.35">
      <c r="A31" s="171" t="s">
        <v>19</v>
      </c>
      <c r="B31" s="7" t="s">
        <v>22</v>
      </c>
      <c r="C31" s="171"/>
      <c r="D31" s="171"/>
      <c r="E31" s="171"/>
      <c r="F31" s="171"/>
      <c r="G31" s="171"/>
      <c r="H31" s="171"/>
      <c r="I31" s="290"/>
      <c r="J31" s="290"/>
    </row>
    <row r="32" spans="1:13" x14ac:dyDescent="0.35">
      <c r="A32" s="8"/>
      <c r="B32" s="5" t="s">
        <v>23</v>
      </c>
      <c r="C32" s="171"/>
      <c r="D32" s="171"/>
      <c r="E32" s="171"/>
      <c r="F32" s="171"/>
      <c r="G32" s="171"/>
      <c r="H32" s="171"/>
      <c r="I32" s="290"/>
      <c r="J32" s="290"/>
    </row>
    <row r="33" spans="1:10" ht="60.5" customHeight="1" x14ac:dyDescent="0.35">
      <c r="A33" s="290" t="s">
        <v>24</v>
      </c>
      <c r="B33" s="5" t="s">
        <v>20</v>
      </c>
      <c r="C33" s="290" t="s">
        <v>642</v>
      </c>
      <c r="D33" s="290"/>
      <c r="E33" s="290"/>
      <c r="F33" s="290"/>
      <c r="G33" s="290"/>
      <c r="H33" s="290"/>
      <c r="I33" s="290"/>
      <c r="J33" s="290"/>
    </row>
    <row r="34" spans="1:10" ht="37" customHeight="1" x14ac:dyDescent="0.35">
      <c r="A34" s="290"/>
      <c r="B34" s="5" t="s">
        <v>21</v>
      </c>
      <c r="C34" s="306" t="s">
        <v>642</v>
      </c>
      <c r="D34" s="306"/>
      <c r="E34" s="306"/>
      <c r="F34" s="306"/>
      <c r="G34" s="306"/>
      <c r="H34" s="306"/>
      <c r="I34" s="306"/>
      <c r="J34" s="306"/>
    </row>
    <row r="35" spans="1:10" ht="64" customHeight="1" x14ac:dyDescent="0.35">
      <c r="A35" s="290"/>
      <c r="B35" s="7" t="s">
        <v>25</v>
      </c>
      <c r="C35" s="306" t="s">
        <v>641</v>
      </c>
      <c r="D35" s="306"/>
      <c r="E35" s="306"/>
      <c r="F35" s="306"/>
      <c r="G35" s="306"/>
      <c r="H35" s="306"/>
      <c r="I35" s="306"/>
      <c r="J35" s="306"/>
    </row>
    <row r="36" spans="1:10" x14ac:dyDescent="0.35">
      <c r="A36" s="290"/>
      <c r="B36" t="s">
        <v>86</v>
      </c>
      <c r="C36" s="307"/>
      <c r="D36" s="308"/>
      <c r="E36" s="308"/>
      <c r="F36" s="308"/>
      <c r="G36" s="308"/>
      <c r="H36" s="308"/>
      <c r="I36" s="308"/>
      <c r="J36" s="309"/>
    </row>
    <row r="37" spans="1:10" ht="58" x14ac:dyDescent="0.35">
      <c r="A37" s="290" t="s">
        <v>26</v>
      </c>
      <c r="B37" s="5" t="s">
        <v>22</v>
      </c>
      <c r="C37" s="294"/>
      <c r="D37" s="295"/>
      <c r="E37" s="295"/>
      <c r="F37" s="295"/>
      <c r="G37" s="295"/>
      <c r="H37" s="295"/>
      <c r="I37" s="295"/>
      <c r="J37" s="296"/>
    </row>
    <row r="38" spans="1:10" x14ac:dyDescent="0.35">
      <c r="A38" s="290"/>
      <c r="B38" s="5" t="s">
        <v>23</v>
      </c>
      <c r="C38" s="171"/>
      <c r="D38" s="171"/>
      <c r="E38" s="171"/>
      <c r="F38" s="171"/>
      <c r="G38" s="171"/>
      <c r="H38" s="171"/>
      <c r="I38" s="290"/>
      <c r="J38" s="290"/>
    </row>
    <row r="39" spans="1:10" ht="43.5" x14ac:dyDescent="0.35">
      <c r="A39" s="171" t="s">
        <v>13</v>
      </c>
      <c r="B39" s="294"/>
      <c r="C39" s="295"/>
      <c r="D39" s="295"/>
      <c r="E39" s="295"/>
      <c r="F39" s="295"/>
      <c r="G39" s="295"/>
      <c r="H39" s="295"/>
      <c r="I39" s="295"/>
      <c r="J39" s="296"/>
    </row>
  </sheetData>
  <mergeCells count="22">
    <mergeCell ref="I31:J31"/>
    <mergeCell ref="A1:M1"/>
    <mergeCell ref="A2:A3"/>
    <mergeCell ref="B2:M2"/>
    <mergeCell ref="B22:M22"/>
    <mergeCell ref="B23:M23"/>
    <mergeCell ref="A26:J26"/>
    <mergeCell ref="A27:J27"/>
    <mergeCell ref="A28:B28"/>
    <mergeCell ref="I28:J28"/>
    <mergeCell ref="I29:J29"/>
    <mergeCell ref="I30:J30"/>
    <mergeCell ref="A37:A38"/>
    <mergeCell ref="C37:J37"/>
    <mergeCell ref="I38:J38"/>
    <mergeCell ref="B39:J39"/>
    <mergeCell ref="I32:J32"/>
    <mergeCell ref="A33:A36"/>
    <mergeCell ref="C33:J33"/>
    <mergeCell ref="C34:J34"/>
    <mergeCell ref="C35:J35"/>
    <mergeCell ref="C36:J36"/>
  </mergeCells>
  <pageMargins left="0.7" right="0.7" top="0.75" bottom="0.75" header="0.3" footer="0.3"/>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topLeftCell="A4" workbookViewId="0">
      <selection activeCell="P8" sqref="P8"/>
    </sheetView>
  </sheetViews>
  <sheetFormatPr defaultRowHeight="14.5" x14ac:dyDescent="0.35"/>
  <cols>
    <col min="1" max="1" width="33.7265625" customWidth="1"/>
  </cols>
  <sheetData>
    <row r="1" spans="1:16" x14ac:dyDescent="0.35">
      <c r="A1" s="289"/>
      <c r="B1" s="289"/>
      <c r="C1" s="289"/>
      <c r="D1" s="289"/>
      <c r="E1" s="289"/>
      <c r="F1" s="289"/>
      <c r="G1" s="289"/>
      <c r="H1" s="289"/>
      <c r="I1" s="289"/>
      <c r="J1" s="289"/>
      <c r="K1" s="289"/>
      <c r="L1" s="289"/>
      <c r="M1" s="289"/>
    </row>
    <row r="2" spans="1:16" x14ac:dyDescent="0.35">
      <c r="A2" s="290" t="s">
        <v>1</v>
      </c>
      <c r="B2" s="291" t="s">
        <v>2</v>
      </c>
      <c r="C2" s="291"/>
      <c r="D2" s="291"/>
      <c r="E2" s="291"/>
      <c r="F2" s="291"/>
      <c r="G2" s="291"/>
      <c r="H2" s="291"/>
      <c r="I2" s="291"/>
      <c r="J2" s="291"/>
      <c r="K2" s="291"/>
      <c r="L2" s="291"/>
      <c r="M2" s="291"/>
    </row>
    <row r="3" spans="1:16" ht="29" x14ac:dyDescent="0.35">
      <c r="A3" s="290"/>
      <c r="B3" s="1">
        <v>0</v>
      </c>
      <c r="C3" s="1">
        <v>1</v>
      </c>
      <c r="D3" s="1">
        <v>2</v>
      </c>
      <c r="E3" s="1">
        <v>3</v>
      </c>
      <c r="F3" s="1">
        <v>4</v>
      </c>
      <c r="G3" s="1">
        <v>5</v>
      </c>
      <c r="H3" s="1">
        <v>6</v>
      </c>
      <c r="I3" s="1">
        <v>7</v>
      </c>
      <c r="J3" s="1">
        <v>8</v>
      </c>
      <c r="K3" s="1">
        <v>9</v>
      </c>
      <c r="L3" s="1">
        <v>10</v>
      </c>
      <c r="M3" s="2" t="s">
        <v>3</v>
      </c>
    </row>
    <row r="4" spans="1:16" x14ac:dyDescent="0.35">
      <c r="A4" s="3" t="s">
        <v>4</v>
      </c>
      <c r="B4" s="144">
        <v>0</v>
      </c>
      <c r="C4" s="144">
        <v>0</v>
      </c>
      <c r="D4" s="144">
        <v>0</v>
      </c>
      <c r="E4" s="144">
        <v>0</v>
      </c>
      <c r="F4" s="144">
        <v>0</v>
      </c>
      <c r="G4" s="144">
        <v>0</v>
      </c>
      <c r="H4" s="144">
        <v>0</v>
      </c>
      <c r="I4" s="144">
        <v>0</v>
      </c>
      <c r="J4" s="144">
        <v>0</v>
      </c>
      <c r="K4" s="144">
        <v>0</v>
      </c>
      <c r="L4" s="144">
        <v>0</v>
      </c>
      <c r="M4" s="144">
        <v>0</v>
      </c>
    </row>
    <row r="5" spans="1:16" x14ac:dyDescent="0.35">
      <c r="A5" s="5" t="s">
        <v>5</v>
      </c>
      <c r="B5" s="144">
        <v>0</v>
      </c>
      <c r="C5" s="144">
        <v>0</v>
      </c>
      <c r="D5" s="144">
        <v>0</v>
      </c>
      <c r="E5" s="144">
        <v>0</v>
      </c>
      <c r="F5" s="144">
        <v>0</v>
      </c>
      <c r="G5" s="144">
        <v>0</v>
      </c>
      <c r="H5" s="144">
        <v>0</v>
      </c>
      <c r="I5" s="144">
        <v>0</v>
      </c>
      <c r="J5" s="144">
        <v>0</v>
      </c>
      <c r="K5" s="144">
        <v>0</v>
      </c>
      <c r="L5" s="144">
        <v>0</v>
      </c>
      <c r="M5" s="144">
        <v>0</v>
      </c>
    </row>
    <row r="6" spans="1:16" x14ac:dyDescent="0.35">
      <c r="A6" s="5" t="s">
        <v>6</v>
      </c>
      <c r="B6" s="144">
        <v>0</v>
      </c>
      <c r="C6" s="144">
        <v>0</v>
      </c>
      <c r="D6" s="144">
        <v>0</v>
      </c>
      <c r="E6" s="144">
        <v>0</v>
      </c>
      <c r="F6" s="144">
        <v>0</v>
      </c>
      <c r="G6" s="144">
        <v>0</v>
      </c>
      <c r="H6" s="144">
        <v>0</v>
      </c>
      <c r="I6" s="144">
        <v>0</v>
      </c>
      <c r="J6" s="144">
        <v>0</v>
      </c>
      <c r="K6" s="144">
        <v>0</v>
      </c>
      <c r="L6" s="144">
        <v>0</v>
      </c>
      <c r="M6" s="144">
        <v>0</v>
      </c>
    </row>
    <row r="7" spans="1:16" x14ac:dyDescent="0.35">
      <c r="A7" s="5" t="s">
        <v>7</v>
      </c>
      <c r="B7" s="144">
        <v>0</v>
      </c>
      <c r="C7" s="144">
        <v>0</v>
      </c>
      <c r="D7" s="144">
        <v>0</v>
      </c>
      <c r="E7" s="144">
        <v>0</v>
      </c>
      <c r="F7" s="144">
        <v>0</v>
      </c>
      <c r="G7" s="144">
        <v>0</v>
      </c>
      <c r="H7" s="144">
        <v>0</v>
      </c>
      <c r="I7" s="144">
        <v>0</v>
      </c>
      <c r="J7" s="144">
        <v>0</v>
      </c>
      <c r="K7" s="144">
        <v>0</v>
      </c>
      <c r="L7" s="144">
        <v>0</v>
      </c>
      <c r="M7" s="144">
        <v>0</v>
      </c>
    </row>
    <row r="8" spans="1:16" x14ac:dyDescent="0.35">
      <c r="A8" s="3" t="s">
        <v>8</v>
      </c>
      <c r="B8" s="144">
        <v>0.25</v>
      </c>
      <c r="C8" s="144">
        <v>0.15</v>
      </c>
      <c r="D8" s="144">
        <v>7.6999999999999999E-2</v>
      </c>
      <c r="E8" s="144">
        <v>7.6999999999999999E-2</v>
      </c>
      <c r="F8" s="144">
        <v>7.6999999999999999E-2</v>
      </c>
      <c r="G8" s="144">
        <v>7.6999999999999999E-2</v>
      </c>
      <c r="H8" s="144">
        <v>7.6999999999999999E-2</v>
      </c>
      <c r="I8" s="144">
        <v>0</v>
      </c>
      <c r="J8" s="144">
        <v>0</v>
      </c>
      <c r="K8" s="144">
        <v>0</v>
      </c>
      <c r="L8" s="144">
        <v>0</v>
      </c>
      <c r="M8" s="144">
        <v>0.78500000000000003</v>
      </c>
    </row>
    <row r="9" spans="1:16" x14ac:dyDescent="0.35">
      <c r="A9" s="5" t="s">
        <v>5</v>
      </c>
      <c r="B9" s="144">
        <v>0.25</v>
      </c>
      <c r="C9" s="144">
        <v>0.15</v>
      </c>
      <c r="D9" s="144">
        <v>0</v>
      </c>
      <c r="E9" s="144">
        <v>0</v>
      </c>
      <c r="F9" s="144">
        <v>0</v>
      </c>
      <c r="G9" s="144">
        <v>0</v>
      </c>
      <c r="H9" s="144">
        <v>0</v>
      </c>
      <c r="I9" s="144">
        <v>0</v>
      </c>
      <c r="J9" s="144">
        <v>0</v>
      </c>
      <c r="K9" s="144">
        <v>0</v>
      </c>
      <c r="L9" s="144">
        <v>0</v>
      </c>
      <c r="M9" s="144">
        <v>0.4</v>
      </c>
    </row>
    <row r="10" spans="1:16" x14ac:dyDescent="0.35">
      <c r="A10" s="5" t="s">
        <v>6</v>
      </c>
      <c r="B10" s="144">
        <v>0</v>
      </c>
      <c r="C10" s="144">
        <v>0</v>
      </c>
      <c r="D10" s="144">
        <v>0</v>
      </c>
      <c r="E10" s="144">
        <v>0</v>
      </c>
      <c r="F10" s="144">
        <v>0</v>
      </c>
      <c r="G10" s="144">
        <v>0</v>
      </c>
      <c r="H10" s="144">
        <v>0</v>
      </c>
      <c r="I10" s="144">
        <v>0</v>
      </c>
      <c r="J10" s="144">
        <v>0</v>
      </c>
      <c r="K10" s="144">
        <v>0</v>
      </c>
      <c r="L10" s="144">
        <v>0</v>
      </c>
      <c r="M10" s="144">
        <v>0</v>
      </c>
    </row>
    <row r="11" spans="1:16" x14ac:dyDescent="0.35">
      <c r="A11" s="5" t="s">
        <v>7</v>
      </c>
      <c r="B11" s="144">
        <v>0</v>
      </c>
      <c r="C11" s="144">
        <v>0</v>
      </c>
      <c r="D11" s="144">
        <v>7.6999999999999999E-2</v>
      </c>
      <c r="E11" s="144">
        <v>7.6999999999999999E-2</v>
      </c>
      <c r="F11" s="144">
        <v>7.6999999999999999E-2</v>
      </c>
      <c r="G11" s="144">
        <v>7.6999999999999999E-2</v>
      </c>
      <c r="H11" s="144">
        <v>7.6999999999999999E-2</v>
      </c>
      <c r="I11" s="144">
        <v>0</v>
      </c>
      <c r="J11" s="144">
        <v>0</v>
      </c>
      <c r="K11" s="144">
        <v>0</v>
      </c>
      <c r="L11" s="144">
        <v>0</v>
      </c>
      <c r="M11" s="144">
        <v>0.39</v>
      </c>
    </row>
    <row r="12" spans="1:16" x14ac:dyDescent="0.35">
      <c r="A12" s="3" t="s">
        <v>11</v>
      </c>
      <c r="B12" s="144">
        <v>-0.25</v>
      </c>
      <c r="C12" s="144">
        <v>-0.15</v>
      </c>
      <c r="D12" s="144">
        <v>-7.6999999999999999E-2</v>
      </c>
      <c r="E12" s="144">
        <v>-7.6999999999999999E-2</v>
      </c>
      <c r="F12" s="144">
        <v>-7.6999999999999999E-2</v>
      </c>
      <c r="G12" s="144">
        <v>-7.6999999999999999E-2</v>
      </c>
      <c r="H12" s="144">
        <v>-7.6999999999999999E-2</v>
      </c>
      <c r="I12" s="144">
        <v>0</v>
      </c>
      <c r="J12" s="144">
        <v>0</v>
      </c>
      <c r="K12" s="144">
        <v>0</v>
      </c>
      <c r="L12" s="144">
        <v>0</v>
      </c>
      <c r="M12" s="144">
        <v>-0.78500000000000003</v>
      </c>
    </row>
    <row r="13" spans="1:16" ht="15" thickBot="1" x14ac:dyDescent="0.4">
      <c r="A13" s="5" t="s">
        <v>5</v>
      </c>
      <c r="B13" s="144">
        <v>-0.25</v>
      </c>
      <c r="C13" s="144">
        <v>-0.15</v>
      </c>
      <c r="D13" s="144">
        <v>0</v>
      </c>
      <c r="E13" s="144">
        <v>0</v>
      </c>
      <c r="F13" s="144">
        <v>0</v>
      </c>
      <c r="G13" s="144">
        <v>0</v>
      </c>
      <c r="H13" s="144">
        <v>0</v>
      </c>
      <c r="I13" s="144">
        <v>0</v>
      </c>
      <c r="J13" s="144">
        <v>0</v>
      </c>
      <c r="K13" s="144">
        <v>0</v>
      </c>
      <c r="L13" s="144">
        <v>0</v>
      </c>
      <c r="M13" s="144">
        <v>-0.4</v>
      </c>
    </row>
    <row r="14" spans="1:16" ht="15" thickBot="1" x14ac:dyDescent="0.4">
      <c r="A14" s="5" t="s">
        <v>6</v>
      </c>
      <c r="B14" s="144">
        <v>0</v>
      </c>
      <c r="C14" s="144">
        <v>0</v>
      </c>
      <c r="D14" s="144">
        <v>0</v>
      </c>
      <c r="E14" s="144">
        <v>0</v>
      </c>
      <c r="F14" s="144">
        <v>0</v>
      </c>
      <c r="G14" s="144">
        <v>0</v>
      </c>
      <c r="H14" s="144">
        <v>0</v>
      </c>
      <c r="I14" s="144">
        <v>0</v>
      </c>
      <c r="J14" s="144">
        <v>0</v>
      </c>
      <c r="K14" s="144">
        <v>0</v>
      </c>
      <c r="L14" s="144">
        <v>0</v>
      </c>
      <c r="M14" s="144">
        <v>0</v>
      </c>
      <c r="O14" s="67"/>
      <c r="P14" s="74"/>
    </row>
    <row r="15" spans="1:16" ht="15" thickBot="1" x14ac:dyDescent="0.4">
      <c r="A15" s="5" t="s">
        <v>7</v>
      </c>
      <c r="B15" s="144">
        <v>0</v>
      </c>
      <c r="C15" s="144">
        <v>0</v>
      </c>
      <c r="D15" s="144">
        <v>7.6999999999999999E-2</v>
      </c>
      <c r="E15" s="144">
        <v>7.6999999999999999E-2</v>
      </c>
      <c r="F15" s="144">
        <v>7.6999999999999999E-2</v>
      </c>
      <c r="G15" s="144">
        <v>7.6999999999999999E-2</v>
      </c>
      <c r="H15" s="144">
        <v>7.6999999999999999E-2</v>
      </c>
      <c r="I15" s="144">
        <v>0</v>
      </c>
      <c r="J15" s="144">
        <v>0</v>
      </c>
      <c r="K15" s="144">
        <v>0</v>
      </c>
      <c r="L15" s="144">
        <v>0</v>
      </c>
      <c r="M15" s="144">
        <v>-0.4</v>
      </c>
      <c r="O15" s="67"/>
      <c r="P15" s="74"/>
    </row>
    <row r="16" spans="1:16" ht="29" x14ac:dyDescent="0.35">
      <c r="A16" s="3" t="s">
        <v>9</v>
      </c>
      <c r="B16" s="144">
        <v>1.4</v>
      </c>
      <c r="C16" s="144">
        <v>0.85</v>
      </c>
      <c r="D16" s="144">
        <v>0</v>
      </c>
      <c r="E16" s="144">
        <v>0</v>
      </c>
      <c r="F16" s="144">
        <v>0</v>
      </c>
      <c r="G16" s="144">
        <v>0</v>
      </c>
      <c r="H16" s="144">
        <v>0</v>
      </c>
      <c r="I16" s="144">
        <v>0</v>
      </c>
      <c r="J16" s="144">
        <v>0</v>
      </c>
      <c r="K16" s="144">
        <v>0</v>
      </c>
      <c r="L16" s="144">
        <v>0</v>
      </c>
      <c r="M16" s="144">
        <v>2.25</v>
      </c>
    </row>
    <row r="17" spans="1:13" x14ac:dyDescent="0.35">
      <c r="A17" s="3" t="s">
        <v>10</v>
      </c>
      <c r="B17" s="143">
        <f>SUM(B18:B20)</f>
        <v>0</v>
      </c>
      <c r="C17" s="143">
        <v>0</v>
      </c>
      <c r="D17" s="143">
        <v>0</v>
      </c>
      <c r="E17" s="143">
        <v>0</v>
      </c>
      <c r="F17" s="143">
        <v>0</v>
      </c>
      <c r="G17" s="143">
        <v>0</v>
      </c>
      <c r="H17" s="143">
        <v>0</v>
      </c>
      <c r="I17" s="143">
        <v>0</v>
      </c>
      <c r="J17" s="143">
        <v>0</v>
      </c>
      <c r="K17" s="143">
        <v>0</v>
      </c>
      <c r="L17" s="143">
        <v>0</v>
      </c>
      <c r="M17" s="143">
        <f t="shared" ref="M17:M20" si="0">SUM(B17:L17)</f>
        <v>0</v>
      </c>
    </row>
    <row r="18" spans="1:13" x14ac:dyDescent="0.35">
      <c r="A18" s="5" t="s">
        <v>5</v>
      </c>
      <c r="B18" s="143">
        <v>0</v>
      </c>
      <c r="C18" s="143">
        <v>0</v>
      </c>
      <c r="D18" s="143">
        <v>0</v>
      </c>
      <c r="E18" s="143">
        <v>0</v>
      </c>
      <c r="F18" s="143">
        <v>0</v>
      </c>
      <c r="G18" s="143">
        <v>0</v>
      </c>
      <c r="H18" s="143">
        <v>0</v>
      </c>
      <c r="I18" s="143">
        <v>0</v>
      </c>
      <c r="J18" s="143">
        <v>0</v>
      </c>
      <c r="K18" s="143">
        <v>0</v>
      </c>
      <c r="L18" s="143">
        <v>0</v>
      </c>
      <c r="M18" s="143">
        <f t="shared" si="0"/>
        <v>0</v>
      </c>
    </row>
    <row r="19" spans="1:13" x14ac:dyDescent="0.35">
      <c r="A19" s="5" t="s">
        <v>6</v>
      </c>
      <c r="B19" s="143">
        <v>0</v>
      </c>
      <c r="C19" s="143">
        <v>0</v>
      </c>
      <c r="D19" s="143">
        <v>0</v>
      </c>
      <c r="E19" s="143">
        <v>0</v>
      </c>
      <c r="F19" s="143">
        <v>0</v>
      </c>
      <c r="G19" s="143">
        <v>0</v>
      </c>
      <c r="H19" s="143">
        <v>0</v>
      </c>
      <c r="I19" s="143">
        <v>0</v>
      </c>
      <c r="J19" s="143">
        <v>0</v>
      </c>
      <c r="K19" s="143">
        <v>0</v>
      </c>
      <c r="L19" s="143">
        <v>0</v>
      </c>
      <c r="M19" s="143">
        <f t="shared" si="0"/>
        <v>0</v>
      </c>
    </row>
    <row r="20" spans="1:13" x14ac:dyDescent="0.35">
      <c r="A20" s="5" t="s">
        <v>7</v>
      </c>
      <c r="B20" s="143">
        <v>0</v>
      </c>
      <c r="C20" s="143">
        <v>0</v>
      </c>
      <c r="D20" s="143">
        <v>0</v>
      </c>
      <c r="E20" s="143">
        <v>0</v>
      </c>
      <c r="F20" s="143">
        <v>0</v>
      </c>
      <c r="G20" s="143">
        <v>0</v>
      </c>
      <c r="H20" s="143">
        <v>0</v>
      </c>
      <c r="I20" s="143">
        <v>0</v>
      </c>
      <c r="J20" s="143">
        <v>0</v>
      </c>
      <c r="K20" s="143">
        <v>0</v>
      </c>
      <c r="L20" s="143">
        <v>0</v>
      </c>
      <c r="M20" s="143">
        <f t="shared" si="0"/>
        <v>0</v>
      </c>
    </row>
    <row r="21" spans="1:13" ht="51.75" customHeight="1" x14ac:dyDescent="0.35">
      <c r="A21" s="5" t="s">
        <v>12</v>
      </c>
      <c r="B21" s="290" t="s">
        <v>479</v>
      </c>
      <c r="C21" s="290"/>
      <c r="D21" s="290"/>
      <c r="E21" s="290"/>
      <c r="F21" s="290"/>
      <c r="G21" s="290"/>
      <c r="H21" s="290"/>
      <c r="I21" s="290"/>
      <c r="J21" s="290"/>
      <c r="K21" s="290"/>
      <c r="L21" s="290"/>
      <c r="M21" s="290"/>
    </row>
    <row r="22" spans="1:13" ht="43.5" x14ac:dyDescent="0.35">
      <c r="A22" s="5" t="s">
        <v>13</v>
      </c>
      <c r="B22" s="290" t="s">
        <v>480</v>
      </c>
      <c r="C22" s="290"/>
      <c r="D22" s="290"/>
      <c r="E22" s="290"/>
      <c r="F22" s="290"/>
      <c r="G22" s="290"/>
      <c r="H22" s="290"/>
      <c r="I22" s="290"/>
      <c r="J22" s="290"/>
      <c r="K22" s="290"/>
      <c r="L22" s="290"/>
      <c r="M22" s="290"/>
    </row>
    <row r="25" spans="1:13" x14ac:dyDescent="0.35">
      <c r="A25" s="289" t="s">
        <v>14</v>
      </c>
      <c r="B25" s="289"/>
      <c r="C25" s="289"/>
      <c r="D25" s="289"/>
      <c r="E25" s="289"/>
      <c r="F25" s="289"/>
      <c r="G25" s="289"/>
      <c r="H25" s="289"/>
      <c r="I25" s="289"/>
      <c r="J25" s="289"/>
    </row>
    <row r="26" spans="1:13" x14ac:dyDescent="0.35">
      <c r="A26" s="291" t="s">
        <v>15</v>
      </c>
      <c r="B26" s="291"/>
      <c r="C26" s="291"/>
      <c r="D26" s="291"/>
      <c r="E26" s="291"/>
      <c r="F26" s="291"/>
      <c r="G26" s="291"/>
      <c r="H26" s="291"/>
      <c r="I26" s="291"/>
      <c r="J26" s="291"/>
    </row>
    <row r="27" spans="1:13" x14ac:dyDescent="0.35">
      <c r="A27" s="290" t="s">
        <v>16</v>
      </c>
      <c r="B27" s="290"/>
      <c r="C27" s="6">
        <v>0</v>
      </c>
      <c r="D27" s="5">
        <v>1</v>
      </c>
      <c r="E27" s="5">
        <v>2</v>
      </c>
      <c r="F27" s="5">
        <v>3</v>
      </c>
      <c r="G27" s="5">
        <v>5</v>
      </c>
      <c r="H27" s="5">
        <v>10</v>
      </c>
      <c r="I27" s="292" t="s">
        <v>3</v>
      </c>
      <c r="J27" s="292"/>
    </row>
    <row r="28" spans="1:13" ht="43.5" x14ac:dyDescent="0.35">
      <c r="A28" s="142" t="s">
        <v>17</v>
      </c>
      <c r="B28" s="5" t="s">
        <v>20</v>
      </c>
      <c r="C28" s="142"/>
      <c r="D28" s="142"/>
      <c r="E28" s="142"/>
      <c r="F28" s="142"/>
      <c r="G28" s="142"/>
      <c r="H28" s="142"/>
      <c r="I28" s="290"/>
      <c r="J28" s="290"/>
    </row>
    <row r="29" spans="1:13" ht="87" x14ac:dyDescent="0.35">
      <c r="A29" s="142" t="s">
        <v>18</v>
      </c>
      <c r="B29" s="5" t="s">
        <v>21</v>
      </c>
      <c r="C29" s="142"/>
      <c r="D29" s="142"/>
      <c r="E29" s="142"/>
      <c r="F29" s="142"/>
      <c r="G29" s="142"/>
      <c r="H29" s="142"/>
      <c r="I29" s="294"/>
      <c r="J29" s="296"/>
    </row>
    <row r="30" spans="1:13" ht="87" x14ac:dyDescent="0.35">
      <c r="A30" s="142" t="s">
        <v>19</v>
      </c>
      <c r="B30" s="7" t="s">
        <v>22</v>
      </c>
      <c r="C30" s="142"/>
      <c r="D30" s="142"/>
      <c r="E30" s="142"/>
      <c r="F30" s="142"/>
      <c r="G30" s="142"/>
      <c r="H30" s="142"/>
      <c r="I30" s="290"/>
      <c r="J30" s="290"/>
    </row>
    <row r="31" spans="1:13" ht="29" x14ac:dyDescent="0.35">
      <c r="A31" s="8"/>
      <c r="B31" s="5" t="s">
        <v>23</v>
      </c>
      <c r="C31" s="142"/>
      <c r="D31" s="142"/>
      <c r="E31" s="142"/>
      <c r="F31" s="142"/>
      <c r="G31" s="142"/>
      <c r="H31" s="142"/>
      <c r="I31" s="290"/>
      <c r="J31" s="290"/>
    </row>
    <row r="32" spans="1:13" ht="43.5" x14ac:dyDescent="0.35">
      <c r="A32" s="290" t="s">
        <v>24</v>
      </c>
      <c r="B32" s="5" t="s">
        <v>20</v>
      </c>
      <c r="C32" s="290" t="s">
        <v>481</v>
      </c>
      <c r="D32" s="290"/>
      <c r="E32" s="290"/>
      <c r="F32" s="290"/>
      <c r="G32" s="290"/>
      <c r="H32" s="290"/>
      <c r="I32" s="290"/>
      <c r="J32" s="290"/>
    </row>
    <row r="33" spans="1:10" ht="87" x14ac:dyDescent="0.35">
      <c r="A33" s="290"/>
      <c r="B33" s="5" t="s">
        <v>21</v>
      </c>
      <c r="C33" s="290" t="s">
        <v>482</v>
      </c>
      <c r="D33" s="290"/>
      <c r="E33" s="290"/>
      <c r="F33" s="290"/>
      <c r="G33" s="290"/>
      <c r="H33" s="290"/>
      <c r="I33" s="290"/>
      <c r="J33" s="290"/>
    </row>
    <row r="34" spans="1:10" ht="126.75" customHeight="1" x14ac:dyDescent="0.35">
      <c r="A34" s="290"/>
      <c r="B34" s="7" t="s">
        <v>25</v>
      </c>
      <c r="C34" s="290" t="s">
        <v>483</v>
      </c>
      <c r="D34" s="290"/>
      <c r="E34" s="290"/>
      <c r="F34" s="290"/>
      <c r="G34" s="290"/>
      <c r="H34" s="290"/>
      <c r="I34" s="290"/>
      <c r="J34" s="290"/>
    </row>
    <row r="35" spans="1:10" ht="29" x14ac:dyDescent="0.35">
      <c r="A35" s="290"/>
      <c r="B35" s="5" t="s">
        <v>23</v>
      </c>
      <c r="C35" s="142"/>
      <c r="D35" s="142"/>
      <c r="E35" s="142"/>
      <c r="F35" s="142"/>
      <c r="G35" s="142"/>
      <c r="H35" s="142"/>
      <c r="I35" s="290"/>
      <c r="J35" s="290"/>
    </row>
    <row r="36" spans="1:10" ht="87" x14ac:dyDescent="0.35">
      <c r="A36" s="290" t="s">
        <v>26</v>
      </c>
      <c r="B36" s="5" t="s">
        <v>22</v>
      </c>
      <c r="C36" s="294"/>
      <c r="D36" s="295"/>
      <c r="E36" s="295"/>
      <c r="F36" s="295"/>
      <c r="G36" s="295"/>
      <c r="H36" s="295"/>
      <c r="I36" s="295"/>
      <c r="J36" s="296"/>
    </row>
    <row r="37" spans="1:10" ht="29" x14ac:dyDescent="0.35">
      <c r="A37" s="290"/>
      <c r="B37" s="5" t="s">
        <v>23</v>
      </c>
      <c r="C37" s="142"/>
      <c r="D37" s="142"/>
      <c r="E37" s="142"/>
      <c r="F37" s="142"/>
      <c r="G37" s="142"/>
      <c r="H37" s="142"/>
      <c r="I37" s="290"/>
      <c r="J37" s="290"/>
    </row>
    <row r="38" spans="1:10" ht="43.5" x14ac:dyDescent="0.35">
      <c r="A38" s="142" t="s">
        <v>13</v>
      </c>
      <c r="B38" s="294"/>
      <c r="C38" s="295"/>
      <c r="D38" s="295"/>
      <c r="E38" s="295"/>
      <c r="F38" s="295"/>
      <c r="G38" s="295"/>
      <c r="H38" s="295"/>
      <c r="I38" s="295"/>
      <c r="J38" s="296"/>
    </row>
  </sheetData>
  <mergeCells count="22">
    <mergeCell ref="I30:J30"/>
    <mergeCell ref="A1:M1"/>
    <mergeCell ref="A2:A3"/>
    <mergeCell ref="B2:M2"/>
    <mergeCell ref="B21:M21"/>
    <mergeCell ref="B22:M22"/>
    <mergeCell ref="A25:J25"/>
    <mergeCell ref="A26:J26"/>
    <mergeCell ref="A27:B27"/>
    <mergeCell ref="I27:J27"/>
    <mergeCell ref="I28:J28"/>
    <mergeCell ref="I29:J29"/>
    <mergeCell ref="A36:A37"/>
    <mergeCell ref="C36:J36"/>
    <mergeCell ref="I37:J37"/>
    <mergeCell ref="B38:J38"/>
    <mergeCell ref="I31:J31"/>
    <mergeCell ref="A32:A35"/>
    <mergeCell ref="C32:J32"/>
    <mergeCell ref="C33:J33"/>
    <mergeCell ref="C34:J34"/>
    <mergeCell ref="I35:J35"/>
  </mergeCells>
  <pageMargins left="0.7" right="0.7" top="0.75" bottom="0.75" header="0.3" footer="0.3"/>
  <pageSetup paperSize="9" orientation="portrait"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topLeftCell="A4" workbookViewId="0">
      <selection activeCell="B21" sqref="B21:M21"/>
    </sheetView>
  </sheetViews>
  <sheetFormatPr defaultRowHeight="14.5" x14ac:dyDescent="0.35"/>
  <cols>
    <col min="1" max="1" width="33.7265625" customWidth="1"/>
  </cols>
  <sheetData>
    <row r="1" spans="1:16" x14ac:dyDescent="0.35">
      <c r="A1" s="289"/>
      <c r="B1" s="289"/>
      <c r="C1" s="289"/>
      <c r="D1" s="289"/>
      <c r="E1" s="289"/>
      <c r="F1" s="289"/>
      <c r="G1" s="289"/>
      <c r="H1" s="289"/>
      <c r="I1" s="289"/>
      <c r="J1" s="289"/>
      <c r="K1" s="289"/>
      <c r="L1" s="289"/>
      <c r="M1" s="289"/>
    </row>
    <row r="2" spans="1:16" x14ac:dyDescent="0.35">
      <c r="A2" s="290" t="s">
        <v>1</v>
      </c>
      <c r="B2" s="291" t="s">
        <v>2</v>
      </c>
      <c r="C2" s="291"/>
      <c r="D2" s="291"/>
      <c r="E2" s="291"/>
      <c r="F2" s="291"/>
      <c r="G2" s="291"/>
      <c r="H2" s="291"/>
      <c r="I2" s="291"/>
      <c r="J2" s="291"/>
      <c r="K2" s="291"/>
      <c r="L2" s="291"/>
      <c r="M2" s="291"/>
    </row>
    <row r="3" spans="1:16" ht="29" x14ac:dyDescent="0.35">
      <c r="A3" s="290"/>
      <c r="B3" s="1">
        <v>0</v>
      </c>
      <c r="C3" s="1">
        <v>1</v>
      </c>
      <c r="D3" s="1">
        <v>2</v>
      </c>
      <c r="E3" s="1">
        <v>3</v>
      </c>
      <c r="F3" s="1">
        <v>4</v>
      </c>
      <c r="G3" s="1">
        <v>5</v>
      </c>
      <c r="H3" s="1">
        <v>6</v>
      </c>
      <c r="I3" s="1">
        <v>7</v>
      </c>
      <c r="J3" s="1">
        <v>8</v>
      </c>
      <c r="K3" s="1">
        <v>9</v>
      </c>
      <c r="L3" s="1">
        <v>10</v>
      </c>
      <c r="M3" s="2" t="s">
        <v>3</v>
      </c>
    </row>
    <row r="4" spans="1:16" x14ac:dyDescent="0.35">
      <c r="A4" s="3" t="s">
        <v>4</v>
      </c>
      <c r="B4" s="143">
        <f>SUM(B5:B7)</f>
        <v>0</v>
      </c>
      <c r="C4" s="143">
        <f t="shared" ref="C4:L4" si="0">SUM(C5:C7)</f>
        <v>0</v>
      </c>
      <c r="D4" s="143">
        <f t="shared" si="0"/>
        <v>0</v>
      </c>
      <c r="E4" s="143">
        <f t="shared" si="0"/>
        <v>0</v>
      </c>
      <c r="F4" s="143">
        <f t="shared" si="0"/>
        <v>0</v>
      </c>
      <c r="G4" s="143">
        <f t="shared" si="0"/>
        <v>0</v>
      </c>
      <c r="H4" s="143">
        <f t="shared" si="0"/>
        <v>0</v>
      </c>
      <c r="I4" s="143">
        <f t="shared" si="0"/>
        <v>0</v>
      </c>
      <c r="J4" s="143">
        <f t="shared" si="0"/>
        <v>0</v>
      </c>
      <c r="K4" s="143">
        <f t="shared" si="0"/>
        <v>0</v>
      </c>
      <c r="L4" s="143">
        <f t="shared" si="0"/>
        <v>0</v>
      </c>
      <c r="M4" s="143">
        <f>SUM(B4:L4)</f>
        <v>0</v>
      </c>
    </row>
    <row r="5" spans="1:16" x14ac:dyDescent="0.35">
      <c r="A5" s="5" t="s">
        <v>5</v>
      </c>
      <c r="B5" s="143">
        <v>0</v>
      </c>
      <c r="C5" s="143">
        <v>0</v>
      </c>
      <c r="D5" s="143">
        <v>0</v>
      </c>
      <c r="E5" s="143">
        <v>0</v>
      </c>
      <c r="F5" s="143">
        <v>0</v>
      </c>
      <c r="G5" s="143">
        <v>0</v>
      </c>
      <c r="H5" s="143">
        <v>0</v>
      </c>
      <c r="I5" s="143">
        <v>0</v>
      </c>
      <c r="J5" s="143">
        <v>0</v>
      </c>
      <c r="K5" s="143">
        <v>0</v>
      </c>
      <c r="L5" s="143">
        <v>0</v>
      </c>
      <c r="M5" s="143">
        <f t="shared" ref="M5:M20" si="1">SUM(B5:L5)</f>
        <v>0</v>
      </c>
    </row>
    <row r="6" spans="1:16" x14ac:dyDescent="0.35">
      <c r="A6" s="5" t="s">
        <v>6</v>
      </c>
      <c r="B6" s="143">
        <v>0</v>
      </c>
      <c r="C6" s="143">
        <v>0</v>
      </c>
      <c r="D6" s="143">
        <v>0</v>
      </c>
      <c r="E6" s="143">
        <v>0</v>
      </c>
      <c r="F6" s="143">
        <v>0</v>
      </c>
      <c r="G6" s="143">
        <v>0</v>
      </c>
      <c r="H6" s="143">
        <v>0</v>
      </c>
      <c r="I6" s="143">
        <v>0</v>
      </c>
      <c r="J6" s="143">
        <v>0</v>
      </c>
      <c r="K6" s="143">
        <v>0</v>
      </c>
      <c r="L6" s="143">
        <v>0</v>
      </c>
      <c r="M6" s="143">
        <f t="shared" si="1"/>
        <v>0</v>
      </c>
    </row>
    <row r="7" spans="1:16" x14ac:dyDescent="0.35">
      <c r="A7" s="5" t="s">
        <v>7</v>
      </c>
      <c r="B7" s="143">
        <v>0</v>
      </c>
      <c r="C7" s="143">
        <v>0</v>
      </c>
      <c r="D7" s="143">
        <v>0</v>
      </c>
      <c r="E7" s="143">
        <v>0</v>
      </c>
      <c r="F7" s="143">
        <v>0</v>
      </c>
      <c r="G7" s="143">
        <v>0</v>
      </c>
      <c r="H7" s="143">
        <v>0</v>
      </c>
      <c r="I7" s="143">
        <v>0</v>
      </c>
      <c r="J7" s="143">
        <v>0</v>
      </c>
      <c r="K7" s="143">
        <v>0</v>
      </c>
      <c r="L7" s="143">
        <v>0</v>
      </c>
      <c r="M7" s="143">
        <f t="shared" si="1"/>
        <v>0</v>
      </c>
    </row>
    <row r="8" spans="1:16" x14ac:dyDescent="0.35">
      <c r="A8" s="3" t="s">
        <v>8</v>
      </c>
      <c r="B8" s="144">
        <v>0.80600000000000005</v>
      </c>
      <c r="C8" s="144">
        <v>0.63</v>
      </c>
      <c r="D8" s="144">
        <v>0.91</v>
      </c>
      <c r="E8" s="144">
        <v>0.17799999999999999</v>
      </c>
      <c r="F8" s="144">
        <v>0.17799999999999999</v>
      </c>
      <c r="G8" s="144">
        <v>0.17899999999999999</v>
      </c>
      <c r="H8" s="144">
        <v>0.17799999999999999</v>
      </c>
      <c r="I8" s="144">
        <v>0.17799999999999999</v>
      </c>
      <c r="J8" s="144">
        <v>0.17899999999999999</v>
      </c>
      <c r="K8" s="144">
        <v>0.17799999999999999</v>
      </c>
      <c r="L8" s="144">
        <v>0</v>
      </c>
      <c r="M8" s="144">
        <v>3.5939999999999999</v>
      </c>
    </row>
    <row r="9" spans="1:16" x14ac:dyDescent="0.35">
      <c r="A9" s="5" t="s">
        <v>5</v>
      </c>
      <c r="B9" s="144">
        <v>0.80600000000000005</v>
      </c>
      <c r="C9" s="144">
        <v>0.63</v>
      </c>
      <c r="D9" s="144">
        <v>0.91</v>
      </c>
      <c r="E9" s="144">
        <v>0</v>
      </c>
      <c r="F9" s="144">
        <v>0</v>
      </c>
      <c r="G9" s="144">
        <v>0</v>
      </c>
      <c r="H9" s="144">
        <v>0</v>
      </c>
      <c r="I9" s="144">
        <v>0</v>
      </c>
      <c r="J9" s="144">
        <v>0</v>
      </c>
      <c r="K9" s="144">
        <v>0</v>
      </c>
      <c r="L9" s="144">
        <v>0</v>
      </c>
      <c r="M9" s="144">
        <v>2.3460000000000001</v>
      </c>
    </row>
    <row r="10" spans="1:16" x14ac:dyDescent="0.35">
      <c r="A10" s="5" t="s">
        <v>6</v>
      </c>
      <c r="B10" s="144">
        <v>0</v>
      </c>
      <c r="C10" s="144">
        <v>0</v>
      </c>
      <c r="D10" s="144">
        <v>0</v>
      </c>
      <c r="E10" s="144">
        <v>0</v>
      </c>
      <c r="F10" s="144">
        <v>0</v>
      </c>
      <c r="G10" s="144">
        <v>0</v>
      </c>
      <c r="H10" s="144">
        <v>0</v>
      </c>
      <c r="I10" s="144">
        <v>0</v>
      </c>
      <c r="J10" s="144">
        <v>0</v>
      </c>
      <c r="K10" s="144">
        <v>0</v>
      </c>
      <c r="L10" s="144">
        <v>0</v>
      </c>
      <c r="M10" s="144">
        <v>0</v>
      </c>
    </row>
    <row r="11" spans="1:16" x14ac:dyDescent="0.35">
      <c r="A11" s="5" t="s">
        <v>7</v>
      </c>
      <c r="B11" s="144">
        <v>0</v>
      </c>
      <c r="C11" s="144">
        <v>0</v>
      </c>
      <c r="D11" s="144">
        <v>0</v>
      </c>
      <c r="E11" s="144">
        <v>0.17799999999999999</v>
      </c>
      <c r="F11" s="144">
        <v>0.17799999999999999</v>
      </c>
      <c r="G11" s="144">
        <v>0.17899999999999999</v>
      </c>
      <c r="H11" s="144">
        <v>0.17799999999999999</v>
      </c>
      <c r="I11" s="144">
        <v>0.17799999999999999</v>
      </c>
      <c r="J11" s="144">
        <v>0.17899999999999999</v>
      </c>
      <c r="K11" s="144">
        <v>0.17799999999999999</v>
      </c>
      <c r="L11" s="144">
        <v>0</v>
      </c>
      <c r="M11" s="144">
        <v>1.248</v>
      </c>
    </row>
    <row r="12" spans="1:16" x14ac:dyDescent="0.35">
      <c r="A12" s="3" t="s">
        <v>11</v>
      </c>
      <c r="B12" s="144">
        <v>-0.80600000000000005</v>
      </c>
      <c r="C12" s="144">
        <v>-0.63</v>
      </c>
      <c r="D12" s="144">
        <v>-0.91</v>
      </c>
      <c r="E12" s="144">
        <v>-0.17799999999999999</v>
      </c>
      <c r="F12" s="144">
        <v>-0.17799999999999999</v>
      </c>
      <c r="G12" s="144">
        <v>-0.17899999999999999</v>
      </c>
      <c r="H12" s="144">
        <v>-0.17799999999999999</v>
      </c>
      <c r="I12" s="144">
        <v>-0.17799999999999999</v>
      </c>
      <c r="J12" s="144">
        <v>-0.17899999999999999</v>
      </c>
      <c r="K12" s="144">
        <v>-0.17799999999999999</v>
      </c>
      <c r="L12" s="144">
        <v>0</v>
      </c>
      <c r="M12" s="144">
        <v>-3.5939999999999999</v>
      </c>
    </row>
    <row r="13" spans="1:16" ht="15" thickBot="1" x14ac:dyDescent="0.4">
      <c r="A13" s="5" t="s">
        <v>5</v>
      </c>
      <c r="B13" s="144">
        <v>-0.80600000000000005</v>
      </c>
      <c r="C13" s="144">
        <v>-0.63</v>
      </c>
      <c r="D13" s="144">
        <v>-0.91</v>
      </c>
      <c r="E13" s="144">
        <v>0</v>
      </c>
      <c r="F13" s="144">
        <v>0</v>
      </c>
      <c r="G13" s="144">
        <v>0</v>
      </c>
      <c r="H13" s="144">
        <v>0</v>
      </c>
      <c r="I13" s="144">
        <v>0</v>
      </c>
      <c r="J13" s="144">
        <v>0</v>
      </c>
      <c r="K13" s="144">
        <v>0</v>
      </c>
      <c r="L13" s="144">
        <v>0</v>
      </c>
      <c r="M13" s="144">
        <v>-2.3460000000000001</v>
      </c>
    </row>
    <row r="14" spans="1:16" ht="15" thickBot="1" x14ac:dyDescent="0.4">
      <c r="A14" s="5" t="s">
        <v>6</v>
      </c>
      <c r="B14" s="144">
        <v>0</v>
      </c>
      <c r="C14" s="144">
        <v>0</v>
      </c>
      <c r="D14" s="144">
        <v>0</v>
      </c>
      <c r="E14" s="144">
        <v>0</v>
      </c>
      <c r="F14" s="144">
        <v>0</v>
      </c>
      <c r="G14" s="144">
        <v>0</v>
      </c>
      <c r="H14" s="144">
        <v>0</v>
      </c>
      <c r="I14" s="144">
        <v>0</v>
      </c>
      <c r="J14" s="144">
        <v>0</v>
      </c>
      <c r="K14" s="144">
        <v>0</v>
      </c>
      <c r="L14" s="144">
        <v>0</v>
      </c>
      <c r="M14" s="144">
        <v>0</v>
      </c>
      <c r="O14" s="67"/>
      <c r="P14" s="74"/>
    </row>
    <row r="15" spans="1:16" ht="15" thickBot="1" x14ac:dyDescent="0.4">
      <c r="A15" s="5" t="s">
        <v>7</v>
      </c>
      <c r="B15" s="144">
        <v>0</v>
      </c>
      <c r="C15" s="144">
        <v>0</v>
      </c>
      <c r="D15" s="144">
        <v>0</v>
      </c>
      <c r="E15" s="144">
        <v>-0.17799999999999999</v>
      </c>
      <c r="F15" s="144">
        <v>-0.17799999999999999</v>
      </c>
      <c r="G15" s="144">
        <v>-0.17899999999999999</v>
      </c>
      <c r="H15" s="144">
        <v>-0.17799999999999999</v>
      </c>
      <c r="I15" s="144">
        <v>-0.17799999999999999</v>
      </c>
      <c r="J15" s="144">
        <v>-0.17899999999999999</v>
      </c>
      <c r="K15" s="144">
        <v>-0.17979999999999999</v>
      </c>
      <c r="L15" s="144">
        <v>0</v>
      </c>
      <c r="M15" s="144">
        <v>-1.248</v>
      </c>
      <c r="O15" s="67"/>
      <c r="P15" s="74"/>
    </row>
    <row r="16" spans="1:16" ht="29" x14ac:dyDescent="0.35">
      <c r="A16" s="3" t="s">
        <v>9</v>
      </c>
      <c r="B16" s="144">
        <v>4.4379999999999997</v>
      </c>
      <c r="C16" s="144">
        <v>3.4689999999999999</v>
      </c>
      <c r="D16" s="144">
        <v>5.0090000000000003</v>
      </c>
      <c r="E16" s="144">
        <v>0</v>
      </c>
      <c r="F16" s="144">
        <v>0</v>
      </c>
      <c r="G16" s="144">
        <v>0</v>
      </c>
      <c r="H16" s="144">
        <v>0</v>
      </c>
      <c r="I16" s="144">
        <v>0</v>
      </c>
      <c r="J16" s="144">
        <v>0</v>
      </c>
      <c r="K16" s="144">
        <v>0</v>
      </c>
      <c r="L16" s="144">
        <v>0</v>
      </c>
      <c r="M16" s="144">
        <v>12.916</v>
      </c>
    </row>
    <row r="17" spans="1:13" x14ac:dyDescent="0.35">
      <c r="A17" s="3" t="s">
        <v>10</v>
      </c>
      <c r="B17" s="143">
        <f>SUM(B18:B20)</f>
        <v>0</v>
      </c>
      <c r="C17" s="143">
        <v>0</v>
      </c>
      <c r="D17" s="143">
        <v>0</v>
      </c>
      <c r="E17" s="143">
        <v>0</v>
      </c>
      <c r="F17" s="143">
        <v>0</v>
      </c>
      <c r="G17" s="143">
        <v>0</v>
      </c>
      <c r="H17" s="143">
        <v>0</v>
      </c>
      <c r="I17" s="143">
        <v>0</v>
      </c>
      <c r="J17" s="143">
        <v>0</v>
      </c>
      <c r="K17" s="143">
        <v>0</v>
      </c>
      <c r="L17" s="143">
        <v>0</v>
      </c>
      <c r="M17" s="143">
        <f t="shared" si="1"/>
        <v>0</v>
      </c>
    </row>
    <row r="18" spans="1:13" x14ac:dyDescent="0.35">
      <c r="A18" s="5" t="s">
        <v>5</v>
      </c>
      <c r="B18" s="143">
        <v>0</v>
      </c>
      <c r="C18" s="143">
        <v>0</v>
      </c>
      <c r="D18" s="143">
        <v>0</v>
      </c>
      <c r="E18" s="143">
        <v>0</v>
      </c>
      <c r="F18" s="143">
        <v>0</v>
      </c>
      <c r="G18" s="143">
        <v>0</v>
      </c>
      <c r="H18" s="143">
        <v>0</v>
      </c>
      <c r="I18" s="143">
        <v>0</v>
      </c>
      <c r="J18" s="143">
        <v>0</v>
      </c>
      <c r="K18" s="143">
        <v>0</v>
      </c>
      <c r="L18" s="143">
        <v>0</v>
      </c>
      <c r="M18" s="143">
        <f t="shared" si="1"/>
        <v>0</v>
      </c>
    </row>
    <row r="19" spans="1:13" x14ac:dyDescent="0.35">
      <c r="A19" s="5" t="s">
        <v>6</v>
      </c>
      <c r="B19" s="143">
        <v>0</v>
      </c>
      <c r="C19" s="143">
        <v>0</v>
      </c>
      <c r="D19" s="143">
        <v>0</v>
      </c>
      <c r="E19" s="143">
        <v>0</v>
      </c>
      <c r="F19" s="143">
        <v>0</v>
      </c>
      <c r="G19" s="143">
        <v>0</v>
      </c>
      <c r="H19" s="143">
        <v>0</v>
      </c>
      <c r="I19" s="143">
        <v>0</v>
      </c>
      <c r="J19" s="143">
        <v>0</v>
      </c>
      <c r="K19" s="143">
        <v>0</v>
      </c>
      <c r="L19" s="143">
        <v>0</v>
      </c>
      <c r="M19" s="143">
        <f t="shared" si="1"/>
        <v>0</v>
      </c>
    </row>
    <row r="20" spans="1:13" x14ac:dyDescent="0.35">
      <c r="A20" s="5" t="s">
        <v>7</v>
      </c>
      <c r="B20" s="143">
        <v>0</v>
      </c>
      <c r="C20" s="143">
        <v>0</v>
      </c>
      <c r="D20" s="143">
        <v>0</v>
      </c>
      <c r="E20" s="143">
        <v>0</v>
      </c>
      <c r="F20" s="143">
        <v>0</v>
      </c>
      <c r="G20" s="143">
        <v>0</v>
      </c>
      <c r="H20" s="143">
        <v>0</v>
      </c>
      <c r="I20" s="143">
        <v>0</v>
      </c>
      <c r="J20" s="143">
        <v>0</v>
      </c>
      <c r="K20" s="143">
        <v>0</v>
      </c>
      <c r="L20" s="143">
        <v>0</v>
      </c>
      <c r="M20" s="143">
        <f t="shared" si="1"/>
        <v>0</v>
      </c>
    </row>
    <row r="21" spans="1:13" ht="111" customHeight="1" x14ac:dyDescent="0.35">
      <c r="A21" s="5" t="s">
        <v>12</v>
      </c>
      <c r="B21" s="290" t="s">
        <v>484</v>
      </c>
      <c r="C21" s="290"/>
      <c r="D21" s="290"/>
      <c r="E21" s="290"/>
      <c r="F21" s="290"/>
      <c r="G21" s="290"/>
      <c r="H21" s="290"/>
      <c r="I21" s="290"/>
      <c r="J21" s="290"/>
      <c r="K21" s="290"/>
      <c r="L21" s="290"/>
      <c r="M21" s="290"/>
    </row>
    <row r="22" spans="1:13" ht="107.25" customHeight="1" x14ac:dyDescent="0.35">
      <c r="A22" s="5" t="s">
        <v>13</v>
      </c>
      <c r="B22" s="290" t="s">
        <v>485</v>
      </c>
      <c r="C22" s="290"/>
      <c r="D22" s="290"/>
      <c r="E22" s="290"/>
      <c r="F22" s="290"/>
      <c r="G22" s="290"/>
      <c r="H22" s="290"/>
      <c r="I22" s="290"/>
      <c r="J22" s="290"/>
      <c r="K22" s="290"/>
      <c r="L22" s="290"/>
      <c r="M22" s="290"/>
    </row>
    <row r="25" spans="1:13" x14ac:dyDescent="0.35">
      <c r="A25" s="289" t="s">
        <v>14</v>
      </c>
      <c r="B25" s="289"/>
      <c r="C25" s="289"/>
      <c r="D25" s="289"/>
      <c r="E25" s="289"/>
      <c r="F25" s="289"/>
      <c r="G25" s="289"/>
      <c r="H25" s="289"/>
      <c r="I25" s="289"/>
      <c r="J25" s="289"/>
    </row>
    <row r="26" spans="1:13" x14ac:dyDescent="0.35">
      <c r="A26" s="291" t="s">
        <v>15</v>
      </c>
      <c r="B26" s="291"/>
      <c r="C26" s="291"/>
      <c r="D26" s="291"/>
      <c r="E26" s="291"/>
      <c r="F26" s="291"/>
      <c r="G26" s="291"/>
      <c r="H26" s="291"/>
      <c r="I26" s="291"/>
      <c r="J26" s="291"/>
    </row>
    <row r="27" spans="1:13" x14ac:dyDescent="0.35">
      <c r="A27" s="290" t="s">
        <v>16</v>
      </c>
      <c r="B27" s="290"/>
      <c r="C27" s="6">
        <v>0</v>
      </c>
      <c r="D27" s="5">
        <v>1</v>
      </c>
      <c r="E27" s="5">
        <v>2</v>
      </c>
      <c r="F27" s="5">
        <v>3</v>
      </c>
      <c r="G27" s="5">
        <v>5</v>
      </c>
      <c r="H27" s="5">
        <v>10</v>
      </c>
      <c r="I27" s="292" t="s">
        <v>3</v>
      </c>
      <c r="J27" s="292"/>
    </row>
    <row r="28" spans="1:13" ht="43.5" x14ac:dyDescent="0.35">
      <c r="A28" s="142" t="s">
        <v>17</v>
      </c>
      <c r="B28" s="5" t="s">
        <v>20</v>
      </c>
      <c r="C28" s="142"/>
      <c r="D28" s="142"/>
      <c r="E28" s="142"/>
      <c r="F28" s="142"/>
      <c r="G28" s="142"/>
      <c r="H28" s="142"/>
      <c r="I28" s="290"/>
      <c r="J28" s="290"/>
    </row>
    <row r="29" spans="1:13" ht="87" x14ac:dyDescent="0.35">
      <c r="A29" s="142" t="s">
        <v>18</v>
      </c>
      <c r="B29" s="5" t="s">
        <v>21</v>
      </c>
      <c r="C29" s="142"/>
      <c r="D29" s="142"/>
      <c r="E29" s="142"/>
      <c r="F29" s="142"/>
      <c r="G29" s="142"/>
      <c r="H29" s="142"/>
      <c r="I29" s="294"/>
      <c r="J29" s="296"/>
    </row>
    <row r="30" spans="1:13" ht="87" x14ac:dyDescent="0.35">
      <c r="A30" s="142" t="s">
        <v>19</v>
      </c>
      <c r="B30" s="7" t="s">
        <v>22</v>
      </c>
      <c r="C30" s="142"/>
      <c r="D30" s="142"/>
      <c r="E30" s="142"/>
      <c r="F30" s="142"/>
      <c r="G30" s="142"/>
      <c r="H30" s="142"/>
      <c r="I30" s="290"/>
      <c r="J30" s="290"/>
    </row>
    <row r="31" spans="1:13" ht="29" x14ac:dyDescent="0.35">
      <c r="A31" s="8"/>
      <c r="B31" s="5" t="s">
        <v>23</v>
      </c>
      <c r="C31" s="142"/>
      <c r="D31" s="142"/>
      <c r="E31" s="142"/>
      <c r="F31" s="142"/>
      <c r="G31" s="142"/>
      <c r="H31" s="142"/>
      <c r="I31" s="290"/>
      <c r="J31" s="290"/>
    </row>
    <row r="32" spans="1:13" ht="155.25" customHeight="1" x14ac:dyDescent="0.35">
      <c r="A32" s="290" t="s">
        <v>24</v>
      </c>
      <c r="B32" s="5" t="s">
        <v>20</v>
      </c>
      <c r="C32" s="290" t="s">
        <v>486</v>
      </c>
      <c r="D32" s="290"/>
      <c r="E32" s="290"/>
      <c r="F32" s="290"/>
      <c r="G32" s="290"/>
      <c r="H32" s="290"/>
      <c r="I32" s="290"/>
      <c r="J32" s="290"/>
    </row>
    <row r="33" spans="1:10" ht="189.75" customHeight="1" x14ac:dyDescent="0.35">
      <c r="A33" s="290"/>
      <c r="B33" s="5" t="s">
        <v>21</v>
      </c>
      <c r="C33" s="290" t="s">
        <v>487</v>
      </c>
      <c r="D33" s="290"/>
      <c r="E33" s="290"/>
      <c r="F33" s="290"/>
      <c r="G33" s="290"/>
      <c r="H33" s="290"/>
      <c r="I33" s="290"/>
      <c r="J33" s="290"/>
    </row>
    <row r="34" spans="1:10" ht="87" x14ac:dyDescent="0.35">
      <c r="A34" s="290"/>
      <c r="B34" s="7" t="s">
        <v>25</v>
      </c>
      <c r="C34" s="290" t="s">
        <v>488</v>
      </c>
      <c r="D34" s="290"/>
      <c r="E34" s="290"/>
      <c r="F34" s="290"/>
      <c r="G34" s="290"/>
      <c r="H34" s="290"/>
      <c r="I34" s="290"/>
      <c r="J34" s="290"/>
    </row>
    <row r="35" spans="1:10" ht="29" x14ac:dyDescent="0.35">
      <c r="A35" s="290"/>
      <c r="B35" s="5" t="s">
        <v>23</v>
      </c>
      <c r="C35" s="142"/>
      <c r="D35" s="142"/>
      <c r="E35" s="142"/>
      <c r="F35" s="142"/>
      <c r="G35" s="142"/>
      <c r="H35" s="142"/>
      <c r="I35" s="290"/>
      <c r="J35" s="290"/>
    </row>
    <row r="36" spans="1:10" ht="87" x14ac:dyDescent="0.35">
      <c r="A36" s="290" t="s">
        <v>26</v>
      </c>
      <c r="B36" s="5" t="s">
        <v>22</v>
      </c>
      <c r="C36" s="294"/>
      <c r="D36" s="295"/>
      <c r="E36" s="295"/>
      <c r="F36" s="295"/>
      <c r="G36" s="295"/>
      <c r="H36" s="295"/>
      <c r="I36" s="295"/>
      <c r="J36" s="296"/>
    </row>
    <row r="37" spans="1:10" ht="29" x14ac:dyDescent="0.35">
      <c r="A37" s="290"/>
      <c r="B37" s="5" t="s">
        <v>23</v>
      </c>
      <c r="C37" s="142"/>
      <c r="D37" s="142"/>
      <c r="E37" s="142"/>
      <c r="F37" s="142"/>
      <c r="G37" s="142"/>
      <c r="H37" s="142"/>
      <c r="I37" s="290"/>
      <c r="J37" s="290"/>
    </row>
    <row r="38" spans="1:10" ht="43.5" x14ac:dyDescent="0.35">
      <c r="A38" s="142" t="s">
        <v>13</v>
      </c>
      <c r="B38" s="294"/>
      <c r="C38" s="295"/>
      <c r="D38" s="295"/>
      <c r="E38" s="295"/>
      <c r="F38" s="295"/>
      <c r="G38" s="295"/>
      <c r="H38" s="295"/>
      <c r="I38" s="295"/>
      <c r="J38" s="296"/>
    </row>
  </sheetData>
  <mergeCells count="22">
    <mergeCell ref="I30:J30"/>
    <mergeCell ref="A1:M1"/>
    <mergeCell ref="A2:A3"/>
    <mergeCell ref="B2:M2"/>
    <mergeCell ref="B21:M21"/>
    <mergeCell ref="B22:M22"/>
    <mergeCell ref="A25:J25"/>
    <mergeCell ref="A26:J26"/>
    <mergeCell ref="A27:B27"/>
    <mergeCell ref="I27:J27"/>
    <mergeCell ref="I28:J28"/>
    <mergeCell ref="I29:J29"/>
    <mergeCell ref="A36:A37"/>
    <mergeCell ref="C36:J36"/>
    <mergeCell ref="I37:J37"/>
    <mergeCell ref="B38:J38"/>
    <mergeCell ref="I31:J31"/>
    <mergeCell ref="A32:A35"/>
    <mergeCell ref="C32:J32"/>
    <mergeCell ref="C33:J33"/>
    <mergeCell ref="C34:J34"/>
    <mergeCell ref="I35:J35"/>
  </mergeCells>
  <pageMargins left="0.7" right="0.7" top="0.75" bottom="0.75" header="0.3" footer="0.3"/>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topLeftCell="A4" workbookViewId="0">
      <selection activeCell="M17" sqref="M17"/>
    </sheetView>
  </sheetViews>
  <sheetFormatPr defaultRowHeight="14.5" x14ac:dyDescent="0.35"/>
  <cols>
    <col min="1" max="1" width="33.7265625" customWidth="1"/>
    <col min="6" max="7" width="10.7265625" bestFit="1" customWidth="1"/>
  </cols>
  <sheetData>
    <row r="1" spans="1:16" x14ac:dyDescent="0.35">
      <c r="A1" s="289"/>
      <c r="B1" s="289"/>
      <c r="C1" s="289"/>
      <c r="D1" s="289"/>
      <c r="E1" s="289"/>
      <c r="F1" s="289"/>
      <c r="G1" s="289"/>
      <c r="H1" s="289"/>
      <c r="I1" s="289"/>
      <c r="J1" s="289"/>
      <c r="K1" s="289"/>
      <c r="L1" s="289"/>
      <c r="M1" s="289"/>
    </row>
    <row r="2" spans="1:16" x14ac:dyDescent="0.35">
      <c r="A2" s="290" t="s">
        <v>1</v>
      </c>
      <c r="B2" s="291" t="s">
        <v>2</v>
      </c>
      <c r="C2" s="291"/>
      <c r="D2" s="291"/>
      <c r="E2" s="291"/>
      <c r="F2" s="291"/>
      <c r="G2" s="291"/>
      <c r="H2" s="291"/>
      <c r="I2" s="291"/>
      <c r="J2" s="291"/>
      <c r="K2" s="291"/>
      <c r="L2" s="291"/>
      <c r="M2" s="291"/>
    </row>
    <row r="3" spans="1:16" ht="29" x14ac:dyDescent="0.35">
      <c r="A3" s="290"/>
      <c r="B3" s="1">
        <v>0</v>
      </c>
      <c r="C3" s="1">
        <v>1</v>
      </c>
      <c r="D3" s="1">
        <v>2</v>
      </c>
      <c r="E3" s="1">
        <v>3</v>
      </c>
      <c r="F3" s="1">
        <v>4</v>
      </c>
      <c r="G3" s="1">
        <v>5</v>
      </c>
      <c r="H3" s="1">
        <v>6</v>
      </c>
      <c r="I3" s="1">
        <v>7</v>
      </c>
      <c r="J3" s="1">
        <v>8</v>
      </c>
      <c r="K3" s="1">
        <v>9</v>
      </c>
      <c r="L3" s="1">
        <v>10</v>
      </c>
      <c r="M3" s="2" t="s">
        <v>3</v>
      </c>
    </row>
    <row r="4" spans="1:16" x14ac:dyDescent="0.35">
      <c r="A4" s="3" t="s">
        <v>4</v>
      </c>
      <c r="B4" s="144">
        <v>0</v>
      </c>
      <c r="C4" s="144">
        <v>0</v>
      </c>
      <c r="D4" s="144">
        <v>0</v>
      </c>
      <c r="E4" s="144">
        <v>0</v>
      </c>
      <c r="F4" s="144">
        <v>0</v>
      </c>
      <c r="G4" s="144">
        <v>0</v>
      </c>
      <c r="H4" s="144">
        <v>0</v>
      </c>
      <c r="I4" s="144">
        <v>0</v>
      </c>
      <c r="J4" s="144">
        <v>0</v>
      </c>
      <c r="K4" s="144">
        <v>0</v>
      </c>
      <c r="L4" s="144">
        <v>0</v>
      </c>
      <c r="M4" s="144">
        <v>0</v>
      </c>
    </row>
    <row r="5" spans="1:16" x14ac:dyDescent="0.35">
      <c r="A5" s="5" t="s">
        <v>5</v>
      </c>
      <c r="B5" s="144">
        <v>0</v>
      </c>
      <c r="C5" s="144">
        <v>0</v>
      </c>
      <c r="D5" s="144">
        <v>0</v>
      </c>
      <c r="E5" s="144">
        <v>0</v>
      </c>
      <c r="F5" s="144">
        <v>0</v>
      </c>
      <c r="G5" s="144">
        <v>0</v>
      </c>
      <c r="H5" s="144">
        <v>0</v>
      </c>
      <c r="I5" s="144">
        <v>0</v>
      </c>
      <c r="J5" s="144">
        <v>0</v>
      </c>
      <c r="K5" s="144">
        <v>0</v>
      </c>
      <c r="L5" s="144">
        <v>0</v>
      </c>
      <c r="M5" s="144">
        <v>0</v>
      </c>
    </row>
    <row r="6" spans="1:16" x14ac:dyDescent="0.35">
      <c r="A6" s="5" t="s">
        <v>6</v>
      </c>
      <c r="B6" s="144">
        <v>0</v>
      </c>
      <c r="C6" s="144">
        <v>0</v>
      </c>
      <c r="D6" s="144">
        <v>0</v>
      </c>
      <c r="E6" s="144">
        <v>0</v>
      </c>
      <c r="F6" s="144">
        <v>0</v>
      </c>
      <c r="G6" s="144">
        <v>0</v>
      </c>
      <c r="H6" s="144">
        <v>0</v>
      </c>
      <c r="I6" s="144">
        <v>0</v>
      </c>
      <c r="J6" s="144">
        <v>0</v>
      </c>
      <c r="K6" s="144">
        <v>0</v>
      </c>
      <c r="L6" s="144">
        <v>0</v>
      </c>
      <c r="M6" s="144">
        <v>0</v>
      </c>
    </row>
    <row r="7" spans="1:16" x14ac:dyDescent="0.35">
      <c r="A7" s="5" t="s">
        <v>7</v>
      </c>
      <c r="B7" s="144">
        <v>0</v>
      </c>
      <c r="C7" s="144">
        <v>0</v>
      </c>
      <c r="D7" s="144">
        <v>0</v>
      </c>
      <c r="E7" s="144">
        <v>0</v>
      </c>
      <c r="F7" s="144">
        <v>0</v>
      </c>
      <c r="G7" s="144">
        <v>0</v>
      </c>
      <c r="H7" s="144">
        <v>0</v>
      </c>
      <c r="I7" s="144">
        <v>0</v>
      </c>
      <c r="J7" s="144">
        <v>0</v>
      </c>
      <c r="K7" s="144">
        <v>0</v>
      </c>
      <c r="L7" s="144">
        <v>0</v>
      </c>
      <c r="M7" s="144">
        <v>0</v>
      </c>
    </row>
    <row r="8" spans="1:16" x14ac:dyDescent="0.35">
      <c r="A8" s="3" t="s">
        <v>8</v>
      </c>
      <c r="B8" s="144">
        <v>0.38</v>
      </c>
      <c r="C8" s="144">
        <v>0.38</v>
      </c>
      <c r="D8" s="144">
        <v>0.03</v>
      </c>
      <c r="E8" s="144">
        <v>0.03</v>
      </c>
      <c r="F8" s="144">
        <v>0.03</v>
      </c>
      <c r="G8" s="144">
        <v>0.03</v>
      </c>
      <c r="H8" s="144">
        <v>0.03</v>
      </c>
      <c r="I8" s="144">
        <v>0.03</v>
      </c>
      <c r="J8" s="144">
        <v>0.03</v>
      </c>
      <c r="K8" s="144">
        <v>0.03</v>
      </c>
      <c r="L8" s="144">
        <v>0.03</v>
      </c>
      <c r="M8" s="144">
        <v>0.97</v>
      </c>
    </row>
    <row r="9" spans="1:16" x14ac:dyDescent="0.35">
      <c r="A9" s="5" t="s">
        <v>5</v>
      </c>
      <c r="B9" s="144">
        <v>0.38</v>
      </c>
      <c r="C9" s="144">
        <v>0.38</v>
      </c>
      <c r="D9" s="144">
        <v>0</v>
      </c>
      <c r="E9" s="144">
        <v>0</v>
      </c>
      <c r="F9" s="144">
        <v>0</v>
      </c>
      <c r="G9" s="144">
        <v>0</v>
      </c>
      <c r="H9" s="144">
        <v>0</v>
      </c>
      <c r="I9" s="144">
        <v>0</v>
      </c>
      <c r="J9" s="144">
        <v>0</v>
      </c>
      <c r="K9" s="144">
        <v>0</v>
      </c>
      <c r="L9" s="144">
        <v>0</v>
      </c>
      <c r="M9" s="144">
        <v>0.76</v>
      </c>
    </row>
    <row r="10" spans="1:16" x14ac:dyDescent="0.35">
      <c r="A10" s="5" t="s">
        <v>6</v>
      </c>
      <c r="B10" s="144">
        <v>0</v>
      </c>
      <c r="C10" s="144">
        <v>0</v>
      </c>
      <c r="D10" s="144">
        <v>0</v>
      </c>
      <c r="E10" s="144">
        <v>0</v>
      </c>
      <c r="F10" s="144">
        <v>0</v>
      </c>
      <c r="G10" s="144">
        <v>0</v>
      </c>
      <c r="H10" s="144">
        <v>0</v>
      </c>
      <c r="I10" s="144">
        <v>0</v>
      </c>
      <c r="J10" s="144">
        <v>0</v>
      </c>
      <c r="K10" s="144">
        <v>0</v>
      </c>
      <c r="L10" s="144">
        <v>0</v>
      </c>
      <c r="M10" s="144">
        <v>0</v>
      </c>
    </row>
    <row r="11" spans="1:16" x14ac:dyDescent="0.35">
      <c r="A11" s="5" t="s">
        <v>7</v>
      </c>
      <c r="B11" s="144">
        <v>0</v>
      </c>
      <c r="C11" s="144">
        <v>0</v>
      </c>
      <c r="D11" s="144">
        <v>0.03</v>
      </c>
      <c r="E11" s="144">
        <v>0.03</v>
      </c>
      <c r="F11" s="144">
        <v>0.03</v>
      </c>
      <c r="G11" s="144">
        <v>0.03</v>
      </c>
      <c r="H11" s="144">
        <v>0.03</v>
      </c>
      <c r="I11" s="144">
        <v>0.03</v>
      </c>
      <c r="J11" s="144">
        <v>0.03</v>
      </c>
      <c r="K11" s="144">
        <v>0.03</v>
      </c>
      <c r="L11" s="144">
        <v>0.03</v>
      </c>
      <c r="M11" s="144">
        <v>0.21</v>
      </c>
    </row>
    <row r="12" spans="1:16" x14ac:dyDescent="0.35">
      <c r="A12" s="3" t="s">
        <v>11</v>
      </c>
      <c r="B12" s="144">
        <v>-0.38</v>
      </c>
      <c r="C12" s="144">
        <v>-0.38</v>
      </c>
      <c r="D12" s="144">
        <v>-0.03</v>
      </c>
      <c r="E12" s="144">
        <v>-0.03</v>
      </c>
      <c r="F12" s="144">
        <v>-0.03</v>
      </c>
      <c r="G12" s="144">
        <v>-0.03</v>
      </c>
      <c r="H12" s="144">
        <v>-0.03</v>
      </c>
      <c r="I12" s="144">
        <v>-0.03</v>
      </c>
      <c r="J12" s="144">
        <v>-0.03</v>
      </c>
      <c r="K12" s="144">
        <v>-0.03</v>
      </c>
      <c r="L12" s="144">
        <v>-0.03</v>
      </c>
      <c r="M12" s="144">
        <v>-0.97</v>
      </c>
    </row>
    <row r="13" spans="1:16" ht="15" thickBot="1" x14ac:dyDescent="0.4">
      <c r="A13" s="5" t="s">
        <v>5</v>
      </c>
      <c r="B13" s="144">
        <v>-0.38</v>
      </c>
      <c r="C13" s="144">
        <v>-0.38</v>
      </c>
      <c r="D13" s="144">
        <v>0</v>
      </c>
      <c r="E13" s="144">
        <v>0</v>
      </c>
      <c r="F13" s="144">
        <v>0</v>
      </c>
      <c r="G13" s="144">
        <v>0</v>
      </c>
      <c r="H13" s="144">
        <v>0</v>
      </c>
      <c r="I13" s="144">
        <v>0</v>
      </c>
      <c r="J13" s="144">
        <v>0</v>
      </c>
      <c r="K13" s="144">
        <v>0</v>
      </c>
      <c r="L13" s="144">
        <v>0</v>
      </c>
      <c r="M13" s="144">
        <v>-0.76</v>
      </c>
    </row>
    <row r="14" spans="1:16" ht="15" thickBot="1" x14ac:dyDescent="0.4">
      <c r="A14" s="5" t="s">
        <v>6</v>
      </c>
      <c r="B14" s="144">
        <v>0</v>
      </c>
      <c r="C14" s="144">
        <v>0</v>
      </c>
      <c r="D14" s="144">
        <v>-0.03</v>
      </c>
      <c r="E14" s="144">
        <v>-0.03</v>
      </c>
      <c r="F14" s="144">
        <v>-0.03</v>
      </c>
      <c r="G14" s="144">
        <v>-0.03</v>
      </c>
      <c r="H14" s="144">
        <v>-0.03</v>
      </c>
      <c r="I14" s="144">
        <v>-0.03</v>
      </c>
      <c r="J14" s="144">
        <v>-0.03</v>
      </c>
      <c r="K14" s="144">
        <v>-0.03</v>
      </c>
      <c r="L14" s="144">
        <v>-0.03</v>
      </c>
      <c r="M14" s="144">
        <v>-0.21</v>
      </c>
      <c r="O14" s="67"/>
      <c r="P14" s="74"/>
    </row>
    <row r="15" spans="1:16" ht="15" thickBot="1" x14ac:dyDescent="0.4">
      <c r="A15" s="5" t="s">
        <v>7</v>
      </c>
      <c r="B15" s="144">
        <v>0</v>
      </c>
      <c r="C15" s="144">
        <v>0</v>
      </c>
      <c r="D15" s="144">
        <v>0</v>
      </c>
      <c r="E15" s="144">
        <v>0</v>
      </c>
      <c r="F15" s="144">
        <v>0</v>
      </c>
      <c r="G15" s="144">
        <v>0</v>
      </c>
      <c r="H15" s="144">
        <v>0</v>
      </c>
      <c r="I15" s="144">
        <v>0</v>
      </c>
      <c r="J15" s="144">
        <v>0</v>
      </c>
      <c r="K15" s="144">
        <v>0</v>
      </c>
      <c r="L15" s="144">
        <v>0</v>
      </c>
      <c r="M15" s="144">
        <v>0</v>
      </c>
      <c r="O15" s="67"/>
      <c r="P15" s="74"/>
    </row>
    <row r="16" spans="1:16" ht="29" x14ac:dyDescent="0.35">
      <c r="A16" s="3" t="s">
        <v>9</v>
      </c>
      <c r="B16" s="144">
        <v>2.1</v>
      </c>
      <c r="C16" s="144">
        <v>2.09</v>
      </c>
      <c r="D16" s="144">
        <v>0</v>
      </c>
      <c r="E16" s="144">
        <v>0</v>
      </c>
      <c r="F16" s="144">
        <v>0</v>
      </c>
      <c r="G16" s="144">
        <v>0</v>
      </c>
      <c r="H16" s="144">
        <v>0</v>
      </c>
      <c r="I16" s="144">
        <v>0</v>
      </c>
      <c r="J16" s="144">
        <v>0</v>
      </c>
      <c r="K16" s="144">
        <v>0</v>
      </c>
      <c r="L16" s="144">
        <v>0</v>
      </c>
      <c r="M16" s="144">
        <v>4.1900000000000004</v>
      </c>
    </row>
    <row r="17" spans="1:13" x14ac:dyDescent="0.35">
      <c r="A17" s="3" t="s">
        <v>10</v>
      </c>
      <c r="B17" s="144">
        <v>0</v>
      </c>
      <c r="C17" s="144">
        <v>0</v>
      </c>
      <c r="D17" s="144">
        <v>0</v>
      </c>
      <c r="E17" s="144">
        <v>0</v>
      </c>
      <c r="F17" s="144">
        <v>0</v>
      </c>
      <c r="G17" s="144">
        <v>0</v>
      </c>
      <c r="H17" s="144">
        <v>0</v>
      </c>
      <c r="I17" s="144">
        <v>0</v>
      </c>
      <c r="J17" s="144">
        <v>0</v>
      </c>
      <c r="K17" s="144">
        <v>0</v>
      </c>
      <c r="L17" s="144">
        <v>0</v>
      </c>
      <c r="M17" s="144">
        <v>0</v>
      </c>
    </row>
    <row r="18" spans="1:13" x14ac:dyDescent="0.35">
      <c r="A18" s="5" t="s">
        <v>5</v>
      </c>
      <c r="B18" s="144">
        <v>0</v>
      </c>
      <c r="C18" s="144">
        <v>0</v>
      </c>
      <c r="D18" s="144">
        <v>0</v>
      </c>
      <c r="E18" s="144">
        <v>0</v>
      </c>
      <c r="F18" s="144">
        <v>0</v>
      </c>
      <c r="G18" s="144">
        <v>0</v>
      </c>
      <c r="H18" s="144">
        <v>0</v>
      </c>
      <c r="I18" s="144">
        <v>0</v>
      </c>
      <c r="J18" s="144">
        <v>0</v>
      </c>
      <c r="K18" s="144">
        <v>0</v>
      </c>
      <c r="L18" s="144">
        <v>0</v>
      </c>
      <c r="M18" s="144">
        <v>0</v>
      </c>
    </row>
    <row r="19" spans="1:13" x14ac:dyDescent="0.35">
      <c r="A19" s="5" t="s">
        <v>6</v>
      </c>
      <c r="B19" s="144">
        <v>0</v>
      </c>
      <c r="C19" s="144">
        <v>0</v>
      </c>
      <c r="D19" s="144">
        <v>0</v>
      </c>
      <c r="E19" s="144">
        <v>0</v>
      </c>
      <c r="F19" s="144">
        <v>0</v>
      </c>
      <c r="G19" s="144">
        <v>0</v>
      </c>
      <c r="H19" s="144">
        <v>0</v>
      </c>
      <c r="I19" s="144">
        <v>0</v>
      </c>
      <c r="J19" s="144">
        <v>0</v>
      </c>
      <c r="K19" s="144">
        <v>0</v>
      </c>
      <c r="L19" s="144">
        <v>0</v>
      </c>
      <c r="M19" s="144">
        <v>0</v>
      </c>
    </row>
    <row r="20" spans="1:13" x14ac:dyDescent="0.35">
      <c r="A20" s="5" t="s">
        <v>7</v>
      </c>
      <c r="B20" s="144">
        <v>0.49</v>
      </c>
      <c r="C20" s="144">
        <v>0.35</v>
      </c>
      <c r="D20" s="144">
        <v>0.28000000000000003</v>
      </c>
      <c r="E20" s="144">
        <v>0.21</v>
      </c>
      <c r="F20" s="144">
        <v>0.21</v>
      </c>
      <c r="G20" s="144">
        <v>0.21</v>
      </c>
      <c r="H20" s="144">
        <v>0.14000000000000001</v>
      </c>
      <c r="I20" s="144">
        <v>7.0000000000000007E-2</v>
      </c>
      <c r="J20" s="144">
        <v>0</v>
      </c>
      <c r="K20" s="144">
        <v>0</v>
      </c>
      <c r="L20" s="144">
        <v>0</v>
      </c>
      <c r="M20" s="144">
        <v>1.96</v>
      </c>
    </row>
    <row r="21" spans="1:13" ht="75.75" customHeight="1" x14ac:dyDescent="0.35">
      <c r="A21" s="5" t="s">
        <v>12</v>
      </c>
      <c r="B21" s="380" t="s">
        <v>489</v>
      </c>
      <c r="C21" s="381"/>
      <c r="D21" s="381"/>
      <c r="E21" s="381"/>
      <c r="F21" s="381"/>
      <c r="G21" s="381"/>
      <c r="H21" s="381"/>
      <c r="I21" s="381"/>
      <c r="J21" s="381"/>
      <c r="K21" s="381"/>
      <c r="L21" s="381"/>
      <c r="M21" s="382"/>
    </row>
    <row r="22" spans="1:13" ht="45" customHeight="1" x14ac:dyDescent="0.35">
      <c r="A22" s="5" t="s">
        <v>13</v>
      </c>
      <c r="B22" s="380" t="s">
        <v>490</v>
      </c>
      <c r="C22" s="381"/>
      <c r="D22" s="381"/>
      <c r="E22" s="381"/>
      <c r="F22" s="381"/>
      <c r="G22" s="381"/>
      <c r="H22" s="381"/>
      <c r="I22" s="381"/>
      <c r="J22" s="381"/>
      <c r="K22" s="381"/>
      <c r="L22" s="381"/>
      <c r="M22" s="382"/>
    </row>
    <row r="25" spans="1:13" x14ac:dyDescent="0.35">
      <c r="A25" s="289" t="s">
        <v>14</v>
      </c>
      <c r="B25" s="289"/>
      <c r="C25" s="289"/>
      <c r="D25" s="289"/>
      <c r="E25" s="289"/>
      <c r="F25" s="289"/>
      <c r="G25" s="289"/>
      <c r="H25" s="289"/>
      <c r="I25" s="289"/>
      <c r="J25" s="289"/>
    </row>
    <row r="26" spans="1:13" x14ac:dyDescent="0.35">
      <c r="A26" s="291" t="s">
        <v>15</v>
      </c>
      <c r="B26" s="291"/>
      <c r="C26" s="291"/>
      <c r="D26" s="291"/>
      <c r="E26" s="291"/>
      <c r="F26" s="291"/>
      <c r="G26" s="291"/>
      <c r="H26" s="291"/>
      <c r="I26" s="291"/>
      <c r="J26" s="291"/>
    </row>
    <row r="27" spans="1:13" x14ac:dyDescent="0.35">
      <c r="A27" s="290" t="s">
        <v>16</v>
      </c>
      <c r="B27" s="290"/>
      <c r="C27" s="6">
        <v>0</v>
      </c>
      <c r="D27" s="5">
        <v>1</v>
      </c>
      <c r="E27" s="5">
        <v>2</v>
      </c>
      <c r="F27" s="5">
        <v>3</v>
      </c>
      <c r="G27" s="5">
        <v>5</v>
      </c>
      <c r="H27" s="5">
        <v>10</v>
      </c>
      <c r="I27" s="292" t="s">
        <v>3</v>
      </c>
      <c r="J27" s="292"/>
    </row>
    <row r="28" spans="1:13" ht="43.5" x14ac:dyDescent="0.35">
      <c r="A28" s="142" t="s">
        <v>17</v>
      </c>
      <c r="B28" s="5" t="s">
        <v>20</v>
      </c>
      <c r="C28" s="142"/>
      <c r="D28" s="142"/>
      <c r="E28" s="142"/>
      <c r="F28" s="142"/>
      <c r="G28" s="142"/>
      <c r="H28" s="142"/>
      <c r="I28" s="290"/>
      <c r="J28" s="290"/>
    </row>
    <row r="29" spans="1:13" ht="87" x14ac:dyDescent="0.35">
      <c r="A29" s="142" t="s">
        <v>18</v>
      </c>
      <c r="B29" s="5" t="s">
        <v>21</v>
      </c>
      <c r="C29" s="142"/>
      <c r="D29" s="142"/>
      <c r="E29" s="142"/>
      <c r="F29" s="142"/>
      <c r="G29" s="142"/>
      <c r="H29" s="142"/>
      <c r="I29" s="294"/>
      <c r="J29" s="296"/>
    </row>
    <row r="30" spans="1:13" ht="87" x14ac:dyDescent="0.35">
      <c r="A30" s="142" t="s">
        <v>19</v>
      </c>
      <c r="B30" s="7" t="s">
        <v>22</v>
      </c>
      <c r="C30" s="142"/>
      <c r="D30" s="142"/>
      <c r="E30" s="142"/>
      <c r="F30" s="142"/>
      <c r="G30" s="142"/>
      <c r="H30" s="142"/>
      <c r="I30" s="290"/>
      <c r="J30" s="290"/>
    </row>
    <row r="31" spans="1:13" ht="29" x14ac:dyDescent="0.35">
      <c r="A31" s="8"/>
      <c r="B31" s="5" t="s">
        <v>23</v>
      </c>
      <c r="C31" s="142"/>
      <c r="D31" s="142"/>
      <c r="E31" s="142"/>
      <c r="F31" s="142"/>
      <c r="G31" s="142"/>
      <c r="H31" s="142"/>
      <c r="I31" s="290"/>
      <c r="J31" s="290"/>
    </row>
    <row r="32" spans="1:13" ht="43.5" x14ac:dyDescent="0.35">
      <c r="A32" s="290" t="s">
        <v>24</v>
      </c>
      <c r="B32" s="5" t="s">
        <v>20</v>
      </c>
      <c r="C32" s="290" t="s">
        <v>491</v>
      </c>
      <c r="D32" s="290"/>
      <c r="E32" s="290"/>
      <c r="F32" s="290"/>
      <c r="G32" s="290"/>
      <c r="H32" s="290"/>
      <c r="I32" s="290"/>
      <c r="J32" s="290"/>
    </row>
    <row r="33" spans="1:10" ht="87" x14ac:dyDescent="0.35">
      <c r="A33" s="290"/>
      <c r="B33" s="5" t="s">
        <v>21</v>
      </c>
      <c r="C33" s="290" t="s">
        <v>491</v>
      </c>
      <c r="D33" s="290"/>
      <c r="E33" s="290"/>
      <c r="F33" s="290"/>
      <c r="G33" s="290"/>
      <c r="H33" s="290"/>
      <c r="I33" s="290"/>
      <c r="J33" s="290"/>
    </row>
    <row r="34" spans="1:10" ht="232.5" customHeight="1" x14ac:dyDescent="0.35">
      <c r="A34" s="290"/>
      <c r="B34" s="7" t="s">
        <v>25</v>
      </c>
      <c r="C34" s="290" t="s">
        <v>492</v>
      </c>
      <c r="D34" s="290"/>
      <c r="E34" s="290"/>
      <c r="F34" s="290"/>
      <c r="G34" s="290"/>
      <c r="H34" s="290"/>
      <c r="I34" s="290"/>
      <c r="J34" s="290"/>
    </row>
    <row r="35" spans="1:10" ht="29" x14ac:dyDescent="0.35">
      <c r="A35" s="290"/>
      <c r="B35" s="5" t="s">
        <v>23</v>
      </c>
      <c r="C35" s="142"/>
      <c r="D35" s="142"/>
      <c r="E35" s="142"/>
      <c r="F35" s="142"/>
      <c r="G35" s="142"/>
      <c r="H35" s="142"/>
      <c r="I35" s="290"/>
      <c r="J35" s="290"/>
    </row>
    <row r="36" spans="1:10" ht="87" x14ac:dyDescent="0.35">
      <c r="A36" s="290" t="s">
        <v>26</v>
      </c>
      <c r="B36" s="5" t="s">
        <v>22</v>
      </c>
      <c r="C36" s="294"/>
      <c r="D36" s="295"/>
      <c r="E36" s="295"/>
      <c r="F36" s="295"/>
      <c r="G36" s="295"/>
      <c r="H36" s="295"/>
      <c r="I36" s="295"/>
      <c r="J36" s="296"/>
    </row>
    <row r="37" spans="1:10" ht="29" x14ac:dyDescent="0.35">
      <c r="A37" s="290"/>
      <c r="B37" s="5" t="s">
        <v>23</v>
      </c>
      <c r="C37" s="142"/>
      <c r="D37" s="142"/>
      <c r="E37" s="142"/>
      <c r="F37" s="142"/>
      <c r="G37" s="142"/>
      <c r="H37" s="142"/>
      <c r="I37" s="290"/>
      <c r="J37" s="290"/>
    </row>
    <row r="38" spans="1:10" ht="43.5" x14ac:dyDescent="0.35">
      <c r="A38" s="142" t="s">
        <v>13</v>
      </c>
      <c r="B38" s="294"/>
      <c r="C38" s="295"/>
      <c r="D38" s="295"/>
      <c r="E38" s="295"/>
      <c r="F38" s="295"/>
      <c r="G38" s="295"/>
      <c r="H38" s="295"/>
      <c r="I38" s="295"/>
      <c r="J38" s="296"/>
    </row>
  </sheetData>
  <mergeCells count="22">
    <mergeCell ref="I30:J30"/>
    <mergeCell ref="A1:M1"/>
    <mergeCell ref="A2:A3"/>
    <mergeCell ref="B2:M2"/>
    <mergeCell ref="B21:M21"/>
    <mergeCell ref="B22:M22"/>
    <mergeCell ref="A25:J25"/>
    <mergeCell ref="A26:J26"/>
    <mergeCell ref="A27:B27"/>
    <mergeCell ref="I27:J27"/>
    <mergeCell ref="I28:J28"/>
    <mergeCell ref="I29:J29"/>
    <mergeCell ref="A36:A37"/>
    <mergeCell ref="C36:J36"/>
    <mergeCell ref="I37:J37"/>
    <mergeCell ref="B38:J38"/>
    <mergeCell ref="I31:J31"/>
    <mergeCell ref="A32:A35"/>
    <mergeCell ref="C32:J32"/>
    <mergeCell ref="C33:J33"/>
    <mergeCell ref="C34:J34"/>
    <mergeCell ref="I35:J35"/>
  </mergeCells>
  <pageMargins left="0.7" right="0.7" top="0.75" bottom="0.75" header="0.3" footer="0.3"/>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topLeftCell="A4" workbookViewId="0">
      <selection activeCell="C33" sqref="C33:J33"/>
    </sheetView>
  </sheetViews>
  <sheetFormatPr defaultRowHeight="14.5" x14ac:dyDescent="0.35"/>
  <cols>
    <col min="1" max="1" width="33.7265625" customWidth="1"/>
  </cols>
  <sheetData>
    <row r="1" spans="1:16" x14ac:dyDescent="0.35">
      <c r="A1" s="289"/>
      <c r="B1" s="289"/>
      <c r="C1" s="289"/>
      <c r="D1" s="289"/>
      <c r="E1" s="289"/>
      <c r="F1" s="289"/>
      <c r="G1" s="289"/>
      <c r="H1" s="289"/>
      <c r="I1" s="289"/>
      <c r="J1" s="289"/>
      <c r="K1" s="289"/>
      <c r="L1" s="289"/>
      <c r="M1" s="289"/>
    </row>
    <row r="2" spans="1:16" x14ac:dyDescent="0.35">
      <c r="A2" s="290" t="s">
        <v>1</v>
      </c>
      <c r="B2" s="291" t="s">
        <v>2</v>
      </c>
      <c r="C2" s="291"/>
      <c r="D2" s="291"/>
      <c r="E2" s="291"/>
      <c r="F2" s="291"/>
      <c r="G2" s="291"/>
      <c r="H2" s="291"/>
      <c r="I2" s="291"/>
      <c r="J2" s="291"/>
      <c r="K2" s="291"/>
      <c r="L2" s="291"/>
      <c r="M2" s="291"/>
    </row>
    <row r="3" spans="1:16" ht="29" x14ac:dyDescent="0.35">
      <c r="A3" s="290"/>
      <c r="B3" s="1">
        <v>0</v>
      </c>
      <c r="C3" s="1">
        <v>1</v>
      </c>
      <c r="D3" s="1">
        <v>2</v>
      </c>
      <c r="E3" s="1">
        <v>3</v>
      </c>
      <c r="F3" s="1">
        <v>4</v>
      </c>
      <c r="G3" s="1">
        <v>5</v>
      </c>
      <c r="H3" s="1">
        <v>6</v>
      </c>
      <c r="I3" s="1">
        <v>7</v>
      </c>
      <c r="J3" s="1">
        <v>8</v>
      </c>
      <c r="K3" s="1">
        <v>9</v>
      </c>
      <c r="L3" s="1">
        <v>10</v>
      </c>
      <c r="M3" s="2" t="s">
        <v>3</v>
      </c>
    </row>
    <row r="4" spans="1:16" x14ac:dyDescent="0.35">
      <c r="A4" s="3" t="s">
        <v>4</v>
      </c>
      <c r="B4" s="144">
        <f>SUM(B5:B7)</f>
        <v>0</v>
      </c>
      <c r="C4" s="144">
        <f t="shared" ref="C4:L4" si="0">SUM(C5:C7)</f>
        <v>0</v>
      </c>
      <c r="D4" s="144">
        <f t="shared" si="0"/>
        <v>0</v>
      </c>
      <c r="E4" s="144">
        <f t="shared" si="0"/>
        <v>0</v>
      </c>
      <c r="F4" s="144">
        <f t="shared" si="0"/>
        <v>0</v>
      </c>
      <c r="G4" s="144">
        <f t="shared" si="0"/>
        <v>0</v>
      </c>
      <c r="H4" s="144">
        <f t="shared" si="0"/>
        <v>0</v>
      </c>
      <c r="I4" s="144">
        <f t="shared" si="0"/>
        <v>0</v>
      </c>
      <c r="J4" s="144">
        <f t="shared" si="0"/>
        <v>0</v>
      </c>
      <c r="K4" s="144">
        <f t="shared" si="0"/>
        <v>0</v>
      </c>
      <c r="L4" s="144">
        <f t="shared" si="0"/>
        <v>0</v>
      </c>
      <c r="M4" s="144">
        <f>SUM(B4:L4)</f>
        <v>0</v>
      </c>
    </row>
    <row r="5" spans="1:16" x14ac:dyDescent="0.35">
      <c r="A5" s="5" t="s">
        <v>5</v>
      </c>
      <c r="B5" s="144">
        <v>0</v>
      </c>
      <c r="C5" s="144">
        <v>0</v>
      </c>
      <c r="D5" s="144">
        <v>0</v>
      </c>
      <c r="E5" s="144">
        <v>0</v>
      </c>
      <c r="F5" s="144">
        <v>0</v>
      </c>
      <c r="G5" s="144">
        <v>0</v>
      </c>
      <c r="H5" s="144">
        <v>0</v>
      </c>
      <c r="I5" s="144">
        <v>0</v>
      </c>
      <c r="J5" s="144">
        <v>0</v>
      </c>
      <c r="K5" s="144">
        <v>0</v>
      </c>
      <c r="L5" s="144">
        <v>0</v>
      </c>
      <c r="M5" s="144">
        <f t="shared" ref="M5:M20" si="1">SUM(B5:L5)</f>
        <v>0</v>
      </c>
    </row>
    <row r="6" spans="1:16" x14ac:dyDescent="0.35">
      <c r="A6" s="5" t="s">
        <v>6</v>
      </c>
      <c r="B6" s="144">
        <v>0</v>
      </c>
      <c r="C6" s="144">
        <v>0</v>
      </c>
      <c r="D6" s="144">
        <v>0</v>
      </c>
      <c r="E6" s="144">
        <v>0</v>
      </c>
      <c r="F6" s="144">
        <v>0</v>
      </c>
      <c r="G6" s="144">
        <v>0</v>
      </c>
      <c r="H6" s="144">
        <v>0</v>
      </c>
      <c r="I6" s="144">
        <v>0</v>
      </c>
      <c r="J6" s="144">
        <v>0</v>
      </c>
      <c r="K6" s="144">
        <v>0</v>
      </c>
      <c r="L6" s="144">
        <v>0</v>
      </c>
      <c r="M6" s="144">
        <f t="shared" si="1"/>
        <v>0</v>
      </c>
    </row>
    <row r="7" spans="1:16" x14ac:dyDescent="0.35">
      <c r="A7" s="5" t="s">
        <v>7</v>
      </c>
      <c r="B7" s="144">
        <v>0</v>
      </c>
      <c r="C7" s="144">
        <v>0</v>
      </c>
      <c r="D7" s="144">
        <v>0</v>
      </c>
      <c r="E7" s="144">
        <v>0</v>
      </c>
      <c r="F7" s="144">
        <v>0</v>
      </c>
      <c r="G7" s="144">
        <v>0</v>
      </c>
      <c r="H7" s="144">
        <v>0</v>
      </c>
      <c r="I7" s="144">
        <v>0</v>
      </c>
      <c r="J7" s="144">
        <v>0</v>
      </c>
      <c r="K7" s="144">
        <v>0</v>
      </c>
      <c r="L7" s="144">
        <v>0</v>
      </c>
      <c r="M7" s="144">
        <f t="shared" si="1"/>
        <v>0</v>
      </c>
    </row>
    <row r="8" spans="1:16" x14ac:dyDescent="0.35">
      <c r="A8" s="3" t="s">
        <v>8</v>
      </c>
      <c r="B8" s="144">
        <v>0.69</v>
      </c>
      <c r="C8" s="144">
        <v>0.26</v>
      </c>
      <c r="D8" s="144">
        <v>0.18</v>
      </c>
      <c r="E8" s="144">
        <v>0.06</v>
      </c>
      <c r="F8" s="144">
        <v>0.14000000000000001</v>
      </c>
      <c r="G8" s="144">
        <v>0.14000000000000001</v>
      </c>
      <c r="H8" s="144">
        <v>0.6</v>
      </c>
      <c r="I8" s="144">
        <v>0.6</v>
      </c>
      <c r="J8" s="144">
        <v>0.6</v>
      </c>
      <c r="K8" s="144">
        <v>0.6</v>
      </c>
      <c r="L8" s="144">
        <v>0.6</v>
      </c>
      <c r="M8" s="144">
        <v>1.79</v>
      </c>
    </row>
    <row r="9" spans="1:16" x14ac:dyDescent="0.35">
      <c r="A9" s="5" t="s">
        <v>5</v>
      </c>
      <c r="B9" s="144">
        <v>0.69</v>
      </c>
      <c r="C9" s="144">
        <v>0.26</v>
      </c>
      <c r="D9" s="144">
        <v>0.18</v>
      </c>
      <c r="E9" s="144">
        <v>0.06</v>
      </c>
      <c r="F9" s="144">
        <v>0.14000000000000001</v>
      </c>
      <c r="G9" s="144">
        <v>0.14000000000000001</v>
      </c>
      <c r="H9" s="144">
        <v>0.6</v>
      </c>
      <c r="I9" s="144">
        <v>0.6</v>
      </c>
      <c r="J9" s="144">
        <v>0.6</v>
      </c>
      <c r="K9" s="144">
        <v>0.6</v>
      </c>
      <c r="L9" s="144">
        <v>0.6</v>
      </c>
      <c r="M9" s="144">
        <v>1.79</v>
      </c>
    </row>
    <row r="10" spans="1:16" x14ac:dyDescent="0.35">
      <c r="A10" s="5" t="s">
        <v>6</v>
      </c>
      <c r="B10" s="144">
        <v>0</v>
      </c>
      <c r="C10" s="144">
        <v>0</v>
      </c>
      <c r="D10" s="144">
        <v>0</v>
      </c>
      <c r="E10" s="144">
        <v>0</v>
      </c>
      <c r="F10" s="144">
        <v>0</v>
      </c>
      <c r="G10" s="144">
        <v>0</v>
      </c>
      <c r="H10" s="144">
        <v>0</v>
      </c>
      <c r="I10" s="144">
        <v>0</v>
      </c>
      <c r="J10" s="144">
        <v>0</v>
      </c>
      <c r="K10" s="144">
        <v>0</v>
      </c>
      <c r="L10" s="144">
        <v>0</v>
      </c>
      <c r="M10" s="144">
        <f t="shared" si="1"/>
        <v>0</v>
      </c>
    </row>
    <row r="11" spans="1:16" x14ac:dyDescent="0.35">
      <c r="A11" s="5" t="s">
        <v>7</v>
      </c>
      <c r="B11" s="144">
        <v>0</v>
      </c>
      <c r="C11" s="144">
        <v>0</v>
      </c>
      <c r="D11" s="144">
        <v>0</v>
      </c>
      <c r="E11" s="144">
        <v>0</v>
      </c>
      <c r="F11" s="144">
        <v>0</v>
      </c>
      <c r="G11" s="144">
        <v>0</v>
      </c>
      <c r="H11" s="144">
        <v>0</v>
      </c>
      <c r="I11" s="144">
        <v>0</v>
      </c>
      <c r="J11" s="144">
        <v>0</v>
      </c>
      <c r="K11" s="144">
        <v>0</v>
      </c>
      <c r="L11" s="144">
        <v>0</v>
      </c>
      <c r="M11" s="144">
        <f t="shared" si="1"/>
        <v>0</v>
      </c>
    </row>
    <row r="12" spans="1:16" x14ac:dyDescent="0.35">
      <c r="A12" s="3" t="s">
        <v>11</v>
      </c>
      <c r="B12" s="144">
        <v>0.69</v>
      </c>
      <c r="C12" s="144">
        <v>0.26</v>
      </c>
      <c r="D12" s="144">
        <v>0.18</v>
      </c>
      <c r="E12" s="144">
        <v>0.06</v>
      </c>
      <c r="F12" s="144">
        <v>0.14000000000000001</v>
      </c>
      <c r="G12" s="144">
        <v>0.14000000000000001</v>
      </c>
      <c r="H12" s="144">
        <v>0.6</v>
      </c>
      <c r="I12" s="144">
        <v>0.6</v>
      </c>
      <c r="J12" s="144">
        <v>0.6</v>
      </c>
      <c r="K12" s="144">
        <v>0.6</v>
      </c>
      <c r="L12" s="144">
        <v>0.6</v>
      </c>
      <c r="M12" s="144">
        <v>1.79</v>
      </c>
    </row>
    <row r="13" spans="1:16" ht="15" thickBot="1" x14ac:dyDescent="0.4">
      <c r="A13" s="5" t="s">
        <v>5</v>
      </c>
      <c r="B13" s="144">
        <v>0.69</v>
      </c>
      <c r="C13" s="144">
        <v>0.26</v>
      </c>
      <c r="D13" s="144">
        <v>0.18</v>
      </c>
      <c r="E13" s="144">
        <v>0.06</v>
      </c>
      <c r="F13" s="144">
        <v>0.14000000000000001</v>
      </c>
      <c r="G13" s="144">
        <v>0.14000000000000001</v>
      </c>
      <c r="H13" s="144">
        <v>0.6</v>
      </c>
      <c r="I13" s="144">
        <v>0.6</v>
      </c>
      <c r="J13" s="144">
        <v>0.6</v>
      </c>
      <c r="K13" s="144">
        <v>0.6</v>
      </c>
      <c r="L13" s="144">
        <v>0.6</v>
      </c>
      <c r="M13" s="144">
        <v>1.79</v>
      </c>
    </row>
    <row r="14" spans="1:16" ht="15" thickBot="1" x14ac:dyDescent="0.4">
      <c r="A14" s="5" t="s">
        <v>6</v>
      </c>
      <c r="B14" s="144">
        <v>0</v>
      </c>
      <c r="C14" s="144">
        <v>0</v>
      </c>
      <c r="D14" s="144">
        <v>0</v>
      </c>
      <c r="E14" s="144">
        <v>0</v>
      </c>
      <c r="F14" s="144">
        <v>0</v>
      </c>
      <c r="G14" s="144">
        <v>0</v>
      </c>
      <c r="H14" s="144">
        <v>0</v>
      </c>
      <c r="I14" s="144">
        <v>0</v>
      </c>
      <c r="J14" s="144">
        <v>0</v>
      </c>
      <c r="K14" s="144">
        <v>0</v>
      </c>
      <c r="L14" s="144">
        <v>0</v>
      </c>
      <c r="M14" s="144">
        <f t="shared" si="1"/>
        <v>0</v>
      </c>
      <c r="O14" s="67"/>
      <c r="P14" s="74"/>
    </row>
    <row r="15" spans="1:16" ht="15" thickBot="1" x14ac:dyDescent="0.4">
      <c r="A15" s="5" t="s">
        <v>7</v>
      </c>
      <c r="B15" s="144">
        <v>0</v>
      </c>
      <c r="C15" s="144">
        <v>0</v>
      </c>
      <c r="D15" s="144">
        <v>0</v>
      </c>
      <c r="E15" s="144">
        <v>0</v>
      </c>
      <c r="F15" s="144">
        <v>0</v>
      </c>
      <c r="G15" s="144">
        <v>0</v>
      </c>
      <c r="H15" s="144">
        <v>0</v>
      </c>
      <c r="I15" s="144">
        <v>0</v>
      </c>
      <c r="J15" s="144">
        <v>0</v>
      </c>
      <c r="K15" s="144">
        <v>0</v>
      </c>
      <c r="L15" s="144">
        <v>0</v>
      </c>
      <c r="M15" s="144">
        <f t="shared" si="1"/>
        <v>0</v>
      </c>
      <c r="O15" s="67"/>
      <c r="P15" s="74"/>
    </row>
    <row r="16" spans="1:16" ht="29" x14ac:dyDescent="0.35">
      <c r="A16" s="3" t="s">
        <v>9</v>
      </c>
      <c r="B16" s="144">
        <v>3.82</v>
      </c>
      <c r="C16" s="144">
        <v>1.45</v>
      </c>
      <c r="D16" s="144">
        <v>1.01</v>
      </c>
      <c r="E16" s="144">
        <v>0.33</v>
      </c>
      <c r="F16" s="144">
        <v>0</v>
      </c>
      <c r="G16" s="144">
        <v>0</v>
      </c>
      <c r="H16" s="144">
        <v>0</v>
      </c>
      <c r="I16" s="144">
        <v>0</v>
      </c>
      <c r="J16" s="144">
        <v>0</v>
      </c>
      <c r="K16" s="144">
        <v>0</v>
      </c>
      <c r="L16" s="144">
        <v>0</v>
      </c>
      <c r="M16" s="144">
        <v>6.62</v>
      </c>
    </row>
    <row r="17" spans="1:13" x14ac:dyDescent="0.35">
      <c r="A17" s="3" t="s">
        <v>10</v>
      </c>
      <c r="B17" s="144">
        <f>SUM(B18:B20)</f>
        <v>0</v>
      </c>
      <c r="C17" s="144">
        <v>0</v>
      </c>
      <c r="D17" s="144">
        <v>0</v>
      </c>
      <c r="E17" s="144">
        <v>0</v>
      </c>
      <c r="F17" s="144">
        <v>0</v>
      </c>
      <c r="G17" s="144">
        <v>0</v>
      </c>
      <c r="H17" s="144">
        <v>0</v>
      </c>
      <c r="I17" s="144">
        <v>0</v>
      </c>
      <c r="J17" s="144">
        <v>0</v>
      </c>
      <c r="K17" s="144">
        <v>0</v>
      </c>
      <c r="L17" s="144">
        <v>0</v>
      </c>
      <c r="M17" s="144">
        <f t="shared" si="1"/>
        <v>0</v>
      </c>
    </row>
    <row r="18" spans="1:13" x14ac:dyDescent="0.35">
      <c r="A18" s="5" t="s">
        <v>5</v>
      </c>
      <c r="B18" s="144">
        <v>0</v>
      </c>
      <c r="C18" s="144">
        <v>0</v>
      </c>
      <c r="D18" s="144">
        <v>0</v>
      </c>
      <c r="E18" s="144">
        <v>0</v>
      </c>
      <c r="F18" s="144">
        <v>0</v>
      </c>
      <c r="G18" s="144">
        <v>0</v>
      </c>
      <c r="H18" s="144">
        <v>0</v>
      </c>
      <c r="I18" s="144">
        <v>0</v>
      </c>
      <c r="J18" s="144">
        <v>0</v>
      </c>
      <c r="K18" s="144">
        <v>0</v>
      </c>
      <c r="L18" s="144">
        <v>0</v>
      </c>
      <c r="M18" s="144">
        <f t="shared" si="1"/>
        <v>0</v>
      </c>
    </row>
    <row r="19" spans="1:13" x14ac:dyDescent="0.35">
      <c r="A19" s="5" t="s">
        <v>6</v>
      </c>
      <c r="B19" s="144">
        <v>0</v>
      </c>
      <c r="C19" s="144">
        <v>0</v>
      </c>
      <c r="D19" s="144">
        <v>0</v>
      </c>
      <c r="E19" s="144">
        <v>0</v>
      </c>
      <c r="F19" s="144">
        <v>0</v>
      </c>
      <c r="G19" s="144">
        <v>0</v>
      </c>
      <c r="H19" s="144">
        <v>0</v>
      </c>
      <c r="I19" s="144">
        <v>0</v>
      </c>
      <c r="J19" s="144">
        <v>0</v>
      </c>
      <c r="K19" s="144">
        <v>0</v>
      </c>
      <c r="L19" s="144">
        <v>0</v>
      </c>
      <c r="M19" s="144">
        <f t="shared" si="1"/>
        <v>0</v>
      </c>
    </row>
    <row r="20" spans="1:13" x14ac:dyDescent="0.35">
      <c r="A20" s="5" t="s">
        <v>7</v>
      </c>
      <c r="B20" s="144">
        <v>0</v>
      </c>
      <c r="C20" s="144">
        <v>0</v>
      </c>
      <c r="D20" s="144">
        <v>0</v>
      </c>
      <c r="E20" s="144">
        <v>0</v>
      </c>
      <c r="F20" s="144">
        <v>0</v>
      </c>
      <c r="G20" s="144">
        <v>0</v>
      </c>
      <c r="H20" s="144">
        <v>0</v>
      </c>
      <c r="I20" s="144">
        <v>0</v>
      </c>
      <c r="J20" s="144">
        <v>0</v>
      </c>
      <c r="K20" s="144">
        <v>0</v>
      </c>
      <c r="L20" s="144">
        <v>0</v>
      </c>
      <c r="M20" s="144">
        <f t="shared" si="1"/>
        <v>0</v>
      </c>
    </row>
    <row r="21" spans="1:13" ht="71.25" customHeight="1" x14ac:dyDescent="0.35">
      <c r="A21" s="5" t="s">
        <v>12</v>
      </c>
      <c r="B21" s="290" t="s">
        <v>493</v>
      </c>
      <c r="C21" s="290"/>
      <c r="D21" s="290"/>
      <c r="E21" s="290"/>
      <c r="F21" s="290"/>
      <c r="G21" s="290"/>
      <c r="H21" s="290"/>
      <c r="I21" s="290"/>
      <c r="J21" s="290"/>
      <c r="K21" s="290"/>
      <c r="L21" s="290"/>
      <c r="M21" s="290"/>
    </row>
    <row r="22" spans="1:13" ht="43.5" x14ac:dyDescent="0.35">
      <c r="A22" s="5" t="s">
        <v>13</v>
      </c>
      <c r="B22" s="290" t="s">
        <v>494</v>
      </c>
      <c r="C22" s="290"/>
      <c r="D22" s="290"/>
      <c r="E22" s="290"/>
      <c r="F22" s="290"/>
      <c r="G22" s="290"/>
      <c r="H22" s="290"/>
      <c r="I22" s="290"/>
      <c r="J22" s="290"/>
      <c r="K22" s="290"/>
      <c r="L22" s="290"/>
      <c r="M22" s="290"/>
    </row>
    <row r="25" spans="1:13" x14ac:dyDescent="0.35">
      <c r="A25" s="289" t="s">
        <v>14</v>
      </c>
      <c r="B25" s="289"/>
      <c r="C25" s="289"/>
      <c r="D25" s="289"/>
      <c r="E25" s="289"/>
      <c r="F25" s="289"/>
      <c r="G25" s="289"/>
      <c r="H25" s="289"/>
      <c r="I25" s="289"/>
      <c r="J25" s="289"/>
    </row>
    <row r="26" spans="1:13" x14ac:dyDescent="0.35">
      <c r="A26" s="291" t="s">
        <v>15</v>
      </c>
      <c r="B26" s="291"/>
      <c r="C26" s="291"/>
      <c r="D26" s="291"/>
      <c r="E26" s="291"/>
      <c r="F26" s="291"/>
      <c r="G26" s="291"/>
      <c r="H26" s="291"/>
      <c r="I26" s="291"/>
      <c r="J26" s="291"/>
    </row>
    <row r="27" spans="1:13" x14ac:dyDescent="0.35">
      <c r="A27" s="290" t="s">
        <v>16</v>
      </c>
      <c r="B27" s="290"/>
      <c r="C27" s="6">
        <v>0</v>
      </c>
      <c r="D27" s="5">
        <v>1</v>
      </c>
      <c r="E27" s="5">
        <v>2</v>
      </c>
      <c r="F27" s="5">
        <v>3</v>
      </c>
      <c r="G27" s="5">
        <v>5</v>
      </c>
      <c r="H27" s="5">
        <v>10</v>
      </c>
      <c r="I27" s="292" t="s">
        <v>3</v>
      </c>
      <c r="J27" s="292"/>
    </row>
    <row r="28" spans="1:13" ht="43.5" x14ac:dyDescent="0.35">
      <c r="A28" s="145" t="s">
        <v>17</v>
      </c>
      <c r="B28" s="5" t="s">
        <v>20</v>
      </c>
      <c r="C28" s="145"/>
      <c r="D28" s="145"/>
      <c r="E28" s="145"/>
      <c r="F28" s="145"/>
      <c r="G28" s="145"/>
      <c r="H28" s="145"/>
      <c r="I28" s="290"/>
      <c r="J28" s="290"/>
    </row>
    <row r="29" spans="1:13" ht="87" x14ac:dyDescent="0.35">
      <c r="A29" s="145" t="s">
        <v>18</v>
      </c>
      <c r="B29" s="5" t="s">
        <v>21</v>
      </c>
      <c r="C29" s="145"/>
      <c r="D29" s="145"/>
      <c r="E29" s="145"/>
      <c r="F29" s="145"/>
      <c r="G29" s="145"/>
      <c r="H29" s="145"/>
      <c r="I29" s="294"/>
      <c r="J29" s="296"/>
    </row>
    <row r="30" spans="1:13" ht="87" x14ac:dyDescent="0.35">
      <c r="A30" s="145" t="s">
        <v>19</v>
      </c>
      <c r="B30" s="7" t="s">
        <v>22</v>
      </c>
      <c r="C30" s="145"/>
      <c r="D30" s="145"/>
      <c r="E30" s="145"/>
      <c r="F30" s="145"/>
      <c r="G30" s="145"/>
      <c r="H30" s="145"/>
      <c r="I30" s="290"/>
      <c r="J30" s="290"/>
    </row>
    <row r="31" spans="1:13" ht="29" x14ac:dyDescent="0.35">
      <c r="A31" s="8"/>
      <c r="B31" s="5" t="s">
        <v>23</v>
      </c>
      <c r="C31" s="145"/>
      <c r="D31" s="145"/>
      <c r="E31" s="145"/>
      <c r="F31" s="145"/>
      <c r="G31" s="145"/>
      <c r="H31" s="145"/>
      <c r="I31" s="290"/>
      <c r="J31" s="290"/>
    </row>
    <row r="32" spans="1:13" ht="43.5" x14ac:dyDescent="0.35">
      <c r="A32" s="290" t="s">
        <v>24</v>
      </c>
      <c r="B32" s="5" t="s">
        <v>20</v>
      </c>
      <c r="C32" s="290" t="s">
        <v>496</v>
      </c>
      <c r="D32" s="290"/>
      <c r="E32" s="290"/>
      <c r="F32" s="290"/>
      <c r="G32" s="290"/>
      <c r="H32" s="290"/>
      <c r="I32" s="290"/>
      <c r="J32" s="290"/>
    </row>
    <row r="33" spans="1:10" ht="87" x14ac:dyDescent="0.35">
      <c r="A33" s="290"/>
      <c r="B33" s="5" t="s">
        <v>21</v>
      </c>
      <c r="C33" s="290"/>
      <c r="D33" s="290"/>
      <c r="E33" s="290"/>
      <c r="F33" s="290"/>
      <c r="G33" s="290"/>
      <c r="H33" s="290"/>
      <c r="I33" s="290"/>
      <c r="J33" s="290"/>
    </row>
    <row r="34" spans="1:10" ht="87" x14ac:dyDescent="0.35">
      <c r="A34" s="290"/>
      <c r="B34" s="7" t="s">
        <v>25</v>
      </c>
      <c r="C34" s="290" t="s">
        <v>495</v>
      </c>
      <c r="D34" s="290"/>
      <c r="E34" s="290"/>
      <c r="F34" s="290"/>
      <c r="G34" s="290"/>
      <c r="H34" s="290"/>
      <c r="I34" s="290"/>
      <c r="J34" s="290"/>
    </row>
    <row r="35" spans="1:10" ht="29" x14ac:dyDescent="0.35">
      <c r="A35" s="290"/>
      <c r="B35" s="5" t="s">
        <v>23</v>
      </c>
      <c r="C35" s="145"/>
      <c r="D35" s="145"/>
      <c r="E35" s="145"/>
      <c r="F35" s="145"/>
      <c r="G35" s="145"/>
      <c r="H35" s="145"/>
      <c r="I35" s="290"/>
      <c r="J35" s="290"/>
    </row>
    <row r="36" spans="1:10" ht="87" x14ac:dyDescent="0.35">
      <c r="A36" s="290" t="s">
        <v>26</v>
      </c>
      <c r="B36" s="5" t="s">
        <v>22</v>
      </c>
      <c r="C36" s="294"/>
      <c r="D36" s="295"/>
      <c r="E36" s="295"/>
      <c r="F36" s="295"/>
      <c r="G36" s="295"/>
      <c r="H36" s="295"/>
      <c r="I36" s="295"/>
      <c r="J36" s="296"/>
    </row>
    <row r="37" spans="1:10" ht="29" x14ac:dyDescent="0.35">
      <c r="A37" s="290"/>
      <c r="B37" s="5" t="s">
        <v>23</v>
      </c>
      <c r="C37" s="145"/>
      <c r="D37" s="145"/>
      <c r="E37" s="145"/>
      <c r="F37" s="145"/>
      <c r="G37" s="145"/>
      <c r="H37" s="145"/>
      <c r="I37" s="290"/>
      <c r="J37" s="290"/>
    </row>
    <row r="38" spans="1:10" ht="43.5" x14ac:dyDescent="0.35">
      <c r="A38" s="145" t="s">
        <v>13</v>
      </c>
      <c r="B38" s="294"/>
      <c r="C38" s="295"/>
      <c r="D38" s="295"/>
      <c r="E38" s="295"/>
      <c r="F38" s="295"/>
      <c r="G38" s="295"/>
      <c r="H38" s="295"/>
      <c r="I38" s="295"/>
      <c r="J38" s="296"/>
    </row>
  </sheetData>
  <mergeCells count="22">
    <mergeCell ref="A36:A37"/>
    <mergeCell ref="C36:J36"/>
    <mergeCell ref="I37:J37"/>
    <mergeCell ref="B38:J38"/>
    <mergeCell ref="I31:J31"/>
    <mergeCell ref="A32:A35"/>
    <mergeCell ref="C32:J32"/>
    <mergeCell ref="C33:J33"/>
    <mergeCell ref="C34:J34"/>
    <mergeCell ref="I35:J35"/>
    <mergeCell ref="I30:J30"/>
    <mergeCell ref="A1:M1"/>
    <mergeCell ref="A2:A3"/>
    <mergeCell ref="B2:M2"/>
    <mergeCell ref="B21:M21"/>
    <mergeCell ref="B22:M22"/>
    <mergeCell ref="A25:J25"/>
    <mergeCell ref="A26:J26"/>
    <mergeCell ref="A27:B27"/>
    <mergeCell ref="I27:J27"/>
    <mergeCell ref="I28:J28"/>
    <mergeCell ref="I29:J29"/>
  </mergeCells>
  <pageMargins left="0.7" right="0.7" top="0.75" bottom="0.75" header="0.3" footer="0.3"/>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topLeftCell="A4" workbookViewId="0">
      <selection activeCell="C35" sqref="C35"/>
    </sheetView>
  </sheetViews>
  <sheetFormatPr defaultRowHeight="14.5" x14ac:dyDescent="0.35"/>
  <cols>
    <col min="1" max="1" width="33.7265625" customWidth="1"/>
  </cols>
  <sheetData>
    <row r="1" spans="1:16" x14ac:dyDescent="0.35">
      <c r="A1" s="289"/>
      <c r="B1" s="289"/>
      <c r="C1" s="289"/>
      <c r="D1" s="289"/>
      <c r="E1" s="289"/>
      <c r="F1" s="289"/>
      <c r="G1" s="289"/>
      <c r="H1" s="289"/>
      <c r="I1" s="289"/>
      <c r="J1" s="289"/>
      <c r="K1" s="289"/>
      <c r="L1" s="289"/>
      <c r="M1" s="289"/>
    </row>
    <row r="2" spans="1:16" x14ac:dyDescent="0.35">
      <c r="A2" s="290" t="s">
        <v>1</v>
      </c>
      <c r="B2" s="291" t="s">
        <v>2</v>
      </c>
      <c r="C2" s="291"/>
      <c r="D2" s="291"/>
      <c r="E2" s="291"/>
      <c r="F2" s="291"/>
      <c r="G2" s="291"/>
      <c r="H2" s="291"/>
      <c r="I2" s="291"/>
      <c r="J2" s="291"/>
      <c r="K2" s="291"/>
      <c r="L2" s="291"/>
      <c r="M2" s="291"/>
    </row>
    <row r="3" spans="1:16" ht="29" x14ac:dyDescent="0.35">
      <c r="A3" s="290"/>
      <c r="B3" s="1">
        <v>0</v>
      </c>
      <c r="C3" s="1">
        <v>1</v>
      </c>
      <c r="D3" s="1">
        <v>2</v>
      </c>
      <c r="E3" s="1">
        <v>3</v>
      </c>
      <c r="F3" s="1">
        <v>4</v>
      </c>
      <c r="G3" s="1">
        <v>5</v>
      </c>
      <c r="H3" s="1">
        <v>6</v>
      </c>
      <c r="I3" s="1">
        <v>7</v>
      </c>
      <c r="J3" s="1">
        <v>8</v>
      </c>
      <c r="K3" s="1">
        <v>9</v>
      </c>
      <c r="L3" s="1">
        <v>10</v>
      </c>
      <c r="M3" s="2" t="s">
        <v>3</v>
      </c>
    </row>
    <row r="4" spans="1:16" x14ac:dyDescent="0.35">
      <c r="A4" s="3" t="s">
        <v>4</v>
      </c>
      <c r="B4" s="144">
        <f>SUM(B5:B7)</f>
        <v>0</v>
      </c>
      <c r="C4" s="144">
        <f t="shared" ref="C4:L4" si="0">SUM(C5:C7)</f>
        <v>0</v>
      </c>
      <c r="D4" s="144">
        <f t="shared" si="0"/>
        <v>0</v>
      </c>
      <c r="E4" s="144">
        <f t="shared" si="0"/>
        <v>0</v>
      </c>
      <c r="F4" s="144">
        <f t="shared" si="0"/>
        <v>0</v>
      </c>
      <c r="G4" s="144">
        <f t="shared" si="0"/>
        <v>0</v>
      </c>
      <c r="H4" s="144">
        <f t="shared" si="0"/>
        <v>0</v>
      </c>
      <c r="I4" s="144">
        <f t="shared" si="0"/>
        <v>0</v>
      </c>
      <c r="J4" s="144">
        <f t="shared" si="0"/>
        <v>0</v>
      </c>
      <c r="K4" s="144">
        <f t="shared" si="0"/>
        <v>0</v>
      </c>
      <c r="L4" s="144">
        <f t="shared" si="0"/>
        <v>0</v>
      </c>
      <c r="M4" s="144">
        <f>SUM(B4:L4)</f>
        <v>0</v>
      </c>
    </row>
    <row r="5" spans="1:16" x14ac:dyDescent="0.35">
      <c r="A5" s="5" t="s">
        <v>5</v>
      </c>
      <c r="B5" s="144">
        <v>0</v>
      </c>
      <c r="C5" s="144">
        <v>0</v>
      </c>
      <c r="D5" s="144">
        <v>0</v>
      </c>
      <c r="E5" s="144">
        <v>0</v>
      </c>
      <c r="F5" s="144">
        <v>0</v>
      </c>
      <c r="G5" s="144">
        <v>0</v>
      </c>
      <c r="H5" s="144">
        <v>0</v>
      </c>
      <c r="I5" s="144">
        <v>0</v>
      </c>
      <c r="J5" s="144">
        <v>0</v>
      </c>
      <c r="K5" s="144">
        <v>0</v>
      </c>
      <c r="L5" s="144">
        <v>0</v>
      </c>
      <c r="M5" s="144">
        <f t="shared" ref="M5:M20" si="1">SUM(B5:L5)</f>
        <v>0</v>
      </c>
    </row>
    <row r="6" spans="1:16" x14ac:dyDescent="0.35">
      <c r="A6" s="5" t="s">
        <v>6</v>
      </c>
      <c r="B6" s="144">
        <v>0</v>
      </c>
      <c r="C6" s="144">
        <v>0</v>
      </c>
      <c r="D6" s="144">
        <v>0</v>
      </c>
      <c r="E6" s="144">
        <v>0</v>
      </c>
      <c r="F6" s="144">
        <v>0</v>
      </c>
      <c r="G6" s="144">
        <v>0</v>
      </c>
      <c r="H6" s="144">
        <v>0</v>
      </c>
      <c r="I6" s="144">
        <v>0</v>
      </c>
      <c r="J6" s="144">
        <v>0</v>
      </c>
      <c r="K6" s="144">
        <v>0</v>
      </c>
      <c r="L6" s="144">
        <v>0</v>
      </c>
      <c r="M6" s="144">
        <f t="shared" si="1"/>
        <v>0</v>
      </c>
    </row>
    <row r="7" spans="1:16" x14ac:dyDescent="0.35">
      <c r="A7" s="5" t="s">
        <v>7</v>
      </c>
      <c r="B7" s="144">
        <v>0</v>
      </c>
      <c r="C7" s="144">
        <v>0</v>
      </c>
      <c r="D7" s="144">
        <v>0</v>
      </c>
      <c r="E7" s="144">
        <v>0</v>
      </c>
      <c r="F7" s="144">
        <v>0</v>
      </c>
      <c r="G7" s="144">
        <v>0</v>
      </c>
      <c r="H7" s="144">
        <v>0</v>
      </c>
      <c r="I7" s="144">
        <v>0</v>
      </c>
      <c r="J7" s="144">
        <v>0</v>
      </c>
      <c r="K7" s="144">
        <v>0</v>
      </c>
      <c r="L7" s="144">
        <v>0</v>
      </c>
      <c r="M7" s="144">
        <f t="shared" si="1"/>
        <v>0</v>
      </c>
    </row>
    <row r="8" spans="1:16" x14ac:dyDescent="0.35">
      <c r="A8" s="3" t="s">
        <v>8</v>
      </c>
      <c r="B8" s="144">
        <v>0.95</v>
      </c>
      <c r="C8" s="144">
        <v>0.49</v>
      </c>
      <c r="D8" s="144">
        <v>0.36</v>
      </c>
      <c r="E8" s="144">
        <v>0.36</v>
      </c>
      <c r="F8" s="144">
        <v>0.36</v>
      </c>
      <c r="G8" s="144">
        <v>0.36</v>
      </c>
      <c r="H8" s="144">
        <v>0.36</v>
      </c>
      <c r="I8" s="144">
        <v>0</v>
      </c>
      <c r="J8" s="144">
        <v>0</v>
      </c>
      <c r="K8" s="144">
        <v>0</v>
      </c>
      <c r="L8" s="144">
        <v>0</v>
      </c>
      <c r="M8" s="144">
        <v>3.24</v>
      </c>
    </row>
    <row r="9" spans="1:16" x14ac:dyDescent="0.35">
      <c r="A9" s="5" t="s">
        <v>5</v>
      </c>
      <c r="B9" s="144">
        <v>0.95</v>
      </c>
      <c r="C9" s="144">
        <v>0.49</v>
      </c>
      <c r="D9" s="144">
        <v>0</v>
      </c>
      <c r="E9" s="144">
        <v>0</v>
      </c>
      <c r="F9" s="144">
        <v>0</v>
      </c>
      <c r="G9" s="144">
        <v>0</v>
      </c>
      <c r="H9" s="144">
        <v>0</v>
      </c>
      <c r="I9" s="144">
        <v>0</v>
      </c>
      <c r="J9" s="144">
        <v>0</v>
      </c>
      <c r="K9" s="144">
        <v>0</v>
      </c>
      <c r="L9" s="144">
        <v>0</v>
      </c>
      <c r="M9" s="144">
        <f t="shared" si="1"/>
        <v>1.44</v>
      </c>
    </row>
    <row r="10" spans="1:16" x14ac:dyDescent="0.35">
      <c r="A10" s="5" t="s">
        <v>6</v>
      </c>
      <c r="B10" s="144">
        <v>0</v>
      </c>
      <c r="C10" s="144">
        <v>0</v>
      </c>
      <c r="D10" s="144">
        <v>0</v>
      </c>
      <c r="E10" s="144">
        <v>0</v>
      </c>
      <c r="F10" s="144">
        <v>0</v>
      </c>
      <c r="G10" s="144">
        <v>0</v>
      </c>
      <c r="H10" s="144">
        <v>0</v>
      </c>
      <c r="I10" s="144">
        <v>0</v>
      </c>
      <c r="J10" s="144">
        <v>0</v>
      </c>
      <c r="K10" s="144">
        <v>0</v>
      </c>
      <c r="L10" s="144">
        <v>0</v>
      </c>
      <c r="M10" s="144">
        <f t="shared" si="1"/>
        <v>0</v>
      </c>
    </row>
    <row r="11" spans="1:16" x14ac:dyDescent="0.35">
      <c r="A11" s="5" t="s">
        <v>7</v>
      </c>
      <c r="B11" s="144">
        <v>0</v>
      </c>
      <c r="C11" s="144">
        <v>0</v>
      </c>
      <c r="D11" s="144">
        <v>0.36</v>
      </c>
      <c r="E11" s="144">
        <v>0.36</v>
      </c>
      <c r="F11" s="144">
        <v>0.36</v>
      </c>
      <c r="G11" s="144">
        <v>0.36</v>
      </c>
      <c r="H11" s="144">
        <v>0.36</v>
      </c>
      <c r="I11" s="144">
        <v>0</v>
      </c>
      <c r="J11" s="144">
        <v>0</v>
      </c>
      <c r="K11" s="144">
        <v>0</v>
      </c>
      <c r="L11" s="144">
        <v>0</v>
      </c>
      <c r="M11" s="144">
        <v>1.8</v>
      </c>
    </row>
    <row r="12" spans="1:16" x14ac:dyDescent="0.35">
      <c r="A12" s="3" t="s">
        <v>11</v>
      </c>
      <c r="B12" s="144" t="s">
        <v>497</v>
      </c>
      <c r="C12" s="144">
        <v>-0.49</v>
      </c>
      <c r="D12" s="144">
        <v>-0.36</v>
      </c>
      <c r="E12" s="144">
        <v>-0.36</v>
      </c>
      <c r="F12" s="144">
        <v>-0.36</v>
      </c>
      <c r="G12" s="144">
        <v>-0.36</v>
      </c>
      <c r="H12" s="144">
        <v>-0.36</v>
      </c>
      <c r="I12" s="144">
        <v>0</v>
      </c>
      <c r="J12" s="144">
        <v>0</v>
      </c>
      <c r="K12" s="144">
        <v>0</v>
      </c>
      <c r="L12" s="144">
        <v>0</v>
      </c>
      <c r="M12" s="144">
        <v>-3.24</v>
      </c>
    </row>
    <row r="13" spans="1:16" ht="15" thickBot="1" x14ac:dyDescent="0.4">
      <c r="A13" s="5" t="s">
        <v>5</v>
      </c>
      <c r="B13" s="144">
        <v>0</v>
      </c>
      <c r="C13" s="144">
        <v>0</v>
      </c>
      <c r="D13" s="144">
        <v>0</v>
      </c>
      <c r="E13" s="144">
        <v>0</v>
      </c>
      <c r="F13" s="144">
        <v>0</v>
      </c>
      <c r="G13" s="144">
        <v>0</v>
      </c>
      <c r="H13" s="144">
        <v>0</v>
      </c>
      <c r="I13" s="144">
        <v>0</v>
      </c>
      <c r="J13" s="144">
        <v>0</v>
      </c>
      <c r="K13" s="144">
        <v>0</v>
      </c>
      <c r="L13" s="144">
        <v>0</v>
      </c>
      <c r="M13" s="144">
        <f t="shared" si="1"/>
        <v>0</v>
      </c>
    </row>
    <row r="14" spans="1:16" ht="15" thickBot="1" x14ac:dyDescent="0.4">
      <c r="A14" s="5" t="s">
        <v>6</v>
      </c>
      <c r="B14" s="144">
        <v>0</v>
      </c>
      <c r="C14" s="144">
        <v>0</v>
      </c>
      <c r="D14" s="144">
        <v>0</v>
      </c>
      <c r="E14" s="144">
        <v>0</v>
      </c>
      <c r="F14" s="144">
        <v>0</v>
      </c>
      <c r="G14" s="144">
        <v>0</v>
      </c>
      <c r="H14" s="144">
        <v>0</v>
      </c>
      <c r="I14" s="144">
        <v>0</v>
      </c>
      <c r="J14" s="144">
        <v>0</v>
      </c>
      <c r="K14" s="144">
        <v>0</v>
      </c>
      <c r="L14" s="144">
        <v>0</v>
      </c>
      <c r="M14" s="144">
        <f t="shared" si="1"/>
        <v>0</v>
      </c>
      <c r="O14" s="67"/>
      <c r="P14" s="74"/>
    </row>
    <row r="15" spans="1:16" ht="15" thickBot="1" x14ac:dyDescent="0.4">
      <c r="A15" s="5" t="s">
        <v>7</v>
      </c>
      <c r="B15" s="144">
        <v>0</v>
      </c>
      <c r="C15" s="144">
        <v>0</v>
      </c>
      <c r="D15" s="144">
        <v>-0.36</v>
      </c>
      <c r="E15" s="144">
        <v>-0.36</v>
      </c>
      <c r="F15" s="144">
        <v>-0.36</v>
      </c>
      <c r="G15" s="144">
        <v>-0.36</v>
      </c>
      <c r="H15" s="144">
        <v>-0.36</v>
      </c>
      <c r="I15" s="144">
        <v>0</v>
      </c>
      <c r="J15" s="144">
        <v>0</v>
      </c>
      <c r="K15" s="144">
        <v>0</v>
      </c>
      <c r="L15" s="144">
        <v>0</v>
      </c>
      <c r="M15" s="144">
        <v>-1.8</v>
      </c>
      <c r="O15" s="67"/>
      <c r="P15" s="74"/>
    </row>
    <row r="16" spans="1:16" ht="29" x14ac:dyDescent="0.35">
      <c r="A16" s="3" t="s">
        <v>9</v>
      </c>
      <c r="B16" s="144">
        <v>5.21</v>
      </c>
      <c r="C16" s="144">
        <v>2.69</v>
      </c>
      <c r="D16" s="144">
        <v>0</v>
      </c>
      <c r="E16" s="144">
        <v>0</v>
      </c>
      <c r="F16" s="144">
        <v>0</v>
      </c>
      <c r="G16" s="144">
        <v>0</v>
      </c>
      <c r="H16" s="144">
        <v>0</v>
      </c>
      <c r="I16" s="144">
        <v>0</v>
      </c>
      <c r="J16" s="144">
        <v>0</v>
      </c>
      <c r="K16" s="144">
        <v>0</v>
      </c>
      <c r="L16" s="144">
        <v>0</v>
      </c>
      <c r="M16" s="144">
        <f t="shared" si="1"/>
        <v>7.9</v>
      </c>
    </row>
    <row r="17" spans="1:13" x14ac:dyDescent="0.35">
      <c r="A17" s="3" t="s">
        <v>10</v>
      </c>
      <c r="B17" s="144">
        <f>SUM(B18:B20)</f>
        <v>0</v>
      </c>
      <c r="C17" s="144">
        <v>0.83</v>
      </c>
      <c r="D17" s="144">
        <v>0</v>
      </c>
      <c r="E17" s="144">
        <v>0</v>
      </c>
      <c r="F17" s="144">
        <v>0</v>
      </c>
      <c r="G17" s="144">
        <v>0</v>
      </c>
      <c r="H17" s="144">
        <v>0</v>
      </c>
      <c r="I17" s="144">
        <v>0</v>
      </c>
      <c r="J17" s="144">
        <v>0</v>
      </c>
      <c r="K17" s="144">
        <v>0</v>
      </c>
      <c r="L17" s="144">
        <v>0</v>
      </c>
      <c r="M17" s="144">
        <f t="shared" si="1"/>
        <v>0.83</v>
      </c>
    </row>
    <row r="18" spans="1:13" x14ac:dyDescent="0.35">
      <c r="A18" s="5" t="s">
        <v>5</v>
      </c>
      <c r="B18" s="144">
        <v>0</v>
      </c>
      <c r="C18" s="144">
        <v>0.13</v>
      </c>
      <c r="D18" s="144">
        <v>0</v>
      </c>
      <c r="E18" s="144">
        <v>0</v>
      </c>
      <c r="F18" s="144">
        <v>0</v>
      </c>
      <c r="G18" s="144">
        <v>0</v>
      </c>
      <c r="H18" s="144">
        <v>0</v>
      </c>
      <c r="I18" s="144">
        <v>0</v>
      </c>
      <c r="J18" s="144">
        <v>0</v>
      </c>
      <c r="K18" s="144">
        <v>0</v>
      </c>
      <c r="L18" s="144">
        <v>0</v>
      </c>
      <c r="M18" s="144">
        <f t="shared" si="1"/>
        <v>0.13</v>
      </c>
    </row>
    <row r="19" spans="1:13" x14ac:dyDescent="0.35">
      <c r="A19" s="5" t="s">
        <v>6</v>
      </c>
      <c r="B19" s="144">
        <v>0</v>
      </c>
      <c r="C19" s="144">
        <v>0</v>
      </c>
      <c r="D19" s="144">
        <v>0</v>
      </c>
      <c r="E19" s="144">
        <v>0</v>
      </c>
      <c r="F19" s="144">
        <v>0</v>
      </c>
      <c r="G19" s="144">
        <v>0</v>
      </c>
      <c r="H19" s="144">
        <v>0</v>
      </c>
      <c r="I19" s="144">
        <v>0</v>
      </c>
      <c r="J19" s="144">
        <v>0</v>
      </c>
      <c r="K19" s="144">
        <v>0</v>
      </c>
      <c r="L19" s="144">
        <v>0</v>
      </c>
      <c r="M19" s="144">
        <f t="shared" si="1"/>
        <v>0</v>
      </c>
    </row>
    <row r="20" spans="1:13" x14ac:dyDescent="0.35">
      <c r="A20" s="5" t="s">
        <v>7</v>
      </c>
      <c r="B20" s="144">
        <v>0</v>
      </c>
      <c r="C20" s="144">
        <v>0</v>
      </c>
      <c r="D20" s="144">
        <v>0</v>
      </c>
      <c r="E20" s="144">
        <v>0</v>
      </c>
      <c r="F20" s="144">
        <v>0</v>
      </c>
      <c r="G20" s="144">
        <v>0</v>
      </c>
      <c r="H20" s="144">
        <v>0</v>
      </c>
      <c r="I20" s="144">
        <v>0</v>
      </c>
      <c r="J20" s="144">
        <v>0</v>
      </c>
      <c r="K20" s="144">
        <v>0</v>
      </c>
      <c r="L20" s="144">
        <v>0</v>
      </c>
      <c r="M20" s="144">
        <f t="shared" si="1"/>
        <v>0</v>
      </c>
    </row>
    <row r="21" spans="1:13" ht="64.5" customHeight="1" x14ac:dyDescent="0.35">
      <c r="A21" s="5" t="s">
        <v>12</v>
      </c>
      <c r="B21" s="290" t="s">
        <v>498</v>
      </c>
      <c r="C21" s="290"/>
      <c r="D21" s="290"/>
      <c r="E21" s="290"/>
      <c r="F21" s="290"/>
      <c r="G21" s="290"/>
      <c r="H21" s="290"/>
      <c r="I21" s="290"/>
      <c r="J21" s="290"/>
      <c r="K21" s="290"/>
      <c r="L21" s="290"/>
      <c r="M21" s="290"/>
    </row>
    <row r="22" spans="1:13" ht="43.5" x14ac:dyDescent="0.35">
      <c r="A22" s="5" t="s">
        <v>13</v>
      </c>
      <c r="B22" s="290" t="s">
        <v>499</v>
      </c>
      <c r="C22" s="290"/>
      <c r="D22" s="290"/>
      <c r="E22" s="290"/>
      <c r="F22" s="290"/>
      <c r="G22" s="290"/>
      <c r="H22" s="290"/>
      <c r="I22" s="290"/>
      <c r="J22" s="290"/>
      <c r="K22" s="290"/>
      <c r="L22" s="290"/>
      <c r="M22" s="290"/>
    </row>
    <row r="25" spans="1:13" x14ac:dyDescent="0.35">
      <c r="A25" s="289" t="s">
        <v>14</v>
      </c>
      <c r="B25" s="289"/>
      <c r="C25" s="289"/>
      <c r="D25" s="289"/>
      <c r="E25" s="289"/>
      <c r="F25" s="289"/>
      <c r="G25" s="289"/>
      <c r="H25" s="289"/>
      <c r="I25" s="289"/>
      <c r="J25" s="289"/>
    </row>
    <row r="26" spans="1:13" x14ac:dyDescent="0.35">
      <c r="A26" s="291" t="s">
        <v>15</v>
      </c>
      <c r="B26" s="291"/>
      <c r="C26" s="291"/>
      <c r="D26" s="291"/>
      <c r="E26" s="291"/>
      <c r="F26" s="291"/>
      <c r="G26" s="291"/>
      <c r="H26" s="291"/>
      <c r="I26" s="291"/>
      <c r="J26" s="291"/>
    </row>
    <row r="27" spans="1:13" x14ac:dyDescent="0.35">
      <c r="A27" s="290" t="s">
        <v>16</v>
      </c>
      <c r="B27" s="290"/>
      <c r="C27" s="6">
        <v>0</v>
      </c>
      <c r="D27" s="5">
        <v>1</v>
      </c>
      <c r="E27" s="5">
        <v>2</v>
      </c>
      <c r="F27" s="5">
        <v>3</v>
      </c>
      <c r="G27" s="5">
        <v>5</v>
      </c>
      <c r="H27" s="5">
        <v>10</v>
      </c>
      <c r="I27" s="292" t="s">
        <v>3</v>
      </c>
      <c r="J27" s="292"/>
    </row>
    <row r="28" spans="1:13" ht="43.5" x14ac:dyDescent="0.35">
      <c r="A28" s="145" t="s">
        <v>17</v>
      </c>
      <c r="B28" s="5" t="s">
        <v>20</v>
      </c>
      <c r="C28" s="145"/>
      <c r="D28" s="145"/>
      <c r="E28" s="145"/>
      <c r="F28" s="145"/>
      <c r="G28" s="145"/>
      <c r="H28" s="145"/>
      <c r="I28" s="290"/>
      <c r="J28" s="290"/>
    </row>
    <row r="29" spans="1:13" ht="87" x14ac:dyDescent="0.35">
      <c r="A29" s="145" t="s">
        <v>18</v>
      </c>
      <c r="B29" s="5" t="s">
        <v>21</v>
      </c>
      <c r="C29" s="145"/>
      <c r="D29" s="145"/>
      <c r="E29" s="145"/>
      <c r="F29" s="145"/>
      <c r="G29" s="145"/>
      <c r="H29" s="145"/>
      <c r="I29" s="294"/>
      <c r="J29" s="296"/>
    </row>
    <row r="30" spans="1:13" ht="87" x14ac:dyDescent="0.35">
      <c r="A30" s="145" t="s">
        <v>19</v>
      </c>
      <c r="B30" s="7" t="s">
        <v>22</v>
      </c>
      <c r="C30" s="145"/>
      <c r="D30" s="145"/>
      <c r="E30" s="145"/>
      <c r="F30" s="145"/>
      <c r="G30" s="145"/>
      <c r="H30" s="145"/>
      <c r="I30" s="290"/>
      <c r="J30" s="290"/>
    </row>
    <row r="31" spans="1:13" ht="29" x14ac:dyDescent="0.35">
      <c r="A31" s="8"/>
      <c r="B31" s="5" t="s">
        <v>23</v>
      </c>
      <c r="C31" s="145"/>
      <c r="D31" s="145"/>
      <c r="E31" s="145"/>
      <c r="F31" s="145"/>
      <c r="G31" s="145"/>
      <c r="H31" s="145"/>
      <c r="I31" s="290"/>
      <c r="J31" s="290"/>
    </row>
    <row r="32" spans="1:13" ht="43.5" x14ac:dyDescent="0.35">
      <c r="A32" s="290" t="s">
        <v>24</v>
      </c>
      <c r="B32" s="5" t="s">
        <v>20</v>
      </c>
      <c r="C32" s="290"/>
      <c r="D32" s="290"/>
      <c r="E32" s="290"/>
      <c r="F32" s="290"/>
      <c r="G32" s="290"/>
      <c r="H32" s="290"/>
      <c r="I32" s="290"/>
      <c r="J32" s="290"/>
    </row>
    <row r="33" spans="1:10" ht="129.75" customHeight="1" x14ac:dyDescent="0.35">
      <c r="A33" s="290"/>
      <c r="B33" s="5" t="s">
        <v>21</v>
      </c>
      <c r="C33" s="290" t="s">
        <v>500</v>
      </c>
      <c r="D33" s="290"/>
      <c r="E33" s="290"/>
      <c r="F33" s="290"/>
      <c r="G33" s="290"/>
      <c r="H33" s="290"/>
      <c r="I33" s="290"/>
      <c r="J33" s="290"/>
    </row>
    <row r="34" spans="1:10" ht="409.5" customHeight="1" x14ac:dyDescent="0.35">
      <c r="A34" s="290"/>
      <c r="B34" s="7" t="s">
        <v>25</v>
      </c>
      <c r="C34" s="290" t="s">
        <v>501</v>
      </c>
      <c r="D34" s="290"/>
      <c r="E34" s="290"/>
      <c r="F34" s="290"/>
      <c r="G34" s="290"/>
      <c r="H34" s="290"/>
      <c r="I34" s="290"/>
      <c r="J34" s="290"/>
    </row>
    <row r="35" spans="1:10" ht="29" x14ac:dyDescent="0.35">
      <c r="A35" s="290"/>
      <c r="B35" s="5" t="s">
        <v>23</v>
      </c>
      <c r="C35" s="145"/>
      <c r="D35" s="145"/>
      <c r="E35" s="145"/>
      <c r="F35" s="145"/>
      <c r="G35" s="145"/>
      <c r="H35" s="145"/>
      <c r="I35" s="290"/>
      <c r="J35" s="290"/>
    </row>
    <row r="36" spans="1:10" ht="87" x14ac:dyDescent="0.35">
      <c r="A36" s="290" t="s">
        <v>26</v>
      </c>
      <c r="B36" s="5" t="s">
        <v>22</v>
      </c>
      <c r="C36" s="294"/>
      <c r="D36" s="295"/>
      <c r="E36" s="295"/>
      <c r="F36" s="295"/>
      <c r="G36" s="295"/>
      <c r="H36" s="295"/>
      <c r="I36" s="295"/>
      <c r="J36" s="296"/>
    </row>
    <row r="37" spans="1:10" ht="29" x14ac:dyDescent="0.35">
      <c r="A37" s="290"/>
      <c r="B37" s="5" t="s">
        <v>23</v>
      </c>
      <c r="C37" s="145"/>
      <c r="D37" s="145"/>
      <c r="E37" s="145"/>
      <c r="F37" s="145"/>
      <c r="G37" s="145"/>
      <c r="H37" s="145"/>
      <c r="I37" s="290"/>
      <c r="J37" s="290"/>
    </row>
    <row r="38" spans="1:10" ht="43.5" x14ac:dyDescent="0.35">
      <c r="A38" s="145" t="s">
        <v>13</v>
      </c>
      <c r="B38" s="294"/>
      <c r="C38" s="295"/>
      <c r="D38" s="295"/>
      <c r="E38" s="295"/>
      <c r="F38" s="295"/>
      <c r="G38" s="295"/>
      <c r="H38" s="295"/>
      <c r="I38" s="295"/>
      <c r="J38" s="296"/>
    </row>
  </sheetData>
  <mergeCells count="22">
    <mergeCell ref="A36:A37"/>
    <mergeCell ref="C36:J36"/>
    <mergeCell ref="I37:J37"/>
    <mergeCell ref="B38:J38"/>
    <mergeCell ref="I31:J31"/>
    <mergeCell ref="A32:A35"/>
    <mergeCell ref="C32:J32"/>
    <mergeCell ref="C33:J33"/>
    <mergeCell ref="C34:J34"/>
    <mergeCell ref="I35:J35"/>
    <mergeCell ref="I30:J30"/>
    <mergeCell ref="A1:M1"/>
    <mergeCell ref="A2:A3"/>
    <mergeCell ref="B2:M2"/>
    <mergeCell ref="B21:M21"/>
    <mergeCell ref="B22:M22"/>
    <mergeCell ref="A25:J25"/>
    <mergeCell ref="A26:J26"/>
    <mergeCell ref="A27:B27"/>
    <mergeCell ref="I27:J27"/>
    <mergeCell ref="I28:J28"/>
    <mergeCell ref="I29:J29"/>
  </mergeCells>
  <pageMargins left="0.7" right="0.7" top="0.75" bottom="0.75" header="0.3" footer="0.3"/>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topLeftCell="A5" workbookViewId="0">
      <selection activeCell="C39" sqref="C39:J39"/>
    </sheetView>
  </sheetViews>
  <sheetFormatPr defaultRowHeight="14.5" x14ac:dyDescent="0.35"/>
  <cols>
    <col min="1" max="1" width="33.7265625" customWidth="1"/>
  </cols>
  <sheetData>
    <row r="1" spans="1:16" x14ac:dyDescent="0.35">
      <c r="A1" s="289"/>
      <c r="B1" s="289"/>
      <c r="C1" s="289"/>
      <c r="D1" s="289"/>
      <c r="E1" s="289"/>
      <c r="F1" s="289"/>
      <c r="G1" s="289"/>
      <c r="H1" s="289"/>
      <c r="I1" s="289"/>
      <c r="J1" s="289"/>
      <c r="K1" s="289"/>
      <c r="L1" s="289"/>
      <c r="M1" s="289"/>
    </row>
    <row r="2" spans="1:16" x14ac:dyDescent="0.35">
      <c r="A2" s="290" t="s">
        <v>1</v>
      </c>
      <c r="B2" s="291" t="s">
        <v>2</v>
      </c>
      <c r="C2" s="291"/>
      <c r="D2" s="291"/>
      <c r="E2" s="291"/>
      <c r="F2" s="291"/>
      <c r="G2" s="291"/>
      <c r="H2" s="291"/>
      <c r="I2" s="291"/>
      <c r="J2" s="291"/>
      <c r="K2" s="291"/>
      <c r="L2" s="291"/>
      <c r="M2" s="291"/>
    </row>
    <row r="3" spans="1:16" ht="29" x14ac:dyDescent="0.35">
      <c r="A3" s="290"/>
      <c r="B3" s="1">
        <v>0</v>
      </c>
      <c r="C3" s="1">
        <v>1</v>
      </c>
      <c r="D3" s="1">
        <v>2</v>
      </c>
      <c r="E3" s="1">
        <v>3</v>
      </c>
      <c r="F3" s="1">
        <v>4</v>
      </c>
      <c r="G3" s="1">
        <v>5</v>
      </c>
      <c r="H3" s="1">
        <v>6</v>
      </c>
      <c r="I3" s="1">
        <v>7</v>
      </c>
      <c r="J3" s="1">
        <v>8</v>
      </c>
      <c r="K3" s="1">
        <v>9</v>
      </c>
      <c r="L3" s="1">
        <v>10</v>
      </c>
      <c r="M3" s="2" t="s">
        <v>3</v>
      </c>
    </row>
    <row r="4" spans="1:16" x14ac:dyDescent="0.35">
      <c r="A4" s="3" t="s">
        <v>4</v>
      </c>
      <c r="B4" s="144">
        <v>0</v>
      </c>
      <c r="C4" s="144">
        <v>0</v>
      </c>
      <c r="D4" s="144">
        <v>0</v>
      </c>
      <c r="E4" s="144">
        <v>0</v>
      </c>
      <c r="F4" s="144">
        <v>0</v>
      </c>
      <c r="G4" s="144">
        <v>0</v>
      </c>
      <c r="H4" s="144">
        <v>0</v>
      </c>
      <c r="I4" s="144">
        <v>0</v>
      </c>
      <c r="J4" s="144">
        <v>0</v>
      </c>
      <c r="K4" s="144">
        <v>0</v>
      </c>
      <c r="L4" s="144">
        <v>0</v>
      </c>
      <c r="M4" s="144">
        <v>0</v>
      </c>
    </row>
    <row r="5" spans="1:16" x14ac:dyDescent="0.35">
      <c r="A5" s="5" t="s">
        <v>5</v>
      </c>
      <c r="B5" s="144">
        <v>0</v>
      </c>
      <c r="C5" s="144">
        <v>0</v>
      </c>
      <c r="D5" s="144">
        <v>0</v>
      </c>
      <c r="E5" s="144">
        <v>0</v>
      </c>
      <c r="F5" s="144">
        <v>0</v>
      </c>
      <c r="G5" s="144">
        <v>0</v>
      </c>
      <c r="H5" s="144">
        <v>0</v>
      </c>
      <c r="I5" s="144">
        <v>0</v>
      </c>
      <c r="J5" s="144">
        <v>0</v>
      </c>
      <c r="K5" s="144">
        <v>0</v>
      </c>
      <c r="L5" s="144">
        <v>0</v>
      </c>
      <c r="M5" s="144">
        <v>0</v>
      </c>
    </row>
    <row r="6" spans="1:16" x14ac:dyDescent="0.35">
      <c r="A6" s="5" t="s">
        <v>6</v>
      </c>
      <c r="B6" s="144">
        <v>0</v>
      </c>
      <c r="C6" s="144">
        <v>0</v>
      </c>
      <c r="D6" s="144">
        <v>0</v>
      </c>
      <c r="E6" s="144">
        <v>0</v>
      </c>
      <c r="F6" s="144">
        <v>0</v>
      </c>
      <c r="G6" s="144">
        <v>0</v>
      </c>
      <c r="H6" s="144">
        <v>0</v>
      </c>
      <c r="I6" s="144">
        <v>0</v>
      </c>
      <c r="J6" s="144">
        <v>0</v>
      </c>
      <c r="K6" s="144">
        <v>0</v>
      </c>
      <c r="L6" s="144">
        <v>0</v>
      </c>
      <c r="M6" s="144">
        <v>0</v>
      </c>
    </row>
    <row r="7" spans="1:16" x14ac:dyDescent="0.35">
      <c r="A7" s="5" t="s">
        <v>7</v>
      </c>
      <c r="B7" s="144">
        <v>0</v>
      </c>
      <c r="C7" s="144">
        <v>0</v>
      </c>
      <c r="D7" s="144">
        <v>0</v>
      </c>
      <c r="E7" s="144">
        <v>0</v>
      </c>
      <c r="F7" s="144">
        <v>0</v>
      </c>
      <c r="G7" s="144">
        <v>0</v>
      </c>
      <c r="H7" s="144">
        <v>0</v>
      </c>
      <c r="I7" s="144">
        <v>0</v>
      </c>
      <c r="J7" s="144">
        <v>0</v>
      </c>
      <c r="K7" s="144">
        <v>0</v>
      </c>
      <c r="L7" s="144">
        <v>0</v>
      </c>
      <c r="M7" s="144">
        <v>0</v>
      </c>
    </row>
    <row r="8" spans="1:16" x14ac:dyDescent="0.35">
      <c r="A8" s="3" t="s">
        <v>8</v>
      </c>
      <c r="B8" s="144">
        <v>1.48</v>
      </c>
      <c r="C8" s="144">
        <v>1.36</v>
      </c>
      <c r="D8" s="144">
        <v>0.72</v>
      </c>
      <c r="E8" s="144">
        <v>0.81</v>
      </c>
      <c r="F8" s="144">
        <v>0.81</v>
      </c>
      <c r="G8" s="144">
        <v>0.81</v>
      </c>
      <c r="H8" s="144">
        <v>0.81</v>
      </c>
      <c r="I8" s="144">
        <v>0.81</v>
      </c>
      <c r="J8" s="144">
        <v>0.81</v>
      </c>
      <c r="K8" s="144">
        <v>0.81</v>
      </c>
      <c r="L8" s="144">
        <v>0.81</v>
      </c>
      <c r="M8" s="144">
        <v>10.050000000000001</v>
      </c>
    </row>
    <row r="9" spans="1:16" x14ac:dyDescent="0.35">
      <c r="A9" s="5" t="s">
        <v>5</v>
      </c>
      <c r="B9" s="144">
        <v>1.48</v>
      </c>
      <c r="C9" s="144">
        <v>1.36</v>
      </c>
      <c r="D9" s="144">
        <v>0.72</v>
      </c>
      <c r="E9" s="144">
        <v>0</v>
      </c>
      <c r="F9" s="144">
        <v>0</v>
      </c>
      <c r="G9" s="144">
        <v>0</v>
      </c>
      <c r="H9" s="144">
        <v>0</v>
      </c>
      <c r="I9" s="144">
        <v>0</v>
      </c>
      <c r="J9" s="144">
        <v>0</v>
      </c>
      <c r="K9" s="144">
        <v>0</v>
      </c>
      <c r="L9" s="144">
        <v>0</v>
      </c>
      <c r="M9" s="144">
        <v>3.55</v>
      </c>
    </row>
    <row r="10" spans="1:16" x14ac:dyDescent="0.35">
      <c r="A10" s="5" t="s">
        <v>6</v>
      </c>
      <c r="B10" s="144">
        <v>0</v>
      </c>
      <c r="C10" s="144">
        <v>0</v>
      </c>
      <c r="D10" s="144">
        <v>0</v>
      </c>
      <c r="E10" s="144">
        <v>0</v>
      </c>
      <c r="F10" s="144">
        <v>0</v>
      </c>
      <c r="G10" s="144">
        <v>0</v>
      </c>
      <c r="H10" s="144">
        <v>0</v>
      </c>
      <c r="I10" s="144">
        <v>0</v>
      </c>
      <c r="J10" s="144">
        <v>0</v>
      </c>
      <c r="K10" s="144">
        <v>0</v>
      </c>
      <c r="L10" s="144">
        <v>0</v>
      </c>
      <c r="M10" s="144">
        <v>0</v>
      </c>
    </row>
    <row r="11" spans="1:16" x14ac:dyDescent="0.35">
      <c r="A11" s="5" t="s">
        <v>7</v>
      </c>
      <c r="B11" s="144">
        <v>0</v>
      </c>
      <c r="C11" s="144">
        <v>0</v>
      </c>
      <c r="D11" s="144">
        <v>0</v>
      </c>
      <c r="E11" s="144">
        <v>0.81</v>
      </c>
      <c r="F11" s="144">
        <v>0.81</v>
      </c>
      <c r="G11" s="144">
        <v>0.81</v>
      </c>
      <c r="H11" s="144">
        <v>0.81</v>
      </c>
      <c r="I11" s="144">
        <v>0.81</v>
      </c>
      <c r="J11" s="144">
        <v>0.81</v>
      </c>
      <c r="K11" s="144">
        <v>0.81</v>
      </c>
      <c r="L11" s="144">
        <v>0.81</v>
      </c>
      <c r="M11" s="144">
        <v>6.5</v>
      </c>
    </row>
    <row r="12" spans="1:16" x14ac:dyDescent="0.35">
      <c r="A12" s="3" t="s">
        <v>11</v>
      </c>
      <c r="B12" s="144">
        <v>-1.48</v>
      </c>
      <c r="C12" s="144">
        <v>-1.36</v>
      </c>
      <c r="D12" s="144">
        <v>-0.72</v>
      </c>
      <c r="E12" s="144">
        <v>-0.81</v>
      </c>
      <c r="F12" s="144">
        <v>-0.81</v>
      </c>
      <c r="G12" s="144">
        <v>-0.81</v>
      </c>
      <c r="H12" s="144">
        <v>-0.81</v>
      </c>
      <c r="I12" s="144">
        <v>-0.81</v>
      </c>
      <c r="J12" s="144">
        <v>-0.81</v>
      </c>
      <c r="K12" s="144">
        <v>-0.81</v>
      </c>
      <c r="L12" s="144">
        <v>-0.81</v>
      </c>
      <c r="M12" s="144">
        <v>-10.050000000000001</v>
      </c>
    </row>
    <row r="13" spans="1:16" ht="15" thickBot="1" x14ac:dyDescent="0.4">
      <c r="A13" s="5" t="s">
        <v>5</v>
      </c>
      <c r="B13" s="144">
        <v>-1.48</v>
      </c>
      <c r="C13" s="144">
        <v>-1.36</v>
      </c>
      <c r="D13" s="144">
        <v>-0.72</v>
      </c>
      <c r="E13" s="144">
        <v>0</v>
      </c>
      <c r="F13" s="144">
        <v>0</v>
      </c>
      <c r="G13" s="144">
        <v>0</v>
      </c>
      <c r="H13" s="144">
        <v>0</v>
      </c>
      <c r="I13" s="144">
        <v>0</v>
      </c>
      <c r="J13" s="144">
        <v>0</v>
      </c>
      <c r="K13" s="144">
        <v>0</v>
      </c>
      <c r="L13" s="144">
        <v>0</v>
      </c>
      <c r="M13" s="144">
        <v>-3.55</v>
      </c>
    </row>
    <row r="14" spans="1:16" ht="15" thickBot="1" x14ac:dyDescent="0.4">
      <c r="A14" s="5" t="s">
        <v>6</v>
      </c>
      <c r="B14" s="144">
        <v>0</v>
      </c>
      <c r="C14" s="144">
        <v>0</v>
      </c>
      <c r="D14" s="144">
        <v>0</v>
      </c>
      <c r="E14" s="144">
        <v>0</v>
      </c>
      <c r="F14" s="144">
        <v>0</v>
      </c>
      <c r="G14" s="144">
        <v>0</v>
      </c>
      <c r="H14" s="144">
        <v>0</v>
      </c>
      <c r="I14" s="144">
        <v>0</v>
      </c>
      <c r="J14" s="144">
        <v>0</v>
      </c>
      <c r="K14" s="144">
        <v>0</v>
      </c>
      <c r="L14" s="144">
        <v>0</v>
      </c>
      <c r="M14" s="144">
        <v>0</v>
      </c>
      <c r="O14" s="67"/>
      <c r="P14" s="74"/>
    </row>
    <row r="15" spans="1:16" ht="15" thickBot="1" x14ac:dyDescent="0.4">
      <c r="A15" s="5" t="s">
        <v>7</v>
      </c>
      <c r="B15" s="144">
        <v>0</v>
      </c>
      <c r="C15" s="144">
        <v>0</v>
      </c>
      <c r="D15" s="144">
        <v>0</v>
      </c>
      <c r="E15" s="144">
        <v>-0.81</v>
      </c>
      <c r="F15" s="144">
        <v>-0.81</v>
      </c>
      <c r="G15" s="144">
        <v>-0.81</v>
      </c>
      <c r="H15" s="144">
        <v>-0.81</v>
      </c>
      <c r="I15" s="144">
        <v>-0.81</v>
      </c>
      <c r="J15" s="144">
        <v>-0.81</v>
      </c>
      <c r="K15" s="144">
        <v>-0.81</v>
      </c>
      <c r="L15" s="144">
        <v>-0.81</v>
      </c>
      <c r="M15" s="144">
        <v>-6.5</v>
      </c>
      <c r="O15" s="67"/>
      <c r="P15" s="74"/>
    </row>
    <row r="16" spans="1:16" ht="29" x14ac:dyDescent="0.35">
      <c r="A16" s="3" t="s">
        <v>9</v>
      </c>
      <c r="B16" s="144">
        <v>8.1300000000000008</v>
      </c>
      <c r="C16" s="144">
        <v>7.47</v>
      </c>
      <c r="D16" s="144">
        <v>3.94</v>
      </c>
      <c r="E16" s="144">
        <v>0</v>
      </c>
      <c r="F16" s="144">
        <v>0</v>
      </c>
      <c r="G16" s="144">
        <v>0</v>
      </c>
      <c r="H16" s="144">
        <v>0</v>
      </c>
      <c r="I16" s="144">
        <v>0</v>
      </c>
      <c r="J16" s="144">
        <v>0</v>
      </c>
      <c r="K16" s="144">
        <v>0</v>
      </c>
      <c r="L16" s="144">
        <v>0</v>
      </c>
      <c r="M16" s="144">
        <v>19.54</v>
      </c>
    </row>
    <row r="17" spans="1:13" x14ac:dyDescent="0.35">
      <c r="A17" s="3" t="s">
        <v>10</v>
      </c>
      <c r="B17" s="144">
        <v>0</v>
      </c>
      <c r="C17" s="144">
        <v>0</v>
      </c>
      <c r="D17" s="144">
        <v>0</v>
      </c>
      <c r="E17" s="144">
        <v>0</v>
      </c>
      <c r="F17" s="144">
        <v>0</v>
      </c>
      <c r="G17" s="144">
        <v>0</v>
      </c>
      <c r="H17" s="144">
        <v>0</v>
      </c>
      <c r="I17" s="144">
        <v>0</v>
      </c>
      <c r="J17" s="144">
        <v>0</v>
      </c>
      <c r="K17" s="144">
        <v>0</v>
      </c>
      <c r="L17" s="144">
        <v>0</v>
      </c>
      <c r="M17" s="144">
        <v>0</v>
      </c>
    </row>
    <row r="18" spans="1:13" x14ac:dyDescent="0.35">
      <c r="A18" s="5" t="s">
        <v>5</v>
      </c>
      <c r="B18" s="144">
        <v>0</v>
      </c>
      <c r="C18" s="144">
        <v>0</v>
      </c>
      <c r="D18" s="144">
        <v>0</v>
      </c>
      <c r="E18" s="144">
        <v>0</v>
      </c>
      <c r="F18" s="144">
        <v>0</v>
      </c>
      <c r="G18" s="144">
        <v>0</v>
      </c>
      <c r="H18" s="144">
        <v>0</v>
      </c>
      <c r="I18" s="144">
        <v>0</v>
      </c>
      <c r="J18" s="144">
        <v>0</v>
      </c>
      <c r="K18" s="144">
        <v>0</v>
      </c>
      <c r="L18" s="144">
        <v>0</v>
      </c>
      <c r="M18" s="144">
        <v>0</v>
      </c>
    </row>
    <row r="19" spans="1:13" x14ac:dyDescent="0.35">
      <c r="A19" s="5" t="s">
        <v>6</v>
      </c>
      <c r="B19" s="144">
        <v>0</v>
      </c>
      <c r="C19" s="144">
        <v>0</v>
      </c>
      <c r="D19" s="144">
        <v>0</v>
      </c>
      <c r="E19" s="144">
        <v>0</v>
      </c>
      <c r="F19" s="144">
        <v>0</v>
      </c>
      <c r="G19" s="144">
        <v>0</v>
      </c>
      <c r="H19" s="144">
        <v>0</v>
      </c>
      <c r="I19" s="144">
        <v>0</v>
      </c>
      <c r="J19" s="144">
        <v>0</v>
      </c>
      <c r="K19" s="144">
        <v>0</v>
      </c>
      <c r="L19" s="144">
        <v>0</v>
      </c>
      <c r="M19" s="144">
        <v>0</v>
      </c>
    </row>
    <row r="20" spans="1:13" x14ac:dyDescent="0.35">
      <c r="A20" s="5" t="s">
        <v>7</v>
      </c>
      <c r="B20" s="144">
        <v>0</v>
      </c>
      <c r="C20" s="144">
        <v>0</v>
      </c>
      <c r="D20" s="144">
        <v>0</v>
      </c>
      <c r="E20" s="144">
        <v>0</v>
      </c>
      <c r="F20" s="144">
        <v>0</v>
      </c>
      <c r="G20" s="144">
        <v>0</v>
      </c>
      <c r="H20" s="144">
        <v>0</v>
      </c>
      <c r="I20" s="144">
        <v>0</v>
      </c>
      <c r="J20" s="144">
        <v>0</v>
      </c>
      <c r="K20" s="144">
        <v>0</v>
      </c>
      <c r="L20" s="144">
        <v>0</v>
      </c>
      <c r="M20" s="144">
        <v>0</v>
      </c>
    </row>
    <row r="21" spans="1:13" ht="105" customHeight="1" x14ac:dyDescent="0.35">
      <c r="A21" s="5" t="s">
        <v>12</v>
      </c>
      <c r="B21" s="290" t="s">
        <v>502</v>
      </c>
      <c r="C21" s="290"/>
      <c r="D21" s="290"/>
      <c r="E21" s="290"/>
      <c r="F21" s="290"/>
      <c r="G21" s="290"/>
      <c r="H21" s="290"/>
      <c r="I21" s="290"/>
      <c r="J21" s="290"/>
      <c r="K21" s="290"/>
      <c r="L21" s="290"/>
      <c r="M21" s="290"/>
    </row>
    <row r="22" spans="1:13" ht="43.5" x14ac:dyDescent="0.35">
      <c r="A22" s="5" t="s">
        <v>13</v>
      </c>
      <c r="B22" s="290" t="s">
        <v>503</v>
      </c>
      <c r="C22" s="290"/>
      <c r="D22" s="290"/>
      <c r="E22" s="290"/>
      <c r="F22" s="290"/>
      <c r="G22" s="290"/>
      <c r="H22" s="290"/>
      <c r="I22" s="290"/>
      <c r="J22" s="290"/>
      <c r="K22" s="290"/>
      <c r="L22" s="290"/>
      <c r="M22" s="290"/>
    </row>
    <row r="25" spans="1:13" x14ac:dyDescent="0.35">
      <c r="A25" s="289" t="s">
        <v>14</v>
      </c>
      <c r="B25" s="289"/>
      <c r="C25" s="289"/>
      <c r="D25" s="289"/>
      <c r="E25" s="289"/>
      <c r="F25" s="289"/>
      <c r="G25" s="289"/>
      <c r="H25" s="289"/>
      <c r="I25" s="289"/>
      <c r="J25" s="289"/>
    </row>
    <row r="26" spans="1:13" x14ac:dyDescent="0.35">
      <c r="A26" s="291" t="s">
        <v>15</v>
      </c>
      <c r="B26" s="291"/>
      <c r="C26" s="291"/>
      <c r="D26" s="291"/>
      <c r="E26" s="291"/>
      <c r="F26" s="291"/>
      <c r="G26" s="291"/>
      <c r="H26" s="291"/>
      <c r="I26" s="291"/>
      <c r="J26" s="291"/>
    </row>
    <row r="27" spans="1:13" x14ac:dyDescent="0.35">
      <c r="A27" s="290" t="s">
        <v>16</v>
      </c>
      <c r="B27" s="290"/>
      <c r="C27" s="6">
        <v>0</v>
      </c>
      <c r="D27" s="5">
        <v>1</v>
      </c>
      <c r="E27" s="5">
        <v>2</v>
      </c>
      <c r="F27" s="5">
        <v>3</v>
      </c>
      <c r="G27" s="5">
        <v>5</v>
      </c>
      <c r="H27" s="5">
        <v>10</v>
      </c>
      <c r="I27" s="292" t="s">
        <v>3</v>
      </c>
      <c r="J27" s="292"/>
    </row>
    <row r="28" spans="1:13" ht="43.5" x14ac:dyDescent="0.35">
      <c r="A28" s="145" t="s">
        <v>17</v>
      </c>
      <c r="B28" s="5" t="s">
        <v>20</v>
      </c>
      <c r="C28" s="145" t="s">
        <v>504</v>
      </c>
      <c r="D28" s="145" t="s">
        <v>505</v>
      </c>
      <c r="E28" s="145" t="s">
        <v>505</v>
      </c>
      <c r="F28" s="145" t="s">
        <v>505</v>
      </c>
      <c r="G28" s="145" t="s">
        <v>505</v>
      </c>
      <c r="H28" s="145" t="s">
        <v>505</v>
      </c>
      <c r="I28" s="290" t="s">
        <v>505</v>
      </c>
      <c r="J28" s="290"/>
    </row>
    <row r="29" spans="1:13" ht="87" x14ac:dyDescent="0.35">
      <c r="A29" s="145" t="s">
        <v>18</v>
      </c>
      <c r="B29" s="5" t="s">
        <v>21</v>
      </c>
      <c r="C29" s="145" t="s">
        <v>504</v>
      </c>
      <c r="D29" s="145" t="s">
        <v>505</v>
      </c>
      <c r="E29" s="145" t="s">
        <v>505</v>
      </c>
      <c r="F29" s="145" t="s">
        <v>505</v>
      </c>
      <c r="G29" s="145" t="s">
        <v>505</v>
      </c>
      <c r="H29" s="145" t="s">
        <v>505</v>
      </c>
      <c r="I29" s="294" t="s">
        <v>505</v>
      </c>
      <c r="J29" s="296"/>
    </row>
    <row r="30" spans="1:13" ht="87" x14ac:dyDescent="0.35">
      <c r="A30" s="145" t="s">
        <v>19</v>
      </c>
      <c r="B30" s="7" t="s">
        <v>22</v>
      </c>
      <c r="C30" s="145" t="s">
        <v>504</v>
      </c>
      <c r="D30" s="145" t="s">
        <v>505</v>
      </c>
      <c r="E30" s="145" t="s">
        <v>505</v>
      </c>
      <c r="F30" s="145" t="s">
        <v>505</v>
      </c>
      <c r="G30" s="145" t="s">
        <v>505</v>
      </c>
      <c r="H30" s="145" t="s">
        <v>505</v>
      </c>
      <c r="I30" s="290" t="s">
        <v>505</v>
      </c>
      <c r="J30" s="290"/>
    </row>
    <row r="31" spans="1:13" ht="29" x14ac:dyDescent="0.35">
      <c r="A31" s="8"/>
      <c r="B31" s="5" t="s">
        <v>23</v>
      </c>
      <c r="C31" s="145"/>
      <c r="D31" s="145"/>
      <c r="E31" s="145"/>
      <c r="F31" s="145"/>
      <c r="G31" s="145"/>
      <c r="H31" s="145"/>
      <c r="I31" s="290"/>
      <c r="J31" s="290"/>
    </row>
    <row r="32" spans="1:13" ht="43.5" x14ac:dyDescent="0.35">
      <c r="A32" s="290" t="s">
        <v>24</v>
      </c>
      <c r="B32" s="5" t="s">
        <v>20</v>
      </c>
      <c r="C32" s="290" t="s">
        <v>506</v>
      </c>
      <c r="D32" s="290"/>
      <c r="E32" s="290"/>
      <c r="F32" s="290"/>
      <c r="G32" s="290"/>
      <c r="H32" s="290"/>
      <c r="I32" s="290"/>
      <c r="J32" s="290"/>
    </row>
    <row r="33" spans="1:10" ht="87" x14ac:dyDescent="0.35">
      <c r="A33" s="290"/>
      <c r="B33" s="5" t="s">
        <v>21</v>
      </c>
      <c r="C33" s="290" t="s">
        <v>507</v>
      </c>
      <c r="D33" s="290"/>
      <c r="E33" s="290"/>
      <c r="F33" s="290"/>
      <c r="G33" s="290"/>
      <c r="H33" s="290"/>
      <c r="I33" s="290"/>
      <c r="J33" s="290"/>
    </row>
    <row r="34" spans="1:10" ht="87" x14ac:dyDescent="0.35">
      <c r="A34" s="290"/>
      <c r="B34" s="7" t="s">
        <v>25</v>
      </c>
      <c r="C34" s="290" t="s">
        <v>508</v>
      </c>
      <c r="D34" s="290"/>
      <c r="E34" s="290"/>
      <c r="F34" s="290"/>
      <c r="G34" s="290"/>
      <c r="H34" s="290"/>
      <c r="I34" s="290"/>
      <c r="J34" s="290"/>
    </row>
    <row r="35" spans="1:10" ht="29" x14ac:dyDescent="0.35">
      <c r="A35" s="290"/>
      <c r="B35" s="5" t="s">
        <v>23</v>
      </c>
      <c r="C35" s="145"/>
      <c r="D35" s="145"/>
      <c r="E35" s="145"/>
      <c r="F35" s="145"/>
      <c r="G35" s="145"/>
      <c r="H35" s="145"/>
      <c r="I35" s="290"/>
      <c r="J35" s="290"/>
    </row>
    <row r="36" spans="1:10" ht="43.5" x14ac:dyDescent="0.35">
      <c r="A36" s="434" t="s">
        <v>26</v>
      </c>
      <c r="B36" s="5" t="s">
        <v>20</v>
      </c>
      <c r="C36" s="380" t="s">
        <v>506</v>
      </c>
      <c r="D36" s="437"/>
      <c r="E36" s="437"/>
      <c r="F36" s="437"/>
      <c r="G36" s="437"/>
      <c r="H36" s="437"/>
      <c r="I36" s="437"/>
      <c r="J36" s="438"/>
    </row>
    <row r="37" spans="1:10" ht="87" x14ac:dyDescent="0.35">
      <c r="A37" s="435"/>
      <c r="B37" s="5" t="s">
        <v>21</v>
      </c>
      <c r="C37" s="380" t="s">
        <v>507</v>
      </c>
      <c r="D37" s="437"/>
      <c r="E37" s="437"/>
      <c r="F37" s="437"/>
      <c r="G37" s="437"/>
      <c r="H37" s="437"/>
      <c r="I37" s="437"/>
      <c r="J37" s="438"/>
    </row>
    <row r="38" spans="1:10" x14ac:dyDescent="0.35">
      <c r="A38" s="435"/>
      <c r="B38" s="5" t="s">
        <v>512</v>
      </c>
      <c r="C38" s="380" t="s">
        <v>513</v>
      </c>
      <c r="D38" s="437"/>
      <c r="E38" s="437"/>
      <c r="F38" s="437"/>
      <c r="G38" s="437"/>
      <c r="H38" s="437"/>
      <c r="I38" s="437"/>
      <c r="J38" s="438"/>
    </row>
    <row r="39" spans="1:10" ht="87" x14ac:dyDescent="0.35">
      <c r="A39" s="435"/>
      <c r="B39" s="5" t="s">
        <v>22</v>
      </c>
      <c r="C39" s="294" t="s">
        <v>508</v>
      </c>
      <c r="D39" s="295"/>
      <c r="E39" s="295"/>
      <c r="F39" s="295"/>
      <c r="G39" s="295"/>
      <c r="H39" s="295"/>
      <c r="I39" s="295"/>
      <c r="J39" s="296"/>
    </row>
    <row r="40" spans="1:10" ht="29" x14ac:dyDescent="0.35">
      <c r="A40" s="436"/>
      <c r="B40" s="5" t="s">
        <v>23</v>
      </c>
      <c r="C40" s="145"/>
      <c r="D40" s="145"/>
      <c r="E40" s="145"/>
      <c r="F40" s="145"/>
      <c r="G40" s="145"/>
      <c r="H40" s="145"/>
      <c r="I40" s="290"/>
      <c r="J40" s="290"/>
    </row>
    <row r="41" spans="1:10" ht="43.5" x14ac:dyDescent="0.35">
      <c r="A41" s="145" t="s">
        <v>13</v>
      </c>
      <c r="B41" s="294"/>
      <c r="C41" s="295"/>
      <c r="D41" s="295"/>
      <c r="E41" s="295"/>
      <c r="F41" s="295"/>
      <c r="G41" s="295"/>
      <c r="H41" s="295"/>
      <c r="I41" s="295"/>
      <c r="J41" s="296"/>
    </row>
  </sheetData>
  <mergeCells count="25">
    <mergeCell ref="C39:J39"/>
    <mergeCell ref="I40:J40"/>
    <mergeCell ref="B41:J41"/>
    <mergeCell ref="A36:A40"/>
    <mergeCell ref="C36:J36"/>
    <mergeCell ref="C37:J37"/>
    <mergeCell ref="C38:J38"/>
    <mergeCell ref="I31:J31"/>
    <mergeCell ref="A32:A35"/>
    <mergeCell ref="C32:J32"/>
    <mergeCell ref="C33:J33"/>
    <mergeCell ref="C34:J34"/>
    <mergeCell ref="I35:J35"/>
    <mergeCell ref="I30:J30"/>
    <mergeCell ref="A1:M1"/>
    <mergeCell ref="A2:A3"/>
    <mergeCell ref="B2:M2"/>
    <mergeCell ref="B21:M21"/>
    <mergeCell ref="B22:M22"/>
    <mergeCell ref="A25:J25"/>
    <mergeCell ref="A26:J26"/>
    <mergeCell ref="A27:B27"/>
    <mergeCell ref="I27:J27"/>
    <mergeCell ref="I28:J28"/>
    <mergeCell ref="I29:J29"/>
  </mergeCells>
  <pageMargins left="0.7" right="0.7" top="0.75" bottom="0.75" header="0.3" footer="0.3"/>
  <pageSetup paperSize="9" orientation="portrait"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topLeftCell="A3" workbookViewId="0">
      <selection activeCell="C35" sqref="C35"/>
    </sheetView>
  </sheetViews>
  <sheetFormatPr defaultRowHeight="14.5" x14ac:dyDescent="0.35"/>
  <cols>
    <col min="1" max="1" width="33.7265625" customWidth="1"/>
  </cols>
  <sheetData>
    <row r="1" spans="1:16" x14ac:dyDescent="0.35">
      <c r="A1" s="289"/>
      <c r="B1" s="289"/>
      <c r="C1" s="289"/>
      <c r="D1" s="289"/>
      <c r="E1" s="289"/>
      <c r="F1" s="289"/>
      <c r="G1" s="289"/>
      <c r="H1" s="289"/>
      <c r="I1" s="289"/>
      <c r="J1" s="289"/>
      <c r="K1" s="289"/>
      <c r="L1" s="289"/>
      <c r="M1" s="289"/>
    </row>
    <row r="2" spans="1:16" x14ac:dyDescent="0.35">
      <c r="A2" s="290" t="s">
        <v>1</v>
      </c>
      <c r="B2" s="291" t="s">
        <v>2</v>
      </c>
      <c r="C2" s="291"/>
      <c r="D2" s="291"/>
      <c r="E2" s="291"/>
      <c r="F2" s="291"/>
      <c r="G2" s="291"/>
      <c r="H2" s="291"/>
      <c r="I2" s="291"/>
      <c r="J2" s="291"/>
      <c r="K2" s="291"/>
      <c r="L2" s="291"/>
      <c r="M2" s="291"/>
    </row>
    <row r="3" spans="1:16" ht="29" x14ac:dyDescent="0.35">
      <c r="A3" s="290"/>
      <c r="B3" s="1">
        <v>0</v>
      </c>
      <c r="C3" s="1">
        <v>1</v>
      </c>
      <c r="D3" s="1">
        <v>2</v>
      </c>
      <c r="E3" s="1">
        <v>3</v>
      </c>
      <c r="F3" s="1">
        <v>4</v>
      </c>
      <c r="G3" s="1">
        <v>5</v>
      </c>
      <c r="H3" s="1">
        <v>6</v>
      </c>
      <c r="I3" s="1">
        <v>7</v>
      </c>
      <c r="J3" s="1">
        <v>8</v>
      </c>
      <c r="K3" s="1">
        <v>9</v>
      </c>
      <c r="L3" s="1">
        <v>10</v>
      </c>
      <c r="M3" s="2" t="s">
        <v>3</v>
      </c>
    </row>
    <row r="4" spans="1:16" x14ac:dyDescent="0.35">
      <c r="A4" s="3" t="s">
        <v>4</v>
      </c>
      <c r="B4" s="144">
        <f>SUM(B5:B7)</f>
        <v>0</v>
      </c>
      <c r="C4" s="144">
        <f t="shared" ref="C4:L4" si="0">SUM(C5:C7)</f>
        <v>0</v>
      </c>
      <c r="D4" s="144">
        <f t="shared" si="0"/>
        <v>0</v>
      </c>
      <c r="E4" s="144">
        <f t="shared" si="0"/>
        <v>0</v>
      </c>
      <c r="F4" s="144">
        <f t="shared" si="0"/>
        <v>0</v>
      </c>
      <c r="G4" s="144">
        <f t="shared" si="0"/>
        <v>0</v>
      </c>
      <c r="H4" s="144">
        <f t="shared" si="0"/>
        <v>0</v>
      </c>
      <c r="I4" s="144">
        <f t="shared" si="0"/>
        <v>0</v>
      </c>
      <c r="J4" s="144">
        <f t="shared" si="0"/>
        <v>0</v>
      </c>
      <c r="K4" s="144">
        <f t="shared" si="0"/>
        <v>0</v>
      </c>
      <c r="L4" s="144">
        <f t="shared" si="0"/>
        <v>0</v>
      </c>
      <c r="M4" s="144">
        <f>SUM(B4:L4)</f>
        <v>0</v>
      </c>
    </row>
    <row r="5" spans="1:16" x14ac:dyDescent="0.35">
      <c r="A5" s="5" t="s">
        <v>5</v>
      </c>
      <c r="B5" s="144">
        <v>0</v>
      </c>
      <c r="C5" s="144">
        <v>0</v>
      </c>
      <c r="D5" s="144">
        <v>0</v>
      </c>
      <c r="E5" s="144">
        <v>0</v>
      </c>
      <c r="F5" s="144">
        <v>0</v>
      </c>
      <c r="G5" s="144">
        <v>0</v>
      </c>
      <c r="H5" s="144">
        <v>0</v>
      </c>
      <c r="I5" s="144">
        <v>0</v>
      </c>
      <c r="J5" s="144">
        <v>0</v>
      </c>
      <c r="K5" s="144">
        <v>0</v>
      </c>
      <c r="L5" s="144">
        <v>0</v>
      </c>
      <c r="M5" s="144">
        <f t="shared" ref="M5:M20" si="1">SUM(B5:L5)</f>
        <v>0</v>
      </c>
    </row>
    <row r="6" spans="1:16" x14ac:dyDescent="0.35">
      <c r="A6" s="5" t="s">
        <v>6</v>
      </c>
      <c r="B6" s="144">
        <v>0</v>
      </c>
      <c r="C6" s="144">
        <v>0</v>
      </c>
      <c r="D6" s="144">
        <v>0</v>
      </c>
      <c r="E6" s="144">
        <v>0</v>
      </c>
      <c r="F6" s="144">
        <v>0</v>
      </c>
      <c r="G6" s="144">
        <v>0</v>
      </c>
      <c r="H6" s="144">
        <v>0</v>
      </c>
      <c r="I6" s="144">
        <v>0</v>
      </c>
      <c r="J6" s="144">
        <v>0</v>
      </c>
      <c r="K6" s="144">
        <v>0</v>
      </c>
      <c r="L6" s="144">
        <v>0</v>
      </c>
      <c r="M6" s="144">
        <f t="shared" si="1"/>
        <v>0</v>
      </c>
    </row>
    <row r="7" spans="1:16" x14ac:dyDescent="0.35">
      <c r="A7" s="5" t="s">
        <v>7</v>
      </c>
      <c r="B7" s="144">
        <v>0</v>
      </c>
      <c r="C7" s="144">
        <v>0</v>
      </c>
      <c r="D7" s="144">
        <v>0</v>
      </c>
      <c r="E7" s="144">
        <v>0</v>
      </c>
      <c r="F7" s="144">
        <v>0</v>
      </c>
      <c r="G7" s="144">
        <v>0</v>
      </c>
      <c r="H7" s="144">
        <v>0</v>
      </c>
      <c r="I7" s="144">
        <v>0</v>
      </c>
      <c r="J7" s="144">
        <v>0</v>
      </c>
      <c r="K7" s="144">
        <v>0</v>
      </c>
      <c r="L7" s="144">
        <v>0</v>
      </c>
      <c r="M7" s="144">
        <f t="shared" si="1"/>
        <v>0</v>
      </c>
    </row>
    <row r="8" spans="1:16" x14ac:dyDescent="0.35">
      <c r="A8" s="3" t="s">
        <v>8</v>
      </c>
      <c r="B8" s="144">
        <v>1.51</v>
      </c>
      <c r="C8" s="144">
        <v>1.49</v>
      </c>
      <c r="D8" s="144">
        <v>0.94</v>
      </c>
      <c r="E8" s="144">
        <v>0.18</v>
      </c>
      <c r="F8" s="144">
        <v>0.18</v>
      </c>
      <c r="G8" s="144">
        <v>0.18</v>
      </c>
      <c r="H8" s="144">
        <v>0.18</v>
      </c>
      <c r="I8" s="144">
        <v>0.17</v>
      </c>
      <c r="J8" s="144">
        <v>0.14000000000000001</v>
      </c>
      <c r="K8" s="144">
        <v>0.14000000000000001</v>
      </c>
      <c r="L8" s="144">
        <v>0.14000000000000001</v>
      </c>
      <c r="M8" s="144">
        <v>5.25</v>
      </c>
    </row>
    <row r="9" spans="1:16" x14ac:dyDescent="0.35">
      <c r="A9" s="5" t="s">
        <v>5</v>
      </c>
      <c r="B9" s="144">
        <v>1.51</v>
      </c>
      <c r="C9" s="144">
        <v>1.49</v>
      </c>
      <c r="D9" s="144">
        <v>0.86</v>
      </c>
      <c r="E9" s="144">
        <v>0</v>
      </c>
      <c r="F9" s="144">
        <v>0</v>
      </c>
      <c r="G9" s="144">
        <v>0</v>
      </c>
      <c r="H9" s="144">
        <v>0</v>
      </c>
      <c r="I9" s="144">
        <v>0</v>
      </c>
      <c r="J9" s="144">
        <v>0</v>
      </c>
      <c r="K9" s="144">
        <v>0</v>
      </c>
      <c r="L9" s="144">
        <v>0</v>
      </c>
      <c r="M9" s="144">
        <v>3.86</v>
      </c>
    </row>
    <row r="10" spans="1:16" x14ac:dyDescent="0.35">
      <c r="A10" s="5" t="s">
        <v>6</v>
      </c>
      <c r="B10" s="144">
        <v>0</v>
      </c>
      <c r="C10" s="144">
        <v>0</v>
      </c>
      <c r="D10" s="144">
        <v>0</v>
      </c>
      <c r="E10" s="144">
        <v>0</v>
      </c>
      <c r="F10" s="144">
        <v>0</v>
      </c>
      <c r="G10" s="144">
        <v>0</v>
      </c>
      <c r="H10" s="144">
        <v>0</v>
      </c>
      <c r="I10" s="144">
        <v>0</v>
      </c>
      <c r="J10" s="144">
        <v>0</v>
      </c>
      <c r="K10" s="144">
        <v>0</v>
      </c>
      <c r="L10" s="144">
        <v>0</v>
      </c>
      <c r="M10" s="144">
        <v>0</v>
      </c>
    </row>
    <row r="11" spans="1:16" x14ac:dyDescent="0.35">
      <c r="A11" s="5" t="s">
        <v>7</v>
      </c>
      <c r="B11" s="144">
        <v>0</v>
      </c>
      <c r="C11" s="144">
        <v>0</v>
      </c>
      <c r="D11" s="144">
        <v>0.08</v>
      </c>
      <c r="E11" s="144">
        <v>0.18</v>
      </c>
      <c r="F11" s="144">
        <v>0.18</v>
      </c>
      <c r="G11" s="144">
        <v>0.18</v>
      </c>
      <c r="H11" s="144">
        <v>0.18</v>
      </c>
      <c r="I11" s="144">
        <v>0.17</v>
      </c>
      <c r="J11" s="144">
        <v>0.14000000000000001</v>
      </c>
      <c r="K11" s="144">
        <v>0.14000000000000001</v>
      </c>
      <c r="L11" s="144">
        <v>0.14000000000000001</v>
      </c>
      <c r="M11" s="144">
        <v>1.39</v>
      </c>
    </row>
    <row r="12" spans="1:16" x14ac:dyDescent="0.35">
      <c r="A12" s="3" t="s">
        <v>11</v>
      </c>
      <c r="B12" s="144">
        <v>-1.51</v>
      </c>
      <c r="C12" s="144">
        <v>-1.49</v>
      </c>
      <c r="D12" s="144">
        <v>-0.94</v>
      </c>
      <c r="E12" s="144">
        <v>-0.18</v>
      </c>
      <c r="F12" s="144">
        <v>-0.18</v>
      </c>
      <c r="G12" s="144">
        <v>-0.18</v>
      </c>
      <c r="H12" s="144">
        <v>-0.18</v>
      </c>
      <c r="I12" s="144">
        <v>-0.17</v>
      </c>
      <c r="J12" s="144">
        <v>-0.14000000000000001</v>
      </c>
      <c r="K12" s="144">
        <v>-0.14000000000000001</v>
      </c>
      <c r="L12" s="144">
        <v>-0.14000000000000001</v>
      </c>
      <c r="M12" s="144">
        <v>-5.25</v>
      </c>
    </row>
    <row r="13" spans="1:16" ht="15" thickBot="1" x14ac:dyDescent="0.4">
      <c r="A13" s="5" t="s">
        <v>5</v>
      </c>
      <c r="B13" s="144">
        <v>-1.51</v>
      </c>
      <c r="C13" s="144">
        <v>-1.49</v>
      </c>
      <c r="D13" s="144">
        <v>-0.86</v>
      </c>
      <c r="E13" s="144">
        <v>0</v>
      </c>
      <c r="F13" s="144">
        <v>0</v>
      </c>
      <c r="G13" s="144">
        <v>0</v>
      </c>
      <c r="H13" s="144">
        <v>0</v>
      </c>
      <c r="I13" s="144">
        <v>0</v>
      </c>
      <c r="J13" s="144">
        <v>0</v>
      </c>
      <c r="K13" s="144">
        <v>0</v>
      </c>
      <c r="L13" s="144">
        <v>0</v>
      </c>
      <c r="M13" s="144">
        <v>-3.86</v>
      </c>
    </row>
    <row r="14" spans="1:16" ht="15" thickBot="1" x14ac:dyDescent="0.4">
      <c r="A14" s="5" t="s">
        <v>6</v>
      </c>
      <c r="B14" s="144">
        <v>0</v>
      </c>
      <c r="C14" s="144">
        <v>0</v>
      </c>
      <c r="D14" s="144">
        <v>0</v>
      </c>
      <c r="E14" s="144">
        <v>0</v>
      </c>
      <c r="F14" s="144">
        <v>0</v>
      </c>
      <c r="G14" s="144">
        <v>0</v>
      </c>
      <c r="H14" s="144">
        <v>0</v>
      </c>
      <c r="I14" s="144">
        <v>0</v>
      </c>
      <c r="J14" s="144">
        <v>0</v>
      </c>
      <c r="K14" s="144">
        <v>0</v>
      </c>
      <c r="L14" s="144">
        <v>0</v>
      </c>
      <c r="M14" s="144">
        <v>0</v>
      </c>
      <c r="O14" s="67"/>
      <c r="P14" s="74"/>
    </row>
    <row r="15" spans="1:16" ht="15" thickBot="1" x14ac:dyDescent="0.4">
      <c r="A15" s="5" t="s">
        <v>7</v>
      </c>
      <c r="B15" s="144">
        <v>0</v>
      </c>
      <c r="C15" s="144">
        <v>0</v>
      </c>
      <c r="D15" s="144">
        <v>-0.08</v>
      </c>
      <c r="E15" s="144">
        <v>-0.18</v>
      </c>
      <c r="F15" s="144">
        <v>-0.18</v>
      </c>
      <c r="G15" s="144">
        <v>-0.18</v>
      </c>
      <c r="H15" s="144">
        <v>-0.18</v>
      </c>
      <c r="I15" s="144">
        <v>-0.17</v>
      </c>
      <c r="J15" s="144">
        <v>-0.14000000000000001</v>
      </c>
      <c r="K15" s="144">
        <v>-0.14000000000000001</v>
      </c>
      <c r="L15" s="144">
        <v>-0.14000000000000001</v>
      </c>
      <c r="M15" s="144">
        <v>-1.39</v>
      </c>
      <c r="O15" s="67"/>
      <c r="P15" s="74"/>
    </row>
    <row r="16" spans="1:16" ht="29" x14ac:dyDescent="0.35">
      <c r="A16" s="3" t="s">
        <v>9</v>
      </c>
      <c r="B16" s="144">
        <v>8.33</v>
      </c>
      <c r="C16" s="144">
        <v>8.19</v>
      </c>
      <c r="D16" s="144">
        <v>4.76</v>
      </c>
      <c r="E16" s="144">
        <v>0</v>
      </c>
      <c r="F16" s="144">
        <v>0</v>
      </c>
      <c r="G16" s="144">
        <v>0</v>
      </c>
      <c r="H16" s="144">
        <v>0</v>
      </c>
      <c r="I16" s="144">
        <v>0</v>
      </c>
      <c r="J16" s="144">
        <v>0</v>
      </c>
      <c r="K16" s="144">
        <v>0</v>
      </c>
      <c r="L16" s="144">
        <v>0</v>
      </c>
      <c r="M16" s="144">
        <v>21.28</v>
      </c>
    </row>
    <row r="17" spans="1:13" x14ac:dyDescent="0.35">
      <c r="A17" s="3" t="s">
        <v>10</v>
      </c>
      <c r="B17" s="144">
        <f>SUM(B18:B20)</f>
        <v>0</v>
      </c>
      <c r="C17" s="144">
        <v>0</v>
      </c>
      <c r="D17" s="144">
        <v>0</v>
      </c>
      <c r="E17" s="144">
        <v>0</v>
      </c>
      <c r="F17" s="144">
        <v>0</v>
      </c>
      <c r="G17" s="144">
        <v>0</v>
      </c>
      <c r="H17" s="144">
        <v>0</v>
      </c>
      <c r="I17" s="144">
        <v>0</v>
      </c>
      <c r="J17" s="144">
        <v>0</v>
      </c>
      <c r="K17" s="144">
        <v>0</v>
      </c>
      <c r="L17" s="144">
        <v>0</v>
      </c>
      <c r="M17" s="144">
        <f t="shared" si="1"/>
        <v>0</v>
      </c>
    </row>
    <row r="18" spans="1:13" x14ac:dyDescent="0.35">
      <c r="A18" s="5" t="s">
        <v>5</v>
      </c>
      <c r="B18" s="144">
        <v>0</v>
      </c>
      <c r="C18" s="144">
        <v>0</v>
      </c>
      <c r="D18" s="144">
        <v>0</v>
      </c>
      <c r="E18" s="144">
        <v>0</v>
      </c>
      <c r="F18" s="144">
        <v>0</v>
      </c>
      <c r="G18" s="144">
        <v>0</v>
      </c>
      <c r="H18" s="144">
        <v>0</v>
      </c>
      <c r="I18" s="144">
        <v>0</v>
      </c>
      <c r="J18" s="144">
        <v>0</v>
      </c>
      <c r="K18" s="144">
        <v>0</v>
      </c>
      <c r="L18" s="144">
        <v>0</v>
      </c>
      <c r="M18" s="144">
        <f t="shared" si="1"/>
        <v>0</v>
      </c>
    </row>
    <row r="19" spans="1:13" x14ac:dyDescent="0.35">
      <c r="A19" s="5" t="s">
        <v>6</v>
      </c>
      <c r="B19" s="144">
        <v>0</v>
      </c>
      <c r="C19" s="144">
        <v>0</v>
      </c>
      <c r="D19" s="144">
        <v>0</v>
      </c>
      <c r="E19" s="144">
        <v>0</v>
      </c>
      <c r="F19" s="144">
        <v>0</v>
      </c>
      <c r="G19" s="144">
        <v>0</v>
      </c>
      <c r="H19" s="144">
        <v>0</v>
      </c>
      <c r="I19" s="144">
        <v>0</v>
      </c>
      <c r="J19" s="144">
        <v>0</v>
      </c>
      <c r="K19" s="144">
        <v>0</v>
      </c>
      <c r="L19" s="144">
        <v>0</v>
      </c>
      <c r="M19" s="144">
        <f t="shared" si="1"/>
        <v>0</v>
      </c>
    </row>
    <row r="20" spans="1:13" x14ac:dyDescent="0.35">
      <c r="A20" s="5" t="s">
        <v>7</v>
      </c>
      <c r="B20" s="144">
        <v>0</v>
      </c>
      <c r="C20" s="144">
        <v>0</v>
      </c>
      <c r="D20" s="144">
        <v>0</v>
      </c>
      <c r="E20" s="144">
        <v>0</v>
      </c>
      <c r="F20" s="144">
        <v>0</v>
      </c>
      <c r="G20" s="144">
        <v>0</v>
      </c>
      <c r="H20" s="144">
        <v>0</v>
      </c>
      <c r="I20" s="144">
        <v>0</v>
      </c>
      <c r="J20" s="144">
        <v>0</v>
      </c>
      <c r="K20" s="144">
        <v>0</v>
      </c>
      <c r="L20" s="144">
        <v>0</v>
      </c>
      <c r="M20" s="144">
        <f t="shared" si="1"/>
        <v>0</v>
      </c>
    </row>
    <row r="21" spans="1:13" ht="72" customHeight="1" x14ac:dyDescent="0.35">
      <c r="A21" s="5" t="s">
        <v>12</v>
      </c>
      <c r="B21" s="290" t="s">
        <v>509</v>
      </c>
      <c r="C21" s="290"/>
      <c r="D21" s="290"/>
      <c r="E21" s="290"/>
      <c r="F21" s="290"/>
      <c r="G21" s="290"/>
      <c r="H21" s="290"/>
      <c r="I21" s="290"/>
      <c r="J21" s="290"/>
      <c r="K21" s="290"/>
      <c r="L21" s="290"/>
      <c r="M21" s="290"/>
    </row>
    <row r="22" spans="1:13" ht="43.5" x14ac:dyDescent="0.35">
      <c r="A22" s="5" t="s">
        <v>13</v>
      </c>
      <c r="B22" s="290" t="s">
        <v>510</v>
      </c>
      <c r="C22" s="290"/>
      <c r="D22" s="290"/>
      <c r="E22" s="290"/>
      <c r="F22" s="290"/>
      <c r="G22" s="290"/>
      <c r="H22" s="290"/>
      <c r="I22" s="290"/>
      <c r="J22" s="290"/>
      <c r="K22" s="290"/>
      <c r="L22" s="290"/>
      <c r="M22" s="290"/>
    </row>
    <row r="25" spans="1:13" x14ac:dyDescent="0.35">
      <c r="A25" s="289" t="s">
        <v>14</v>
      </c>
      <c r="B25" s="289"/>
      <c r="C25" s="289"/>
      <c r="D25" s="289"/>
      <c r="E25" s="289"/>
      <c r="F25" s="289"/>
      <c r="G25" s="289"/>
      <c r="H25" s="289"/>
      <c r="I25" s="289"/>
      <c r="J25" s="289"/>
    </row>
    <row r="26" spans="1:13" x14ac:dyDescent="0.35">
      <c r="A26" s="291" t="s">
        <v>15</v>
      </c>
      <c r="B26" s="291"/>
      <c r="C26" s="291"/>
      <c r="D26" s="291"/>
      <c r="E26" s="291"/>
      <c r="F26" s="291"/>
      <c r="G26" s="291"/>
      <c r="H26" s="291"/>
      <c r="I26" s="291"/>
      <c r="J26" s="291"/>
    </row>
    <row r="27" spans="1:13" x14ac:dyDescent="0.35">
      <c r="A27" s="290" t="s">
        <v>16</v>
      </c>
      <c r="B27" s="290"/>
      <c r="C27" s="6">
        <v>0</v>
      </c>
      <c r="D27" s="5">
        <v>1</v>
      </c>
      <c r="E27" s="5">
        <v>2</v>
      </c>
      <c r="F27" s="5">
        <v>3</v>
      </c>
      <c r="G27" s="5">
        <v>5</v>
      </c>
      <c r="H27" s="5">
        <v>10</v>
      </c>
      <c r="I27" s="292" t="s">
        <v>3</v>
      </c>
      <c r="J27" s="292"/>
    </row>
    <row r="28" spans="1:13" ht="43.5" x14ac:dyDescent="0.35">
      <c r="A28" s="145" t="s">
        <v>17</v>
      </c>
      <c r="B28" s="5" t="s">
        <v>20</v>
      </c>
      <c r="C28" s="145"/>
      <c r="D28" s="145"/>
      <c r="E28" s="145"/>
      <c r="F28" s="145"/>
      <c r="G28" s="145"/>
      <c r="H28" s="145"/>
      <c r="I28" s="290"/>
      <c r="J28" s="290"/>
    </row>
    <row r="29" spans="1:13" ht="87" x14ac:dyDescent="0.35">
      <c r="A29" s="145" t="s">
        <v>18</v>
      </c>
      <c r="B29" s="5" t="s">
        <v>21</v>
      </c>
      <c r="C29" s="145"/>
      <c r="D29" s="145"/>
      <c r="E29" s="145"/>
      <c r="F29" s="145"/>
      <c r="G29" s="145"/>
      <c r="H29" s="145"/>
      <c r="I29" s="294"/>
      <c r="J29" s="296"/>
    </row>
    <row r="30" spans="1:13" ht="87" x14ac:dyDescent="0.35">
      <c r="A30" s="145" t="s">
        <v>19</v>
      </c>
      <c r="B30" s="7" t="s">
        <v>22</v>
      </c>
      <c r="C30" s="145"/>
      <c r="D30" s="145"/>
      <c r="E30" s="145"/>
      <c r="F30" s="145"/>
      <c r="G30" s="145"/>
      <c r="H30" s="145"/>
      <c r="I30" s="290"/>
      <c r="J30" s="290"/>
    </row>
    <row r="31" spans="1:13" ht="29" x14ac:dyDescent="0.35">
      <c r="A31" s="8"/>
      <c r="B31" s="5" t="s">
        <v>23</v>
      </c>
      <c r="C31" s="145"/>
      <c r="D31" s="145"/>
      <c r="E31" s="145"/>
      <c r="F31" s="145"/>
      <c r="G31" s="145"/>
      <c r="H31" s="145"/>
      <c r="I31" s="290"/>
      <c r="J31" s="290"/>
    </row>
    <row r="32" spans="1:13" ht="43.5" x14ac:dyDescent="0.35">
      <c r="A32" s="290" t="s">
        <v>24</v>
      </c>
      <c r="B32" s="5" t="s">
        <v>20</v>
      </c>
      <c r="C32" s="290"/>
      <c r="D32" s="290"/>
      <c r="E32" s="290"/>
      <c r="F32" s="290"/>
      <c r="G32" s="290"/>
      <c r="H32" s="290"/>
      <c r="I32" s="290"/>
      <c r="J32" s="290"/>
    </row>
    <row r="33" spans="1:10" ht="87" x14ac:dyDescent="0.35">
      <c r="A33" s="290"/>
      <c r="B33" s="5" t="s">
        <v>21</v>
      </c>
      <c r="C33" s="290"/>
      <c r="D33" s="290"/>
      <c r="E33" s="290"/>
      <c r="F33" s="290"/>
      <c r="G33" s="290"/>
      <c r="H33" s="290"/>
      <c r="I33" s="290"/>
      <c r="J33" s="290"/>
    </row>
    <row r="34" spans="1:10" ht="87" x14ac:dyDescent="0.35">
      <c r="A34" s="290"/>
      <c r="B34" s="7" t="s">
        <v>25</v>
      </c>
      <c r="C34" s="290" t="s">
        <v>511</v>
      </c>
      <c r="D34" s="290"/>
      <c r="E34" s="290"/>
      <c r="F34" s="290"/>
      <c r="G34" s="290"/>
      <c r="H34" s="290"/>
      <c r="I34" s="290"/>
      <c r="J34" s="290"/>
    </row>
    <row r="35" spans="1:10" ht="29" x14ac:dyDescent="0.35">
      <c r="A35" s="290"/>
      <c r="B35" s="5" t="s">
        <v>23</v>
      </c>
      <c r="C35" s="145"/>
      <c r="D35" s="145"/>
      <c r="E35" s="145"/>
      <c r="F35" s="145"/>
      <c r="G35" s="145"/>
      <c r="H35" s="145"/>
      <c r="I35" s="290"/>
      <c r="J35" s="290"/>
    </row>
    <row r="36" spans="1:10" ht="87" x14ac:dyDescent="0.35">
      <c r="A36" s="290" t="s">
        <v>26</v>
      </c>
      <c r="B36" s="5" t="s">
        <v>22</v>
      </c>
      <c r="C36" s="294"/>
      <c r="D36" s="295"/>
      <c r="E36" s="295"/>
      <c r="F36" s="295"/>
      <c r="G36" s="295"/>
      <c r="H36" s="295"/>
      <c r="I36" s="295"/>
      <c r="J36" s="296"/>
    </row>
    <row r="37" spans="1:10" ht="29" x14ac:dyDescent="0.35">
      <c r="A37" s="290"/>
      <c r="B37" s="5" t="s">
        <v>23</v>
      </c>
      <c r="C37" s="145"/>
      <c r="D37" s="145"/>
      <c r="E37" s="145"/>
      <c r="F37" s="145"/>
      <c r="G37" s="145"/>
      <c r="H37" s="145"/>
      <c r="I37" s="290"/>
      <c r="J37" s="290"/>
    </row>
    <row r="38" spans="1:10" ht="43.5" x14ac:dyDescent="0.35">
      <c r="A38" s="145" t="s">
        <v>13</v>
      </c>
      <c r="B38" s="294"/>
      <c r="C38" s="295"/>
      <c r="D38" s="295"/>
      <c r="E38" s="295"/>
      <c r="F38" s="295"/>
      <c r="G38" s="295"/>
      <c r="H38" s="295"/>
      <c r="I38" s="295"/>
      <c r="J38" s="296"/>
    </row>
  </sheetData>
  <mergeCells count="22">
    <mergeCell ref="A36:A37"/>
    <mergeCell ref="C36:J36"/>
    <mergeCell ref="I37:J37"/>
    <mergeCell ref="B38:J38"/>
    <mergeCell ref="I31:J31"/>
    <mergeCell ref="A32:A35"/>
    <mergeCell ref="C32:J32"/>
    <mergeCell ref="C33:J33"/>
    <mergeCell ref="C34:J34"/>
    <mergeCell ref="I35:J35"/>
    <mergeCell ref="I30:J30"/>
    <mergeCell ref="A1:M1"/>
    <mergeCell ref="A2:A3"/>
    <mergeCell ref="B2:M2"/>
    <mergeCell ref="B21:M21"/>
    <mergeCell ref="B22:M22"/>
    <mergeCell ref="A25:J25"/>
    <mergeCell ref="A26:J26"/>
    <mergeCell ref="A27:B27"/>
    <mergeCell ref="I27:J27"/>
    <mergeCell ref="I28:J28"/>
    <mergeCell ref="I29:J29"/>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workbookViewId="0">
      <selection activeCell="P20" sqref="P20"/>
    </sheetView>
  </sheetViews>
  <sheetFormatPr defaultRowHeight="14.5" x14ac:dyDescent="0.35"/>
  <cols>
    <col min="1" max="1" width="33.7265625" customWidth="1"/>
  </cols>
  <sheetData>
    <row r="1" spans="1:16" x14ac:dyDescent="0.35">
      <c r="A1" s="289"/>
      <c r="B1" s="289"/>
      <c r="C1" s="289"/>
      <c r="D1" s="289"/>
      <c r="E1" s="289"/>
      <c r="F1" s="289"/>
      <c r="G1" s="289"/>
      <c r="H1" s="289"/>
      <c r="I1" s="289"/>
      <c r="J1" s="289"/>
      <c r="K1" s="289"/>
      <c r="L1" s="289"/>
      <c r="M1" s="289"/>
    </row>
    <row r="2" spans="1:16" x14ac:dyDescent="0.35">
      <c r="A2" s="290" t="s">
        <v>1</v>
      </c>
      <c r="B2" s="291" t="s">
        <v>2</v>
      </c>
      <c r="C2" s="291"/>
      <c r="D2" s="291"/>
      <c r="E2" s="291"/>
      <c r="F2" s="291"/>
      <c r="G2" s="291"/>
      <c r="H2" s="291"/>
      <c r="I2" s="291"/>
      <c r="J2" s="291"/>
      <c r="K2" s="291"/>
      <c r="L2" s="291"/>
      <c r="M2" s="291"/>
    </row>
    <row r="3" spans="1:16" ht="29" x14ac:dyDescent="0.35">
      <c r="A3" s="290"/>
      <c r="B3" s="1">
        <v>0</v>
      </c>
      <c r="C3" s="1">
        <v>1</v>
      </c>
      <c r="D3" s="1">
        <v>2</v>
      </c>
      <c r="E3" s="1">
        <v>3</v>
      </c>
      <c r="F3" s="1">
        <v>4</v>
      </c>
      <c r="G3" s="1">
        <v>5</v>
      </c>
      <c r="H3" s="1">
        <v>6</v>
      </c>
      <c r="I3" s="1">
        <v>7</v>
      </c>
      <c r="J3" s="1">
        <v>8</v>
      </c>
      <c r="K3" s="1">
        <v>9</v>
      </c>
      <c r="L3" s="1">
        <v>10</v>
      </c>
      <c r="M3" s="2" t="s">
        <v>3</v>
      </c>
    </row>
    <row r="4" spans="1:16" x14ac:dyDescent="0.35">
      <c r="A4" s="3" t="s">
        <v>4</v>
      </c>
      <c r="B4" s="84">
        <f>SUM(B5:B7)</f>
        <v>0</v>
      </c>
      <c r="C4" s="84">
        <f t="shared" ref="C4:L4" si="0">SUM(C5:C7)</f>
        <v>0</v>
      </c>
      <c r="D4" s="84">
        <f t="shared" si="0"/>
        <v>0</v>
      </c>
      <c r="E4" s="84">
        <f t="shared" si="0"/>
        <v>0</v>
      </c>
      <c r="F4" s="84">
        <f t="shared" si="0"/>
        <v>0</v>
      </c>
      <c r="G4" s="84">
        <f t="shared" si="0"/>
        <v>0</v>
      </c>
      <c r="H4" s="84">
        <f t="shared" si="0"/>
        <v>0</v>
      </c>
      <c r="I4" s="84">
        <f t="shared" si="0"/>
        <v>0</v>
      </c>
      <c r="J4" s="84">
        <f t="shared" si="0"/>
        <v>0</v>
      </c>
      <c r="K4" s="84">
        <f t="shared" si="0"/>
        <v>0</v>
      </c>
      <c r="L4" s="84">
        <f t="shared" si="0"/>
        <v>0</v>
      </c>
      <c r="M4" s="84">
        <f>SUM(B4:L4)</f>
        <v>0</v>
      </c>
    </row>
    <row r="5" spans="1:16" x14ac:dyDescent="0.35">
      <c r="A5" s="5" t="s">
        <v>5</v>
      </c>
      <c r="B5" s="84">
        <v>0</v>
      </c>
      <c r="C5" s="84">
        <v>0</v>
      </c>
      <c r="D5" s="84">
        <v>0</v>
      </c>
      <c r="E5" s="84">
        <v>0</v>
      </c>
      <c r="F5" s="84">
        <v>0</v>
      </c>
      <c r="G5" s="84">
        <v>0</v>
      </c>
      <c r="H5" s="84">
        <v>0</v>
      </c>
      <c r="I5" s="84">
        <v>0</v>
      </c>
      <c r="J5" s="84">
        <v>0</v>
      </c>
      <c r="K5" s="84">
        <v>0</v>
      </c>
      <c r="L5" s="84">
        <v>0</v>
      </c>
      <c r="M5" s="84">
        <f t="shared" ref="M5:M20" si="1">SUM(B5:L5)</f>
        <v>0</v>
      </c>
    </row>
    <row r="6" spans="1:16" x14ac:dyDescent="0.35">
      <c r="A6" s="5" t="s">
        <v>6</v>
      </c>
      <c r="B6" s="84">
        <v>0</v>
      </c>
      <c r="C6" s="84">
        <v>0</v>
      </c>
      <c r="D6" s="84">
        <v>0</v>
      </c>
      <c r="E6" s="84">
        <v>0</v>
      </c>
      <c r="F6" s="84">
        <v>0</v>
      </c>
      <c r="G6" s="84">
        <v>0</v>
      </c>
      <c r="H6" s="84">
        <v>0</v>
      </c>
      <c r="I6" s="84">
        <v>0</v>
      </c>
      <c r="J6" s="84">
        <v>0</v>
      </c>
      <c r="K6" s="84">
        <v>0</v>
      </c>
      <c r="L6" s="84">
        <v>0</v>
      </c>
      <c r="M6" s="84">
        <f t="shared" si="1"/>
        <v>0</v>
      </c>
    </row>
    <row r="7" spans="1:16" x14ac:dyDescent="0.35">
      <c r="A7" s="5" t="s">
        <v>7</v>
      </c>
      <c r="B7" s="84">
        <v>0</v>
      </c>
      <c r="C7" s="84">
        <v>0</v>
      </c>
      <c r="D7" s="84">
        <v>0</v>
      </c>
      <c r="E7" s="84">
        <v>0</v>
      </c>
      <c r="F7" s="84">
        <v>0</v>
      </c>
      <c r="G7" s="84">
        <v>0</v>
      </c>
      <c r="H7" s="84">
        <v>0</v>
      </c>
      <c r="I7" s="84">
        <v>0</v>
      </c>
      <c r="J7" s="84">
        <v>0</v>
      </c>
      <c r="K7" s="84">
        <v>0</v>
      </c>
      <c r="L7" s="84">
        <v>0</v>
      </c>
      <c r="M7" s="84">
        <f t="shared" si="1"/>
        <v>0</v>
      </c>
    </row>
    <row r="8" spans="1:16" x14ac:dyDescent="0.35">
      <c r="A8" s="3" t="s">
        <v>8</v>
      </c>
      <c r="B8" s="84">
        <f>SUM(B9:B11)</f>
        <v>0.54</v>
      </c>
      <c r="C8" s="84">
        <f t="shared" ref="C8:L8" si="2">SUM(C9:C11)</f>
        <v>1.61</v>
      </c>
      <c r="D8" s="84">
        <f t="shared" si="2"/>
        <v>1.6</v>
      </c>
      <c r="E8" s="84">
        <f t="shared" si="2"/>
        <v>1.6</v>
      </c>
      <c r="F8" s="84">
        <f t="shared" si="2"/>
        <v>0.42</v>
      </c>
      <c r="G8" s="84">
        <f t="shared" si="2"/>
        <v>0.42</v>
      </c>
      <c r="H8" s="84">
        <f t="shared" si="2"/>
        <v>0.42</v>
      </c>
      <c r="I8" s="84">
        <f t="shared" si="2"/>
        <v>0.42</v>
      </c>
      <c r="J8" s="84">
        <f t="shared" si="2"/>
        <v>0.42</v>
      </c>
      <c r="K8" s="84">
        <f t="shared" si="2"/>
        <v>0.42</v>
      </c>
      <c r="L8" s="84">
        <f t="shared" si="2"/>
        <v>0.42</v>
      </c>
      <c r="M8" s="84">
        <f t="shared" si="1"/>
        <v>8.2900000000000009</v>
      </c>
    </row>
    <row r="9" spans="1:16" x14ac:dyDescent="0.35">
      <c r="A9" s="5" t="s">
        <v>5</v>
      </c>
      <c r="B9" s="84">
        <v>0.54</v>
      </c>
      <c r="C9" s="84">
        <v>1.61</v>
      </c>
      <c r="D9" s="84">
        <v>1.6</v>
      </c>
      <c r="E9" s="84">
        <v>1.6</v>
      </c>
      <c r="F9" s="84">
        <v>0.42</v>
      </c>
      <c r="G9" s="84">
        <v>0.42</v>
      </c>
      <c r="H9" s="84">
        <v>0.42</v>
      </c>
      <c r="I9" s="84">
        <v>0.42</v>
      </c>
      <c r="J9" s="84">
        <v>0.42</v>
      </c>
      <c r="K9" s="84">
        <v>0.42</v>
      </c>
      <c r="L9" s="84">
        <v>0.42</v>
      </c>
      <c r="M9" s="84">
        <f t="shared" si="1"/>
        <v>8.2900000000000009</v>
      </c>
    </row>
    <row r="10" spans="1:16" x14ac:dyDescent="0.35">
      <c r="A10" s="5" t="s">
        <v>6</v>
      </c>
      <c r="B10" s="84">
        <v>0</v>
      </c>
      <c r="C10" s="84">
        <v>0</v>
      </c>
      <c r="D10" s="84">
        <v>0</v>
      </c>
      <c r="E10" s="84">
        <v>0</v>
      </c>
      <c r="F10" s="84">
        <v>0</v>
      </c>
      <c r="G10" s="84">
        <v>0</v>
      </c>
      <c r="H10" s="84">
        <v>0</v>
      </c>
      <c r="I10" s="84">
        <v>0</v>
      </c>
      <c r="J10" s="84">
        <v>0</v>
      </c>
      <c r="K10" s="84">
        <v>0</v>
      </c>
      <c r="L10" s="84">
        <v>0</v>
      </c>
      <c r="M10" s="84">
        <f t="shared" si="1"/>
        <v>0</v>
      </c>
    </row>
    <row r="11" spans="1:16" x14ac:dyDescent="0.35">
      <c r="A11" s="5" t="s">
        <v>7</v>
      </c>
      <c r="B11" s="84">
        <v>0</v>
      </c>
      <c r="C11" s="84">
        <v>0</v>
      </c>
      <c r="D11" s="84">
        <v>0</v>
      </c>
      <c r="E11" s="84">
        <v>0</v>
      </c>
      <c r="F11" s="84">
        <v>0</v>
      </c>
      <c r="G11" s="84">
        <v>0</v>
      </c>
      <c r="H11" s="84">
        <v>0</v>
      </c>
      <c r="I11" s="84">
        <v>0</v>
      </c>
      <c r="J11" s="84">
        <v>0</v>
      </c>
      <c r="K11" s="84">
        <v>0</v>
      </c>
      <c r="L11" s="84">
        <v>0</v>
      </c>
      <c r="M11" s="84">
        <f t="shared" si="1"/>
        <v>0</v>
      </c>
    </row>
    <row r="12" spans="1:16" x14ac:dyDescent="0.35">
      <c r="A12" s="3" t="s">
        <v>11</v>
      </c>
      <c r="B12" s="84">
        <f>SUM(B13:B15)</f>
        <v>-0.54</v>
      </c>
      <c r="C12" s="84">
        <f t="shared" ref="C12:L12" si="3">SUM(C13:C15)</f>
        <v>-1.61</v>
      </c>
      <c r="D12" s="84">
        <f t="shared" si="3"/>
        <v>-1.6</v>
      </c>
      <c r="E12" s="84">
        <f t="shared" si="3"/>
        <v>-1.6</v>
      </c>
      <c r="F12" s="84">
        <f t="shared" si="3"/>
        <v>-0.42</v>
      </c>
      <c r="G12" s="84">
        <f t="shared" si="3"/>
        <v>-0.42</v>
      </c>
      <c r="H12" s="84">
        <f t="shared" si="3"/>
        <v>-0.42</v>
      </c>
      <c r="I12" s="84">
        <f t="shared" si="3"/>
        <v>-0.42</v>
      </c>
      <c r="J12" s="84">
        <f t="shared" si="3"/>
        <v>-0.42</v>
      </c>
      <c r="K12" s="84">
        <f t="shared" si="3"/>
        <v>-0.42</v>
      </c>
      <c r="L12" s="84">
        <f t="shared" si="3"/>
        <v>-0.42</v>
      </c>
      <c r="M12" s="84">
        <f t="shared" si="1"/>
        <v>-8.2900000000000009</v>
      </c>
    </row>
    <row r="13" spans="1:16" ht="15" thickBot="1" x14ac:dyDescent="0.4">
      <c r="A13" s="5" t="s">
        <v>5</v>
      </c>
      <c r="B13" s="84">
        <v>-0.54</v>
      </c>
      <c r="C13" s="84">
        <v>-1.61</v>
      </c>
      <c r="D13" s="84">
        <v>-1.6</v>
      </c>
      <c r="E13" s="84">
        <v>-1.6</v>
      </c>
      <c r="F13" s="84">
        <v>-0.42</v>
      </c>
      <c r="G13" s="84">
        <v>-0.42</v>
      </c>
      <c r="H13" s="84">
        <v>-0.42</v>
      </c>
      <c r="I13" s="84">
        <v>-0.42</v>
      </c>
      <c r="J13" s="84">
        <v>-0.42</v>
      </c>
      <c r="K13" s="84">
        <v>-0.42</v>
      </c>
      <c r="L13" s="84">
        <v>-0.42</v>
      </c>
      <c r="M13" s="84">
        <f t="shared" si="1"/>
        <v>-8.2900000000000009</v>
      </c>
    </row>
    <row r="14" spans="1:16" ht="15" thickBot="1" x14ac:dyDescent="0.4">
      <c r="A14" s="5" t="s">
        <v>6</v>
      </c>
      <c r="B14" s="84">
        <v>0</v>
      </c>
      <c r="C14" s="84">
        <v>0</v>
      </c>
      <c r="D14" s="84">
        <v>0</v>
      </c>
      <c r="E14" s="84">
        <v>0</v>
      </c>
      <c r="F14" s="84">
        <v>0</v>
      </c>
      <c r="G14" s="84">
        <v>0</v>
      </c>
      <c r="H14" s="84">
        <v>0</v>
      </c>
      <c r="I14" s="84">
        <v>0</v>
      </c>
      <c r="J14" s="84">
        <v>0</v>
      </c>
      <c r="K14" s="84">
        <v>0</v>
      </c>
      <c r="L14" s="84">
        <v>0</v>
      </c>
      <c r="M14" s="84">
        <f t="shared" si="1"/>
        <v>0</v>
      </c>
      <c r="O14" s="67"/>
      <c r="P14" s="74"/>
    </row>
    <row r="15" spans="1:16" ht="15" thickBot="1" x14ac:dyDescent="0.4">
      <c r="A15" s="5" t="s">
        <v>7</v>
      </c>
      <c r="B15" s="84">
        <v>0</v>
      </c>
      <c r="C15" s="84">
        <v>0</v>
      </c>
      <c r="D15" s="84">
        <v>0</v>
      </c>
      <c r="E15" s="84">
        <v>0</v>
      </c>
      <c r="F15" s="84">
        <v>0</v>
      </c>
      <c r="G15" s="84">
        <v>0</v>
      </c>
      <c r="H15" s="84">
        <v>0</v>
      </c>
      <c r="I15" s="84">
        <v>0</v>
      </c>
      <c r="J15" s="84">
        <v>0</v>
      </c>
      <c r="K15" s="84">
        <v>0</v>
      </c>
      <c r="L15" s="84">
        <v>0</v>
      </c>
      <c r="M15" s="84">
        <f t="shared" si="1"/>
        <v>0</v>
      </c>
      <c r="O15" s="67"/>
      <c r="P15" s="74"/>
    </row>
    <row r="16" spans="1:16" ht="29" x14ac:dyDescent="0.35">
      <c r="A16" s="3" t="s">
        <v>9</v>
      </c>
      <c r="B16" s="84">
        <v>0</v>
      </c>
      <c r="C16" s="84">
        <v>0</v>
      </c>
      <c r="D16" s="84">
        <v>0</v>
      </c>
      <c r="E16" s="84">
        <v>0</v>
      </c>
      <c r="F16" s="84">
        <v>0</v>
      </c>
      <c r="G16" s="84">
        <v>0</v>
      </c>
      <c r="H16" s="84">
        <v>0</v>
      </c>
      <c r="I16" s="84">
        <v>0</v>
      </c>
      <c r="J16" s="84">
        <v>0</v>
      </c>
      <c r="K16" s="84">
        <v>0</v>
      </c>
      <c r="L16" s="84">
        <v>0</v>
      </c>
      <c r="M16" s="84">
        <f t="shared" si="1"/>
        <v>0</v>
      </c>
    </row>
    <row r="17" spans="1:13" x14ac:dyDescent="0.35">
      <c r="A17" s="3" t="s">
        <v>10</v>
      </c>
      <c r="B17" s="84">
        <f>SUM(B18:B20)</f>
        <v>0</v>
      </c>
      <c r="C17" s="84">
        <v>0</v>
      </c>
      <c r="D17" s="84">
        <v>0</v>
      </c>
      <c r="E17" s="84">
        <v>0</v>
      </c>
      <c r="F17" s="84">
        <v>0</v>
      </c>
      <c r="G17" s="84">
        <v>0</v>
      </c>
      <c r="H17" s="84">
        <v>0</v>
      </c>
      <c r="I17" s="84">
        <v>0</v>
      </c>
      <c r="J17" s="84">
        <v>0</v>
      </c>
      <c r="K17" s="84">
        <v>0</v>
      </c>
      <c r="L17" s="84">
        <v>0</v>
      </c>
      <c r="M17" s="84">
        <f t="shared" si="1"/>
        <v>0</v>
      </c>
    </row>
    <row r="18" spans="1:13" x14ac:dyDescent="0.35">
      <c r="A18" s="5" t="s">
        <v>5</v>
      </c>
      <c r="B18" s="84">
        <v>0</v>
      </c>
      <c r="C18" s="84">
        <v>0</v>
      </c>
      <c r="D18" s="84">
        <v>0</v>
      </c>
      <c r="E18" s="84">
        <v>0</v>
      </c>
      <c r="F18" s="84">
        <v>0</v>
      </c>
      <c r="G18" s="84">
        <v>0</v>
      </c>
      <c r="H18" s="84">
        <v>0</v>
      </c>
      <c r="I18" s="84">
        <v>0</v>
      </c>
      <c r="J18" s="84">
        <v>0</v>
      </c>
      <c r="K18" s="84">
        <v>0</v>
      </c>
      <c r="L18" s="84">
        <v>0</v>
      </c>
      <c r="M18" s="84">
        <f t="shared" si="1"/>
        <v>0</v>
      </c>
    </row>
    <row r="19" spans="1:13" x14ac:dyDescent="0.35">
      <c r="A19" s="5" t="s">
        <v>6</v>
      </c>
      <c r="B19" s="84">
        <v>0</v>
      </c>
      <c r="C19" s="84">
        <v>0</v>
      </c>
      <c r="D19" s="84">
        <v>0</v>
      </c>
      <c r="E19" s="84">
        <v>0</v>
      </c>
      <c r="F19" s="84">
        <v>0</v>
      </c>
      <c r="G19" s="84">
        <v>0</v>
      </c>
      <c r="H19" s="84">
        <v>0</v>
      </c>
      <c r="I19" s="84">
        <v>0</v>
      </c>
      <c r="J19" s="84">
        <v>0</v>
      </c>
      <c r="K19" s="84">
        <v>0</v>
      </c>
      <c r="L19" s="84">
        <v>0</v>
      </c>
      <c r="M19" s="84">
        <f t="shared" si="1"/>
        <v>0</v>
      </c>
    </row>
    <row r="20" spans="1:13" x14ac:dyDescent="0.35">
      <c r="A20" s="5" t="s">
        <v>7</v>
      </c>
      <c r="B20" s="84">
        <v>0</v>
      </c>
      <c r="C20" s="84">
        <v>0</v>
      </c>
      <c r="D20" s="84">
        <v>0</v>
      </c>
      <c r="E20" s="84">
        <v>0</v>
      </c>
      <c r="F20" s="84">
        <v>0</v>
      </c>
      <c r="G20" s="84">
        <v>0</v>
      </c>
      <c r="H20" s="84">
        <v>0</v>
      </c>
      <c r="I20" s="84">
        <v>0</v>
      </c>
      <c r="J20" s="84">
        <v>0</v>
      </c>
      <c r="K20" s="84">
        <v>0</v>
      </c>
      <c r="L20" s="84">
        <v>0</v>
      </c>
      <c r="M20" s="84">
        <f t="shared" si="1"/>
        <v>0</v>
      </c>
    </row>
    <row r="21" spans="1:13" ht="120" customHeight="1" x14ac:dyDescent="0.35">
      <c r="A21" s="5" t="s">
        <v>12</v>
      </c>
      <c r="B21" s="290" t="s">
        <v>288</v>
      </c>
      <c r="C21" s="290"/>
      <c r="D21" s="290"/>
      <c r="E21" s="290"/>
      <c r="F21" s="290"/>
      <c r="G21" s="290"/>
      <c r="H21" s="290"/>
      <c r="I21" s="290"/>
      <c r="J21" s="290"/>
      <c r="K21" s="290"/>
      <c r="L21" s="290"/>
      <c r="M21" s="290"/>
    </row>
    <row r="22" spans="1:13" ht="209.25" customHeight="1" x14ac:dyDescent="0.35">
      <c r="A22" s="5" t="s">
        <v>13</v>
      </c>
      <c r="B22" s="290" t="s">
        <v>289</v>
      </c>
      <c r="C22" s="290"/>
      <c r="D22" s="290"/>
      <c r="E22" s="290"/>
      <c r="F22" s="290"/>
      <c r="G22" s="290"/>
      <c r="H22" s="290"/>
      <c r="I22" s="290"/>
      <c r="J22" s="290"/>
      <c r="K22" s="290"/>
      <c r="L22" s="290"/>
      <c r="M22" s="290"/>
    </row>
    <row r="25" spans="1:13" x14ac:dyDescent="0.35">
      <c r="A25" s="289" t="s">
        <v>14</v>
      </c>
      <c r="B25" s="289"/>
      <c r="C25" s="289"/>
      <c r="D25" s="289"/>
      <c r="E25" s="289"/>
      <c r="F25" s="289"/>
      <c r="G25" s="289"/>
      <c r="H25" s="289"/>
      <c r="I25" s="289"/>
      <c r="J25" s="289"/>
    </row>
    <row r="26" spans="1:13" x14ac:dyDescent="0.35">
      <c r="A26" s="291" t="s">
        <v>15</v>
      </c>
      <c r="B26" s="291"/>
      <c r="C26" s="291"/>
      <c r="D26" s="291"/>
      <c r="E26" s="291"/>
      <c r="F26" s="291"/>
      <c r="G26" s="291"/>
      <c r="H26" s="291"/>
      <c r="I26" s="291"/>
      <c r="J26" s="291"/>
    </row>
    <row r="27" spans="1:13" x14ac:dyDescent="0.35">
      <c r="A27" s="290" t="s">
        <v>16</v>
      </c>
      <c r="B27" s="290"/>
      <c r="C27" s="6">
        <v>0</v>
      </c>
      <c r="D27" s="5">
        <v>1</v>
      </c>
      <c r="E27" s="5">
        <v>2</v>
      </c>
      <c r="F27" s="5">
        <v>3</v>
      </c>
      <c r="G27" s="5">
        <v>5</v>
      </c>
      <c r="H27" s="5">
        <v>10</v>
      </c>
      <c r="I27" s="292" t="s">
        <v>3</v>
      </c>
      <c r="J27" s="292"/>
    </row>
    <row r="28" spans="1:13" ht="43.5" x14ac:dyDescent="0.35">
      <c r="A28" s="83" t="s">
        <v>17</v>
      </c>
      <c r="B28" s="5" t="s">
        <v>20</v>
      </c>
      <c r="C28" s="83"/>
      <c r="D28" s="83"/>
      <c r="E28" s="83"/>
      <c r="F28" s="83"/>
      <c r="G28" s="83"/>
      <c r="H28" s="83"/>
      <c r="I28" s="290"/>
      <c r="J28" s="290"/>
    </row>
    <row r="29" spans="1:13" ht="87" x14ac:dyDescent="0.35">
      <c r="A29" s="83" t="s">
        <v>18</v>
      </c>
      <c r="B29" s="5" t="s">
        <v>21</v>
      </c>
      <c r="C29" s="83"/>
      <c r="D29" s="83"/>
      <c r="E29" s="83"/>
      <c r="F29" s="83"/>
      <c r="G29" s="83"/>
      <c r="H29" s="83"/>
      <c r="I29" s="294"/>
      <c r="J29" s="296"/>
    </row>
    <row r="30" spans="1:13" ht="87" x14ac:dyDescent="0.35">
      <c r="A30" s="83" t="s">
        <v>19</v>
      </c>
      <c r="B30" s="7" t="s">
        <v>22</v>
      </c>
      <c r="C30" s="83"/>
      <c r="D30" s="83"/>
      <c r="E30" s="83"/>
      <c r="F30" s="83"/>
      <c r="G30" s="83"/>
      <c r="H30" s="83"/>
      <c r="I30" s="290"/>
      <c r="J30" s="290"/>
    </row>
    <row r="31" spans="1:13" ht="29" x14ac:dyDescent="0.35">
      <c r="A31" s="8"/>
      <c r="B31" s="5" t="s">
        <v>23</v>
      </c>
      <c r="C31" s="83"/>
      <c r="D31" s="83"/>
      <c r="E31" s="83"/>
      <c r="F31" s="83"/>
      <c r="G31" s="83"/>
      <c r="H31" s="83"/>
      <c r="I31" s="290"/>
      <c r="J31" s="290"/>
    </row>
    <row r="32" spans="1:13" ht="43.5" x14ac:dyDescent="0.35">
      <c r="A32" s="290" t="s">
        <v>24</v>
      </c>
      <c r="B32" s="5" t="s">
        <v>20</v>
      </c>
      <c r="C32" s="290"/>
      <c r="D32" s="290"/>
      <c r="E32" s="290"/>
      <c r="F32" s="290"/>
      <c r="G32" s="290"/>
      <c r="H32" s="290"/>
      <c r="I32" s="290"/>
      <c r="J32" s="290"/>
    </row>
    <row r="33" spans="1:10" ht="87" x14ac:dyDescent="0.35">
      <c r="A33" s="290"/>
      <c r="B33" s="5" t="s">
        <v>21</v>
      </c>
      <c r="C33" s="290"/>
      <c r="D33" s="290"/>
      <c r="E33" s="290"/>
      <c r="F33" s="290"/>
      <c r="G33" s="290"/>
      <c r="H33" s="290"/>
      <c r="I33" s="290"/>
      <c r="J33" s="290"/>
    </row>
    <row r="34" spans="1:10" ht="87" x14ac:dyDescent="0.35">
      <c r="A34" s="290"/>
      <c r="B34" s="7" t="s">
        <v>25</v>
      </c>
      <c r="C34" s="290"/>
      <c r="D34" s="290"/>
      <c r="E34" s="290"/>
      <c r="F34" s="290"/>
      <c r="G34" s="290"/>
      <c r="H34" s="290"/>
      <c r="I34" s="290"/>
      <c r="J34" s="290"/>
    </row>
    <row r="35" spans="1:10" ht="29" x14ac:dyDescent="0.35">
      <c r="A35" s="290"/>
      <c r="B35" s="5" t="s">
        <v>23</v>
      </c>
      <c r="C35" s="83"/>
      <c r="D35" s="83"/>
      <c r="E35" s="83"/>
      <c r="F35" s="83"/>
      <c r="G35" s="83"/>
      <c r="H35" s="83"/>
      <c r="I35" s="290"/>
      <c r="J35" s="290"/>
    </row>
    <row r="36" spans="1:10" ht="87" x14ac:dyDescent="0.35">
      <c r="A36" s="290" t="s">
        <v>26</v>
      </c>
      <c r="B36" s="5" t="s">
        <v>22</v>
      </c>
      <c r="C36" s="294"/>
      <c r="D36" s="295"/>
      <c r="E36" s="295"/>
      <c r="F36" s="295"/>
      <c r="G36" s="295"/>
      <c r="H36" s="295"/>
      <c r="I36" s="295"/>
      <c r="J36" s="296"/>
    </row>
    <row r="37" spans="1:10" ht="29" x14ac:dyDescent="0.35">
      <c r="A37" s="290"/>
      <c r="B37" s="5" t="s">
        <v>23</v>
      </c>
      <c r="C37" s="83"/>
      <c r="D37" s="83"/>
      <c r="E37" s="83"/>
      <c r="F37" s="83"/>
      <c r="G37" s="83"/>
      <c r="H37" s="83"/>
      <c r="I37" s="290"/>
      <c r="J37" s="290"/>
    </row>
    <row r="38" spans="1:10" ht="43.5" x14ac:dyDescent="0.35">
      <c r="A38" s="83" t="s">
        <v>13</v>
      </c>
      <c r="B38" s="294"/>
      <c r="C38" s="295"/>
      <c r="D38" s="295"/>
      <c r="E38" s="295"/>
      <c r="F38" s="295"/>
      <c r="G38" s="295"/>
      <c r="H38" s="295"/>
      <c r="I38" s="295"/>
      <c r="J38" s="296"/>
    </row>
  </sheetData>
  <mergeCells count="22">
    <mergeCell ref="I30:J30"/>
    <mergeCell ref="A1:M1"/>
    <mergeCell ref="A2:A3"/>
    <mergeCell ref="B2:M2"/>
    <mergeCell ref="B21:M21"/>
    <mergeCell ref="B22:M22"/>
    <mergeCell ref="A25:J25"/>
    <mergeCell ref="A26:J26"/>
    <mergeCell ref="A27:B27"/>
    <mergeCell ref="I27:J27"/>
    <mergeCell ref="I28:J28"/>
    <mergeCell ref="I29:J29"/>
    <mergeCell ref="A36:A37"/>
    <mergeCell ref="C36:J36"/>
    <mergeCell ref="I37:J37"/>
    <mergeCell ref="B38:J38"/>
    <mergeCell ref="I31:J31"/>
    <mergeCell ref="A32:A35"/>
    <mergeCell ref="C32:J32"/>
    <mergeCell ref="C33:J33"/>
    <mergeCell ref="C34:J34"/>
    <mergeCell ref="I35:J35"/>
  </mergeCells>
  <pageMargins left="0.7" right="0.7" top="0.75" bottom="0.75" header="0.3" footer="0.3"/>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38"/>
  <sheetViews>
    <sheetView workbookViewId="0">
      <selection activeCell="M13" sqref="M13"/>
    </sheetView>
  </sheetViews>
  <sheetFormatPr defaultRowHeight="14.5" x14ac:dyDescent="0.35"/>
  <cols>
    <col min="1" max="1" width="33.7265625" customWidth="1"/>
  </cols>
  <sheetData>
    <row r="1" spans="1:16" x14ac:dyDescent="0.35">
      <c r="A1" s="289"/>
      <c r="B1" s="289"/>
      <c r="C1" s="289"/>
      <c r="D1" s="289"/>
      <c r="E1" s="289"/>
      <c r="F1" s="289"/>
      <c r="G1" s="289"/>
      <c r="H1" s="289"/>
      <c r="I1" s="289"/>
      <c r="J1" s="289"/>
      <c r="K1" s="289"/>
      <c r="L1" s="289"/>
      <c r="M1" s="289"/>
    </row>
    <row r="2" spans="1:16" x14ac:dyDescent="0.35">
      <c r="A2" s="290" t="s">
        <v>1</v>
      </c>
      <c r="B2" s="291" t="s">
        <v>2</v>
      </c>
      <c r="C2" s="291"/>
      <c r="D2" s="291"/>
      <c r="E2" s="291"/>
      <c r="F2" s="291"/>
      <c r="G2" s="291"/>
      <c r="H2" s="291"/>
      <c r="I2" s="291"/>
      <c r="J2" s="291"/>
      <c r="K2" s="291"/>
      <c r="L2" s="291"/>
      <c r="M2" s="291"/>
    </row>
    <row r="3" spans="1:16" ht="29" x14ac:dyDescent="0.35">
      <c r="A3" s="290"/>
      <c r="B3" s="1">
        <v>0</v>
      </c>
      <c r="C3" s="1">
        <v>1</v>
      </c>
      <c r="D3" s="1">
        <v>2</v>
      </c>
      <c r="E3" s="1">
        <v>3</v>
      </c>
      <c r="F3" s="1">
        <v>4</v>
      </c>
      <c r="G3" s="1">
        <v>5</v>
      </c>
      <c r="H3" s="1">
        <v>6</v>
      </c>
      <c r="I3" s="1">
        <v>7</v>
      </c>
      <c r="J3" s="1">
        <v>8</v>
      </c>
      <c r="K3" s="1">
        <v>9</v>
      </c>
      <c r="L3" s="1">
        <v>10</v>
      </c>
      <c r="M3" s="2" t="s">
        <v>3</v>
      </c>
    </row>
    <row r="4" spans="1:16" x14ac:dyDescent="0.35">
      <c r="A4" s="3" t="s">
        <v>4</v>
      </c>
      <c r="B4" s="144">
        <f>SUM(B5:B7)</f>
        <v>0</v>
      </c>
      <c r="C4" s="144">
        <f t="shared" ref="C4:L4" si="0">SUM(C5:C7)</f>
        <v>0</v>
      </c>
      <c r="D4" s="144">
        <f t="shared" si="0"/>
        <v>0</v>
      </c>
      <c r="E4" s="144">
        <f t="shared" si="0"/>
        <v>0</v>
      </c>
      <c r="F4" s="144">
        <f t="shared" si="0"/>
        <v>0</v>
      </c>
      <c r="G4" s="144">
        <f t="shared" si="0"/>
        <v>0</v>
      </c>
      <c r="H4" s="144">
        <f t="shared" si="0"/>
        <v>0</v>
      </c>
      <c r="I4" s="144">
        <f t="shared" si="0"/>
        <v>0</v>
      </c>
      <c r="J4" s="144">
        <f t="shared" si="0"/>
        <v>0</v>
      </c>
      <c r="K4" s="144">
        <f t="shared" si="0"/>
        <v>0</v>
      </c>
      <c r="L4" s="144">
        <f t="shared" si="0"/>
        <v>0</v>
      </c>
      <c r="M4" s="144">
        <f>SUM(B4:L4)</f>
        <v>0</v>
      </c>
    </row>
    <row r="5" spans="1:16" x14ac:dyDescent="0.35">
      <c r="A5" s="5" t="s">
        <v>5</v>
      </c>
      <c r="B5" s="144">
        <v>0</v>
      </c>
      <c r="C5" s="144">
        <v>0</v>
      </c>
      <c r="D5" s="144">
        <v>0</v>
      </c>
      <c r="E5" s="144">
        <v>0</v>
      </c>
      <c r="F5" s="144">
        <v>0</v>
      </c>
      <c r="G5" s="144">
        <v>0</v>
      </c>
      <c r="H5" s="144">
        <v>0</v>
      </c>
      <c r="I5" s="144">
        <v>0</v>
      </c>
      <c r="J5" s="144">
        <v>0</v>
      </c>
      <c r="K5" s="144">
        <v>0</v>
      </c>
      <c r="L5" s="144">
        <v>0</v>
      </c>
      <c r="M5" s="144">
        <f t="shared" ref="M5:M20" si="1">SUM(B5:L5)</f>
        <v>0</v>
      </c>
    </row>
    <row r="6" spans="1:16" x14ac:dyDescent="0.35">
      <c r="A6" s="5" t="s">
        <v>6</v>
      </c>
      <c r="B6" s="144">
        <v>0</v>
      </c>
      <c r="C6" s="144">
        <v>0</v>
      </c>
      <c r="D6" s="144">
        <v>0</v>
      </c>
      <c r="E6" s="144">
        <v>0</v>
      </c>
      <c r="F6" s="144">
        <v>0</v>
      </c>
      <c r="G6" s="144">
        <v>0</v>
      </c>
      <c r="H6" s="144">
        <v>0</v>
      </c>
      <c r="I6" s="144">
        <v>0</v>
      </c>
      <c r="J6" s="144">
        <v>0</v>
      </c>
      <c r="K6" s="144">
        <v>0</v>
      </c>
      <c r="L6" s="144">
        <v>0</v>
      </c>
      <c r="M6" s="144">
        <f t="shared" si="1"/>
        <v>0</v>
      </c>
    </row>
    <row r="7" spans="1:16" x14ac:dyDescent="0.35">
      <c r="A7" s="5" t="s">
        <v>7</v>
      </c>
      <c r="B7" s="144">
        <v>0</v>
      </c>
      <c r="C7" s="144">
        <v>0</v>
      </c>
      <c r="D7" s="144">
        <v>0</v>
      </c>
      <c r="E7" s="144">
        <v>0</v>
      </c>
      <c r="F7" s="144">
        <v>0</v>
      </c>
      <c r="G7" s="144">
        <v>0</v>
      </c>
      <c r="H7" s="144">
        <v>0</v>
      </c>
      <c r="I7" s="144">
        <v>0</v>
      </c>
      <c r="J7" s="144">
        <v>0</v>
      </c>
      <c r="K7" s="144">
        <v>0</v>
      </c>
      <c r="L7" s="144">
        <v>0</v>
      </c>
      <c r="M7" s="144">
        <f t="shared" si="1"/>
        <v>0</v>
      </c>
    </row>
    <row r="8" spans="1:16" x14ac:dyDescent="0.35">
      <c r="A8" s="3" t="s">
        <v>8</v>
      </c>
      <c r="B8" s="144">
        <v>0.35</v>
      </c>
      <c r="C8" s="144">
        <v>0.28000000000000003</v>
      </c>
      <c r="D8" s="144">
        <v>0.27</v>
      </c>
      <c r="E8" s="144">
        <v>0.27</v>
      </c>
      <c r="F8" s="144">
        <v>0.22</v>
      </c>
      <c r="G8" s="144">
        <v>0.22</v>
      </c>
      <c r="H8" s="144">
        <v>0.22</v>
      </c>
      <c r="I8" s="144">
        <v>0.22</v>
      </c>
      <c r="J8" s="144">
        <v>0.22</v>
      </c>
      <c r="K8" s="144">
        <v>0.22</v>
      </c>
      <c r="L8" s="144">
        <v>0.22</v>
      </c>
      <c r="M8" s="144">
        <v>2.71</v>
      </c>
    </row>
    <row r="9" spans="1:16" x14ac:dyDescent="0.35">
      <c r="A9" s="5" t="s">
        <v>5</v>
      </c>
      <c r="B9" s="172">
        <v>0.05</v>
      </c>
      <c r="C9" s="172">
        <v>0.21</v>
      </c>
      <c r="D9" s="172">
        <v>0.44</v>
      </c>
      <c r="E9" s="172">
        <v>0.25</v>
      </c>
      <c r="F9" s="144">
        <v>0</v>
      </c>
      <c r="G9" s="144">
        <v>0</v>
      </c>
      <c r="H9" s="144">
        <v>0</v>
      </c>
      <c r="I9" s="144">
        <v>0</v>
      </c>
      <c r="J9" s="144">
        <v>0</v>
      </c>
      <c r="K9" s="144">
        <v>0</v>
      </c>
      <c r="L9" s="144">
        <v>0</v>
      </c>
      <c r="M9" s="144">
        <v>0.95</v>
      </c>
    </row>
    <row r="10" spans="1:16" x14ac:dyDescent="0.35">
      <c r="A10" s="5" t="s">
        <v>6</v>
      </c>
      <c r="B10" s="144">
        <v>0</v>
      </c>
      <c r="C10" s="144">
        <v>0</v>
      </c>
      <c r="D10" s="144">
        <v>0</v>
      </c>
      <c r="E10" s="144">
        <v>0</v>
      </c>
      <c r="F10" s="144">
        <v>0</v>
      </c>
      <c r="G10" s="144">
        <v>0</v>
      </c>
      <c r="H10" s="144">
        <v>0</v>
      </c>
      <c r="I10" s="144">
        <v>0</v>
      </c>
      <c r="J10" s="144">
        <v>0</v>
      </c>
      <c r="K10" s="144">
        <v>0</v>
      </c>
      <c r="L10" s="144">
        <v>0</v>
      </c>
      <c r="M10" s="144">
        <f t="shared" si="1"/>
        <v>0</v>
      </c>
    </row>
    <row r="11" spans="1:16" x14ac:dyDescent="0.35">
      <c r="A11" s="5" t="s">
        <v>7</v>
      </c>
      <c r="B11" s="144">
        <v>0</v>
      </c>
      <c r="C11" s="144">
        <v>0</v>
      </c>
      <c r="D11" s="144">
        <v>0</v>
      </c>
      <c r="E11" s="172">
        <v>0.22</v>
      </c>
      <c r="F11" s="172">
        <v>0.22</v>
      </c>
      <c r="G11" s="172">
        <v>0.22</v>
      </c>
      <c r="H11" s="172">
        <v>0.22</v>
      </c>
      <c r="I11" s="172">
        <v>0.22</v>
      </c>
      <c r="J11" s="172">
        <v>0.22</v>
      </c>
      <c r="K11" s="172">
        <v>0.22</v>
      </c>
      <c r="L11" s="172">
        <v>0.22</v>
      </c>
      <c r="M11" s="144">
        <v>1.76</v>
      </c>
    </row>
    <row r="12" spans="1:16" x14ac:dyDescent="0.35">
      <c r="A12" s="3" t="s">
        <v>11</v>
      </c>
      <c r="B12" s="197">
        <v>-0.05</v>
      </c>
      <c r="C12" s="197">
        <v>-0.21</v>
      </c>
      <c r="D12" s="197">
        <v>-0.44</v>
      </c>
      <c r="E12" s="144">
        <f>SUM(E13:E15)</f>
        <v>-0.47</v>
      </c>
      <c r="F12" s="197">
        <f t="shared" ref="F12:L12" si="2">SUM(F13:F15)</f>
        <v>-0.22</v>
      </c>
      <c r="G12" s="197">
        <f t="shared" si="2"/>
        <v>-0.22</v>
      </c>
      <c r="H12" s="197">
        <f t="shared" si="2"/>
        <v>-0.22</v>
      </c>
      <c r="I12" s="197">
        <f t="shared" si="2"/>
        <v>-0.22</v>
      </c>
      <c r="J12" s="197">
        <f t="shared" si="2"/>
        <v>-0.22</v>
      </c>
      <c r="K12" s="197">
        <f t="shared" si="2"/>
        <v>-0.22</v>
      </c>
      <c r="L12" s="197">
        <f t="shared" si="2"/>
        <v>-0.22</v>
      </c>
      <c r="M12" s="197">
        <f>SUM(B12:L12)</f>
        <v>-2.7100000000000004</v>
      </c>
    </row>
    <row r="13" spans="1:16" ht="15" thickBot="1" x14ac:dyDescent="0.4">
      <c r="A13" s="5" t="s">
        <v>5</v>
      </c>
      <c r="B13" s="172">
        <v>-0.05</v>
      </c>
      <c r="C13" s="172">
        <v>-0.21</v>
      </c>
      <c r="D13" s="172">
        <v>-0.44</v>
      </c>
      <c r="E13" s="172">
        <v>-0.25</v>
      </c>
      <c r="F13" s="144">
        <v>0</v>
      </c>
      <c r="G13" s="144">
        <v>0</v>
      </c>
      <c r="H13" s="144">
        <v>0</v>
      </c>
      <c r="I13" s="144">
        <v>0</v>
      </c>
      <c r="J13" s="144">
        <v>0</v>
      </c>
      <c r="K13" s="144">
        <v>0</v>
      </c>
      <c r="L13" s="144">
        <v>0</v>
      </c>
      <c r="M13" s="144">
        <v>-0.95</v>
      </c>
    </row>
    <row r="14" spans="1:16" ht="15" thickBot="1" x14ac:dyDescent="0.4">
      <c r="A14" s="5" t="s">
        <v>6</v>
      </c>
      <c r="B14" s="144">
        <v>0</v>
      </c>
      <c r="C14" s="144">
        <v>0</v>
      </c>
      <c r="D14" s="144">
        <v>0</v>
      </c>
      <c r="E14" s="144">
        <v>0</v>
      </c>
      <c r="F14" s="144">
        <v>0</v>
      </c>
      <c r="G14" s="144">
        <v>0</v>
      </c>
      <c r="H14" s="144">
        <v>0</v>
      </c>
      <c r="I14" s="144">
        <v>0</v>
      </c>
      <c r="J14" s="144">
        <v>0</v>
      </c>
      <c r="K14" s="144">
        <v>0</v>
      </c>
      <c r="L14" s="144">
        <v>0</v>
      </c>
      <c r="M14" s="144">
        <v>0</v>
      </c>
      <c r="O14" s="67"/>
      <c r="P14" s="74"/>
    </row>
    <row r="15" spans="1:16" ht="15" thickBot="1" x14ac:dyDescent="0.4">
      <c r="A15" s="5" t="s">
        <v>7</v>
      </c>
      <c r="B15" s="144">
        <v>0</v>
      </c>
      <c r="C15" s="144">
        <v>0</v>
      </c>
      <c r="D15" s="144">
        <v>0</v>
      </c>
      <c r="E15" s="144">
        <v>-0.22</v>
      </c>
      <c r="F15" s="144">
        <v>-0.22</v>
      </c>
      <c r="G15" s="144">
        <v>-0.22</v>
      </c>
      <c r="H15" s="144">
        <v>-0.22</v>
      </c>
      <c r="I15" s="144">
        <v>-0.22</v>
      </c>
      <c r="J15" s="144">
        <v>-0.22</v>
      </c>
      <c r="K15" s="144">
        <v>-0.22</v>
      </c>
      <c r="L15" s="144">
        <v>-0.22</v>
      </c>
      <c r="M15" s="144">
        <v>-1.76</v>
      </c>
      <c r="O15" s="67"/>
      <c r="P15" s="74"/>
    </row>
    <row r="16" spans="1:16" ht="29" x14ac:dyDescent="0.35">
      <c r="A16" s="3" t="s">
        <v>9</v>
      </c>
      <c r="B16" s="172">
        <v>0.28000000000000003</v>
      </c>
      <c r="C16" s="172">
        <v>1.1599999999999999</v>
      </c>
      <c r="D16" s="172">
        <v>2.41</v>
      </c>
      <c r="E16" s="172">
        <v>1.35</v>
      </c>
      <c r="F16" s="144">
        <v>0</v>
      </c>
      <c r="G16" s="144">
        <v>0</v>
      </c>
      <c r="H16" s="144">
        <v>0</v>
      </c>
      <c r="I16" s="144">
        <v>0</v>
      </c>
      <c r="J16" s="144">
        <v>0</v>
      </c>
      <c r="K16" s="144">
        <v>0</v>
      </c>
      <c r="L16" s="144">
        <v>0</v>
      </c>
      <c r="M16" s="144">
        <v>5.2</v>
      </c>
    </row>
    <row r="17" spans="1:13" x14ac:dyDescent="0.35">
      <c r="A17" s="3" t="s">
        <v>10</v>
      </c>
      <c r="B17" s="144">
        <f>SUM(B18:B20)</f>
        <v>0</v>
      </c>
      <c r="C17" s="144">
        <v>0</v>
      </c>
      <c r="D17" s="144">
        <v>0</v>
      </c>
      <c r="E17" s="144">
        <v>0</v>
      </c>
      <c r="F17" s="144">
        <v>0</v>
      </c>
      <c r="G17" s="144">
        <v>0</v>
      </c>
      <c r="H17" s="144">
        <v>0</v>
      </c>
      <c r="I17" s="144">
        <v>0</v>
      </c>
      <c r="J17" s="144">
        <v>0</v>
      </c>
      <c r="K17" s="144">
        <v>0</v>
      </c>
      <c r="L17" s="144">
        <v>0</v>
      </c>
      <c r="M17" s="144">
        <f t="shared" si="1"/>
        <v>0</v>
      </c>
    </row>
    <row r="18" spans="1:13" x14ac:dyDescent="0.35">
      <c r="A18" s="5" t="s">
        <v>5</v>
      </c>
      <c r="B18" s="144">
        <v>0</v>
      </c>
      <c r="C18" s="144">
        <v>0</v>
      </c>
      <c r="D18" s="144">
        <v>0</v>
      </c>
      <c r="E18" s="144">
        <v>0</v>
      </c>
      <c r="F18" s="144">
        <v>0</v>
      </c>
      <c r="G18" s="144">
        <v>0</v>
      </c>
      <c r="H18" s="144">
        <v>0</v>
      </c>
      <c r="I18" s="144">
        <v>0</v>
      </c>
      <c r="J18" s="144">
        <v>0</v>
      </c>
      <c r="K18" s="144">
        <v>0</v>
      </c>
      <c r="L18" s="144">
        <v>0</v>
      </c>
      <c r="M18" s="144">
        <f t="shared" si="1"/>
        <v>0</v>
      </c>
    </row>
    <row r="19" spans="1:13" x14ac:dyDescent="0.35">
      <c r="A19" s="5" t="s">
        <v>6</v>
      </c>
      <c r="B19" s="144">
        <v>0</v>
      </c>
      <c r="C19" s="144">
        <v>0</v>
      </c>
      <c r="D19" s="144">
        <v>0</v>
      </c>
      <c r="E19" s="144">
        <v>0</v>
      </c>
      <c r="F19" s="144">
        <v>0</v>
      </c>
      <c r="G19" s="144">
        <v>0</v>
      </c>
      <c r="H19" s="144">
        <v>0</v>
      </c>
      <c r="I19" s="144">
        <v>0</v>
      </c>
      <c r="J19" s="144">
        <v>0</v>
      </c>
      <c r="K19" s="144">
        <v>0</v>
      </c>
      <c r="L19" s="144">
        <v>0</v>
      </c>
      <c r="M19" s="144">
        <f t="shared" si="1"/>
        <v>0</v>
      </c>
    </row>
    <row r="20" spans="1:13" x14ac:dyDescent="0.35">
      <c r="A20" s="5" t="s">
        <v>7</v>
      </c>
      <c r="B20" s="144">
        <v>0</v>
      </c>
      <c r="C20" s="144">
        <v>0</v>
      </c>
      <c r="D20" s="144">
        <v>0</v>
      </c>
      <c r="E20" s="144">
        <v>0</v>
      </c>
      <c r="F20" s="144">
        <v>0</v>
      </c>
      <c r="G20" s="144">
        <v>0</v>
      </c>
      <c r="H20" s="144">
        <v>0</v>
      </c>
      <c r="I20" s="144">
        <v>0</v>
      </c>
      <c r="J20" s="144">
        <v>0</v>
      </c>
      <c r="K20" s="144">
        <v>0</v>
      </c>
      <c r="L20" s="144">
        <v>0</v>
      </c>
      <c r="M20" s="144">
        <f t="shared" si="1"/>
        <v>0</v>
      </c>
    </row>
    <row r="21" spans="1:13" ht="55.5" customHeight="1" x14ac:dyDescent="0.35">
      <c r="A21" s="5" t="s">
        <v>12</v>
      </c>
      <c r="B21" s="290" t="s">
        <v>514</v>
      </c>
      <c r="C21" s="290"/>
      <c r="D21" s="290"/>
      <c r="E21" s="290"/>
      <c r="F21" s="290"/>
      <c r="G21" s="290"/>
      <c r="H21" s="290"/>
      <c r="I21" s="290"/>
      <c r="J21" s="290"/>
      <c r="K21" s="290"/>
      <c r="L21" s="290"/>
      <c r="M21" s="290"/>
    </row>
    <row r="22" spans="1:13" ht="43.5" x14ac:dyDescent="0.35">
      <c r="A22" s="5" t="s">
        <v>13</v>
      </c>
      <c r="B22" s="290" t="s">
        <v>276</v>
      </c>
      <c r="C22" s="290"/>
      <c r="D22" s="290"/>
      <c r="E22" s="290"/>
      <c r="F22" s="290"/>
      <c r="G22" s="290"/>
      <c r="H22" s="290"/>
      <c r="I22" s="290"/>
      <c r="J22" s="290"/>
      <c r="K22" s="290"/>
      <c r="L22" s="290"/>
      <c r="M22" s="290"/>
    </row>
    <row r="25" spans="1:13" x14ac:dyDescent="0.35">
      <c r="A25" s="289" t="s">
        <v>14</v>
      </c>
      <c r="B25" s="289"/>
      <c r="C25" s="289"/>
      <c r="D25" s="289"/>
      <c r="E25" s="289"/>
      <c r="F25" s="289"/>
      <c r="G25" s="289"/>
      <c r="H25" s="289"/>
      <c r="I25" s="289"/>
      <c r="J25" s="289"/>
    </row>
    <row r="26" spans="1:13" x14ac:dyDescent="0.35">
      <c r="A26" s="291" t="s">
        <v>15</v>
      </c>
      <c r="B26" s="291"/>
      <c r="C26" s="291"/>
      <c r="D26" s="291"/>
      <c r="E26" s="291"/>
      <c r="F26" s="291"/>
      <c r="G26" s="291"/>
      <c r="H26" s="291"/>
      <c r="I26" s="291"/>
      <c r="J26" s="291"/>
    </row>
    <row r="27" spans="1:13" x14ac:dyDescent="0.35">
      <c r="A27" s="290" t="s">
        <v>16</v>
      </c>
      <c r="B27" s="290"/>
      <c r="C27" s="6">
        <v>0</v>
      </c>
      <c r="D27" s="5">
        <v>1</v>
      </c>
      <c r="E27" s="5">
        <v>2</v>
      </c>
      <c r="F27" s="5">
        <v>3</v>
      </c>
      <c r="G27" s="5">
        <v>5</v>
      </c>
      <c r="H27" s="5">
        <v>10</v>
      </c>
      <c r="I27" s="292" t="s">
        <v>3</v>
      </c>
      <c r="J27" s="292"/>
    </row>
    <row r="28" spans="1:13" ht="43.5" x14ac:dyDescent="0.35">
      <c r="A28" s="145" t="s">
        <v>17</v>
      </c>
      <c r="B28" s="5" t="s">
        <v>20</v>
      </c>
      <c r="C28" s="145"/>
      <c r="D28" s="145"/>
      <c r="E28" s="145"/>
      <c r="F28" s="145"/>
      <c r="G28" s="145"/>
      <c r="H28" s="145"/>
      <c r="I28" s="290"/>
      <c r="J28" s="290"/>
    </row>
    <row r="29" spans="1:13" ht="87" x14ac:dyDescent="0.35">
      <c r="A29" s="145" t="s">
        <v>18</v>
      </c>
      <c r="B29" s="5" t="s">
        <v>21</v>
      </c>
      <c r="C29" s="145"/>
      <c r="D29" s="145"/>
      <c r="E29" s="145"/>
      <c r="F29" s="145"/>
      <c r="G29" s="145"/>
      <c r="H29" s="145"/>
      <c r="I29" s="294"/>
      <c r="J29" s="296"/>
    </row>
    <row r="30" spans="1:13" ht="87" x14ac:dyDescent="0.35">
      <c r="A30" s="145" t="s">
        <v>19</v>
      </c>
      <c r="B30" s="7" t="s">
        <v>22</v>
      </c>
      <c r="C30" s="145"/>
      <c r="D30" s="145"/>
      <c r="E30" s="145"/>
      <c r="F30" s="145"/>
      <c r="G30" s="145"/>
      <c r="H30" s="145"/>
      <c r="I30" s="290"/>
      <c r="J30" s="290"/>
    </row>
    <row r="31" spans="1:13" ht="29" x14ac:dyDescent="0.35">
      <c r="A31" s="8"/>
      <c r="B31" s="5" t="s">
        <v>23</v>
      </c>
      <c r="C31" s="145"/>
      <c r="D31" s="145"/>
      <c r="E31" s="145"/>
      <c r="F31" s="145"/>
      <c r="G31" s="145"/>
      <c r="H31" s="145"/>
      <c r="I31" s="290"/>
      <c r="J31" s="290"/>
    </row>
    <row r="32" spans="1:13" ht="109.5" customHeight="1" x14ac:dyDescent="0.35">
      <c r="A32" s="290" t="s">
        <v>24</v>
      </c>
      <c r="B32" s="5" t="s">
        <v>20</v>
      </c>
      <c r="C32" s="290" t="s">
        <v>148</v>
      </c>
      <c r="D32" s="290"/>
      <c r="E32" s="290"/>
      <c r="F32" s="290"/>
      <c r="G32" s="290"/>
      <c r="H32" s="290"/>
      <c r="I32" s="290"/>
      <c r="J32" s="290"/>
    </row>
    <row r="33" spans="1:10" ht="110.25" customHeight="1" x14ac:dyDescent="0.35">
      <c r="A33" s="290"/>
      <c r="B33" s="5" t="s">
        <v>21</v>
      </c>
      <c r="C33" s="290" t="s">
        <v>148</v>
      </c>
      <c r="D33" s="290"/>
      <c r="E33" s="290"/>
      <c r="F33" s="290"/>
      <c r="G33" s="290"/>
      <c r="H33" s="290"/>
      <c r="I33" s="290"/>
      <c r="J33" s="290"/>
    </row>
    <row r="34" spans="1:10" ht="71.25" customHeight="1" x14ac:dyDescent="0.35">
      <c r="A34" s="290"/>
      <c r="B34" s="7" t="s">
        <v>25</v>
      </c>
      <c r="C34" s="290" t="s">
        <v>149</v>
      </c>
      <c r="D34" s="290"/>
      <c r="E34" s="290"/>
      <c r="F34" s="290"/>
      <c r="G34" s="290"/>
      <c r="H34" s="290"/>
      <c r="I34" s="290"/>
      <c r="J34" s="290"/>
    </row>
    <row r="35" spans="1:10" ht="29" x14ac:dyDescent="0.35">
      <c r="A35" s="290"/>
      <c r="B35" s="5" t="s">
        <v>23</v>
      </c>
      <c r="C35" s="145"/>
      <c r="D35" s="145"/>
      <c r="E35" s="145"/>
      <c r="F35" s="145"/>
      <c r="G35" s="145"/>
      <c r="H35" s="145"/>
      <c r="I35" s="290"/>
      <c r="J35" s="290"/>
    </row>
    <row r="36" spans="1:10" ht="87" x14ac:dyDescent="0.35">
      <c r="A36" s="290" t="s">
        <v>26</v>
      </c>
      <c r="B36" s="5" t="s">
        <v>22</v>
      </c>
      <c r="C36" s="294"/>
      <c r="D36" s="295"/>
      <c r="E36" s="295"/>
      <c r="F36" s="295"/>
      <c r="G36" s="295"/>
      <c r="H36" s="295"/>
      <c r="I36" s="295"/>
      <c r="J36" s="296"/>
    </row>
    <row r="37" spans="1:10" ht="29" x14ac:dyDescent="0.35">
      <c r="A37" s="290"/>
      <c r="B37" s="5" t="s">
        <v>23</v>
      </c>
      <c r="C37" s="145"/>
      <c r="D37" s="145"/>
      <c r="E37" s="145"/>
      <c r="F37" s="145"/>
      <c r="G37" s="145"/>
      <c r="H37" s="145"/>
      <c r="I37" s="290"/>
      <c r="J37" s="290"/>
    </row>
    <row r="38" spans="1:10" ht="43.5" x14ac:dyDescent="0.35">
      <c r="A38" s="145" t="s">
        <v>13</v>
      </c>
      <c r="B38" s="294"/>
      <c r="C38" s="295"/>
      <c r="D38" s="295"/>
      <c r="E38" s="295"/>
      <c r="F38" s="295"/>
      <c r="G38" s="295"/>
      <c r="H38" s="295"/>
      <c r="I38" s="295"/>
      <c r="J38" s="296"/>
    </row>
  </sheetData>
  <mergeCells count="22">
    <mergeCell ref="A36:A37"/>
    <mergeCell ref="C36:J36"/>
    <mergeCell ref="I37:J37"/>
    <mergeCell ref="B38:J38"/>
    <mergeCell ref="I31:J31"/>
    <mergeCell ref="A32:A35"/>
    <mergeCell ref="C32:J32"/>
    <mergeCell ref="C33:J33"/>
    <mergeCell ref="C34:J34"/>
    <mergeCell ref="I35:J35"/>
    <mergeCell ref="I30:J30"/>
    <mergeCell ref="A1:M1"/>
    <mergeCell ref="A2:A3"/>
    <mergeCell ref="B2:M2"/>
    <mergeCell ref="B21:M21"/>
    <mergeCell ref="B22:M22"/>
    <mergeCell ref="A25:J25"/>
    <mergeCell ref="A26:J26"/>
    <mergeCell ref="A27:B27"/>
    <mergeCell ref="I27:J27"/>
    <mergeCell ref="I28:J28"/>
    <mergeCell ref="I29:J29"/>
  </mergeCells>
  <pageMargins left="0.7" right="0.7" top="0.75" bottom="0.75" header="0.3" footer="0.3"/>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topLeftCell="A4" workbookViewId="0">
      <selection activeCell="B22" sqref="B22:M22"/>
    </sheetView>
  </sheetViews>
  <sheetFormatPr defaultRowHeight="14.5" x14ac:dyDescent="0.35"/>
  <cols>
    <col min="1" max="1" width="33.7265625" customWidth="1"/>
  </cols>
  <sheetData>
    <row r="1" spans="1:16" x14ac:dyDescent="0.35">
      <c r="A1" s="289"/>
      <c r="B1" s="289"/>
      <c r="C1" s="289"/>
      <c r="D1" s="289"/>
      <c r="E1" s="289"/>
      <c r="F1" s="289"/>
      <c r="G1" s="289"/>
      <c r="H1" s="289"/>
      <c r="I1" s="289"/>
      <c r="J1" s="289"/>
      <c r="K1" s="289"/>
      <c r="L1" s="289"/>
      <c r="M1" s="289"/>
    </row>
    <row r="2" spans="1:16" x14ac:dyDescent="0.35">
      <c r="A2" s="290" t="s">
        <v>1</v>
      </c>
      <c r="B2" s="291" t="s">
        <v>2</v>
      </c>
      <c r="C2" s="291"/>
      <c r="D2" s="291"/>
      <c r="E2" s="291"/>
      <c r="F2" s="291"/>
      <c r="G2" s="291"/>
      <c r="H2" s="291"/>
      <c r="I2" s="291"/>
      <c r="J2" s="291"/>
      <c r="K2" s="291"/>
      <c r="L2" s="291"/>
      <c r="M2" s="291"/>
    </row>
    <row r="3" spans="1:16" ht="29" x14ac:dyDescent="0.35">
      <c r="A3" s="290"/>
      <c r="B3" s="1">
        <v>0</v>
      </c>
      <c r="C3" s="1">
        <v>1</v>
      </c>
      <c r="D3" s="1">
        <v>2</v>
      </c>
      <c r="E3" s="1">
        <v>3</v>
      </c>
      <c r="F3" s="1">
        <v>4</v>
      </c>
      <c r="G3" s="1">
        <v>5</v>
      </c>
      <c r="H3" s="1">
        <v>6</v>
      </c>
      <c r="I3" s="1">
        <v>7</v>
      </c>
      <c r="J3" s="1">
        <v>8</v>
      </c>
      <c r="K3" s="1">
        <v>9</v>
      </c>
      <c r="L3" s="1">
        <v>10</v>
      </c>
      <c r="M3" s="2" t="s">
        <v>3</v>
      </c>
    </row>
    <row r="4" spans="1:16" x14ac:dyDescent="0.35">
      <c r="A4" s="3" t="s">
        <v>4</v>
      </c>
      <c r="B4" s="144">
        <f>SUM(B5:B7)</f>
        <v>0</v>
      </c>
      <c r="C4" s="144">
        <f t="shared" ref="C4:L4" si="0">SUM(C5:C7)</f>
        <v>0</v>
      </c>
      <c r="D4" s="144">
        <f t="shared" si="0"/>
        <v>0</v>
      </c>
      <c r="E4" s="144">
        <f t="shared" si="0"/>
        <v>0</v>
      </c>
      <c r="F4" s="144">
        <f t="shared" si="0"/>
        <v>0</v>
      </c>
      <c r="G4" s="144">
        <f t="shared" si="0"/>
        <v>0</v>
      </c>
      <c r="H4" s="144">
        <f t="shared" si="0"/>
        <v>0</v>
      </c>
      <c r="I4" s="144">
        <f t="shared" si="0"/>
        <v>0</v>
      </c>
      <c r="J4" s="144">
        <f t="shared" si="0"/>
        <v>0</v>
      </c>
      <c r="K4" s="144">
        <f t="shared" si="0"/>
        <v>0</v>
      </c>
      <c r="L4" s="144">
        <f t="shared" si="0"/>
        <v>0</v>
      </c>
      <c r="M4" s="144">
        <f>SUM(B4:L4)</f>
        <v>0</v>
      </c>
    </row>
    <row r="5" spans="1:16" x14ac:dyDescent="0.35">
      <c r="A5" s="5" t="s">
        <v>5</v>
      </c>
      <c r="B5" s="144">
        <v>0</v>
      </c>
      <c r="C5" s="144">
        <v>0</v>
      </c>
      <c r="D5" s="144">
        <v>0</v>
      </c>
      <c r="E5" s="144">
        <v>0</v>
      </c>
      <c r="F5" s="144">
        <v>0</v>
      </c>
      <c r="G5" s="144">
        <v>0</v>
      </c>
      <c r="H5" s="144">
        <v>0</v>
      </c>
      <c r="I5" s="144">
        <v>0</v>
      </c>
      <c r="J5" s="144">
        <v>0</v>
      </c>
      <c r="K5" s="144">
        <v>0</v>
      </c>
      <c r="L5" s="144">
        <v>0</v>
      </c>
      <c r="M5" s="144">
        <f t="shared" ref="M5:M20" si="1">SUM(B5:L5)</f>
        <v>0</v>
      </c>
    </row>
    <row r="6" spans="1:16" x14ac:dyDescent="0.35">
      <c r="A6" s="5" t="s">
        <v>6</v>
      </c>
      <c r="B6" s="144">
        <v>0</v>
      </c>
      <c r="C6" s="144">
        <v>0</v>
      </c>
      <c r="D6" s="144">
        <v>0</v>
      </c>
      <c r="E6" s="144">
        <v>0</v>
      </c>
      <c r="F6" s="144">
        <v>0</v>
      </c>
      <c r="G6" s="144">
        <v>0</v>
      </c>
      <c r="H6" s="144">
        <v>0</v>
      </c>
      <c r="I6" s="144">
        <v>0</v>
      </c>
      <c r="J6" s="144">
        <v>0</v>
      </c>
      <c r="K6" s="144">
        <v>0</v>
      </c>
      <c r="L6" s="144">
        <v>0</v>
      </c>
      <c r="M6" s="144">
        <f t="shared" si="1"/>
        <v>0</v>
      </c>
    </row>
    <row r="7" spans="1:16" x14ac:dyDescent="0.35">
      <c r="A7" s="5" t="s">
        <v>7</v>
      </c>
      <c r="B7" s="144">
        <v>0</v>
      </c>
      <c r="C7" s="144">
        <v>0</v>
      </c>
      <c r="D7" s="144">
        <v>0</v>
      </c>
      <c r="E7" s="144">
        <v>0</v>
      </c>
      <c r="F7" s="144">
        <v>0</v>
      </c>
      <c r="G7" s="144">
        <v>0</v>
      </c>
      <c r="H7" s="144">
        <v>0</v>
      </c>
      <c r="I7" s="144">
        <v>0</v>
      </c>
      <c r="J7" s="144">
        <v>0</v>
      </c>
      <c r="K7" s="144">
        <v>0</v>
      </c>
      <c r="L7" s="144">
        <v>0</v>
      </c>
      <c r="M7" s="144">
        <f t="shared" si="1"/>
        <v>0</v>
      </c>
    </row>
    <row r="8" spans="1:16" x14ac:dyDescent="0.35">
      <c r="A8" s="3" t="s">
        <v>8</v>
      </c>
      <c r="B8" s="144">
        <v>0.36</v>
      </c>
      <c r="C8" s="144">
        <v>0.57999999999999996</v>
      </c>
      <c r="D8" s="144">
        <v>0.13</v>
      </c>
      <c r="E8" s="144">
        <v>0.13</v>
      </c>
      <c r="F8" s="144">
        <v>0.13</v>
      </c>
      <c r="G8" s="144">
        <v>0.13</v>
      </c>
      <c r="H8" s="144">
        <v>0.13</v>
      </c>
      <c r="I8" s="144">
        <v>0.22</v>
      </c>
      <c r="J8" s="144">
        <v>0</v>
      </c>
      <c r="K8" s="144">
        <v>0</v>
      </c>
      <c r="L8" s="144">
        <v>0</v>
      </c>
      <c r="M8" s="144">
        <v>1.8</v>
      </c>
    </row>
    <row r="9" spans="1:16" x14ac:dyDescent="0.35">
      <c r="A9" s="5" t="s">
        <v>5</v>
      </c>
      <c r="B9" s="144">
        <v>0.36</v>
      </c>
      <c r="C9" s="144">
        <v>0.57999999999999996</v>
      </c>
      <c r="D9" s="144">
        <v>0.13</v>
      </c>
      <c r="E9" s="144">
        <v>0.13</v>
      </c>
      <c r="F9" s="144">
        <v>0.13</v>
      </c>
      <c r="G9" s="144">
        <v>0.13</v>
      </c>
      <c r="H9" s="144">
        <v>0.13</v>
      </c>
      <c r="I9" s="144">
        <v>0.22</v>
      </c>
      <c r="J9" s="144">
        <v>0</v>
      </c>
      <c r="K9" s="144">
        <v>0</v>
      </c>
      <c r="L9" s="144">
        <v>0</v>
      </c>
      <c r="M9" s="144">
        <v>1.8</v>
      </c>
    </row>
    <row r="10" spans="1:16" x14ac:dyDescent="0.35">
      <c r="A10" s="5" t="s">
        <v>6</v>
      </c>
      <c r="B10" s="144">
        <v>0</v>
      </c>
      <c r="C10" s="144">
        <v>0</v>
      </c>
      <c r="D10" s="144">
        <v>0</v>
      </c>
      <c r="E10" s="144">
        <v>0</v>
      </c>
      <c r="F10" s="144">
        <v>0</v>
      </c>
      <c r="G10" s="144">
        <v>0</v>
      </c>
      <c r="H10" s="144">
        <v>0</v>
      </c>
      <c r="I10" s="144">
        <v>0</v>
      </c>
      <c r="J10" s="144">
        <v>0</v>
      </c>
      <c r="K10" s="144">
        <v>0</v>
      </c>
      <c r="L10" s="144">
        <v>0</v>
      </c>
      <c r="M10" s="144">
        <v>0</v>
      </c>
    </row>
    <row r="11" spans="1:16" x14ac:dyDescent="0.35">
      <c r="A11" s="5" t="s">
        <v>7</v>
      </c>
      <c r="B11" s="144">
        <v>0</v>
      </c>
      <c r="C11" s="144">
        <v>0</v>
      </c>
      <c r="D11" s="144">
        <v>0</v>
      </c>
      <c r="E11" s="144">
        <v>0</v>
      </c>
      <c r="F11" s="144">
        <v>0</v>
      </c>
      <c r="G11" s="144">
        <v>0</v>
      </c>
      <c r="H11" s="144">
        <v>0</v>
      </c>
      <c r="I11" s="144">
        <v>0</v>
      </c>
      <c r="J11" s="144">
        <v>0</v>
      </c>
      <c r="K11" s="144">
        <v>0</v>
      </c>
      <c r="L11" s="144">
        <v>0</v>
      </c>
      <c r="M11" s="144"/>
    </row>
    <row r="12" spans="1:16" x14ac:dyDescent="0.35">
      <c r="A12" s="3" t="s">
        <v>11</v>
      </c>
      <c r="B12" s="144">
        <v>-0.36</v>
      </c>
      <c r="C12" s="144">
        <v>-0.57999999999999996</v>
      </c>
      <c r="D12" s="144">
        <v>-0.13</v>
      </c>
      <c r="E12" s="144">
        <v>-0.13</v>
      </c>
      <c r="F12" s="144">
        <v>-0.13</v>
      </c>
      <c r="G12" s="144">
        <v>-0.13</v>
      </c>
      <c r="H12" s="144">
        <v>-0.13</v>
      </c>
      <c r="I12" s="144">
        <v>-0.22</v>
      </c>
      <c r="J12" s="144">
        <v>0</v>
      </c>
      <c r="K12" s="144">
        <v>0</v>
      </c>
      <c r="L12" s="144">
        <v>0</v>
      </c>
      <c r="M12" s="144">
        <v>-1.8</v>
      </c>
    </row>
    <row r="13" spans="1:16" ht="15" thickBot="1" x14ac:dyDescent="0.4">
      <c r="A13" s="5" t="s">
        <v>5</v>
      </c>
      <c r="B13" s="144">
        <v>-0.36</v>
      </c>
      <c r="C13" s="144">
        <v>-0.57999999999999996</v>
      </c>
      <c r="D13" s="144">
        <v>-0.13</v>
      </c>
      <c r="E13" s="144">
        <v>-0.13</v>
      </c>
      <c r="F13" s="144">
        <v>-0.13</v>
      </c>
      <c r="G13" s="144">
        <v>-0.13</v>
      </c>
      <c r="H13" s="144">
        <v>-0.13</v>
      </c>
      <c r="I13" s="144">
        <v>-0.22</v>
      </c>
      <c r="J13" s="144">
        <v>0</v>
      </c>
      <c r="K13" s="144">
        <v>0</v>
      </c>
      <c r="L13" s="144">
        <v>0</v>
      </c>
      <c r="M13" s="144">
        <v>-1.8</v>
      </c>
    </row>
    <row r="14" spans="1:16" ht="15" thickBot="1" x14ac:dyDescent="0.4">
      <c r="A14" s="5" t="s">
        <v>6</v>
      </c>
      <c r="B14" s="144">
        <v>0</v>
      </c>
      <c r="C14" s="144">
        <v>0</v>
      </c>
      <c r="D14" s="144">
        <v>0</v>
      </c>
      <c r="E14" s="144">
        <v>0</v>
      </c>
      <c r="F14" s="144">
        <v>0</v>
      </c>
      <c r="G14" s="144">
        <v>0</v>
      </c>
      <c r="H14" s="144">
        <v>0</v>
      </c>
      <c r="I14" s="144">
        <v>0</v>
      </c>
      <c r="J14" s="144">
        <v>0</v>
      </c>
      <c r="K14" s="144">
        <v>0</v>
      </c>
      <c r="L14" s="144">
        <v>0</v>
      </c>
      <c r="M14" s="144">
        <v>0</v>
      </c>
      <c r="O14" s="67"/>
      <c r="P14" s="74"/>
    </row>
    <row r="15" spans="1:16" ht="15" thickBot="1" x14ac:dyDescent="0.4">
      <c r="A15" s="5" t="s">
        <v>7</v>
      </c>
      <c r="B15" s="144">
        <v>0</v>
      </c>
      <c r="C15" s="144">
        <v>0</v>
      </c>
      <c r="D15" s="144">
        <v>0</v>
      </c>
      <c r="E15" s="144">
        <v>0</v>
      </c>
      <c r="F15" s="144">
        <v>0</v>
      </c>
      <c r="G15" s="144">
        <v>0</v>
      </c>
      <c r="H15" s="144">
        <v>0</v>
      </c>
      <c r="I15" s="144">
        <v>0</v>
      </c>
      <c r="J15" s="144">
        <v>0</v>
      </c>
      <c r="K15" s="144">
        <v>0</v>
      </c>
      <c r="L15" s="144">
        <v>0</v>
      </c>
      <c r="M15" s="144">
        <v>0</v>
      </c>
      <c r="O15" s="67"/>
      <c r="P15" s="74"/>
    </row>
    <row r="16" spans="1:16" ht="29" x14ac:dyDescent="0.35">
      <c r="A16" s="3" t="s">
        <v>9</v>
      </c>
      <c r="B16" s="144">
        <v>1.99</v>
      </c>
      <c r="C16" s="144">
        <v>3.17</v>
      </c>
      <c r="D16" s="144">
        <v>0.74</v>
      </c>
      <c r="E16" s="144">
        <v>0</v>
      </c>
      <c r="F16" s="144">
        <v>0</v>
      </c>
      <c r="G16" s="144">
        <v>0</v>
      </c>
      <c r="H16" s="144">
        <v>0</v>
      </c>
      <c r="I16" s="144">
        <v>0</v>
      </c>
      <c r="J16" s="144">
        <v>0</v>
      </c>
      <c r="K16" s="144">
        <v>0</v>
      </c>
      <c r="L16" s="144">
        <v>0</v>
      </c>
      <c r="M16" s="144">
        <v>5.9</v>
      </c>
    </row>
    <row r="17" spans="1:13" x14ac:dyDescent="0.35">
      <c r="A17" s="3" t="s">
        <v>10</v>
      </c>
      <c r="B17" s="144">
        <f>SUM(B18:B20)</f>
        <v>0</v>
      </c>
      <c r="C17" s="144">
        <v>0</v>
      </c>
      <c r="D17" s="144">
        <v>0</v>
      </c>
      <c r="E17" s="144">
        <v>0</v>
      </c>
      <c r="F17" s="144">
        <v>0</v>
      </c>
      <c r="G17" s="144">
        <v>0</v>
      </c>
      <c r="H17" s="144">
        <v>0</v>
      </c>
      <c r="I17" s="144">
        <v>0</v>
      </c>
      <c r="J17" s="144">
        <v>0</v>
      </c>
      <c r="K17" s="144">
        <v>0</v>
      </c>
      <c r="L17" s="144">
        <v>0</v>
      </c>
      <c r="M17" s="144">
        <f t="shared" si="1"/>
        <v>0</v>
      </c>
    </row>
    <row r="18" spans="1:13" x14ac:dyDescent="0.35">
      <c r="A18" s="5" t="s">
        <v>5</v>
      </c>
      <c r="B18" s="144">
        <v>0</v>
      </c>
      <c r="C18" s="144">
        <v>0</v>
      </c>
      <c r="D18" s="144">
        <v>0</v>
      </c>
      <c r="E18" s="144">
        <v>0</v>
      </c>
      <c r="F18" s="144">
        <v>0</v>
      </c>
      <c r="G18" s="144">
        <v>0</v>
      </c>
      <c r="H18" s="144">
        <v>0</v>
      </c>
      <c r="I18" s="144">
        <v>0</v>
      </c>
      <c r="J18" s="144">
        <v>0</v>
      </c>
      <c r="K18" s="144">
        <v>0</v>
      </c>
      <c r="L18" s="144">
        <v>0</v>
      </c>
      <c r="M18" s="144">
        <f t="shared" si="1"/>
        <v>0</v>
      </c>
    </row>
    <row r="19" spans="1:13" x14ac:dyDescent="0.35">
      <c r="A19" s="5" t="s">
        <v>6</v>
      </c>
      <c r="B19" s="144">
        <v>0</v>
      </c>
      <c r="C19" s="144">
        <v>0</v>
      </c>
      <c r="D19" s="144">
        <v>0</v>
      </c>
      <c r="E19" s="144">
        <v>0</v>
      </c>
      <c r="F19" s="144">
        <v>0</v>
      </c>
      <c r="G19" s="144">
        <v>0</v>
      </c>
      <c r="H19" s="144">
        <v>0</v>
      </c>
      <c r="I19" s="144">
        <v>0</v>
      </c>
      <c r="J19" s="144">
        <v>0</v>
      </c>
      <c r="K19" s="144">
        <v>0</v>
      </c>
      <c r="L19" s="144">
        <v>0</v>
      </c>
      <c r="M19" s="144">
        <f t="shared" si="1"/>
        <v>0</v>
      </c>
    </row>
    <row r="20" spans="1:13" x14ac:dyDescent="0.35">
      <c r="A20" s="5" t="s">
        <v>7</v>
      </c>
      <c r="B20" s="144">
        <v>0</v>
      </c>
      <c r="C20" s="144">
        <v>0</v>
      </c>
      <c r="D20" s="144">
        <v>0</v>
      </c>
      <c r="E20" s="144">
        <v>0</v>
      </c>
      <c r="F20" s="144">
        <v>0</v>
      </c>
      <c r="G20" s="144">
        <v>0</v>
      </c>
      <c r="H20" s="144">
        <v>0</v>
      </c>
      <c r="I20" s="144">
        <v>0</v>
      </c>
      <c r="J20" s="144">
        <v>0</v>
      </c>
      <c r="K20" s="144">
        <v>0</v>
      </c>
      <c r="L20" s="144">
        <v>0</v>
      </c>
      <c r="M20" s="144">
        <f t="shared" si="1"/>
        <v>0</v>
      </c>
    </row>
    <row r="21" spans="1:13" ht="77.25" customHeight="1" x14ac:dyDescent="0.35">
      <c r="A21" s="5" t="s">
        <v>12</v>
      </c>
      <c r="B21" s="290" t="s">
        <v>530</v>
      </c>
      <c r="C21" s="290"/>
      <c r="D21" s="290"/>
      <c r="E21" s="290"/>
      <c r="F21" s="290"/>
      <c r="G21" s="290"/>
      <c r="H21" s="290"/>
      <c r="I21" s="290"/>
      <c r="J21" s="290"/>
      <c r="K21" s="290"/>
      <c r="L21" s="290"/>
      <c r="M21" s="290"/>
    </row>
    <row r="22" spans="1:13" ht="43.5" x14ac:dyDescent="0.35">
      <c r="A22" s="5" t="s">
        <v>13</v>
      </c>
      <c r="B22" s="290" t="s">
        <v>515</v>
      </c>
      <c r="C22" s="290"/>
      <c r="D22" s="290"/>
      <c r="E22" s="290"/>
      <c r="F22" s="290"/>
      <c r="G22" s="290"/>
      <c r="H22" s="290"/>
      <c r="I22" s="290"/>
      <c r="J22" s="290"/>
      <c r="K22" s="290"/>
      <c r="L22" s="290"/>
      <c r="M22" s="290"/>
    </row>
    <row r="25" spans="1:13" x14ac:dyDescent="0.35">
      <c r="A25" s="289" t="s">
        <v>14</v>
      </c>
      <c r="B25" s="289"/>
      <c r="C25" s="289"/>
      <c r="D25" s="289"/>
      <c r="E25" s="289"/>
      <c r="F25" s="289"/>
      <c r="G25" s="289"/>
      <c r="H25" s="289"/>
      <c r="I25" s="289"/>
      <c r="J25" s="289"/>
    </row>
    <row r="26" spans="1:13" x14ac:dyDescent="0.35">
      <c r="A26" s="291" t="s">
        <v>15</v>
      </c>
      <c r="B26" s="291"/>
      <c r="C26" s="291"/>
      <c r="D26" s="291"/>
      <c r="E26" s="291"/>
      <c r="F26" s="291"/>
      <c r="G26" s="291"/>
      <c r="H26" s="291"/>
      <c r="I26" s="291"/>
      <c r="J26" s="291"/>
    </row>
    <row r="27" spans="1:13" x14ac:dyDescent="0.35">
      <c r="A27" s="290" t="s">
        <v>16</v>
      </c>
      <c r="B27" s="290"/>
      <c r="C27" s="6">
        <v>0</v>
      </c>
      <c r="D27" s="5">
        <v>1</v>
      </c>
      <c r="E27" s="5">
        <v>2</v>
      </c>
      <c r="F27" s="5">
        <v>3</v>
      </c>
      <c r="G27" s="5">
        <v>5</v>
      </c>
      <c r="H27" s="5">
        <v>10</v>
      </c>
      <c r="I27" s="292" t="s">
        <v>3</v>
      </c>
      <c r="J27" s="292"/>
    </row>
    <row r="28" spans="1:13" ht="43.5" x14ac:dyDescent="0.35">
      <c r="A28" s="145" t="s">
        <v>17</v>
      </c>
      <c r="B28" s="5" t="s">
        <v>20</v>
      </c>
      <c r="C28" s="145"/>
      <c r="D28" s="145"/>
      <c r="E28" s="145"/>
      <c r="F28" s="145"/>
      <c r="G28" s="145"/>
      <c r="H28" s="145"/>
      <c r="I28" s="290"/>
      <c r="J28" s="290"/>
    </row>
    <row r="29" spans="1:13" ht="87" x14ac:dyDescent="0.35">
      <c r="A29" s="145" t="s">
        <v>18</v>
      </c>
      <c r="B29" s="5" t="s">
        <v>21</v>
      </c>
      <c r="C29" s="145"/>
      <c r="D29" s="145"/>
      <c r="E29" s="145"/>
      <c r="F29" s="145"/>
      <c r="G29" s="145"/>
      <c r="H29" s="145"/>
      <c r="I29" s="294"/>
      <c r="J29" s="296"/>
    </row>
    <row r="30" spans="1:13" ht="87" x14ac:dyDescent="0.35">
      <c r="A30" s="145" t="s">
        <v>19</v>
      </c>
      <c r="B30" s="7" t="s">
        <v>22</v>
      </c>
      <c r="C30" s="145"/>
      <c r="D30" s="145"/>
      <c r="E30" s="145"/>
      <c r="F30" s="145"/>
      <c r="G30" s="145"/>
      <c r="H30" s="145"/>
      <c r="I30" s="290"/>
      <c r="J30" s="290"/>
    </row>
    <row r="31" spans="1:13" ht="29" x14ac:dyDescent="0.35">
      <c r="A31" s="8"/>
      <c r="B31" s="5" t="s">
        <v>23</v>
      </c>
      <c r="C31" s="145"/>
      <c r="D31" s="145"/>
      <c r="E31" s="145"/>
      <c r="F31" s="145"/>
      <c r="G31" s="145"/>
      <c r="H31" s="145"/>
      <c r="I31" s="290"/>
      <c r="J31" s="290"/>
    </row>
    <row r="32" spans="1:13" ht="43.5" x14ac:dyDescent="0.35">
      <c r="A32" s="290" t="s">
        <v>24</v>
      </c>
      <c r="B32" s="5" t="s">
        <v>20</v>
      </c>
      <c r="C32" s="290" t="s">
        <v>516</v>
      </c>
      <c r="D32" s="290"/>
      <c r="E32" s="290"/>
      <c r="F32" s="290"/>
      <c r="G32" s="290"/>
      <c r="H32" s="290"/>
      <c r="I32" s="290"/>
      <c r="J32" s="290"/>
    </row>
    <row r="33" spans="1:10" ht="87" x14ac:dyDescent="0.35">
      <c r="A33" s="290"/>
      <c r="B33" s="5" t="s">
        <v>21</v>
      </c>
      <c r="C33" s="290" t="s">
        <v>517</v>
      </c>
      <c r="D33" s="290"/>
      <c r="E33" s="290"/>
      <c r="F33" s="290"/>
      <c r="G33" s="290"/>
      <c r="H33" s="290"/>
      <c r="I33" s="290"/>
      <c r="J33" s="290"/>
    </row>
    <row r="34" spans="1:10" ht="87" x14ac:dyDescent="0.35">
      <c r="A34" s="290"/>
      <c r="B34" s="7" t="s">
        <v>25</v>
      </c>
      <c r="C34" s="290" t="s">
        <v>518</v>
      </c>
      <c r="D34" s="290"/>
      <c r="E34" s="290"/>
      <c r="F34" s="290"/>
      <c r="G34" s="290"/>
      <c r="H34" s="290"/>
      <c r="I34" s="290"/>
      <c r="J34" s="290"/>
    </row>
    <row r="35" spans="1:10" ht="29" x14ac:dyDescent="0.35">
      <c r="A35" s="290"/>
      <c r="B35" s="5" t="s">
        <v>23</v>
      </c>
      <c r="C35" s="145"/>
      <c r="D35" s="145"/>
      <c r="E35" s="145"/>
      <c r="F35" s="145"/>
      <c r="G35" s="145"/>
      <c r="H35" s="145"/>
      <c r="I35" s="290"/>
      <c r="J35" s="290"/>
    </row>
    <row r="36" spans="1:10" ht="87" x14ac:dyDescent="0.35">
      <c r="A36" s="290" t="s">
        <v>26</v>
      </c>
      <c r="B36" s="5" t="s">
        <v>22</v>
      </c>
      <c r="C36" s="294"/>
      <c r="D36" s="295"/>
      <c r="E36" s="295"/>
      <c r="F36" s="295"/>
      <c r="G36" s="295"/>
      <c r="H36" s="295"/>
      <c r="I36" s="295"/>
      <c r="J36" s="296"/>
    </row>
    <row r="37" spans="1:10" ht="29" x14ac:dyDescent="0.35">
      <c r="A37" s="290"/>
      <c r="B37" s="5" t="s">
        <v>23</v>
      </c>
      <c r="C37" s="145"/>
      <c r="D37" s="145"/>
      <c r="E37" s="145"/>
      <c r="F37" s="145"/>
      <c r="G37" s="145"/>
      <c r="H37" s="145"/>
      <c r="I37" s="290"/>
      <c r="J37" s="290"/>
    </row>
    <row r="38" spans="1:10" ht="43.5" x14ac:dyDescent="0.35">
      <c r="A38" s="145" t="s">
        <v>13</v>
      </c>
      <c r="B38" s="294"/>
      <c r="C38" s="295"/>
      <c r="D38" s="295"/>
      <c r="E38" s="295"/>
      <c r="F38" s="295"/>
      <c r="G38" s="295"/>
      <c r="H38" s="295"/>
      <c r="I38" s="295"/>
      <c r="J38" s="296"/>
    </row>
  </sheetData>
  <mergeCells count="22">
    <mergeCell ref="A36:A37"/>
    <mergeCell ref="C36:J36"/>
    <mergeCell ref="I37:J37"/>
    <mergeCell ref="B38:J38"/>
    <mergeCell ref="I31:J31"/>
    <mergeCell ref="A32:A35"/>
    <mergeCell ref="C32:J32"/>
    <mergeCell ref="C33:J33"/>
    <mergeCell ref="C34:J34"/>
    <mergeCell ref="I35:J35"/>
    <mergeCell ref="I30:J30"/>
    <mergeCell ref="A1:M1"/>
    <mergeCell ref="A2:A3"/>
    <mergeCell ref="B2:M2"/>
    <mergeCell ref="B21:M21"/>
    <mergeCell ref="B22:M22"/>
    <mergeCell ref="A25:J25"/>
    <mergeCell ref="A26:J26"/>
    <mergeCell ref="A27:B27"/>
    <mergeCell ref="I27:J27"/>
    <mergeCell ref="I28:J28"/>
    <mergeCell ref="I29:J29"/>
  </mergeCells>
  <pageMargins left="0.7" right="0.7" top="0.75" bottom="0.75" header="0.3" footer="0.3"/>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topLeftCell="A4" workbookViewId="0">
      <selection activeCell="B39" sqref="B39"/>
    </sheetView>
  </sheetViews>
  <sheetFormatPr defaultRowHeight="14.5" x14ac:dyDescent="0.35"/>
  <cols>
    <col min="1" max="1" width="33.7265625" customWidth="1"/>
  </cols>
  <sheetData>
    <row r="1" spans="1:16" x14ac:dyDescent="0.35">
      <c r="A1" s="289"/>
      <c r="B1" s="289"/>
      <c r="C1" s="289"/>
      <c r="D1" s="289"/>
      <c r="E1" s="289"/>
      <c r="F1" s="289"/>
      <c r="G1" s="289"/>
      <c r="H1" s="289"/>
      <c r="I1" s="289"/>
      <c r="J1" s="289"/>
      <c r="K1" s="289"/>
      <c r="L1" s="289"/>
      <c r="M1" s="289"/>
    </row>
    <row r="2" spans="1:16" x14ac:dyDescent="0.35">
      <c r="A2" s="290" t="s">
        <v>1</v>
      </c>
      <c r="B2" s="291" t="s">
        <v>2</v>
      </c>
      <c r="C2" s="291"/>
      <c r="D2" s="291"/>
      <c r="E2" s="291"/>
      <c r="F2" s="291"/>
      <c r="G2" s="291"/>
      <c r="H2" s="291"/>
      <c r="I2" s="291"/>
      <c r="J2" s="291"/>
      <c r="K2" s="291"/>
      <c r="L2" s="291"/>
      <c r="M2" s="291"/>
    </row>
    <row r="3" spans="1:16" ht="29" x14ac:dyDescent="0.35">
      <c r="A3" s="290"/>
      <c r="B3" s="1">
        <v>0</v>
      </c>
      <c r="C3" s="1">
        <v>1</v>
      </c>
      <c r="D3" s="1">
        <v>2</v>
      </c>
      <c r="E3" s="1">
        <v>3</v>
      </c>
      <c r="F3" s="1">
        <v>4</v>
      </c>
      <c r="G3" s="1">
        <v>5</v>
      </c>
      <c r="H3" s="1">
        <v>6</v>
      </c>
      <c r="I3" s="1">
        <v>7</v>
      </c>
      <c r="J3" s="1">
        <v>8</v>
      </c>
      <c r="K3" s="1">
        <v>9</v>
      </c>
      <c r="L3" s="1">
        <v>10</v>
      </c>
      <c r="M3" s="2" t="s">
        <v>3</v>
      </c>
    </row>
    <row r="4" spans="1:16" x14ac:dyDescent="0.35">
      <c r="A4" s="3" t="s">
        <v>4</v>
      </c>
      <c r="B4" s="144">
        <v>0</v>
      </c>
      <c r="C4" s="144">
        <v>0</v>
      </c>
      <c r="D4" s="144">
        <v>0</v>
      </c>
      <c r="E4" s="144">
        <v>0</v>
      </c>
      <c r="F4" s="144">
        <v>0</v>
      </c>
      <c r="G4" s="144">
        <v>0</v>
      </c>
      <c r="H4" s="144">
        <v>0</v>
      </c>
      <c r="I4" s="144">
        <v>0</v>
      </c>
      <c r="J4" s="144">
        <v>0</v>
      </c>
      <c r="K4" s="144">
        <v>0</v>
      </c>
      <c r="L4" s="144">
        <v>0</v>
      </c>
      <c r="M4" s="144">
        <v>0</v>
      </c>
    </row>
    <row r="5" spans="1:16" x14ac:dyDescent="0.35">
      <c r="A5" s="5" t="s">
        <v>5</v>
      </c>
      <c r="B5" s="144">
        <v>0</v>
      </c>
      <c r="C5" s="144">
        <v>0</v>
      </c>
      <c r="D5" s="144">
        <v>0</v>
      </c>
      <c r="E5" s="144">
        <v>0</v>
      </c>
      <c r="F5" s="144">
        <v>0</v>
      </c>
      <c r="G5" s="144">
        <v>0</v>
      </c>
      <c r="H5" s="144">
        <v>0</v>
      </c>
      <c r="I5" s="144">
        <v>0</v>
      </c>
      <c r="J5" s="144">
        <v>0</v>
      </c>
      <c r="K5" s="144">
        <v>0</v>
      </c>
      <c r="L5" s="144">
        <v>0</v>
      </c>
      <c r="M5" s="144">
        <v>0</v>
      </c>
    </row>
    <row r="6" spans="1:16" x14ac:dyDescent="0.35">
      <c r="A6" s="5" t="s">
        <v>6</v>
      </c>
      <c r="B6" s="144">
        <v>0</v>
      </c>
      <c r="C6" s="144">
        <v>0</v>
      </c>
      <c r="D6" s="144">
        <v>0</v>
      </c>
      <c r="E6" s="144">
        <v>0</v>
      </c>
      <c r="F6" s="144">
        <v>0</v>
      </c>
      <c r="G6" s="144">
        <v>0</v>
      </c>
      <c r="H6" s="144">
        <v>0</v>
      </c>
      <c r="I6" s="144">
        <v>0</v>
      </c>
      <c r="J6" s="144">
        <v>0</v>
      </c>
      <c r="K6" s="144">
        <v>0</v>
      </c>
      <c r="L6" s="144">
        <v>0</v>
      </c>
      <c r="M6" s="144">
        <v>0</v>
      </c>
    </row>
    <row r="7" spans="1:16" x14ac:dyDescent="0.35">
      <c r="A7" s="5" t="s">
        <v>7</v>
      </c>
      <c r="B7" s="144">
        <v>0</v>
      </c>
      <c r="C7" s="144">
        <v>0</v>
      </c>
      <c r="D7" s="144">
        <v>0</v>
      </c>
      <c r="E7" s="144">
        <v>0</v>
      </c>
      <c r="F7" s="144">
        <v>0</v>
      </c>
      <c r="G7" s="144">
        <v>0</v>
      </c>
      <c r="H7" s="144">
        <v>0</v>
      </c>
      <c r="I7" s="144">
        <v>0</v>
      </c>
      <c r="J7" s="144">
        <v>0</v>
      </c>
      <c r="K7" s="144">
        <v>0</v>
      </c>
      <c r="L7" s="144">
        <v>0</v>
      </c>
      <c r="M7" s="144">
        <v>0</v>
      </c>
    </row>
    <row r="8" spans="1:16" x14ac:dyDescent="0.35">
      <c r="A8" s="3" t="s">
        <v>8</v>
      </c>
      <c r="B8" s="144">
        <v>1.63</v>
      </c>
      <c r="C8" s="144">
        <v>1.72</v>
      </c>
      <c r="D8" s="144">
        <v>0.89</v>
      </c>
      <c r="E8" s="144">
        <v>0.01</v>
      </c>
      <c r="F8" s="144">
        <v>0.01</v>
      </c>
      <c r="G8" s="144">
        <v>0.01</v>
      </c>
      <c r="H8" s="144">
        <v>0.01</v>
      </c>
      <c r="I8" s="144">
        <v>0.01</v>
      </c>
      <c r="J8" s="144">
        <v>0.01</v>
      </c>
      <c r="K8" s="144">
        <v>0.01</v>
      </c>
      <c r="L8" s="144">
        <v>0.01</v>
      </c>
      <c r="M8" s="144">
        <v>4.32</v>
      </c>
    </row>
    <row r="9" spans="1:16" x14ac:dyDescent="0.35">
      <c r="A9" s="5" t="s">
        <v>5</v>
      </c>
      <c r="B9" s="144">
        <v>0.25</v>
      </c>
      <c r="C9" s="144">
        <v>0.26</v>
      </c>
      <c r="D9" s="144">
        <v>0.14000000000000001</v>
      </c>
      <c r="E9" s="144">
        <v>0</v>
      </c>
      <c r="F9" s="144">
        <v>0</v>
      </c>
      <c r="G9" s="144">
        <v>0</v>
      </c>
      <c r="H9" s="144">
        <v>0</v>
      </c>
      <c r="I9" s="144">
        <v>0</v>
      </c>
      <c r="J9" s="144">
        <v>0</v>
      </c>
      <c r="K9" s="144">
        <v>0</v>
      </c>
      <c r="L9" s="144">
        <v>0</v>
      </c>
      <c r="M9" s="144">
        <v>0.65</v>
      </c>
    </row>
    <row r="10" spans="1:16" x14ac:dyDescent="0.35">
      <c r="A10" s="5" t="s">
        <v>6</v>
      </c>
      <c r="B10" s="144">
        <v>0</v>
      </c>
      <c r="C10" s="144">
        <v>0</v>
      </c>
      <c r="D10" s="144">
        <v>0</v>
      </c>
      <c r="E10" s="144">
        <v>0</v>
      </c>
      <c r="F10" s="144">
        <v>0</v>
      </c>
      <c r="G10" s="144">
        <v>0</v>
      </c>
      <c r="H10" s="144">
        <v>0</v>
      </c>
      <c r="I10" s="144">
        <v>0</v>
      </c>
      <c r="J10" s="144">
        <v>0</v>
      </c>
      <c r="K10" s="144">
        <v>0</v>
      </c>
      <c r="L10" s="144">
        <v>0</v>
      </c>
      <c r="M10" s="144">
        <v>0</v>
      </c>
    </row>
    <row r="11" spans="1:16" x14ac:dyDescent="0.35">
      <c r="A11" s="5" t="s">
        <v>7</v>
      </c>
      <c r="B11" s="144">
        <v>0.01</v>
      </c>
      <c r="C11" s="144">
        <v>0.01</v>
      </c>
      <c r="D11" s="144">
        <v>0.01</v>
      </c>
      <c r="E11" s="144">
        <v>0.01</v>
      </c>
      <c r="F11" s="144">
        <v>0.01</v>
      </c>
      <c r="G11" s="144">
        <v>0.01</v>
      </c>
      <c r="H11" s="144">
        <v>0.01</v>
      </c>
      <c r="I11" s="144">
        <v>0.01</v>
      </c>
      <c r="J11" s="144">
        <v>0.01</v>
      </c>
      <c r="K11" s="144">
        <v>0.01</v>
      </c>
      <c r="L11" s="144">
        <v>0.01</v>
      </c>
      <c r="M11" s="144">
        <v>0.11</v>
      </c>
    </row>
    <row r="12" spans="1:16" x14ac:dyDescent="0.35">
      <c r="A12" s="3" t="s">
        <v>11</v>
      </c>
      <c r="B12" s="144">
        <v>-1.63</v>
      </c>
      <c r="C12" s="144">
        <v>-1.72</v>
      </c>
      <c r="D12" s="144">
        <v>-0.89</v>
      </c>
      <c r="E12" s="144">
        <v>-0.01</v>
      </c>
      <c r="F12" s="144">
        <v>-0.01</v>
      </c>
      <c r="G12" s="144">
        <v>-0.01</v>
      </c>
      <c r="H12" s="144">
        <v>-0.01</v>
      </c>
      <c r="I12" s="144">
        <v>-0.01</v>
      </c>
      <c r="J12" s="144">
        <v>-0.01</v>
      </c>
      <c r="K12" s="144">
        <v>-0.01</v>
      </c>
      <c r="L12" s="144">
        <v>-0.01</v>
      </c>
      <c r="M12" s="144">
        <v>-4.32</v>
      </c>
    </row>
    <row r="13" spans="1:16" ht="15" thickBot="1" x14ac:dyDescent="0.4">
      <c r="A13" s="5" t="s">
        <v>5</v>
      </c>
      <c r="B13" s="144">
        <v>-0.25</v>
      </c>
      <c r="C13" s="144">
        <v>-0.26</v>
      </c>
      <c r="D13" s="144">
        <v>-0.14000000000000001</v>
      </c>
      <c r="E13" s="144">
        <v>0</v>
      </c>
      <c r="F13" s="144">
        <v>0</v>
      </c>
      <c r="G13" s="144">
        <v>0</v>
      </c>
      <c r="H13" s="144">
        <v>0</v>
      </c>
      <c r="I13" s="144">
        <v>0</v>
      </c>
      <c r="J13" s="144">
        <v>0</v>
      </c>
      <c r="K13" s="144">
        <v>0</v>
      </c>
      <c r="L13" s="144">
        <v>0</v>
      </c>
      <c r="M13" s="144">
        <v>-0.65</v>
      </c>
    </row>
    <row r="14" spans="1:16" ht="15" thickBot="1" x14ac:dyDescent="0.4">
      <c r="A14" s="5" t="s">
        <v>6</v>
      </c>
      <c r="B14" s="144">
        <v>0</v>
      </c>
      <c r="C14" s="144">
        <v>0</v>
      </c>
      <c r="D14" s="144">
        <v>0</v>
      </c>
      <c r="E14" s="144">
        <v>0</v>
      </c>
      <c r="F14" s="144">
        <v>0</v>
      </c>
      <c r="G14" s="144">
        <v>0</v>
      </c>
      <c r="H14" s="144">
        <v>0</v>
      </c>
      <c r="I14" s="144">
        <v>0</v>
      </c>
      <c r="J14" s="144">
        <v>0</v>
      </c>
      <c r="K14" s="144">
        <v>0</v>
      </c>
      <c r="L14" s="144">
        <v>0</v>
      </c>
      <c r="M14" s="144">
        <v>0</v>
      </c>
      <c r="O14" s="67"/>
      <c r="P14" s="74"/>
    </row>
    <row r="15" spans="1:16" ht="15" thickBot="1" x14ac:dyDescent="0.4">
      <c r="A15" s="5" t="s">
        <v>7</v>
      </c>
      <c r="B15" s="144">
        <v>-0.01</v>
      </c>
      <c r="C15" s="144">
        <v>-0.01</v>
      </c>
      <c r="D15" s="144">
        <v>-0.01</v>
      </c>
      <c r="E15" s="144">
        <v>-0.01</v>
      </c>
      <c r="F15" s="144">
        <v>-0.01</v>
      </c>
      <c r="G15" s="144">
        <v>-0.01</v>
      </c>
      <c r="H15" s="144">
        <v>-0.01</v>
      </c>
      <c r="I15" s="144">
        <v>-0.01</v>
      </c>
      <c r="J15" s="144">
        <v>-0.01</v>
      </c>
      <c r="K15" s="144">
        <v>-0.01</v>
      </c>
      <c r="L15" s="144">
        <v>-0.01</v>
      </c>
      <c r="M15" s="144">
        <v>-0.11</v>
      </c>
      <c r="O15" s="67"/>
      <c r="P15" s="74"/>
    </row>
    <row r="16" spans="1:16" ht="29" x14ac:dyDescent="0.35">
      <c r="A16" s="3" t="s">
        <v>9</v>
      </c>
      <c r="B16" s="144">
        <v>1.37</v>
      </c>
      <c r="C16" s="144">
        <v>1.44</v>
      </c>
      <c r="D16" s="144">
        <v>0.75</v>
      </c>
      <c r="E16" s="144">
        <v>0</v>
      </c>
      <c r="F16" s="144">
        <v>0</v>
      </c>
      <c r="G16" s="144">
        <v>0</v>
      </c>
      <c r="H16" s="144">
        <v>0</v>
      </c>
      <c r="I16" s="144">
        <v>0</v>
      </c>
      <c r="J16" s="144">
        <v>0</v>
      </c>
      <c r="K16" s="144">
        <v>0</v>
      </c>
      <c r="L16" s="144">
        <v>0</v>
      </c>
      <c r="M16" s="144">
        <v>3.56</v>
      </c>
    </row>
    <row r="17" spans="1:13" x14ac:dyDescent="0.35">
      <c r="A17" s="3" t="s">
        <v>10</v>
      </c>
      <c r="B17" s="144">
        <v>0</v>
      </c>
      <c r="C17" s="144">
        <v>0</v>
      </c>
      <c r="D17" s="144">
        <v>0</v>
      </c>
      <c r="E17" s="144">
        <v>0</v>
      </c>
      <c r="F17" s="144">
        <v>0</v>
      </c>
      <c r="G17" s="144">
        <v>0</v>
      </c>
      <c r="H17" s="144">
        <v>0</v>
      </c>
      <c r="I17" s="144">
        <v>0</v>
      </c>
      <c r="J17" s="144">
        <v>0</v>
      </c>
      <c r="K17" s="144">
        <v>0</v>
      </c>
      <c r="L17" s="144">
        <v>0</v>
      </c>
      <c r="M17" s="144">
        <v>0</v>
      </c>
    </row>
    <row r="18" spans="1:13" x14ac:dyDescent="0.35">
      <c r="A18" s="5" t="s">
        <v>5</v>
      </c>
      <c r="B18" s="144">
        <v>0</v>
      </c>
      <c r="C18" s="144">
        <v>0</v>
      </c>
      <c r="D18" s="144">
        <v>0</v>
      </c>
      <c r="E18" s="144">
        <v>0</v>
      </c>
      <c r="F18" s="144">
        <v>0</v>
      </c>
      <c r="G18" s="144">
        <v>0</v>
      </c>
      <c r="H18" s="144">
        <v>0</v>
      </c>
      <c r="I18" s="144">
        <v>0</v>
      </c>
      <c r="J18" s="144">
        <v>0</v>
      </c>
      <c r="K18" s="144">
        <v>0</v>
      </c>
      <c r="L18" s="144">
        <v>0</v>
      </c>
      <c r="M18" s="144">
        <v>0</v>
      </c>
    </row>
    <row r="19" spans="1:13" x14ac:dyDescent="0.35">
      <c r="A19" s="5" t="s">
        <v>6</v>
      </c>
      <c r="B19" s="144">
        <v>0</v>
      </c>
      <c r="C19" s="144">
        <v>0</v>
      </c>
      <c r="D19" s="144">
        <v>0</v>
      </c>
      <c r="E19" s="144">
        <v>0</v>
      </c>
      <c r="F19" s="144">
        <v>0</v>
      </c>
      <c r="G19" s="144">
        <v>0</v>
      </c>
      <c r="H19" s="144">
        <v>0</v>
      </c>
      <c r="I19" s="144">
        <v>0</v>
      </c>
      <c r="J19" s="144">
        <v>0</v>
      </c>
      <c r="K19" s="144">
        <v>0</v>
      </c>
      <c r="L19" s="144">
        <v>0</v>
      </c>
      <c r="M19" s="144">
        <v>0</v>
      </c>
    </row>
    <row r="20" spans="1:13" x14ac:dyDescent="0.35">
      <c r="A20" s="5" t="s">
        <v>7</v>
      </c>
      <c r="B20" s="144">
        <v>0</v>
      </c>
      <c r="C20" s="144">
        <v>0</v>
      </c>
      <c r="D20" s="144">
        <v>0</v>
      </c>
      <c r="E20" s="144">
        <v>0</v>
      </c>
      <c r="F20" s="144">
        <v>0</v>
      </c>
      <c r="G20" s="144">
        <v>0</v>
      </c>
      <c r="H20" s="144">
        <v>0</v>
      </c>
      <c r="I20" s="144">
        <v>0</v>
      </c>
      <c r="J20" s="144">
        <v>0</v>
      </c>
      <c r="K20" s="144">
        <v>0</v>
      </c>
      <c r="L20" s="144">
        <v>0</v>
      </c>
      <c r="M20" s="144">
        <v>0</v>
      </c>
    </row>
    <row r="21" spans="1:13" ht="77.25" customHeight="1" x14ac:dyDescent="0.35">
      <c r="A21" s="5" t="s">
        <v>12</v>
      </c>
      <c r="B21" s="290" t="s">
        <v>519</v>
      </c>
      <c r="C21" s="290"/>
      <c r="D21" s="290"/>
      <c r="E21" s="290"/>
      <c r="F21" s="290"/>
      <c r="G21" s="290"/>
      <c r="H21" s="290"/>
      <c r="I21" s="290"/>
      <c r="J21" s="290"/>
      <c r="K21" s="290"/>
      <c r="L21" s="290"/>
      <c r="M21" s="290"/>
    </row>
    <row r="22" spans="1:13" ht="190.5" customHeight="1" x14ac:dyDescent="0.35">
      <c r="A22" s="5" t="s">
        <v>13</v>
      </c>
      <c r="B22" s="290" t="s">
        <v>520</v>
      </c>
      <c r="C22" s="290"/>
      <c r="D22" s="290"/>
      <c r="E22" s="290"/>
      <c r="F22" s="290"/>
      <c r="G22" s="290"/>
      <c r="H22" s="290"/>
      <c r="I22" s="290"/>
      <c r="J22" s="290"/>
      <c r="K22" s="290"/>
      <c r="L22" s="290"/>
      <c r="M22" s="290"/>
    </row>
    <row r="25" spans="1:13" x14ac:dyDescent="0.35">
      <c r="A25" s="289" t="s">
        <v>14</v>
      </c>
      <c r="B25" s="289"/>
      <c r="C25" s="289"/>
      <c r="D25" s="289"/>
      <c r="E25" s="289"/>
      <c r="F25" s="289"/>
      <c r="G25" s="289"/>
      <c r="H25" s="289"/>
      <c r="I25" s="289"/>
      <c r="J25" s="289"/>
    </row>
    <row r="26" spans="1:13" x14ac:dyDescent="0.35">
      <c r="A26" s="291" t="s">
        <v>15</v>
      </c>
      <c r="B26" s="291"/>
      <c r="C26" s="291"/>
      <c r="D26" s="291"/>
      <c r="E26" s="291"/>
      <c r="F26" s="291"/>
      <c r="G26" s="291"/>
      <c r="H26" s="291"/>
      <c r="I26" s="291"/>
      <c r="J26" s="291"/>
    </row>
    <row r="27" spans="1:13" x14ac:dyDescent="0.35">
      <c r="A27" s="290" t="s">
        <v>16</v>
      </c>
      <c r="B27" s="290"/>
      <c r="C27" s="6">
        <v>0</v>
      </c>
      <c r="D27" s="5">
        <v>1</v>
      </c>
      <c r="E27" s="5">
        <v>2</v>
      </c>
      <c r="F27" s="5">
        <v>3</v>
      </c>
      <c r="G27" s="5">
        <v>5</v>
      </c>
      <c r="H27" s="5">
        <v>10</v>
      </c>
      <c r="I27" s="292" t="s">
        <v>3</v>
      </c>
      <c r="J27" s="292"/>
    </row>
    <row r="28" spans="1:13" ht="43.5" x14ac:dyDescent="0.35">
      <c r="A28" s="145" t="s">
        <v>17</v>
      </c>
      <c r="B28" s="5" t="s">
        <v>20</v>
      </c>
      <c r="C28" s="145"/>
      <c r="D28" s="145"/>
      <c r="E28" s="145"/>
      <c r="F28" s="145"/>
      <c r="G28" s="145"/>
      <c r="H28" s="145"/>
      <c r="I28" s="290"/>
      <c r="J28" s="290"/>
    </row>
    <row r="29" spans="1:13" ht="87" x14ac:dyDescent="0.35">
      <c r="A29" s="145" t="s">
        <v>18</v>
      </c>
      <c r="B29" s="5" t="s">
        <v>21</v>
      </c>
      <c r="C29" s="145"/>
      <c r="D29" s="145"/>
      <c r="E29" s="145"/>
      <c r="F29" s="145"/>
      <c r="G29" s="145"/>
      <c r="H29" s="145"/>
      <c r="I29" s="294"/>
      <c r="J29" s="296"/>
    </row>
    <row r="30" spans="1:13" ht="87" x14ac:dyDescent="0.35">
      <c r="A30" s="145" t="s">
        <v>19</v>
      </c>
      <c r="B30" s="7" t="s">
        <v>22</v>
      </c>
      <c r="C30" s="145"/>
      <c r="D30" s="145"/>
      <c r="E30" s="145"/>
      <c r="F30" s="145"/>
      <c r="G30" s="145"/>
      <c r="H30" s="145"/>
      <c r="I30" s="290"/>
      <c r="J30" s="290"/>
    </row>
    <row r="31" spans="1:13" ht="29" x14ac:dyDescent="0.35">
      <c r="A31" s="8"/>
      <c r="B31" s="5" t="s">
        <v>23</v>
      </c>
      <c r="C31" s="145"/>
      <c r="D31" s="145"/>
      <c r="E31" s="145"/>
      <c r="F31" s="145"/>
      <c r="G31" s="145"/>
      <c r="H31" s="145"/>
      <c r="I31" s="290"/>
      <c r="J31" s="290"/>
    </row>
    <row r="32" spans="1:13" ht="43.5" x14ac:dyDescent="0.35">
      <c r="A32" s="290" t="s">
        <v>24</v>
      </c>
      <c r="B32" s="5" t="s">
        <v>20</v>
      </c>
      <c r="C32" s="290" t="s">
        <v>521</v>
      </c>
      <c r="D32" s="290"/>
      <c r="E32" s="290"/>
      <c r="F32" s="290"/>
      <c r="G32" s="290"/>
      <c r="H32" s="290"/>
      <c r="I32" s="290"/>
      <c r="J32" s="290"/>
    </row>
    <row r="33" spans="1:10" ht="87" x14ac:dyDescent="0.35">
      <c r="A33" s="290"/>
      <c r="B33" s="5" t="s">
        <v>21</v>
      </c>
      <c r="C33" s="290" t="s">
        <v>521</v>
      </c>
      <c r="D33" s="290"/>
      <c r="E33" s="290"/>
      <c r="F33" s="290"/>
      <c r="G33" s="290"/>
      <c r="H33" s="290"/>
      <c r="I33" s="290"/>
      <c r="J33" s="290"/>
    </row>
    <row r="34" spans="1:10" ht="87" x14ac:dyDescent="0.35">
      <c r="A34" s="290"/>
      <c r="B34" s="7" t="s">
        <v>25</v>
      </c>
      <c r="C34" s="290" t="s">
        <v>522</v>
      </c>
      <c r="D34" s="290"/>
      <c r="E34" s="290"/>
      <c r="F34" s="290"/>
      <c r="G34" s="290"/>
      <c r="H34" s="290"/>
      <c r="I34" s="290"/>
      <c r="J34" s="290"/>
    </row>
    <row r="35" spans="1:10" ht="29" x14ac:dyDescent="0.35">
      <c r="A35" s="290"/>
      <c r="B35" s="5" t="s">
        <v>23</v>
      </c>
      <c r="C35" s="145"/>
      <c r="D35" s="145"/>
      <c r="E35" s="145"/>
      <c r="F35" s="145"/>
      <c r="G35" s="145"/>
      <c r="H35" s="145"/>
      <c r="I35" s="290"/>
      <c r="J35" s="290"/>
    </row>
    <row r="36" spans="1:10" ht="87" x14ac:dyDescent="0.35">
      <c r="A36" s="290" t="s">
        <v>26</v>
      </c>
      <c r="B36" s="5" t="s">
        <v>22</v>
      </c>
      <c r="C36" s="294" t="s">
        <v>523</v>
      </c>
      <c r="D36" s="295"/>
      <c r="E36" s="295"/>
      <c r="F36" s="295"/>
      <c r="G36" s="295"/>
      <c r="H36" s="295"/>
      <c r="I36" s="295"/>
      <c r="J36" s="296"/>
    </row>
    <row r="37" spans="1:10" ht="29" x14ac:dyDescent="0.35">
      <c r="A37" s="290"/>
      <c r="B37" s="5" t="s">
        <v>23</v>
      </c>
      <c r="C37" s="145"/>
      <c r="D37" s="145"/>
      <c r="E37" s="145"/>
      <c r="F37" s="145"/>
      <c r="G37" s="145"/>
      <c r="H37" s="145"/>
      <c r="I37" s="290"/>
      <c r="J37" s="290"/>
    </row>
    <row r="38" spans="1:10" ht="43.5" x14ac:dyDescent="0.35">
      <c r="A38" s="145" t="s">
        <v>13</v>
      </c>
      <c r="B38" s="294" t="s">
        <v>524</v>
      </c>
      <c r="C38" s="295"/>
      <c r="D38" s="295"/>
      <c r="E38" s="295"/>
      <c r="F38" s="295"/>
      <c r="G38" s="295"/>
      <c r="H38" s="295"/>
      <c r="I38" s="295"/>
      <c r="J38" s="296"/>
    </row>
  </sheetData>
  <mergeCells count="22">
    <mergeCell ref="A36:A37"/>
    <mergeCell ref="C36:J36"/>
    <mergeCell ref="I37:J37"/>
    <mergeCell ref="B38:J38"/>
    <mergeCell ref="I31:J31"/>
    <mergeCell ref="A32:A35"/>
    <mergeCell ref="C32:J32"/>
    <mergeCell ref="C33:J33"/>
    <mergeCell ref="C34:J34"/>
    <mergeCell ref="I35:J35"/>
    <mergeCell ref="I30:J30"/>
    <mergeCell ref="A1:M1"/>
    <mergeCell ref="A2:A3"/>
    <mergeCell ref="B2:M2"/>
    <mergeCell ref="B21:M21"/>
    <mergeCell ref="B22:M22"/>
    <mergeCell ref="A25:J25"/>
    <mergeCell ref="A26:J26"/>
    <mergeCell ref="A27:B27"/>
    <mergeCell ref="I27:J27"/>
    <mergeCell ref="I28:J28"/>
    <mergeCell ref="I29:J29"/>
  </mergeCells>
  <pageMargins left="0.7" right="0.7" top="0.75" bottom="0.75" header="0.3" footer="0.3"/>
  <pageSetup paperSize="9" orientation="portrait"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topLeftCell="A4" workbookViewId="0">
      <selection activeCell="N33" sqref="N33"/>
    </sheetView>
  </sheetViews>
  <sheetFormatPr defaultRowHeight="14.5" x14ac:dyDescent="0.35"/>
  <cols>
    <col min="1" max="1" width="33.7265625" customWidth="1"/>
  </cols>
  <sheetData>
    <row r="1" spans="1:16" x14ac:dyDescent="0.35">
      <c r="A1" s="289"/>
      <c r="B1" s="289"/>
      <c r="C1" s="289"/>
      <c r="D1" s="289"/>
      <c r="E1" s="289"/>
      <c r="F1" s="289"/>
      <c r="G1" s="289"/>
      <c r="H1" s="289"/>
      <c r="I1" s="289"/>
      <c r="J1" s="289"/>
      <c r="K1" s="289"/>
      <c r="L1" s="289"/>
      <c r="M1" s="289"/>
    </row>
    <row r="2" spans="1:16" x14ac:dyDescent="0.35">
      <c r="A2" s="290" t="s">
        <v>1</v>
      </c>
      <c r="B2" s="291" t="s">
        <v>2</v>
      </c>
      <c r="C2" s="291"/>
      <c r="D2" s="291"/>
      <c r="E2" s="291"/>
      <c r="F2" s="291"/>
      <c r="G2" s="291"/>
      <c r="H2" s="291"/>
      <c r="I2" s="291"/>
      <c r="J2" s="291"/>
      <c r="K2" s="291"/>
      <c r="L2" s="291"/>
      <c r="M2" s="291"/>
    </row>
    <row r="3" spans="1:16" ht="29" x14ac:dyDescent="0.35">
      <c r="A3" s="290"/>
      <c r="B3" s="1">
        <v>0</v>
      </c>
      <c r="C3" s="1">
        <v>1</v>
      </c>
      <c r="D3" s="1">
        <v>2</v>
      </c>
      <c r="E3" s="1">
        <v>3</v>
      </c>
      <c r="F3" s="1">
        <v>4</v>
      </c>
      <c r="G3" s="1">
        <v>5</v>
      </c>
      <c r="H3" s="1">
        <v>6</v>
      </c>
      <c r="I3" s="1">
        <v>7</v>
      </c>
      <c r="J3" s="1">
        <v>8</v>
      </c>
      <c r="K3" s="1">
        <v>9</v>
      </c>
      <c r="L3" s="1">
        <v>10</v>
      </c>
      <c r="M3" s="2" t="s">
        <v>3</v>
      </c>
    </row>
    <row r="4" spans="1:16" x14ac:dyDescent="0.35">
      <c r="A4" s="3" t="s">
        <v>4</v>
      </c>
      <c r="B4" s="144">
        <v>0</v>
      </c>
      <c r="C4" s="144">
        <v>0</v>
      </c>
      <c r="D4" s="144">
        <v>0</v>
      </c>
      <c r="E4" s="144">
        <v>0</v>
      </c>
      <c r="F4" s="144">
        <v>0</v>
      </c>
      <c r="G4" s="144">
        <v>0</v>
      </c>
      <c r="H4" s="144">
        <v>0</v>
      </c>
      <c r="I4" s="144">
        <v>0</v>
      </c>
      <c r="J4" s="144">
        <v>0</v>
      </c>
      <c r="K4" s="144">
        <v>0</v>
      </c>
      <c r="L4" s="144">
        <v>0</v>
      </c>
      <c r="M4" s="144">
        <v>0</v>
      </c>
    </row>
    <row r="5" spans="1:16" x14ac:dyDescent="0.35">
      <c r="A5" s="5" t="s">
        <v>5</v>
      </c>
      <c r="B5" s="144">
        <v>0</v>
      </c>
      <c r="C5" s="144">
        <v>0</v>
      </c>
      <c r="D5" s="144">
        <v>0</v>
      </c>
      <c r="E5" s="144">
        <v>0</v>
      </c>
      <c r="F5" s="144">
        <v>0</v>
      </c>
      <c r="G5" s="144">
        <v>0</v>
      </c>
      <c r="H5" s="144">
        <v>0</v>
      </c>
      <c r="I5" s="144">
        <v>0</v>
      </c>
      <c r="J5" s="144">
        <v>0</v>
      </c>
      <c r="K5" s="144">
        <v>0</v>
      </c>
      <c r="L5" s="144">
        <v>0</v>
      </c>
      <c r="M5" s="144">
        <v>0</v>
      </c>
    </row>
    <row r="6" spans="1:16" x14ac:dyDescent="0.35">
      <c r="A6" s="5" t="s">
        <v>6</v>
      </c>
      <c r="B6" s="144">
        <v>0</v>
      </c>
      <c r="C6" s="144">
        <v>0</v>
      </c>
      <c r="D6" s="144">
        <v>0</v>
      </c>
      <c r="E6" s="144">
        <v>0</v>
      </c>
      <c r="F6" s="144">
        <v>0</v>
      </c>
      <c r="G6" s="144">
        <v>0</v>
      </c>
      <c r="H6" s="144">
        <v>0</v>
      </c>
      <c r="I6" s="144">
        <v>0</v>
      </c>
      <c r="J6" s="144">
        <v>0</v>
      </c>
      <c r="K6" s="144">
        <v>0</v>
      </c>
      <c r="L6" s="144">
        <v>0</v>
      </c>
      <c r="M6" s="144">
        <v>0</v>
      </c>
    </row>
    <row r="7" spans="1:16" x14ac:dyDescent="0.35">
      <c r="A7" s="5" t="s">
        <v>7</v>
      </c>
      <c r="B7" s="144">
        <v>0</v>
      </c>
      <c r="C7" s="144">
        <v>0</v>
      </c>
      <c r="D7" s="144">
        <v>0</v>
      </c>
      <c r="E7" s="144">
        <v>0</v>
      </c>
      <c r="F7" s="144">
        <v>0</v>
      </c>
      <c r="G7" s="144">
        <v>0</v>
      </c>
      <c r="H7" s="144">
        <v>0</v>
      </c>
      <c r="I7" s="144">
        <v>0</v>
      </c>
      <c r="J7" s="144">
        <v>0</v>
      </c>
      <c r="K7" s="144">
        <v>0</v>
      </c>
      <c r="L7" s="144">
        <v>0</v>
      </c>
      <c r="M7" s="144">
        <v>0</v>
      </c>
    </row>
    <row r="8" spans="1:16" x14ac:dyDescent="0.35">
      <c r="A8" s="3" t="s">
        <v>8</v>
      </c>
      <c r="B8" s="144">
        <v>0.5</v>
      </c>
      <c r="C8" s="144">
        <v>0.4</v>
      </c>
      <c r="D8" s="144">
        <v>0.2</v>
      </c>
      <c r="E8" s="144">
        <v>0.05</v>
      </c>
      <c r="F8" s="144">
        <v>0.04</v>
      </c>
      <c r="G8" s="144">
        <v>0.03</v>
      </c>
      <c r="H8" s="144">
        <v>0.03</v>
      </c>
      <c r="I8" s="144">
        <v>0.03</v>
      </c>
      <c r="J8" s="144">
        <v>0.03</v>
      </c>
      <c r="K8" s="144">
        <v>0</v>
      </c>
      <c r="L8" s="144">
        <v>0</v>
      </c>
      <c r="M8" s="144">
        <v>1.3</v>
      </c>
    </row>
    <row r="9" spans="1:16" x14ac:dyDescent="0.35">
      <c r="A9" s="5" t="s">
        <v>5</v>
      </c>
      <c r="B9" s="144">
        <v>0.5</v>
      </c>
      <c r="C9" s="144">
        <v>0.4</v>
      </c>
      <c r="D9" s="144">
        <v>0.2</v>
      </c>
      <c r="E9" s="144">
        <v>0</v>
      </c>
      <c r="F9" s="144">
        <v>0</v>
      </c>
      <c r="G9" s="144">
        <v>0</v>
      </c>
      <c r="H9" s="144">
        <v>0</v>
      </c>
      <c r="I9" s="144">
        <v>0</v>
      </c>
      <c r="J9" s="144">
        <v>0</v>
      </c>
      <c r="K9" s="144">
        <v>0</v>
      </c>
      <c r="L9" s="144">
        <v>0</v>
      </c>
      <c r="M9" s="144">
        <v>1.1000000000000001</v>
      </c>
    </row>
    <row r="10" spans="1:16" x14ac:dyDescent="0.35">
      <c r="A10" s="5" t="s">
        <v>6</v>
      </c>
      <c r="B10" s="144">
        <v>0</v>
      </c>
      <c r="C10" s="144">
        <v>0</v>
      </c>
      <c r="D10" s="144">
        <v>0</v>
      </c>
      <c r="E10" s="144">
        <v>0</v>
      </c>
      <c r="F10" s="144">
        <v>0</v>
      </c>
      <c r="G10" s="144">
        <v>0</v>
      </c>
      <c r="H10" s="144">
        <v>0</v>
      </c>
      <c r="I10" s="144">
        <v>0</v>
      </c>
      <c r="J10" s="144">
        <v>0</v>
      </c>
      <c r="K10" s="144">
        <v>0</v>
      </c>
      <c r="L10" s="144">
        <v>0</v>
      </c>
      <c r="M10" s="144">
        <v>0</v>
      </c>
    </row>
    <row r="11" spans="1:16" x14ac:dyDescent="0.35">
      <c r="A11" s="5" t="s">
        <v>7</v>
      </c>
      <c r="B11" s="144">
        <v>0</v>
      </c>
      <c r="C11" s="144">
        <v>0</v>
      </c>
      <c r="D11" s="144">
        <v>0</v>
      </c>
      <c r="E11" s="144">
        <v>0.05</v>
      </c>
      <c r="F11" s="144">
        <v>0.04</v>
      </c>
      <c r="G11" s="144">
        <v>0.03</v>
      </c>
      <c r="H11" s="144">
        <v>0.03</v>
      </c>
      <c r="I11" s="144">
        <v>0.03</v>
      </c>
      <c r="J11" s="144">
        <v>0.03</v>
      </c>
      <c r="K11" s="144">
        <v>0</v>
      </c>
      <c r="L11" s="144">
        <v>0</v>
      </c>
      <c r="M11" s="144">
        <v>0.2</v>
      </c>
    </row>
    <row r="12" spans="1:16" x14ac:dyDescent="0.35">
      <c r="A12" s="3" t="s">
        <v>11</v>
      </c>
      <c r="B12" s="144">
        <v>-0.5</v>
      </c>
      <c r="C12" s="144">
        <v>-0.4</v>
      </c>
      <c r="D12" s="144">
        <v>-0.2</v>
      </c>
      <c r="E12" s="144">
        <v>-0.05</v>
      </c>
      <c r="F12" s="144">
        <v>-0.04</v>
      </c>
      <c r="G12" s="144">
        <v>-0.03</v>
      </c>
      <c r="H12" s="144">
        <v>-0.03</v>
      </c>
      <c r="I12" s="144">
        <v>-0.03</v>
      </c>
      <c r="J12" s="144">
        <v>-0.03</v>
      </c>
      <c r="K12" s="144">
        <v>0</v>
      </c>
      <c r="L12" s="144">
        <v>0</v>
      </c>
      <c r="M12" s="144">
        <v>-1.3</v>
      </c>
    </row>
    <row r="13" spans="1:16" ht="15" thickBot="1" x14ac:dyDescent="0.4">
      <c r="A13" s="5" t="s">
        <v>5</v>
      </c>
      <c r="B13" s="144">
        <v>-0.5</v>
      </c>
      <c r="C13" s="144">
        <v>-0.4</v>
      </c>
      <c r="D13" s="144">
        <v>-0.2</v>
      </c>
      <c r="E13" s="144">
        <v>0</v>
      </c>
      <c r="F13" s="144">
        <v>0</v>
      </c>
      <c r="G13" s="144">
        <v>0</v>
      </c>
      <c r="H13" s="144">
        <v>0</v>
      </c>
      <c r="I13" s="144">
        <v>0</v>
      </c>
      <c r="J13" s="144">
        <v>0</v>
      </c>
      <c r="K13" s="144">
        <v>0</v>
      </c>
      <c r="L13" s="144">
        <v>0</v>
      </c>
      <c r="M13" s="144">
        <v>-1.1000000000000001</v>
      </c>
    </row>
    <row r="14" spans="1:16" ht="15" thickBot="1" x14ac:dyDescent="0.4">
      <c r="A14" s="5" t="s">
        <v>6</v>
      </c>
      <c r="B14" s="144">
        <v>0</v>
      </c>
      <c r="C14" s="144">
        <v>0</v>
      </c>
      <c r="D14" s="144">
        <v>0</v>
      </c>
      <c r="E14" s="144">
        <v>0</v>
      </c>
      <c r="F14" s="144">
        <v>0</v>
      </c>
      <c r="G14" s="144">
        <v>0</v>
      </c>
      <c r="H14" s="144">
        <v>0</v>
      </c>
      <c r="I14" s="144">
        <v>0</v>
      </c>
      <c r="J14" s="144">
        <v>0</v>
      </c>
      <c r="K14" s="144">
        <v>0</v>
      </c>
      <c r="L14" s="144">
        <v>0</v>
      </c>
      <c r="M14" s="144">
        <v>0</v>
      </c>
      <c r="O14" s="67"/>
      <c r="P14" s="74"/>
    </row>
    <row r="15" spans="1:16" ht="15" thickBot="1" x14ac:dyDescent="0.4">
      <c r="A15" s="5" t="s">
        <v>7</v>
      </c>
      <c r="B15" s="144">
        <v>0</v>
      </c>
      <c r="C15" s="144">
        <v>0</v>
      </c>
      <c r="D15" s="144">
        <v>0</v>
      </c>
      <c r="E15" s="144">
        <v>-0.05</v>
      </c>
      <c r="F15" s="144">
        <v>-0.04</v>
      </c>
      <c r="G15" s="144">
        <v>-0.03</v>
      </c>
      <c r="H15" s="144">
        <v>-0.03</v>
      </c>
      <c r="I15" s="144">
        <v>-0.03</v>
      </c>
      <c r="J15" s="144">
        <v>-0.03</v>
      </c>
      <c r="K15" s="144">
        <v>0</v>
      </c>
      <c r="L15" s="144">
        <v>0</v>
      </c>
      <c r="M15" s="144">
        <v>-0.2</v>
      </c>
      <c r="O15" s="67"/>
      <c r="P15" s="74"/>
    </row>
    <row r="16" spans="1:16" ht="29" x14ac:dyDescent="0.35">
      <c r="A16" s="3" t="s">
        <v>9</v>
      </c>
      <c r="B16" s="144">
        <v>2.7</v>
      </c>
      <c r="C16" s="144">
        <v>2</v>
      </c>
      <c r="D16" s="144">
        <v>1.1000000000000001</v>
      </c>
      <c r="E16" s="144">
        <v>0</v>
      </c>
      <c r="F16" s="144">
        <v>0</v>
      </c>
      <c r="G16" s="144">
        <v>0</v>
      </c>
      <c r="H16" s="144">
        <v>0</v>
      </c>
      <c r="I16" s="144">
        <v>0</v>
      </c>
      <c r="J16" s="144">
        <v>0</v>
      </c>
      <c r="K16" s="144">
        <v>0</v>
      </c>
      <c r="L16" s="144">
        <v>0</v>
      </c>
      <c r="M16" s="144">
        <v>5.8</v>
      </c>
    </row>
    <row r="17" spans="1:13" x14ac:dyDescent="0.35">
      <c r="A17" s="3" t="s">
        <v>10</v>
      </c>
      <c r="B17" s="144">
        <v>0</v>
      </c>
      <c r="C17" s="144">
        <v>0</v>
      </c>
      <c r="D17" s="144">
        <v>0</v>
      </c>
      <c r="E17" s="144">
        <v>0</v>
      </c>
      <c r="F17" s="144">
        <v>0</v>
      </c>
      <c r="G17" s="144">
        <v>0</v>
      </c>
      <c r="H17" s="144">
        <v>0</v>
      </c>
      <c r="I17" s="144">
        <v>0</v>
      </c>
      <c r="J17" s="144">
        <v>0</v>
      </c>
      <c r="K17" s="144">
        <v>0</v>
      </c>
      <c r="L17" s="144">
        <v>0</v>
      </c>
      <c r="M17" s="144">
        <v>0</v>
      </c>
    </row>
    <row r="18" spans="1:13" x14ac:dyDescent="0.35">
      <c r="A18" s="5" t="s">
        <v>5</v>
      </c>
      <c r="B18" s="144">
        <v>0</v>
      </c>
      <c r="C18" s="144">
        <v>0</v>
      </c>
      <c r="D18" s="144">
        <v>0</v>
      </c>
      <c r="E18" s="144">
        <v>0</v>
      </c>
      <c r="F18" s="144">
        <v>0</v>
      </c>
      <c r="G18" s="144">
        <v>0</v>
      </c>
      <c r="H18" s="144">
        <v>0</v>
      </c>
      <c r="I18" s="144">
        <v>0</v>
      </c>
      <c r="J18" s="144">
        <v>0</v>
      </c>
      <c r="K18" s="144">
        <v>0</v>
      </c>
      <c r="L18" s="144">
        <v>0</v>
      </c>
      <c r="M18" s="144">
        <v>0</v>
      </c>
    </row>
    <row r="19" spans="1:13" x14ac:dyDescent="0.35">
      <c r="A19" s="5" t="s">
        <v>6</v>
      </c>
      <c r="B19" s="144">
        <v>0</v>
      </c>
      <c r="C19" s="144">
        <v>0</v>
      </c>
      <c r="D19" s="144">
        <v>0</v>
      </c>
      <c r="E19" s="144">
        <v>0</v>
      </c>
      <c r="F19" s="144">
        <v>0</v>
      </c>
      <c r="G19" s="144">
        <v>0</v>
      </c>
      <c r="H19" s="144">
        <v>0</v>
      </c>
      <c r="I19" s="144">
        <v>0</v>
      </c>
      <c r="J19" s="144">
        <v>0</v>
      </c>
      <c r="K19" s="144">
        <v>0</v>
      </c>
      <c r="L19" s="144">
        <v>0</v>
      </c>
      <c r="M19" s="144">
        <v>0</v>
      </c>
    </row>
    <row r="20" spans="1:13" x14ac:dyDescent="0.35">
      <c r="A20" s="5" t="s">
        <v>7</v>
      </c>
      <c r="B20" s="144">
        <v>0</v>
      </c>
      <c r="C20" s="144">
        <v>0</v>
      </c>
      <c r="D20" s="144">
        <v>0</v>
      </c>
      <c r="E20" s="144">
        <v>0</v>
      </c>
      <c r="F20" s="144">
        <v>0</v>
      </c>
      <c r="G20" s="144">
        <v>0</v>
      </c>
      <c r="H20" s="144">
        <v>0</v>
      </c>
      <c r="I20" s="144">
        <v>0</v>
      </c>
      <c r="J20" s="144">
        <v>0</v>
      </c>
      <c r="K20" s="144">
        <v>0</v>
      </c>
      <c r="L20" s="144">
        <v>0</v>
      </c>
      <c r="M20" s="144">
        <v>0</v>
      </c>
    </row>
    <row r="21" spans="1:13" ht="57.75" customHeight="1" x14ac:dyDescent="0.35">
      <c r="A21" s="5" t="s">
        <v>12</v>
      </c>
      <c r="B21" s="290" t="s">
        <v>525</v>
      </c>
      <c r="C21" s="290"/>
      <c r="D21" s="290"/>
      <c r="E21" s="290"/>
      <c r="F21" s="290"/>
      <c r="G21" s="290"/>
      <c r="H21" s="290"/>
      <c r="I21" s="290"/>
      <c r="J21" s="290"/>
      <c r="K21" s="290"/>
      <c r="L21" s="290"/>
      <c r="M21" s="290"/>
    </row>
    <row r="22" spans="1:13" ht="43.5" x14ac:dyDescent="0.35">
      <c r="A22" s="5" t="s">
        <v>13</v>
      </c>
      <c r="B22" s="290" t="s">
        <v>526</v>
      </c>
      <c r="C22" s="290"/>
      <c r="D22" s="290"/>
      <c r="E22" s="290"/>
      <c r="F22" s="290"/>
      <c r="G22" s="290"/>
      <c r="H22" s="290"/>
      <c r="I22" s="290"/>
      <c r="J22" s="290"/>
      <c r="K22" s="290"/>
      <c r="L22" s="290"/>
      <c r="M22" s="290"/>
    </row>
    <row r="25" spans="1:13" x14ac:dyDescent="0.35">
      <c r="A25" s="289" t="s">
        <v>14</v>
      </c>
      <c r="B25" s="289"/>
      <c r="C25" s="289"/>
      <c r="D25" s="289"/>
      <c r="E25" s="289"/>
      <c r="F25" s="289"/>
      <c r="G25" s="289"/>
      <c r="H25" s="289"/>
      <c r="I25" s="289"/>
      <c r="J25" s="289"/>
    </row>
    <row r="26" spans="1:13" x14ac:dyDescent="0.35">
      <c r="A26" s="291" t="s">
        <v>15</v>
      </c>
      <c r="B26" s="291"/>
      <c r="C26" s="291"/>
      <c r="D26" s="291"/>
      <c r="E26" s="291"/>
      <c r="F26" s="291"/>
      <c r="G26" s="291"/>
      <c r="H26" s="291"/>
      <c r="I26" s="291"/>
      <c r="J26" s="291"/>
    </row>
    <row r="27" spans="1:13" x14ac:dyDescent="0.35">
      <c r="A27" s="290" t="s">
        <v>16</v>
      </c>
      <c r="B27" s="290"/>
      <c r="C27" s="6">
        <v>0</v>
      </c>
      <c r="D27" s="5">
        <v>1</v>
      </c>
      <c r="E27" s="5">
        <v>2</v>
      </c>
      <c r="F27" s="5">
        <v>3</v>
      </c>
      <c r="G27" s="5">
        <v>5</v>
      </c>
      <c r="H27" s="5">
        <v>10</v>
      </c>
      <c r="I27" s="292" t="s">
        <v>3</v>
      </c>
      <c r="J27" s="292"/>
    </row>
    <row r="28" spans="1:13" ht="43.5" x14ac:dyDescent="0.35">
      <c r="A28" s="145" t="s">
        <v>17</v>
      </c>
      <c r="B28" s="5" t="s">
        <v>20</v>
      </c>
      <c r="C28" s="145"/>
      <c r="D28" s="145"/>
      <c r="E28" s="145"/>
      <c r="F28" s="145"/>
      <c r="G28" s="145"/>
      <c r="H28" s="145"/>
      <c r="I28" s="290"/>
      <c r="J28" s="290"/>
    </row>
    <row r="29" spans="1:13" ht="87" x14ac:dyDescent="0.35">
      <c r="A29" s="145" t="s">
        <v>18</v>
      </c>
      <c r="B29" s="5" t="s">
        <v>21</v>
      </c>
      <c r="C29" s="145"/>
      <c r="D29" s="145"/>
      <c r="E29" s="145"/>
      <c r="F29" s="145"/>
      <c r="G29" s="145"/>
      <c r="H29" s="145"/>
      <c r="I29" s="294"/>
      <c r="J29" s="296"/>
    </row>
    <row r="30" spans="1:13" ht="87" x14ac:dyDescent="0.35">
      <c r="A30" s="145" t="s">
        <v>19</v>
      </c>
      <c r="B30" s="7" t="s">
        <v>22</v>
      </c>
      <c r="C30" s="145"/>
      <c r="D30" s="145"/>
      <c r="E30" s="145"/>
      <c r="F30" s="145"/>
      <c r="G30" s="145"/>
      <c r="H30" s="145"/>
      <c r="I30" s="290"/>
      <c r="J30" s="290"/>
    </row>
    <row r="31" spans="1:13" ht="29" x14ac:dyDescent="0.35">
      <c r="A31" s="8"/>
      <c r="B31" s="5" t="s">
        <v>23</v>
      </c>
      <c r="C31" s="145"/>
      <c r="D31" s="145"/>
      <c r="E31" s="145"/>
      <c r="F31" s="145"/>
      <c r="G31" s="145"/>
      <c r="H31" s="145"/>
      <c r="I31" s="290"/>
      <c r="J31" s="290"/>
    </row>
    <row r="32" spans="1:13" ht="43.5" x14ac:dyDescent="0.35">
      <c r="A32" s="290" t="s">
        <v>24</v>
      </c>
      <c r="B32" s="5" t="s">
        <v>20</v>
      </c>
      <c r="C32" s="290" t="s">
        <v>527</v>
      </c>
      <c r="D32" s="290"/>
      <c r="E32" s="290"/>
      <c r="F32" s="290"/>
      <c r="G32" s="290"/>
      <c r="H32" s="290"/>
      <c r="I32" s="290"/>
      <c r="J32" s="290"/>
    </row>
    <row r="33" spans="1:10" ht="206.25" customHeight="1" x14ac:dyDescent="0.35">
      <c r="A33" s="290"/>
      <c r="B33" s="5" t="s">
        <v>21</v>
      </c>
      <c r="C33" s="290" t="s">
        <v>528</v>
      </c>
      <c r="D33" s="290"/>
      <c r="E33" s="290"/>
      <c r="F33" s="290"/>
      <c r="G33" s="290"/>
      <c r="H33" s="290"/>
      <c r="I33" s="290"/>
      <c r="J33" s="290"/>
    </row>
    <row r="34" spans="1:10" ht="87" x14ac:dyDescent="0.35">
      <c r="A34" s="290"/>
      <c r="B34" s="7" t="s">
        <v>25</v>
      </c>
      <c r="C34" s="290" t="s">
        <v>529</v>
      </c>
      <c r="D34" s="290"/>
      <c r="E34" s="290"/>
      <c r="F34" s="290"/>
      <c r="G34" s="290"/>
      <c r="H34" s="290"/>
      <c r="I34" s="290"/>
      <c r="J34" s="290"/>
    </row>
    <row r="35" spans="1:10" ht="29" x14ac:dyDescent="0.35">
      <c r="A35" s="290"/>
      <c r="B35" s="5" t="s">
        <v>23</v>
      </c>
      <c r="C35" s="145"/>
      <c r="D35" s="145"/>
      <c r="E35" s="145"/>
      <c r="F35" s="145"/>
      <c r="G35" s="145"/>
      <c r="H35" s="145"/>
      <c r="I35" s="290"/>
      <c r="J35" s="290"/>
    </row>
    <row r="36" spans="1:10" ht="87" x14ac:dyDescent="0.35">
      <c r="A36" s="290" t="s">
        <v>26</v>
      </c>
      <c r="B36" s="5" t="s">
        <v>22</v>
      </c>
      <c r="C36" s="294"/>
      <c r="D36" s="295"/>
      <c r="E36" s="295"/>
      <c r="F36" s="295"/>
      <c r="G36" s="295"/>
      <c r="H36" s="295"/>
      <c r="I36" s="295"/>
      <c r="J36" s="296"/>
    </row>
    <row r="37" spans="1:10" ht="29" x14ac:dyDescent="0.35">
      <c r="A37" s="290"/>
      <c r="B37" s="5" t="s">
        <v>23</v>
      </c>
      <c r="C37" s="145"/>
      <c r="D37" s="145"/>
      <c r="E37" s="145"/>
      <c r="F37" s="145"/>
      <c r="G37" s="145"/>
      <c r="H37" s="145"/>
      <c r="I37" s="290"/>
      <c r="J37" s="290"/>
    </row>
    <row r="38" spans="1:10" ht="43.5" x14ac:dyDescent="0.35">
      <c r="A38" s="145" t="s">
        <v>13</v>
      </c>
      <c r="B38" s="294"/>
      <c r="C38" s="295"/>
      <c r="D38" s="295"/>
      <c r="E38" s="295"/>
      <c r="F38" s="295"/>
      <c r="G38" s="295"/>
      <c r="H38" s="295"/>
      <c r="I38" s="295"/>
      <c r="J38" s="296"/>
    </row>
  </sheetData>
  <mergeCells count="22">
    <mergeCell ref="A36:A37"/>
    <mergeCell ref="C36:J36"/>
    <mergeCell ref="I37:J37"/>
    <mergeCell ref="B38:J38"/>
    <mergeCell ref="I31:J31"/>
    <mergeCell ref="A32:A35"/>
    <mergeCell ref="C32:J32"/>
    <mergeCell ref="C33:J33"/>
    <mergeCell ref="C34:J34"/>
    <mergeCell ref="I35:J35"/>
    <mergeCell ref="I30:J30"/>
    <mergeCell ref="A1:M1"/>
    <mergeCell ref="A2:A3"/>
    <mergeCell ref="B2:M2"/>
    <mergeCell ref="B21:M21"/>
    <mergeCell ref="B22:M22"/>
    <mergeCell ref="A25:J25"/>
    <mergeCell ref="A26:J26"/>
    <mergeCell ref="A27:B27"/>
    <mergeCell ref="I27:J27"/>
    <mergeCell ref="I28:J28"/>
    <mergeCell ref="I29:J29"/>
  </mergeCells>
  <pageMargins left="0.7" right="0.7" top="0.75" bottom="0.75" header="0.3" footer="0.3"/>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dimension ref="A1:O38"/>
  <sheetViews>
    <sheetView workbookViewId="0">
      <selection activeCell="M8" sqref="M8"/>
    </sheetView>
  </sheetViews>
  <sheetFormatPr defaultRowHeight="14.5" x14ac:dyDescent="0.35"/>
  <cols>
    <col min="1" max="1" width="28.1796875" customWidth="1"/>
    <col min="2" max="2" width="18.1796875" customWidth="1"/>
    <col min="3" max="3" width="14.54296875" customWidth="1"/>
    <col min="4" max="4" width="17" customWidth="1"/>
    <col min="5" max="5" width="16.81640625" customWidth="1"/>
    <col min="6" max="6" width="14.81640625" customWidth="1"/>
    <col min="7" max="7" width="14.26953125" customWidth="1"/>
    <col min="8" max="8" width="18.1796875" customWidth="1"/>
    <col min="9" max="9" width="14.7265625" customWidth="1"/>
    <col min="10" max="10" width="16.54296875" customWidth="1"/>
    <col min="11" max="11" width="15.7265625" customWidth="1"/>
    <col min="12" max="12" width="16" customWidth="1"/>
    <col min="13" max="13" width="22" customWidth="1"/>
    <col min="14" max="15" width="12.453125" bestFit="1" customWidth="1"/>
  </cols>
  <sheetData>
    <row r="1" spans="1:15" x14ac:dyDescent="0.35">
      <c r="A1" s="289" t="s">
        <v>0</v>
      </c>
      <c r="B1" s="289"/>
      <c r="C1" s="289"/>
      <c r="D1" s="289"/>
      <c r="E1" s="289"/>
      <c r="F1" s="289"/>
      <c r="G1" s="289"/>
      <c r="H1" s="289"/>
      <c r="I1" s="289"/>
      <c r="J1" s="289"/>
      <c r="K1" s="289"/>
      <c r="L1" s="289"/>
      <c r="M1" s="289"/>
    </row>
    <row r="2" spans="1:15" x14ac:dyDescent="0.35">
      <c r="A2" s="290" t="s">
        <v>1</v>
      </c>
      <c r="B2" s="291" t="s">
        <v>2</v>
      </c>
      <c r="C2" s="291"/>
      <c r="D2" s="291"/>
      <c r="E2" s="291"/>
      <c r="F2" s="291"/>
      <c r="G2" s="291"/>
      <c r="H2" s="291"/>
      <c r="I2" s="291"/>
      <c r="J2" s="291"/>
      <c r="K2" s="291"/>
      <c r="L2" s="291"/>
      <c r="M2" s="291"/>
    </row>
    <row r="3" spans="1:15" x14ac:dyDescent="0.35">
      <c r="A3" s="290"/>
      <c r="B3" s="1">
        <v>0</v>
      </c>
      <c r="C3" s="1">
        <v>1</v>
      </c>
      <c r="D3" s="1">
        <v>2</v>
      </c>
      <c r="E3" s="1">
        <v>3</v>
      </c>
      <c r="F3" s="1">
        <v>4</v>
      </c>
      <c r="G3" s="1">
        <v>5</v>
      </c>
      <c r="H3" s="1">
        <v>6</v>
      </c>
      <c r="I3" s="1">
        <v>7</v>
      </c>
      <c r="J3" s="1">
        <v>8</v>
      </c>
      <c r="K3" s="1">
        <v>9</v>
      </c>
      <c r="L3" s="1">
        <v>10</v>
      </c>
      <c r="M3" s="2" t="s">
        <v>3</v>
      </c>
    </row>
    <row r="4" spans="1:15" x14ac:dyDescent="0.35">
      <c r="A4" s="3" t="s">
        <v>4</v>
      </c>
      <c r="B4" s="63">
        <f>SUM(B5:B7)</f>
        <v>0</v>
      </c>
      <c r="C4" s="63">
        <f t="shared" ref="C4:L4" si="0">SUM(C5:C7)</f>
        <v>0</v>
      </c>
      <c r="D4" s="63">
        <f t="shared" si="0"/>
        <v>0</v>
      </c>
      <c r="E4" s="63">
        <f t="shared" si="0"/>
        <v>0</v>
      </c>
      <c r="F4" s="63">
        <f t="shared" si="0"/>
        <v>0</v>
      </c>
      <c r="G4" s="63">
        <f t="shared" si="0"/>
        <v>0</v>
      </c>
      <c r="H4" s="63">
        <f t="shared" si="0"/>
        <v>0</v>
      </c>
      <c r="I4" s="63">
        <f t="shared" si="0"/>
        <v>0</v>
      </c>
      <c r="J4" s="63">
        <f t="shared" si="0"/>
        <v>0</v>
      </c>
      <c r="K4" s="63">
        <f t="shared" si="0"/>
        <v>0</v>
      </c>
      <c r="L4" s="63">
        <f t="shared" si="0"/>
        <v>0</v>
      </c>
      <c r="M4" s="63">
        <f>SUM(B4:L4)</f>
        <v>0</v>
      </c>
    </row>
    <row r="5" spans="1:15" x14ac:dyDescent="0.35">
      <c r="A5" s="5" t="s">
        <v>5</v>
      </c>
      <c r="B5" s="63">
        <v>0</v>
      </c>
      <c r="C5" s="63">
        <v>0</v>
      </c>
      <c r="D5" s="63">
        <v>0</v>
      </c>
      <c r="E5" s="63">
        <v>0</v>
      </c>
      <c r="F5" s="63">
        <v>0</v>
      </c>
      <c r="G5" s="63">
        <v>0</v>
      </c>
      <c r="H5" s="63">
        <v>0</v>
      </c>
      <c r="I5" s="63">
        <v>0</v>
      </c>
      <c r="J5" s="63">
        <v>0</v>
      </c>
      <c r="K5" s="63">
        <v>0</v>
      </c>
      <c r="L5" s="63">
        <v>0</v>
      </c>
      <c r="M5" s="63">
        <f t="shared" ref="M5:M20" si="1">SUM(B5:L5)</f>
        <v>0</v>
      </c>
    </row>
    <row r="6" spans="1:15" x14ac:dyDescent="0.35">
      <c r="A6" s="5" t="s">
        <v>6</v>
      </c>
      <c r="B6" s="63">
        <v>0</v>
      </c>
      <c r="C6" s="63">
        <v>0</v>
      </c>
      <c r="D6" s="63">
        <v>0</v>
      </c>
      <c r="E6" s="63">
        <v>0</v>
      </c>
      <c r="F6" s="63">
        <v>0</v>
      </c>
      <c r="G6" s="63">
        <v>0</v>
      </c>
      <c r="H6" s="63">
        <v>0</v>
      </c>
      <c r="I6" s="63">
        <v>0</v>
      </c>
      <c r="J6" s="63">
        <v>0</v>
      </c>
      <c r="K6" s="63">
        <v>0</v>
      </c>
      <c r="L6" s="63">
        <v>0</v>
      </c>
      <c r="M6" s="63">
        <f t="shared" si="1"/>
        <v>0</v>
      </c>
    </row>
    <row r="7" spans="1:15" x14ac:dyDescent="0.35">
      <c r="A7" s="5" t="s">
        <v>7</v>
      </c>
      <c r="B7" s="63">
        <v>0</v>
      </c>
      <c r="C7" s="63">
        <v>0</v>
      </c>
      <c r="D7" s="63">
        <v>0</v>
      </c>
      <c r="E7" s="63">
        <v>0</v>
      </c>
      <c r="F7" s="63">
        <v>0</v>
      </c>
      <c r="G7" s="63">
        <v>0</v>
      </c>
      <c r="H7" s="63">
        <v>0</v>
      </c>
      <c r="I7" s="63">
        <v>0</v>
      </c>
      <c r="J7" s="63">
        <v>0</v>
      </c>
      <c r="K7" s="63">
        <v>0</v>
      </c>
      <c r="L7" s="63">
        <v>0</v>
      </c>
      <c r="M7" s="63">
        <f t="shared" si="1"/>
        <v>0</v>
      </c>
    </row>
    <row r="8" spans="1:15" x14ac:dyDescent="0.35">
      <c r="A8" s="3" t="s">
        <v>8</v>
      </c>
      <c r="B8" s="63">
        <f>SUM(B9:B11)</f>
        <v>8.5999999999999993E-2</v>
      </c>
      <c r="C8" s="63">
        <f t="shared" ref="C8:L8" si="2">SUM(C9:C11)</f>
        <v>0.45400000000000001</v>
      </c>
      <c r="D8" s="63">
        <f t="shared" si="2"/>
        <v>5.7190000000000003</v>
      </c>
      <c r="E8" s="63">
        <f t="shared" si="2"/>
        <v>5.923</v>
      </c>
      <c r="F8" s="63">
        <f t="shared" si="2"/>
        <v>1.339</v>
      </c>
      <c r="G8" s="63">
        <f t="shared" si="2"/>
        <v>9.3849999999999998</v>
      </c>
      <c r="H8" s="63">
        <f t="shared" si="2"/>
        <v>9.3849999999999998</v>
      </c>
      <c r="I8" s="63">
        <f t="shared" si="2"/>
        <v>9.3849999999999998</v>
      </c>
      <c r="J8" s="63">
        <f t="shared" si="2"/>
        <v>2.3460000000000001</v>
      </c>
      <c r="K8" s="63">
        <f>SUM(K9:K11)</f>
        <v>0</v>
      </c>
      <c r="L8" s="63">
        <f t="shared" si="2"/>
        <v>0</v>
      </c>
      <c r="M8" s="63">
        <f t="shared" si="1"/>
        <v>44.021999999999991</v>
      </c>
    </row>
    <row r="9" spans="1:15" x14ac:dyDescent="0.35">
      <c r="A9" s="5" t="s">
        <v>5</v>
      </c>
      <c r="B9" s="63">
        <v>8.5999999999999993E-2</v>
      </c>
      <c r="C9" s="63">
        <v>0.45400000000000001</v>
      </c>
      <c r="D9" s="63">
        <v>5.7190000000000003</v>
      </c>
      <c r="E9" s="63">
        <v>4.7930000000000001</v>
      </c>
      <c r="F9" s="63">
        <v>0</v>
      </c>
      <c r="G9" s="63">
        <v>0</v>
      </c>
      <c r="H9" s="63">
        <v>0</v>
      </c>
      <c r="I9" s="63">
        <v>0</v>
      </c>
      <c r="J9" s="63">
        <v>0</v>
      </c>
      <c r="K9" s="63">
        <v>0</v>
      </c>
      <c r="L9" s="63">
        <v>0</v>
      </c>
      <c r="M9" s="63">
        <f t="shared" si="1"/>
        <v>11.052</v>
      </c>
    </row>
    <row r="10" spans="1:15" x14ac:dyDescent="0.35">
      <c r="A10" s="5" t="s">
        <v>6</v>
      </c>
      <c r="B10" s="63">
        <v>0</v>
      </c>
      <c r="C10" s="63">
        <v>0</v>
      </c>
      <c r="D10" s="63">
        <v>0</v>
      </c>
      <c r="E10" s="63">
        <v>0</v>
      </c>
      <c r="F10" s="63">
        <v>0</v>
      </c>
      <c r="G10" s="63">
        <v>0</v>
      </c>
      <c r="H10" s="63">
        <v>0</v>
      </c>
      <c r="I10" s="63">
        <v>0</v>
      </c>
      <c r="J10" s="63">
        <v>0</v>
      </c>
      <c r="K10" s="63">
        <v>0</v>
      </c>
      <c r="L10" s="63">
        <v>0</v>
      </c>
      <c r="M10" s="63">
        <f t="shared" si="1"/>
        <v>0</v>
      </c>
      <c r="O10" s="21"/>
    </row>
    <row r="11" spans="1:15" x14ac:dyDescent="0.35">
      <c r="A11" s="5" t="s">
        <v>7</v>
      </c>
      <c r="B11" s="63">
        <v>0</v>
      </c>
      <c r="C11" s="63">
        <v>0</v>
      </c>
      <c r="D11" s="63">
        <v>0</v>
      </c>
      <c r="E11" s="63">
        <v>1.1299999999999999</v>
      </c>
      <c r="F11" s="63">
        <v>1.339</v>
      </c>
      <c r="G11" s="63">
        <v>9.3849999999999998</v>
      </c>
      <c r="H11" s="63">
        <v>9.3849999999999998</v>
      </c>
      <c r="I11" s="63">
        <v>9.3849999999999998</v>
      </c>
      <c r="J11" s="63">
        <v>2.3460000000000001</v>
      </c>
      <c r="K11" s="63">
        <v>0</v>
      </c>
      <c r="L11" s="63">
        <v>0</v>
      </c>
      <c r="M11" s="63">
        <f t="shared" si="1"/>
        <v>32.97</v>
      </c>
      <c r="N11" s="21"/>
    </row>
    <row r="12" spans="1:15" x14ac:dyDescent="0.35">
      <c r="A12" s="3" t="s">
        <v>11</v>
      </c>
      <c r="B12" s="63">
        <f>SUM(B13:B15)</f>
        <v>-8.5999999999999993E-2</v>
      </c>
      <c r="C12" s="63">
        <f t="shared" ref="C12:L12" si="3">SUM(C13:C15)</f>
        <v>-0.45400000000000001</v>
      </c>
      <c r="D12" s="63">
        <f t="shared" si="3"/>
        <v>-5.7190000000000003</v>
      </c>
      <c r="E12" s="63">
        <f t="shared" si="3"/>
        <v>-5.923</v>
      </c>
      <c r="F12" s="63">
        <f t="shared" si="3"/>
        <v>-1.339</v>
      </c>
      <c r="G12" s="63">
        <f t="shared" si="3"/>
        <v>-9.3849999999999998</v>
      </c>
      <c r="H12" s="63">
        <f t="shared" si="3"/>
        <v>-9.3849999999999998</v>
      </c>
      <c r="I12" s="63">
        <f t="shared" si="3"/>
        <v>-9.3849999999999998</v>
      </c>
      <c r="J12" s="63">
        <f t="shared" si="3"/>
        <v>-2.3460000000000001</v>
      </c>
      <c r="K12" s="63">
        <f t="shared" si="3"/>
        <v>0</v>
      </c>
      <c r="L12" s="63">
        <f t="shared" si="3"/>
        <v>0</v>
      </c>
      <c r="M12" s="63">
        <f t="shared" si="1"/>
        <v>-44.021999999999991</v>
      </c>
    </row>
    <row r="13" spans="1:15" x14ac:dyDescent="0.35">
      <c r="A13" s="5" t="s">
        <v>5</v>
      </c>
      <c r="B13" s="63">
        <v>-8.5999999999999993E-2</v>
      </c>
      <c r="C13" s="63">
        <v>-0.45400000000000001</v>
      </c>
      <c r="D13" s="63">
        <v>-5.7190000000000003</v>
      </c>
      <c r="E13" s="63">
        <v>-4.7930000000000001</v>
      </c>
      <c r="F13" s="63">
        <v>0</v>
      </c>
      <c r="G13" s="63">
        <v>0</v>
      </c>
      <c r="H13" s="63">
        <v>0</v>
      </c>
      <c r="I13" s="63">
        <v>0</v>
      </c>
      <c r="J13" s="63">
        <v>0</v>
      </c>
      <c r="K13" s="63">
        <v>0</v>
      </c>
      <c r="L13" s="63">
        <v>0</v>
      </c>
      <c r="M13" s="63">
        <f t="shared" si="1"/>
        <v>-11.052</v>
      </c>
    </row>
    <row r="14" spans="1:15" x14ac:dyDescent="0.35">
      <c r="A14" s="5" t="s">
        <v>6</v>
      </c>
      <c r="B14" s="63">
        <v>0</v>
      </c>
      <c r="C14" s="63">
        <v>0</v>
      </c>
      <c r="D14" s="63">
        <v>0</v>
      </c>
      <c r="E14" s="63">
        <v>0</v>
      </c>
      <c r="F14" s="63">
        <v>0</v>
      </c>
      <c r="G14" s="63">
        <v>0</v>
      </c>
      <c r="H14" s="63">
        <v>0</v>
      </c>
      <c r="I14" s="63">
        <v>0</v>
      </c>
      <c r="J14" s="63">
        <v>0</v>
      </c>
      <c r="K14" s="63">
        <v>0</v>
      </c>
      <c r="L14" s="63">
        <v>0</v>
      </c>
      <c r="M14" s="63">
        <f t="shared" si="1"/>
        <v>0</v>
      </c>
    </row>
    <row r="15" spans="1:15" x14ac:dyDescent="0.35">
      <c r="A15" s="5" t="s">
        <v>7</v>
      </c>
      <c r="B15" s="63">
        <v>0</v>
      </c>
      <c r="C15" s="63">
        <v>0</v>
      </c>
      <c r="D15" s="63">
        <v>0</v>
      </c>
      <c r="E15" s="63">
        <v>-1.1299999999999999</v>
      </c>
      <c r="F15" s="63">
        <v>-1.339</v>
      </c>
      <c r="G15" s="63">
        <v>-9.3849999999999998</v>
      </c>
      <c r="H15" s="63">
        <v>-9.3849999999999998</v>
      </c>
      <c r="I15" s="63">
        <v>-9.3849999999999998</v>
      </c>
      <c r="J15" s="63">
        <v>-2.3460000000000001</v>
      </c>
      <c r="K15" s="63">
        <v>0</v>
      </c>
      <c r="L15" s="63">
        <v>0</v>
      </c>
      <c r="M15" s="63">
        <f t="shared" si="1"/>
        <v>-32.97</v>
      </c>
    </row>
    <row r="16" spans="1:15" ht="29" x14ac:dyDescent="0.35">
      <c r="A16" s="3" t="s">
        <v>9</v>
      </c>
      <c r="B16" s="63">
        <v>0.47799999999999998</v>
      </c>
      <c r="C16" s="63">
        <v>2.5</v>
      </c>
      <c r="D16" s="63">
        <v>31.494</v>
      </c>
      <c r="E16" s="63">
        <v>26.395</v>
      </c>
      <c r="F16" s="63">
        <v>0</v>
      </c>
      <c r="G16" s="63">
        <v>0</v>
      </c>
      <c r="H16" s="63">
        <v>0</v>
      </c>
      <c r="I16" s="63">
        <v>0</v>
      </c>
      <c r="J16" s="63">
        <v>0</v>
      </c>
      <c r="K16" s="63">
        <v>0</v>
      </c>
      <c r="L16" s="63">
        <v>0</v>
      </c>
      <c r="M16" s="63">
        <f t="shared" si="1"/>
        <v>60.867000000000004</v>
      </c>
    </row>
    <row r="17" spans="1:13" x14ac:dyDescent="0.35">
      <c r="A17" s="3" t="s">
        <v>10</v>
      </c>
      <c r="B17" s="63">
        <f>SUM(B18:B20)</f>
        <v>0</v>
      </c>
      <c r="C17" s="63">
        <f t="shared" ref="C17:L17" si="4">SUM(C18:C20)</f>
        <v>0</v>
      </c>
      <c r="D17" s="63">
        <f t="shared" si="4"/>
        <v>0</v>
      </c>
      <c r="E17" s="63">
        <f t="shared" si="4"/>
        <v>0</v>
      </c>
      <c r="F17" s="63">
        <f t="shared" si="4"/>
        <v>0</v>
      </c>
      <c r="G17" s="63">
        <f t="shared" si="4"/>
        <v>0</v>
      </c>
      <c r="H17" s="63">
        <f t="shared" si="4"/>
        <v>0</v>
      </c>
      <c r="I17" s="63">
        <f t="shared" si="4"/>
        <v>0</v>
      </c>
      <c r="J17" s="63">
        <f t="shared" si="4"/>
        <v>0</v>
      </c>
      <c r="K17" s="63">
        <f t="shared" si="4"/>
        <v>0</v>
      </c>
      <c r="L17" s="63">
        <f t="shared" si="4"/>
        <v>0</v>
      </c>
      <c r="M17" s="63">
        <f t="shared" si="1"/>
        <v>0</v>
      </c>
    </row>
    <row r="18" spans="1:13" x14ac:dyDescent="0.35">
      <c r="A18" s="5" t="s">
        <v>5</v>
      </c>
      <c r="B18" s="63">
        <v>0</v>
      </c>
      <c r="C18" s="63">
        <v>0</v>
      </c>
      <c r="D18" s="63">
        <v>0</v>
      </c>
      <c r="E18" s="63">
        <v>0</v>
      </c>
      <c r="F18" s="63">
        <v>0</v>
      </c>
      <c r="G18" s="63">
        <v>0</v>
      </c>
      <c r="H18" s="63">
        <v>0</v>
      </c>
      <c r="I18" s="63">
        <v>0</v>
      </c>
      <c r="J18" s="63">
        <v>0</v>
      </c>
      <c r="K18" s="63">
        <v>0</v>
      </c>
      <c r="L18" s="63">
        <v>0</v>
      </c>
      <c r="M18" s="63">
        <f t="shared" si="1"/>
        <v>0</v>
      </c>
    </row>
    <row r="19" spans="1:13" x14ac:dyDescent="0.35">
      <c r="A19" s="5" t="s">
        <v>6</v>
      </c>
      <c r="B19" s="63">
        <v>0</v>
      </c>
      <c r="C19" s="63">
        <v>0</v>
      </c>
      <c r="D19" s="63">
        <v>0</v>
      </c>
      <c r="E19" s="63">
        <v>0</v>
      </c>
      <c r="F19" s="63">
        <v>0</v>
      </c>
      <c r="G19" s="63">
        <v>0</v>
      </c>
      <c r="H19" s="63">
        <v>0</v>
      </c>
      <c r="I19" s="63">
        <v>0</v>
      </c>
      <c r="J19" s="63">
        <v>0</v>
      </c>
      <c r="K19" s="63">
        <v>0</v>
      </c>
      <c r="L19" s="63">
        <v>0</v>
      </c>
      <c r="M19" s="63">
        <f t="shared" si="1"/>
        <v>0</v>
      </c>
    </row>
    <row r="20" spans="1:13" x14ac:dyDescent="0.35">
      <c r="A20" s="5" t="s">
        <v>7</v>
      </c>
      <c r="B20" s="63">
        <v>0</v>
      </c>
      <c r="C20" s="63">
        <v>0</v>
      </c>
      <c r="D20" s="63">
        <v>0</v>
      </c>
      <c r="E20" s="63">
        <v>0</v>
      </c>
      <c r="F20" s="63">
        <v>0</v>
      </c>
      <c r="G20" s="63">
        <v>0</v>
      </c>
      <c r="H20" s="63">
        <v>0</v>
      </c>
      <c r="I20" s="63">
        <v>0</v>
      </c>
      <c r="J20" s="63">
        <v>0</v>
      </c>
      <c r="K20" s="63">
        <v>0</v>
      </c>
      <c r="L20" s="63">
        <v>0</v>
      </c>
      <c r="M20" s="63">
        <f t="shared" si="1"/>
        <v>0</v>
      </c>
    </row>
    <row r="21" spans="1:13" x14ac:dyDescent="0.35">
      <c r="A21" s="5" t="s">
        <v>12</v>
      </c>
      <c r="B21" s="290" t="s">
        <v>95</v>
      </c>
      <c r="C21" s="290"/>
      <c r="D21" s="290"/>
      <c r="E21" s="290"/>
      <c r="F21" s="290"/>
      <c r="G21" s="290"/>
      <c r="H21" s="290"/>
      <c r="I21" s="290"/>
      <c r="J21" s="290"/>
      <c r="K21" s="290"/>
      <c r="L21" s="290"/>
      <c r="M21" s="290"/>
    </row>
    <row r="22" spans="1:13" ht="75" customHeight="1" x14ac:dyDescent="0.35">
      <c r="A22" s="5" t="s">
        <v>13</v>
      </c>
      <c r="B22" s="290" t="s">
        <v>96</v>
      </c>
      <c r="C22" s="290"/>
      <c r="D22" s="290"/>
      <c r="E22" s="290"/>
      <c r="F22" s="290"/>
      <c r="G22" s="290"/>
      <c r="H22" s="290"/>
      <c r="I22" s="290"/>
      <c r="J22" s="290"/>
      <c r="K22" s="290"/>
      <c r="L22" s="290"/>
      <c r="M22" s="290"/>
    </row>
    <row r="25" spans="1:13" x14ac:dyDescent="0.35">
      <c r="A25" s="289" t="s">
        <v>14</v>
      </c>
      <c r="B25" s="289"/>
      <c r="C25" s="289"/>
      <c r="D25" s="289"/>
      <c r="E25" s="289"/>
      <c r="F25" s="289"/>
      <c r="G25" s="289"/>
      <c r="H25" s="289"/>
      <c r="I25" s="289"/>
      <c r="J25" s="289"/>
    </row>
    <row r="26" spans="1:13" x14ac:dyDescent="0.35">
      <c r="A26" s="291" t="s">
        <v>15</v>
      </c>
      <c r="B26" s="291"/>
      <c r="C26" s="291"/>
      <c r="D26" s="291"/>
      <c r="E26" s="291"/>
      <c r="F26" s="291"/>
      <c r="G26" s="291"/>
      <c r="H26" s="291"/>
      <c r="I26" s="291"/>
      <c r="J26" s="291"/>
    </row>
    <row r="27" spans="1:13" x14ac:dyDescent="0.35">
      <c r="A27" s="290" t="s">
        <v>16</v>
      </c>
      <c r="B27" s="290"/>
      <c r="C27" s="6">
        <v>0</v>
      </c>
      <c r="D27" s="5">
        <v>1</v>
      </c>
      <c r="E27" s="5">
        <v>2</v>
      </c>
      <c r="F27" s="5">
        <v>3</v>
      </c>
      <c r="G27" s="5">
        <v>5</v>
      </c>
      <c r="H27" s="5">
        <v>10</v>
      </c>
      <c r="I27" s="292" t="s">
        <v>3</v>
      </c>
      <c r="J27" s="292"/>
    </row>
    <row r="28" spans="1:13" ht="29" x14ac:dyDescent="0.35">
      <c r="A28" s="10" t="s">
        <v>17</v>
      </c>
      <c r="B28" s="5" t="s">
        <v>20</v>
      </c>
      <c r="C28" s="10"/>
      <c r="D28" s="10"/>
      <c r="E28" s="10"/>
      <c r="F28" s="10"/>
      <c r="G28" s="10"/>
      <c r="H28" s="10"/>
      <c r="I28" s="290"/>
      <c r="J28" s="290"/>
    </row>
    <row r="29" spans="1:13" ht="43.5" x14ac:dyDescent="0.35">
      <c r="A29" s="10" t="s">
        <v>18</v>
      </c>
      <c r="B29" s="5" t="s">
        <v>21</v>
      </c>
      <c r="C29" s="10"/>
      <c r="D29" s="10"/>
      <c r="E29" s="10"/>
      <c r="F29" s="10"/>
      <c r="G29" s="10"/>
      <c r="H29" s="10"/>
      <c r="I29" s="294"/>
      <c r="J29" s="296"/>
    </row>
    <row r="30" spans="1:13" ht="43.5" x14ac:dyDescent="0.35">
      <c r="A30" s="10" t="s">
        <v>19</v>
      </c>
      <c r="B30" s="7" t="s">
        <v>22</v>
      </c>
      <c r="C30" s="10"/>
      <c r="D30" s="10"/>
      <c r="E30" s="10"/>
      <c r="F30" s="10"/>
      <c r="G30" s="10"/>
      <c r="H30" s="10"/>
      <c r="I30" s="290"/>
      <c r="J30" s="290"/>
    </row>
    <row r="31" spans="1:13" x14ac:dyDescent="0.35">
      <c r="A31" s="8"/>
      <c r="B31" s="5" t="s">
        <v>23</v>
      </c>
      <c r="C31" s="10"/>
      <c r="D31" s="10"/>
      <c r="E31" s="10"/>
      <c r="F31" s="10"/>
      <c r="G31" s="10"/>
      <c r="H31" s="10"/>
      <c r="I31" s="290"/>
      <c r="J31" s="290"/>
    </row>
    <row r="32" spans="1:13" ht="29" x14ac:dyDescent="0.35">
      <c r="A32" s="290" t="s">
        <v>24</v>
      </c>
      <c r="B32" s="5" t="s">
        <v>20</v>
      </c>
      <c r="C32" s="290"/>
      <c r="D32" s="290"/>
      <c r="E32" s="290"/>
      <c r="F32" s="290"/>
      <c r="G32" s="290"/>
      <c r="H32" s="290"/>
      <c r="I32" s="290"/>
      <c r="J32" s="290"/>
    </row>
    <row r="33" spans="1:10" ht="43.5" x14ac:dyDescent="0.35">
      <c r="A33" s="290"/>
      <c r="B33" s="5" t="s">
        <v>21</v>
      </c>
      <c r="C33" s="290"/>
      <c r="D33" s="290"/>
      <c r="E33" s="290"/>
      <c r="F33" s="290"/>
      <c r="G33" s="290"/>
      <c r="H33" s="290"/>
      <c r="I33" s="290"/>
      <c r="J33" s="290"/>
    </row>
    <row r="34" spans="1:10" ht="43.5" x14ac:dyDescent="0.35">
      <c r="A34" s="290"/>
      <c r="B34" s="7" t="s">
        <v>25</v>
      </c>
      <c r="C34" s="290"/>
      <c r="D34" s="290"/>
      <c r="E34" s="290"/>
      <c r="F34" s="290"/>
      <c r="G34" s="290"/>
      <c r="H34" s="290"/>
      <c r="I34" s="290"/>
      <c r="J34" s="290"/>
    </row>
    <row r="35" spans="1:10" x14ac:dyDescent="0.35">
      <c r="A35" s="290"/>
      <c r="B35" s="5" t="s">
        <v>23</v>
      </c>
      <c r="C35" s="10"/>
      <c r="D35" s="10"/>
      <c r="E35" s="10"/>
      <c r="F35" s="10"/>
      <c r="G35" s="10"/>
      <c r="H35" s="10"/>
      <c r="I35" s="290"/>
      <c r="J35" s="290"/>
    </row>
    <row r="36" spans="1:10" ht="43.5" x14ac:dyDescent="0.35">
      <c r="A36" s="290" t="s">
        <v>26</v>
      </c>
      <c r="B36" s="5" t="s">
        <v>22</v>
      </c>
      <c r="C36" s="294"/>
      <c r="D36" s="295"/>
      <c r="E36" s="295"/>
      <c r="F36" s="295"/>
      <c r="G36" s="295"/>
      <c r="H36" s="295"/>
      <c r="I36" s="295"/>
      <c r="J36" s="296"/>
    </row>
    <row r="37" spans="1:10" x14ac:dyDescent="0.35">
      <c r="A37" s="290"/>
      <c r="B37" s="5" t="s">
        <v>23</v>
      </c>
      <c r="C37" s="10"/>
      <c r="D37" s="10"/>
      <c r="E37" s="10"/>
      <c r="F37" s="10"/>
      <c r="G37" s="10"/>
      <c r="H37" s="10"/>
      <c r="I37" s="290"/>
      <c r="J37" s="290"/>
    </row>
    <row r="38" spans="1:10" ht="43.5" x14ac:dyDescent="0.35">
      <c r="A38" s="10" t="s">
        <v>13</v>
      </c>
      <c r="B38" s="294"/>
      <c r="C38" s="295"/>
      <c r="D38" s="295"/>
      <c r="E38" s="295"/>
      <c r="F38" s="295"/>
      <c r="G38" s="295"/>
      <c r="H38" s="295"/>
      <c r="I38" s="295"/>
      <c r="J38" s="296"/>
    </row>
  </sheetData>
  <mergeCells count="22">
    <mergeCell ref="I30:J30"/>
    <mergeCell ref="A1:M1"/>
    <mergeCell ref="A2:A3"/>
    <mergeCell ref="B2:M2"/>
    <mergeCell ref="B21:M21"/>
    <mergeCell ref="B22:M22"/>
    <mergeCell ref="A25:J25"/>
    <mergeCell ref="A26:J26"/>
    <mergeCell ref="A27:B27"/>
    <mergeCell ref="I27:J27"/>
    <mergeCell ref="I28:J28"/>
    <mergeCell ref="I29:J29"/>
    <mergeCell ref="A36:A37"/>
    <mergeCell ref="C36:J36"/>
    <mergeCell ref="I37:J37"/>
    <mergeCell ref="B38:J38"/>
    <mergeCell ref="I31:J31"/>
    <mergeCell ref="A32:A35"/>
    <mergeCell ref="C32:J32"/>
    <mergeCell ref="C33:J33"/>
    <mergeCell ref="C34:J34"/>
    <mergeCell ref="I35:J35"/>
  </mergeCells>
  <pageMargins left="0.7" right="0.7" top="0.75" bottom="0.75" header="0.3" footer="0.3"/>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workbookViewId="0">
      <selection activeCell="J18" sqref="J18"/>
    </sheetView>
  </sheetViews>
  <sheetFormatPr defaultRowHeight="14.5" x14ac:dyDescent="0.35"/>
  <cols>
    <col min="1" max="1" width="28.1796875" customWidth="1"/>
    <col min="2" max="2" width="18.1796875" customWidth="1"/>
    <col min="3" max="3" width="14.54296875" customWidth="1"/>
    <col min="4" max="4" width="17" customWidth="1"/>
    <col min="5" max="5" width="16.81640625" customWidth="1"/>
    <col min="6" max="6" width="14.81640625" customWidth="1"/>
    <col min="7" max="7" width="14.26953125" customWidth="1"/>
    <col min="8" max="8" width="18.1796875" customWidth="1"/>
    <col min="9" max="9" width="14.7265625" customWidth="1"/>
    <col min="10" max="10" width="16.54296875" customWidth="1"/>
    <col min="11" max="11" width="15.7265625" customWidth="1"/>
    <col min="12" max="12" width="16" customWidth="1"/>
    <col min="13" max="13" width="22" customWidth="1"/>
    <col min="14" max="15" width="12.453125" bestFit="1" customWidth="1"/>
  </cols>
  <sheetData>
    <row r="1" spans="1:15" x14ac:dyDescent="0.35">
      <c r="A1" s="289" t="s">
        <v>0</v>
      </c>
      <c r="B1" s="289"/>
      <c r="C1" s="289"/>
      <c r="D1" s="289"/>
      <c r="E1" s="289"/>
      <c r="F1" s="289"/>
      <c r="G1" s="289"/>
      <c r="H1" s="289"/>
      <c r="I1" s="289"/>
      <c r="J1" s="289"/>
      <c r="K1" s="289"/>
      <c r="L1" s="289"/>
      <c r="M1" s="289"/>
    </row>
    <row r="2" spans="1:15" x14ac:dyDescent="0.35">
      <c r="A2" s="290" t="s">
        <v>1</v>
      </c>
      <c r="B2" s="291" t="s">
        <v>2</v>
      </c>
      <c r="C2" s="291"/>
      <c r="D2" s="291"/>
      <c r="E2" s="291"/>
      <c r="F2" s="291"/>
      <c r="G2" s="291"/>
      <c r="H2" s="291"/>
      <c r="I2" s="291"/>
      <c r="J2" s="291"/>
      <c r="K2" s="291"/>
      <c r="L2" s="291"/>
      <c r="M2" s="291"/>
    </row>
    <row r="3" spans="1:15" x14ac:dyDescent="0.35">
      <c r="A3" s="290"/>
      <c r="B3" s="1">
        <v>0</v>
      </c>
      <c r="C3" s="1">
        <v>1</v>
      </c>
      <c r="D3" s="1">
        <v>2</v>
      </c>
      <c r="E3" s="1">
        <v>3</v>
      </c>
      <c r="F3" s="1">
        <v>4</v>
      </c>
      <c r="G3" s="1">
        <v>5</v>
      </c>
      <c r="H3" s="1">
        <v>6</v>
      </c>
      <c r="I3" s="1">
        <v>7</v>
      </c>
      <c r="J3" s="1">
        <v>8</v>
      </c>
      <c r="K3" s="1">
        <v>9</v>
      </c>
      <c r="L3" s="1">
        <v>10</v>
      </c>
      <c r="M3" s="2" t="s">
        <v>3</v>
      </c>
    </row>
    <row r="4" spans="1:15" x14ac:dyDescent="0.35">
      <c r="A4" s="3" t="s">
        <v>4</v>
      </c>
      <c r="B4" s="63">
        <f>SUM(B5:B7)</f>
        <v>0</v>
      </c>
      <c r="C4" s="63">
        <f t="shared" ref="C4:L4" si="0">SUM(C5:C7)</f>
        <v>0</v>
      </c>
      <c r="D4" s="63">
        <f t="shared" si="0"/>
        <v>0</v>
      </c>
      <c r="E4" s="63">
        <f t="shared" si="0"/>
        <v>0</v>
      </c>
      <c r="F4" s="63">
        <f t="shared" si="0"/>
        <v>0</v>
      </c>
      <c r="G4" s="63">
        <f t="shared" si="0"/>
        <v>0</v>
      </c>
      <c r="H4" s="63">
        <f t="shared" si="0"/>
        <v>0</v>
      </c>
      <c r="I4" s="63">
        <f t="shared" si="0"/>
        <v>0</v>
      </c>
      <c r="J4" s="63">
        <f t="shared" si="0"/>
        <v>0</v>
      </c>
      <c r="K4" s="63">
        <f t="shared" si="0"/>
        <v>0</v>
      </c>
      <c r="L4" s="63">
        <f t="shared" si="0"/>
        <v>0</v>
      </c>
      <c r="M4" s="63">
        <f>SUM(B4:L4)</f>
        <v>0</v>
      </c>
    </row>
    <row r="5" spans="1:15" x14ac:dyDescent="0.35">
      <c r="A5" s="5" t="s">
        <v>5</v>
      </c>
      <c r="B5" s="63">
        <v>0</v>
      </c>
      <c r="C5" s="63">
        <v>0</v>
      </c>
      <c r="D5" s="63">
        <v>0</v>
      </c>
      <c r="E5" s="63">
        <v>0</v>
      </c>
      <c r="F5" s="63">
        <v>0</v>
      </c>
      <c r="G5" s="63">
        <v>0</v>
      </c>
      <c r="H5" s="63">
        <v>0</v>
      </c>
      <c r="I5" s="63">
        <v>0</v>
      </c>
      <c r="J5" s="63">
        <v>0</v>
      </c>
      <c r="K5" s="63">
        <v>0</v>
      </c>
      <c r="L5" s="63">
        <v>0</v>
      </c>
      <c r="M5" s="63">
        <f t="shared" ref="M5:M20" si="1">SUM(B5:L5)</f>
        <v>0</v>
      </c>
    </row>
    <row r="6" spans="1:15" x14ac:dyDescent="0.35">
      <c r="A6" s="5" t="s">
        <v>6</v>
      </c>
      <c r="B6" s="63">
        <v>0</v>
      </c>
      <c r="C6" s="63">
        <v>0</v>
      </c>
      <c r="D6" s="63">
        <v>0</v>
      </c>
      <c r="E6" s="63">
        <v>0</v>
      </c>
      <c r="F6" s="63">
        <v>0</v>
      </c>
      <c r="G6" s="63">
        <v>0</v>
      </c>
      <c r="H6" s="63">
        <v>0</v>
      </c>
      <c r="I6" s="63">
        <v>0</v>
      </c>
      <c r="J6" s="63">
        <v>0</v>
      </c>
      <c r="K6" s="63">
        <v>0</v>
      </c>
      <c r="L6" s="63">
        <v>0</v>
      </c>
      <c r="M6" s="63">
        <f t="shared" si="1"/>
        <v>0</v>
      </c>
    </row>
    <row r="7" spans="1:15" x14ac:dyDescent="0.35">
      <c r="A7" s="5" t="s">
        <v>7</v>
      </c>
      <c r="B7" s="63">
        <v>0</v>
      </c>
      <c r="C7" s="63">
        <v>0</v>
      </c>
      <c r="D7" s="63">
        <v>0</v>
      </c>
      <c r="E7" s="63">
        <v>0</v>
      </c>
      <c r="F7" s="63">
        <v>0</v>
      </c>
      <c r="G7" s="63">
        <v>0</v>
      </c>
      <c r="H7" s="63">
        <v>0</v>
      </c>
      <c r="I7" s="63">
        <v>0</v>
      </c>
      <c r="J7" s="63">
        <v>0</v>
      </c>
      <c r="K7" s="63">
        <v>0</v>
      </c>
      <c r="L7" s="63">
        <v>0</v>
      </c>
      <c r="M7" s="63">
        <f t="shared" si="1"/>
        <v>0</v>
      </c>
    </row>
    <row r="8" spans="1:15" x14ac:dyDescent="0.35">
      <c r="A8" s="3" t="s">
        <v>8</v>
      </c>
      <c r="B8" s="63">
        <f>SUM(B9:B11)</f>
        <v>0.09</v>
      </c>
      <c r="C8" s="63">
        <f t="shared" ref="C8:L8" si="2">SUM(C9:C11)</f>
        <v>2.6</v>
      </c>
      <c r="D8" s="63">
        <f t="shared" si="2"/>
        <v>2.62</v>
      </c>
      <c r="E8" s="63">
        <f t="shared" si="2"/>
        <v>2.65</v>
      </c>
      <c r="F8" s="63">
        <f t="shared" si="2"/>
        <v>2.68</v>
      </c>
      <c r="G8" s="63">
        <f t="shared" si="2"/>
        <v>2.71</v>
      </c>
      <c r="H8" s="63">
        <f t="shared" si="2"/>
        <v>2.74</v>
      </c>
      <c r="I8" s="63">
        <f t="shared" si="2"/>
        <v>2.77</v>
      </c>
      <c r="J8" s="63">
        <f t="shared" si="2"/>
        <v>2.79</v>
      </c>
      <c r="K8" s="63">
        <f t="shared" si="2"/>
        <v>2.82</v>
      </c>
      <c r="L8" s="63">
        <f t="shared" si="2"/>
        <v>2.85</v>
      </c>
      <c r="M8" s="63">
        <f t="shared" si="1"/>
        <v>27.320000000000004</v>
      </c>
    </row>
    <row r="9" spans="1:15" x14ac:dyDescent="0.35">
      <c r="A9" s="5" t="s">
        <v>5</v>
      </c>
      <c r="B9" s="63">
        <v>0.09</v>
      </c>
      <c r="C9" s="63">
        <v>2.6</v>
      </c>
      <c r="D9" s="63">
        <v>2.62</v>
      </c>
      <c r="E9" s="63">
        <v>2.65</v>
      </c>
      <c r="F9" s="63">
        <v>2.68</v>
      </c>
      <c r="G9" s="63">
        <v>2.71</v>
      </c>
      <c r="H9" s="63">
        <v>2.74</v>
      </c>
      <c r="I9" s="63">
        <v>2.77</v>
      </c>
      <c r="J9" s="63">
        <v>2.79</v>
      </c>
      <c r="K9" s="63">
        <v>2.82</v>
      </c>
      <c r="L9" s="63">
        <v>2.85</v>
      </c>
      <c r="M9" s="63">
        <f t="shared" si="1"/>
        <v>27.320000000000004</v>
      </c>
    </row>
    <row r="10" spans="1:15" x14ac:dyDescent="0.35">
      <c r="A10" s="5" t="s">
        <v>6</v>
      </c>
      <c r="B10" s="63">
        <v>0</v>
      </c>
      <c r="C10" s="63">
        <v>0</v>
      </c>
      <c r="D10" s="63">
        <v>0</v>
      </c>
      <c r="E10" s="63">
        <v>0</v>
      </c>
      <c r="F10" s="63">
        <v>0</v>
      </c>
      <c r="G10" s="63">
        <v>0</v>
      </c>
      <c r="H10" s="63">
        <v>0</v>
      </c>
      <c r="I10" s="63">
        <v>0</v>
      </c>
      <c r="J10" s="63">
        <v>0</v>
      </c>
      <c r="K10" s="63">
        <v>0</v>
      </c>
      <c r="L10" s="63">
        <v>0</v>
      </c>
      <c r="M10" s="63">
        <f t="shared" si="1"/>
        <v>0</v>
      </c>
      <c r="O10" s="21"/>
    </row>
    <row r="11" spans="1:15" x14ac:dyDescent="0.35">
      <c r="A11" s="5" t="s">
        <v>7</v>
      </c>
      <c r="B11" s="63">
        <v>0</v>
      </c>
      <c r="C11" s="63">
        <v>0</v>
      </c>
      <c r="D11" s="63">
        <v>0</v>
      </c>
      <c r="E11" s="63">
        <v>0</v>
      </c>
      <c r="F11" s="63">
        <v>0</v>
      </c>
      <c r="G11" s="63">
        <v>0</v>
      </c>
      <c r="H11" s="63">
        <v>0</v>
      </c>
      <c r="I11" s="63">
        <v>0</v>
      </c>
      <c r="J11" s="63">
        <v>0</v>
      </c>
      <c r="K11" s="63">
        <v>0</v>
      </c>
      <c r="L11" s="63">
        <v>0</v>
      </c>
      <c r="M11" s="63">
        <f t="shared" si="1"/>
        <v>0</v>
      </c>
      <c r="N11" s="21"/>
    </row>
    <row r="12" spans="1:15" x14ac:dyDescent="0.35">
      <c r="A12" s="3" t="s">
        <v>11</v>
      </c>
      <c r="B12" s="63">
        <f>SUM(B13:B15)</f>
        <v>-0.09</v>
      </c>
      <c r="C12" s="63">
        <f t="shared" ref="C12:L12" si="3">SUM(C13:C15)</f>
        <v>-2.6</v>
      </c>
      <c r="D12" s="63">
        <f t="shared" si="3"/>
        <v>-2.62</v>
      </c>
      <c r="E12" s="63">
        <f t="shared" si="3"/>
        <v>-2.65</v>
      </c>
      <c r="F12" s="63">
        <f t="shared" si="3"/>
        <v>-2.68</v>
      </c>
      <c r="G12" s="63">
        <f t="shared" si="3"/>
        <v>-2.71</v>
      </c>
      <c r="H12" s="63">
        <f t="shared" si="3"/>
        <v>-2.74</v>
      </c>
      <c r="I12" s="63">
        <f t="shared" si="3"/>
        <v>-2.77</v>
      </c>
      <c r="J12" s="63">
        <f t="shared" si="3"/>
        <v>-2.79</v>
      </c>
      <c r="K12" s="63">
        <f t="shared" si="3"/>
        <v>-2.82</v>
      </c>
      <c r="L12" s="63">
        <f t="shared" si="3"/>
        <v>-2.85</v>
      </c>
      <c r="M12" s="63">
        <f t="shared" si="1"/>
        <v>-27.320000000000004</v>
      </c>
    </row>
    <row r="13" spans="1:15" x14ac:dyDescent="0.35">
      <c r="A13" s="5" t="s">
        <v>5</v>
      </c>
      <c r="B13" s="63">
        <v>-0.09</v>
      </c>
      <c r="C13" s="63">
        <v>-2.6</v>
      </c>
      <c r="D13" s="63">
        <v>-2.62</v>
      </c>
      <c r="E13" s="63">
        <v>-2.65</v>
      </c>
      <c r="F13" s="63">
        <v>-2.68</v>
      </c>
      <c r="G13" s="63">
        <v>-2.71</v>
      </c>
      <c r="H13" s="63">
        <v>-2.74</v>
      </c>
      <c r="I13" s="63">
        <v>-2.77</v>
      </c>
      <c r="J13" s="63">
        <v>-2.79</v>
      </c>
      <c r="K13" s="63">
        <v>-2.82</v>
      </c>
      <c r="L13" s="63">
        <v>-2.85</v>
      </c>
      <c r="M13" s="63">
        <f t="shared" si="1"/>
        <v>-27.320000000000004</v>
      </c>
    </row>
    <row r="14" spans="1:15" x14ac:dyDescent="0.35">
      <c r="A14" s="5" t="s">
        <v>6</v>
      </c>
      <c r="B14" s="63">
        <v>0</v>
      </c>
      <c r="C14" s="63">
        <v>0</v>
      </c>
      <c r="D14" s="63">
        <v>0</v>
      </c>
      <c r="E14" s="63">
        <v>0</v>
      </c>
      <c r="F14" s="63">
        <v>0</v>
      </c>
      <c r="G14" s="63">
        <v>0</v>
      </c>
      <c r="H14" s="63">
        <v>0</v>
      </c>
      <c r="I14" s="63">
        <v>0</v>
      </c>
      <c r="J14" s="63">
        <v>0</v>
      </c>
      <c r="K14" s="63">
        <v>0</v>
      </c>
      <c r="L14" s="63">
        <v>0</v>
      </c>
      <c r="M14" s="63">
        <f t="shared" si="1"/>
        <v>0</v>
      </c>
    </row>
    <row r="15" spans="1:15" x14ac:dyDescent="0.35">
      <c r="A15" s="5" t="s">
        <v>7</v>
      </c>
      <c r="B15" s="63">
        <v>0</v>
      </c>
      <c r="C15" s="63">
        <v>0</v>
      </c>
      <c r="D15" s="63">
        <v>0</v>
      </c>
      <c r="E15" s="63">
        <v>0</v>
      </c>
      <c r="F15" s="63">
        <v>0</v>
      </c>
      <c r="G15" s="63">
        <v>0</v>
      </c>
      <c r="H15" s="63">
        <v>0</v>
      </c>
      <c r="I15" s="63">
        <v>0</v>
      </c>
      <c r="J15" s="63">
        <v>0</v>
      </c>
      <c r="K15" s="63">
        <v>0</v>
      </c>
      <c r="L15" s="63">
        <v>0</v>
      </c>
      <c r="M15" s="63">
        <f t="shared" si="1"/>
        <v>0</v>
      </c>
    </row>
    <row r="16" spans="1:15" ht="29" x14ac:dyDescent="0.35">
      <c r="A16" s="3" t="s">
        <v>9</v>
      </c>
      <c r="B16" s="63">
        <v>3.9</v>
      </c>
      <c r="C16" s="63">
        <v>0</v>
      </c>
      <c r="D16" s="63">
        <v>0</v>
      </c>
      <c r="E16" s="63">
        <v>0</v>
      </c>
      <c r="F16" s="63">
        <v>0</v>
      </c>
      <c r="G16" s="63">
        <v>0</v>
      </c>
      <c r="H16" s="63">
        <v>0</v>
      </c>
      <c r="I16" s="63">
        <v>0</v>
      </c>
      <c r="J16" s="63">
        <v>0</v>
      </c>
      <c r="K16" s="63">
        <v>0</v>
      </c>
      <c r="L16" s="63">
        <v>0</v>
      </c>
      <c r="M16" s="63">
        <f t="shared" si="1"/>
        <v>3.9</v>
      </c>
    </row>
    <row r="17" spans="1:13" x14ac:dyDescent="0.35">
      <c r="A17" s="3" t="s">
        <v>10</v>
      </c>
      <c r="B17" s="63">
        <f>SUM(B18:B20)</f>
        <v>0</v>
      </c>
      <c r="C17" s="63">
        <f t="shared" ref="C17:L17" si="4">SUM(C18:C20)</f>
        <v>0</v>
      </c>
      <c r="D17" s="63">
        <f t="shared" si="4"/>
        <v>0</v>
      </c>
      <c r="E17" s="63">
        <f t="shared" si="4"/>
        <v>0</v>
      </c>
      <c r="F17" s="63">
        <f t="shared" si="4"/>
        <v>0</v>
      </c>
      <c r="G17" s="63">
        <f t="shared" si="4"/>
        <v>0</v>
      </c>
      <c r="H17" s="63">
        <f t="shared" si="4"/>
        <v>0</v>
      </c>
      <c r="I17" s="63">
        <f t="shared" si="4"/>
        <v>0</v>
      </c>
      <c r="J17" s="63">
        <f t="shared" si="4"/>
        <v>0</v>
      </c>
      <c r="K17" s="63">
        <f t="shared" si="4"/>
        <v>0</v>
      </c>
      <c r="L17" s="63">
        <f t="shared" si="4"/>
        <v>0</v>
      </c>
      <c r="M17" s="63">
        <f t="shared" si="1"/>
        <v>0</v>
      </c>
    </row>
    <row r="18" spans="1:13" x14ac:dyDescent="0.35">
      <c r="A18" s="5" t="s">
        <v>5</v>
      </c>
      <c r="B18" s="63">
        <v>0</v>
      </c>
      <c r="C18" s="63">
        <v>0</v>
      </c>
      <c r="D18" s="63">
        <v>0</v>
      </c>
      <c r="E18" s="63">
        <v>0</v>
      </c>
      <c r="F18" s="63">
        <v>0</v>
      </c>
      <c r="G18" s="63">
        <v>0</v>
      </c>
      <c r="H18" s="63">
        <v>0</v>
      </c>
      <c r="I18" s="63">
        <v>0</v>
      </c>
      <c r="J18" s="63">
        <v>0</v>
      </c>
      <c r="K18" s="63">
        <v>0</v>
      </c>
      <c r="L18" s="63">
        <v>0</v>
      </c>
      <c r="M18" s="63">
        <f t="shared" si="1"/>
        <v>0</v>
      </c>
    </row>
    <row r="19" spans="1:13" x14ac:dyDescent="0.35">
      <c r="A19" s="5" t="s">
        <v>6</v>
      </c>
      <c r="B19" s="63">
        <v>0</v>
      </c>
      <c r="C19" s="63">
        <v>0</v>
      </c>
      <c r="D19" s="63">
        <v>0</v>
      </c>
      <c r="E19" s="63">
        <v>0</v>
      </c>
      <c r="F19" s="63">
        <v>0</v>
      </c>
      <c r="G19" s="63">
        <v>0</v>
      </c>
      <c r="H19" s="63">
        <v>0</v>
      </c>
      <c r="I19" s="63">
        <v>0</v>
      </c>
      <c r="J19" s="63">
        <v>0</v>
      </c>
      <c r="K19" s="63">
        <v>0</v>
      </c>
      <c r="L19" s="63">
        <v>0</v>
      </c>
      <c r="M19" s="63">
        <f t="shared" si="1"/>
        <v>0</v>
      </c>
    </row>
    <row r="20" spans="1:13" x14ac:dyDescent="0.35">
      <c r="A20" s="5" t="s">
        <v>7</v>
      </c>
      <c r="B20" s="63">
        <v>0</v>
      </c>
      <c r="C20" s="63">
        <v>0</v>
      </c>
      <c r="D20" s="63">
        <v>0</v>
      </c>
      <c r="E20" s="63">
        <v>0</v>
      </c>
      <c r="F20" s="63">
        <v>0</v>
      </c>
      <c r="G20" s="63">
        <v>0</v>
      </c>
      <c r="H20" s="63">
        <v>0</v>
      </c>
      <c r="I20" s="63">
        <v>0</v>
      </c>
      <c r="J20" s="63">
        <v>0</v>
      </c>
      <c r="K20" s="63">
        <v>0</v>
      </c>
      <c r="L20" s="63">
        <v>0</v>
      </c>
      <c r="M20" s="63">
        <f t="shared" si="1"/>
        <v>0</v>
      </c>
    </row>
    <row r="21" spans="1:13" x14ac:dyDescent="0.35">
      <c r="A21" s="5" t="s">
        <v>12</v>
      </c>
      <c r="B21" s="290" t="s">
        <v>115</v>
      </c>
      <c r="C21" s="290"/>
      <c r="D21" s="290"/>
      <c r="E21" s="290"/>
      <c r="F21" s="290"/>
      <c r="G21" s="290"/>
      <c r="H21" s="290"/>
      <c r="I21" s="290"/>
      <c r="J21" s="290"/>
      <c r="K21" s="290"/>
      <c r="L21" s="290"/>
      <c r="M21" s="290"/>
    </row>
    <row r="22" spans="1:13" ht="156.75" customHeight="1" x14ac:dyDescent="0.35">
      <c r="A22" s="5" t="s">
        <v>13</v>
      </c>
      <c r="B22" s="290" t="s">
        <v>116</v>
      </c>
      <c r="C22" s="290"/>
      <c r="D22" s="290"/>
      <c r="E22" s="290"/>
      <c r="F22" s="290"/>
      <c r="G22" s="290"/>
      <c r="H22" s="290"/>
      <c r="I22" s="290"/>
      <c r="J22" s="290"/>
      <c r="K22" s="290"/>
      <c r="L22" s="290"/>
      <c r="M22" s="290"/>
    </row>
    <row r="25" spans="1:13" x14ac:dyDescent="0.35">
      <c r="A25" s="289" t="s">
        <v>14</v>
      </c>
      <c r="B25" s="289"/>
      <c r="C25" s="289"/>
      <c r="D25" s="289"/>
      <c r="E25" s="289"/>
      <c r="F25" s="289"/>
      <c r="G25" s="289"/>
      <c r="H25" s="289"/>
      <c r="I25" s="289"/>
      <c r="J25" s="289"/>
    </row>
    <row r="26" spans="1:13" x14ac:dyDescent="0.35">
      <c r="A26" s="291" t="s">
        <v>15</v>
      </c>
      <c r="B26" s="291"/>
      <c r="C26" s="291"/>
      <c r="D26" s="291"/>
      <c r="E26" s="291"/>
      <c r="F26" s="291"/>
      <c r="G26" s="291"/>
      <c r="H26" s="291"/>
      <c r="I26" s="291"/>
      <c r="J26" s="291"/>
    </row>
    <row r="27" spans="1:13" x14ac:dyDescent="0.35">
      <c r="A27" s="290" t="s">
        <v>16</v>
      </c>
      <c r="B27" s="290"/>
      <c r="C27" s="6">
        <v>0</v>
      </c>
      <c r="D27" s="5">
        <v>1</v>
      </c>
      <c r="E27" s="5">
        <v>2</v>
      </c>
      <c r="F27" s="5">
        <v>3</v>
      </c>
      <c r="G27" s="5">
        <v>5</v>
      </c>
      <c r="H27" s="5">
        <v>10</v>
      </c>
      <c r="I27" s="292" t="s">
        <v>3</v>
      </c>
      <c r="J27" s="292"/>
    </row>
    <row r="28" spans="1:13" ht="29" x14ac:dyDescent="0.35">
      <c r="A28" s="30" t="s">
        <v>17</v>
      </c>
      <c r="B28" s="5" t="s">
        <v>20</v>
      </c>
      <c r="C28" s="30"/>
      <c r="D28" s="30"/>
      <c r="E28" s="30"/>
      <c r="F28" s="30"/>
      <c r="G28" s="30"/>
      <c r="H28" s="30"/>
      <c r="I28" s="290"/>
      <c r="J28" s="290"/>
    </row>
    <row r="29" spans="1:13" ht="43.5" x14ac:dyDescent="0.35">
      <c r="A29" s="30" t="s">
        <v>18</v>
      </c>
      <c r="B29" s="5" t="s">
        <v>21</v>
      </c>
      <c r="C29" s="30"/>
      <c r="D29" s="30"/>
      <c r="E29" s="30"/>
      <c r="F29" s="30"/>
      <c r="G29" s="30"/>
      <c r="H29" s="30"/>
      <c r="I29" s="294"/>
      <c r="J29" s="296"/>
    </row>
    <row r="30" spans="1:13" ht="43.5" x14ac:dyDescent="0.35">
      <c r="A30" s="30" t="s">
        <v>19</v>
      </c>
      <c r="B30" s="7" t="s">
        <v>22</v>
      </c>
      <c r="C30" s="30"/>
      <c r="D30" s="30"/>
      <c r="E30" s="30"/>
      <c r="F30" s="30"/>
      <c r="G30" s="30"/>
      <c r="H30" s="30"/>
      <c r="I30" s="290"/>
      <c r="J30" s="290"/>
    </row>
    <row r="31" spans="1:13" x14ac:dyDescent="0.35">
      <c r="A31" s="8"/>
      <c r="B31" s="5" t="s">
        <v>23</v>
      </c>
      <c r="C31" s="30"/>
      <c r="D31" s="30"/>
      <c r="E31" s="30"/>
      <c r="F31" s="30"/>
      <c r="G31" s="30"/>
      <c r="H31" s="30"/>
      <c r="I31" s="290"/>
      <c r="J31" s="290"/>
    </row>
    <row r="32" spans="1:13" ht="29" x14ac:dyDescent="0.35">
      <c r="A32" s="290" t="s">
        <v>24</v>
      </c>
      <c r="B32" s="5" t="s">
        <v>20</v>
      </c>
      <c r="C32" s="290"/>
      <c r="D32" s="290"/>
      <c r="E32" s="290"/>
      <c r="F32" s="290"/>
      <c r="G32" s="290"/>
      <c r="H32" s="290"/>
      <c r="I32" s="290"/>
      <c r="J32" s="290"/>
    </row>
    <row r="33" spans="1:10" ht="43.5" x14ac:dyDescent="0.35">
      <c r="A33" s="290"/>
      <c r="B33" s="5" t="s">
        <v>21</v>
      </c>
      <c r="C33" s="290"/>
      <c r="D33" s="290"/>
      <c r="E33" s="290"/>
      <c r="F33" s="290"/>
      <c r="G33" s="290"/>
      <c r="H33" s="290"/>
      <c r="I33" s="290"/>
      <c r="J33" s="290"/>
    </row>
    <row r="34" spans="1:10" ht="43.5" x14ac:dyDescent="0.35">
      <c r="A34" s="290"/>
      <c r="B34" s="7" t="s">
        <v>25</v>
      </c>
      <c r="C34" s="290"/>
      <c r="D34" s="290"/>
      <c r="E34" s="290"/>
      <c r="F34" s="290"/>
      <c r="G34" s="290"/>
      <c r="H34" s="290"/>
      <c r="I34" s="290"/>
      <c r="J34" s="290"/>
    </row>
    <row r="35" spans="1:10" x14ac:dyDescent="0.35">
      <c r="A35" s="290"/>
      <c r="B35" s="5" t="s">
        <v>23</v>
      </c>
      <c r="C35" s="30"/>
      <c r="D35" s="30"/>
      <c r="E35" s="30"/>
      <c r="F35" s="30"/>
      <c r="G35" s="30"/>
      <c r="H35" s="30"/>
      <c r="I35" s="290"/>
      <c r="J35" s="290"/>
    </row>
    <row r="36" spans="1:10" ht="43.5" x14ac:dyDescent="0.35">
      <c r="A36" s="290" t="s">
        <v>26</v>
      </c>
      <c r="B36" s="5" t="s">
        <v>22</v>
      </c>
      <c r="C36" s="294"/>
      <c r="D36" s="295"/>
      <c r="E36" s="295"/>
      <c r="F36" s="295"/>
      <c r="G36" s="295"/>
      <c r="H36" s="295"/>
      <c r="I36" s="295"/>
      <c r="J36" s="296"/>
    </row>
    <row r="37" spans="1:10" x14ac:dyDescent="0.35">
      <c r="A37" s="290"/>
      <c r="B37" s="5" t="s">
        <v>23</v>
      </c>
      <c r="C37" s="30"/>
      <c r="D37" s="30"/>
      <c r="E37" s="30"/>
      <c r="F37" s="30"/>
      <c r="G37" s="30"/>
      <c r="H37" s="30"/>
      <c r="I37" s="290"/>
      <c r="J37" s="290"/>
    </row>
    <row r="38" spans="1:10" ht="43.5" x14ac:dyDescent="0.35">
      <c r="A38" s="30" t="s">
        <v>13</v>
      </c>
      <c r="B38" s="294"/>
      <c r="C38" s="295"/>
      <c r="D38" s="295"/>
      <c r="E38" s="295"/>
      <c r="F38" s="295"/>
      <c r="G38" s="295"/>
      <c r="H38" s="295"/>
      <c r="I38" s="295"/>
      <c r="J38" s="296"/>
    </row>
  </sheetData>
  <mergeCells count="22">
    <mergeCell ref="A36:A37"/>
    <mergeCell ref="C36:J36"/>
    <mergeCell ref="I37:J37"/>
    <mergeCell ref="B38:J38"/>
    <mergeCell ref="I31:J31"/>
    <mergeCell ref="A32:A35"/>
    <mergeCell ref="C32:J32"/>
    <mergeCell ref="C33:J33"/>
    <mergeCell ref="C34:J34"/>
    <mergeCell ref="I35:J35"/>
    <mergeCell ref="I30:J30"/>
    <mergeCell ref="A1:M1"/>
    <mergeCell ref="A2:A3"/>
    <mergeCell ref="B2:M2"/>
    <mergeCell ref="B21:M21"/>
    <mergeCell ref="B22:M22"/>
    <mergeCell ref="A25:J25"/>
    <mergeCell ref="A26:J26"/>
    <mergeCell ref="A27:B27"/>
    <mergeCell ref="I27:J27"/>
    <mergeCell ref="I28:J28"/>
    <mergeCell ref="I29:J29"/>
  </mergeCells>
  <pageMargins left="0.7" right="0.7" top="0.75" bottom="0.75" header="0.3" footer="0.3"/>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8"/>
  <sheetViews>
    <sheetView workbookViewId="0">
      <selection activeCell="B22" sqref="B22:M22"/>
    </sheetView>
  </sheetViews>
  <sheetFormatPr defaultRowHeight="14.5" x14ac:dyDescent="0.35"/>
  <cols>
    <col min="1" max="1" width="25.7265625" customWidth="1"/>
    <col min="2" max="3" width="9.1796875" customWidth="1"/>
    <col min="13" max="13" width="19.7265625" customWidth="1"/>
    <col min="15" max="15" width="26.81640625" customWidth="1"/>
  </cols>
  <sheetData>
    <row r="1" spans="1:24" x14ac:dyDescent="0.35">
      <c r="A1" s="289" t="s">
        <v>0</v>
      </c>
      <c r="B1" s="289"/>
      <c r="C1" s="289"/>
      <c r="D1" s="289"/>
      <c r="E1" s="289"/>
      <c r="F1" s="289"/>
      <c r="G1" s="289"/>
      <c r="H1" s="289"/>
      <c r="I1" s="289"/>
      <c r="J1" s="289"/>
      <c r="K1" s="289"/>
      <c r="L1" s="289"/>
      <c r="M1" s="289"/>
    </row>
    <row r="2" spans="1:24" x14ac:dyDescent="0.35">
      <c r="A2" s="290" t="s">
        <v>1</v>
      </c>
      <c r="B2" s="291" t="s">
        <v>2</v>
      </c>
      <c r="C2" s="291"/>
      <c r="D2" s="291"/>
      <c r="E2" s="291"/>
      <c r="F2" s="291"/>
      <c r="G2" s="291"/>
      <c r="H2" s="291"/>
      <c r="I2" s="291"/>
      <c r="J2" s="291"/>
      <c r="K2" s="291"/>
      <c r="L2" s="291"/>
      <c r="M2" s="291"/>
    </row>
    <row r="3" spans="1:24" x14ac:dyDescent="0.35">
      <c r="A3" s="290"/>
      <c r="B3" s="1">
        <v>0</v>
      </c>
      <c r="C3" s="1">
        <v>1</v>
      </c>
      <c r="D3" s="1">
        <v>2</v>
      </c>
      <c r="E3" s="1">
        <v>3</v>
      </c>
      <c r="F3" s="1">
        <v>4</v>
      </c>
      <c r="G3" s="1">
        <v>5</v>
      </c>
      <c r="H3" s="1">
        <v>6</v>
      </c>
      <c r="I3" s="1">
        <v>7</v>
      </c>
      <c r="J3" s="1">
        <v>8</v>
      </c>
      <c r="K3" s="1">
        <v>9</v>
      </c>
      <c r="L3" s="1">
        <v>10</v>
      </c>
      <c r="M3" s="2" t="s">
        <v>3</v>
      </c>
    </row>
    <row r="4" spans="1:24" x14ac:dyDescent="0.35">
      <c r="A4" s="3" t="s">
        <v>4</v>
      </c>
      <c r="B4" s="90">
        <f>SUM(B5:B7)</f>
        <v>0</v>
      </c>
      <c r="C4" s="90">
        <f t="shared" ref="C4:L4" si="0">SUM(C5:C7)</f>
        <v>0</v>
      </c>
      <c r="D4" s="90">
        <f t="shared" si="0"/>
        <v>0</v>
      </c>
      <c r="E4" s="90">
        <f t="shared" si="0"/>
        <v>0</v>
      </c>
      <c r="F4" s="90">
        <f t="shared" si="0"/>
        <v>0</v>
      </c>
      <c r="G4" s="90">
        <f t="shared" si="0"/>
        <v>0</v>
      </c>
      <c r="H4" s="90">
        <f t="shared" si="0"/>
        <v>0</v>
      </c>
      <c r="I4" s="90">
        <f t="shared" si="0"/>
        <v>0</v>
      </c>
      <c r="J4" s="90">
        <f t="shared" si="0"/>
        <v>0</v>
      </c>
      <c r="K4" s="90">
        <f t="shared" si="0"/>
        <v>0</v>
      </c>
      <c r="L4" s="90">
        <f t="shared" si="0"/>
        <v>0</v>
      </c>
      <c r="M4" s="90">
        <f>SUM(B4:L4)</f>
        <v>0</v>
      </c>
    </row>
    <row r="5" spans="1:24" x14ac:dyDescent="0.35">
      <c r="A5" s="5" t="s">
        <v>5</v>
      </c>
      <c r="B5" s="90">
        <v>0</v>
      </c>
      <c r="C5" s="90">
        <v>0</v>
      </c>
      <c r="D5" s="90">
        <v>0</v>
      </c>
      <c r="E5" s="90">
        <v>0</v>
      </c>
      <c r="F5" s="90">
        <v>0</v>
      </c>
      <c r="G5" s="90">
        <v>0</v>
      </c>
      <c r="H5" s="90">
        <v>0</v>
      </c>
      <c r="I5" s="90">
        <v>0</v>
      </c>
      <c r="J5" s="90">
        <v>0</v>
      </c>
      <c r="K5" s="90">
        <v>0</v>
      </c>
      <c r="L5" s="90">
        <v>0</v>
      </c>
      <c r="M5" s="90">
        <f t="shared" ref="M5:M20" si="1">SUM(B5:L5)</f>
        <v>0</v>
      </c>
    </row>
    <row r="6" spans="1:24" x14ac:dyDescent="0.35">
      <c r="A6" s="5" t="s">
        <v>6</v>
      </c>
      <c r="B6" s="90">
        <v>0</v>
      </c>
      <c r="C6" s="90">
        <v>0</v>
      </c>
      <c r="D6" s="90">
        <v>0</v>
      </c>
      <c r="E6" s="90">
        <v>0</v>
      </c>
      <c r="F6" s="90">
        <v>0</v>
      </c>
      <c r="G6" s="90">
        <v>0</v>
      </c>
      <c r="H6" s="90">
        <v>0</v>
      </c>
      <c r="I6" s="90">
        <v>0</v>
      </c>
      <c r="J6" s="90">
        <v>0</v>
      </c>
      <c r="K6" s="90">
        <v>0</v>
      </c>
      <c r="L6" s="90">
        <v>0</v>
      </c>
      <c r="M6" s="90">
        <f t="shared" si="1"/>
        <v>0</v>
      </c>
    </row>
    <row r="7" spans="1:24" ht="29" x14ac:dyDescent="0.35">
      <c r="A7" s="5" t="s">
        <v>7</v>
      </c>
      <c r="B7" s="90">
        <v>0</v>
      </c>
      <c r="C7" s="90">
        <v>0</v>
      </c>
      <c r="D7" s="90">
        <v>0</v>
      </c>
      <c r="E7" s="90">
        <v>0</v>
      </c>
      <c r="F7" s="90">
        <v>0</v>
      </c>
      <c r="G7" s="90">
        <v>0</v>
      </c>
      <c r="H7" s="90">
        <v>0</v>
      </c>
      <c r="I7" s="90">
        <v>0</v>
      </c>
      <c r="J7" s="90">
        <v>0</v>
      </c>
      <c r="K7" s="90">
        <v>0</v>
      </c>
      <c r="L7" s="90">
        <v>0</v>
      </c>
      <c r="M7" s="90">
        <f t="shared" si="1"/>
        <v>0</v>
      </c>
    </row>
    <row r="8" spans="1:24" ht="15" thickBot="1" x14ac:dyDescent="0.4">
      <c r="A8" s="3" t="s">
        <v>8</v>
      </c>
      <c r="B8" s="90">
        <f>SUM(B9:B11)</f>
        <v>2.2999999999999998</v>
      </c>
      <c r="C8" s="90">
        <f t="shared" ref="C8:L8" si="2">SUM(C9:C11)</f>
        <v>3.2</v>
      </c>
      <c r="D8" s="90">
        <f t="shared" si="2"/>
        <v>3.2</v>
      </c>
      <c r="E8" s="90">
        <f t="shared" si="2"/>
        <v>1.9</v>
      </c>
      <c r="F8" s="90">
        <f t="shared" si="2"/>
        <v>0.5</v>
      </c>
      <c r="G8" s="90">
        <f t="shared" si="2"/>
        <v>0.60000000000000009</v>
      </c>
      <c r="H8" s="90">
        <f t="shared" si="2"/>
        <v>0</v>
      </c>
      <c r="I8" s="90">
        <f t="shared" si="2"/>
        <v>0</v>
      </c>
      <c r="J8" s="90">
        <f t="shared" si="2"/>
        <v>0</v>
      </c>
      <c r="K8" s="90">
        <f t="shared" si="2"/>
        <v>0</v>
      </c>
      <c r="L8" s="90">
        <f t="shared" si="2"/>
        <v>0</v>
      </c>
      <c r="M8" s="90">
        <f t="shared" si="1"/>
        <v>11.7</v>
      </c>
      <c r="P8" s="23"/>
      <c r="X8">
        <f t="shared" ref="X8" si="3">SUM(X9:X14)</f>
        <v>0.60000000000000009</v>
      </c>
    </row>
    <row r="9" spans="1:24" ht="15" thickBot="1" x14ac:dyDescent="0.4">
      <c r="A9" s="5" t="s">
        <v>5</v>
      </c>
      <c r="B9" s="90">
        <v>0.6</v>
      </c>
      <c r="C9" s="90">
        <v>1</v>
      </c>
      <c r="D9" s="90">
        <v>1</v>
      </c>
      <c r="E9" s="90">
        <v>0.4</v>
      </c>
      <c r="F9" s="90">
        <v>0.2</v>
      </c>
      <c r="G9" s="90">
        <v>0.2</v>
      </c>
      <c r="H9" s="90">
        <v>0</v>
      </c>
      <c r="I9" s="90">
        <v>0</v>
      </c>
      <c r="J9" s="90">
        <v>0</v>
      </c>
      <c r="K9" s="90">
        <v>0</v>
      </c>
      <c r="L9" s="90">
        <v>0</v>
      </c>
      <c r="M9" s="90">
        <f t="shared" si="1"/>
        <v>3.4000000000000004</v>
      </c>
      <c r="O9" s="77" t="s">
        <v>270</v>
      </c>
      <c r="P9" s="74">
        <v>1.2</v>
      </c>
      <c r="X9">
        <v>0.2</v>
      </c>
    </row>
    <row r="10" spans="1:24" ht="15" thickBot="1" x14ac:dyDescent="0.4">
      <c r="A10" s="5" t="s">
        <v>6</v>
      </c>
      <c r="B10" s="90">
        <v>0</v>
      </c>
      <c r="C10" s="90">
        <v>0</v>
      </c>
      <c r="D10" s="90">
        <v>0</v>
      </c>
      <c r="E10" s="90">
        <v>0</v>
      </c>
      <c r="F10" s="90">
        <v>0</v>
      </c>
      <c r="G10" s="90">
        <v>0</v>
      </c>
      <c r="H10" s="90">
        <v>0</v>
      </c>
      <c r="I10" s="90">
        <v>0</v>
      </c>
      <c r="J10" s="90">
        <v>0</v>
      </c>
      <c r="K10" s="90">
        <v>0</v>
      </c>
      <c r="L10" s="90">
        <v>0</v>
      </c>
      <c r="M10" s="90">
        <f t="shared" si="1"/>
        <v>0</v>
      </c>
      <c r="O10" s="77" t="s">
        <v>238</v>
      </c>
      <c r="P10" s="74">
        <v>8.3000000000000007</v>
      </c>
      <c r="X10">
        <v>0.4</v>
      </c>
    </row>
    <row r="11" spans="1:24" ht="15" thickBot="1" x14ac:dyDescent="0.4">
      <c r="A11" s="5" t="s">
        <v>238</v>
      </c>
      <c r="B11" s="150">
        <v>1.7</v>
      </c>
      <c r="C11" s="150">
        <v>2.2000000000000002</v>
      </c>
      <c r="D11" s="150">
        <v>2.2000000000000002</v>
      </c>
      <c r="E11" s="150">
        <v>1.5</v>
      </c>
      <c r="F11" s="150">
        <v>0.3</v>
      </c>
      <c r="G11" s="150">
        <v>0.4</v>
      </c>
      <c r="H11" s="90">
        <v>0</v>
      </c>
      <c r="I11" s="90">
        <v>0</v>
      </c>
      <c r="J11" s="90">
        <v>0</v>
      </c>
      <c r="K11" s="90">
        <v>0</v>
      </c>
      <c r="L11" s="90">
        <v>0</v>
      </c>
      <c r="M11" s="90">
        <f t="shared" si="1"/>
        <v>8.3000000000000007</v>
      </c>
      <c r="O11" s="77" t="s">
        <v>271</v>
      </c>
      <c r="P11" s="68">
        <v>2.2000000000000002</v>
      </c>
      <c r="X11">
        <v>0</v>
      </c>
    </row>
    <row r="12" spans="1:24" x14ac:dyDescent="0.35">
      <c r="A12" s="3" t="s">
        <v>11</v>
      </c>
      <c r="B12" s="90">
        <f>SUM(B13:B15)</f>
        <v>-2.2999999999999998</v>
      </c>
      <c r="C12" s="90">
        <v>-3.2</v>
      </c>
      <c r="D12" s="90">
        <v>-3.2</v>
      </c>
      <c r="E12" s="90">
        <v>-1.9</v>
      </c>
      <c r="F12" s="90">
        <v>-0.5</v>
      </c>
      <c r="G12" s="90">
        <v>-0.6</v>
      </c>
      <c r="H12" s="90">
        <v>0</v>
      </c>
      <c r="I12" s="90">
        <v>0</v>
      </c>
      <c r="J12" s="90">
        <v>0</v>
      </c>
      <c r="K12" s="90">
        <v>0</v>
      </c>
      <c r="L12" s="90">
        <v>0</v>
      </c>
      <c r="M12" s="90">
        <f t="shared" si="1"/>
        <v>-11.7</v>
      </c>
      <c r="O12" s="110" t="s">
        <v>254</v>
      </c>
      <c r="P12" s="23">
        <v>11.9</v>
      </c>
      <c r="X12">
        <v>0</v>
      </c>
    </row>
    <row r="13" spans="1:24" x14ac:dyDescent="0.35">
      <c r="A13" s="5" t="s">
        <v>5</v>
      </c>
      <c r="B13" s="90">
        <v>-0.6</v>
      </c>
      <c r="C13" s="90">
        <v>-1</v>
      </c>
      <c r="D13" s="90">
        <v>-1</v>
      </c>
      <c r="E13" s="90">
        <v>-0.4</v>
      </c>
      <c r="F13" s="90">
        <v>-0.2</v>
      </c>
      <c r="G13" s="90">
        <v>-0.2</v>
      </c>
      <c r="H13" s="90">
        <v>0</v>
      </c>
      <c r="I13" s="90">
        <v>0</v>
      </c>
      <c r="J13" s="90">
        <v>0</v>
      </c>
      <c r="K13" s="90">
        <v>0</v>
      </c>
      <c r="L13" s="90">
        <v>0</v>
      </c>
      <c r="M13" s="90">
        <f t="shared" si="1"/>
        <v>-3.4000000000000004</v>
      </c>
      <c r="O13" s="38"/>
      <c r="P13" s="23"/>
      <c r="X13">
        <v>0</v>
      </c>
    </row>
    <row r="14" spans="1:24" x14ac:dyDescent="0.35">
      <c r="A14" s="5" t="s">
        <v>6</v>
      </c>
      <c r="B14" s="90">
        <v>0</v>
      </c>
      <c r="C14" s="90">
        <v>0</v>
      </c>
      <c r="D14" s="90">
        <v>0</v>
      </c>
      <c r="E14" s="90">
        <v>0</v>
      </c>
      <c r="F14" s="90">
        <v>0</v>
      </c>
      <c r="G14" s="90">
        <v>0</v>
      </c>
      <c r="H14" s="90">
        <v>0</v>
      </c>
      <c r="I14" s="90">
        <v>0</v>
      </c>
      <c r="J14" s="90">
        <v>0</v>
      </c>
      <c r="K14" s="90">
        <v>0</v>
      </c>
      <c r="L14" s="90">
        <v>0</v>
      </c>
      <c r="M14" s="90">
        <f t="shared" si="1"/>
        <v>0</v>
      </c>
      <c r="O14" s="38"/>
      <c r="X14">
        <v>0</v>
      </c>
    </row>
    <row r="15" spans="1:24" x14ac:dyDescent="0.35">
      <c r="A15" s="5" t="s">
        <v>238</v>
      </c>
      <c r="B15" s="150">
        <v>-1.7</v>
      </c>
      <c r="C15" s="150">
        <v>-2.2000000000000002</v>
      </c>
      <c r="D15" s="150">
        <v>-2.2000000000000002</v>
      </c>
      <c r="E15" s="150">
        <v>-1.5</v>
      </c>
      <c r="F15" s="150">
        <v>-0.3</v>
      </c>
      <c r="G15" s="150">
        <v>-0.4</v>
      </c>
      <c r="H15" s="90">
        <v>0</v>
      </c>
      <c r="I15" s="90">
        <v>0</v>
      </c>
      <c r="J15" s="90">
        <v>0</v>
      </c>
      <c r="K15" s="90">
        <v>0</v>
      </c>
      <c r="L15" s="90">
        <v>0</v>
      </c>
      <c r="M15" s="90">
        <f t="shared" si="1"/>
        <v>-8.3000000000000007</v>
      </c>
    </row>
    <row r="16" spans="1:24" ht="43.5" x14ac:dyDescent="0.35">
      <c r="A16" s="3" t="s">
        <v>9</v>
      </c>
      <c r="B16" s="107">
        <v>11.9</v>
      </c>
      <c r="C16" s="90">
        <v>0</v>
      </c>
      <c r="D16" s="90">
        <v>0</v>
      </c>
      <c r="E16" s="90">
        <v>0</v>
      </c>
      <c r="F16" s="90">
        <v>0</v>
      </c>
      <c r="G16" s="90">
        <v>0</v>
      </c>
      <c r="H16" s="90">
        <v>0</v>
      </c>
      <c r="I16" s="90">
        <v>0</v>
      </c>
      <c r="J16" s="90">
        <v>0</v>
      </c>
      <c r="K16" s="90">
        <v>0</v>
      </c>
      <c r="L16" s="90">
        <v>0</v>
      </c>
      <c r="M16" s="90">
        <f t="shared" si="1"/>
        <v>11.9</v>
      </c>
    </row>
    <row r="17" spans="1:13" ht="29" x14ac:dyDescent="0.35">
      <c r="A17" s="3" t="s">
        <v>10</v>
      </c>
      <c r="B17" s="90">
        <f>SUM(B18:B20)</f>
        <v>3.7</v>
      </c>
      <c r="C17" s="90">
        <f t="shared" ref="C17:L17" si="4">SUM(C18:C20)</f>
        <v>7.7</v>
      </c>
      <c r="D17" s="90">
        <f t="shared" si="4"/>
        <v>7.9</v>
      </c>
      <c r="E17" s="90">
        <f t="shared" si="4"/>
        <v>8.1</v>
      </c>
      <c r="F17" s="90">
        <f t="shared" si="4"/>
        <v>8.3000000000000007</v>
      </c>
      <c r="G17" s="90">
        <f t="shared" si="4"/>
        <v>8.5</v>
      </c>
      <c r="H17" s="90">
        <f t="shared" si="4"/>
        <v>0</v>
      </c>
      <c r="I17" s="90">
        <f t="shared" si="4"/>
        <v>0</v>
      </c>
      <c r="J17" s="90">
        <f t="shared" si="4"/>
        <v>0</v>
      </c>
      <c r="K17" s="90">
        <f t="shared" si="4"/>
        <v>0</v>
      </c>
      <c r="L17" s="90">
        <f t="shared" si="4"/>
        <v>0</v>
      </c>
      <c r="M17" s="90">
        <f t="shared" si="1"/>
        <v>44.2</v>
      </c>
    </row>
    <row r="18" spans="1:13" x14ac:dyDescent="0.35">
      <c r="A18" s="5" t="s">
        <v>5</v>
      </c>
      <c r="B18" s="90">
        <v>3.7</v>
      </c>
      <c r="C18" s="90">
        <v>7.7</v>
      </c>
      <c r="D18" s="90">
        <v>7.9</v>
      </c>
      <c r="E18" s="90">
        <v>8.1</v>
      </c>
      <c r="F18" s="90">
        <v>8.3000000000000007</v>
      </c>
      <c r="G18" s="90">
        <v>8.5</v>
      </c>
      <c r="H18" s="90">
        <v>0</v>
      </c>
      <c r="I18" s="90">
        <v>0</v>
      </c>
      <c r="J18" s="90">
        <v>0</v>
      </c>
      <c r="K18" s="90">
        <v>0</v>
      </c>
      <c r="L18" s="90">
        <v>0</v>
      </c>
      <c r="M18" s="90">
        <f t="shared" si="1"/>
        <v>44.2</v>
      </c>
    </row>
    <row r="19" spans="1:13" x14ac:dyDescent="0.35">
      <c r="A19" s="5" t="s">
        <v>6</v>
      </c>
      <c r="B19" s="90">
        <v>0</v>
      </c>
      <c r="C19" s="90">
        <v>0</v>
      </c>
      <c r="D19" s="90">
        <v>0</v>
      </c>
      <c r="E19" s="90">
        <v>0</v>
      </c>
      <c r="F19" s="90">
        <v>0</v>
      </c>
      <c r="G19" s="90">
        <v>0</v>
      </c>
      <c r="H19" s="90">
        <v>0</v>
      </c>
      <c r="I19" s="90">
        <v>0</v>
      </c>
      <c r="J19" s="90">
        <v>0</v>
      </c>
      <c r="K19" s="90">
        <v>0</v>
      </c>
      <c r="L19" s="90">
        <v>0</v>
      </c>
      <c r="M19" s="90">
        <f t="shared" si="1"/>
        <v>0</v>
      </c>
    </row>
    <row r="20" spans="1:13" ht="29" x14ac:dyDescent="0.35">
      <c r="A20" s="5" t="s">
        <v>7</v>
      </c>
      <c r="B20" s="90">
        <v>0</v>
      </c>
      <c r="C20" s="90">
        <v>0</v>
      </c>
      <c r="D20" s="90">
        <v>0</v>
      </c>
      <c r="E20" s="90">
        <v>0</v>
      </c>
      <c r="F20" s="90">
        <v>0</v>
      </c>
      <c r="G20" s="90">
        <v>0</v>
      </c>
      <c r="H20" s="90">
        <v>0</v>
      </c>
      <c r="I20" s="90">
        <v>0</v>
      </c>
      <c r="J20" s="90">
        <v>0</v>
      </c>
      <c r="K20" s="90">
        <v>0</v>
      </c>
      <c r="L20" s="90">
        <v>0</v>
      </c>
      <c r="M20" s="90">
        <f t="shared" si="1"/>
        <v>0</v>
      </c>
    </row>
    <row r="21" spans="1:13" x14ac:dyDescent="0.35">
      <c r="A21" s="5" t="s">
        <v>12</v>
      </c>
      <c r="B21" s="290" t="s">
        <v>295</v>
      </c>
      <c r="C21" s="290"/>
      <c r="D21" s="290"/>
      <c r="E21" s="290"/>
      <c r="F21" s="290"/>
      <c r="G21" s="290"/>
      <c r="H21" s="290"/>
      <c r="I21" s="290"/>
      <c r="J21" s="290"/>
      <c r="K21" s="290"/>
      <c r="L21" s="290"/>
      <c r="M21" s="290"/>
    </row>
    <row r="22" spans="1:13" ht="43.5" x14ac:dyDescent="0.35">
      <c r="A22" s="5" t="s">
        <v>13</v>
      </c>
      <c r="B22" s="290" t="s">
        <v>110</v>
      </c>
      <c r="C22" s="290"/>
      <c r="D22" s="290"/>
      <c r="E22" s="290"/>
      <c r="F22" s="290"/>
      <c r="G22" s="290"/>
      <c r="H22" s="290"/>
      <c r="I22" s="290"/>
      <c r="J22" s="290"/>
      <c r="K22" s="290"/>
      <c r="L22" s="290"/>
      <c r="M22" s="290"/>
    </row>
    <row r="25" spans="1:13" x14ac:dyDescent="0.35">
      <c r="A25" s="289" t="s">
        <v>14</v>
      </c>
      <c r="B25" s="289"/>
      <c r="C25" s="289"/>
      <c r="D25" s="289"/>
      <c r="E25" s="289"/>
      <c r="F25" s="289"/>
      <c r="G25" s="289"/>
      <c r="H25" s="289"/>
      <c r="I25" s="289"/>
      <c r="J25" s="289"/>
    </row>
    <row r="26" spans="1:13" x14ac:dyDescent="0.35">
      <c r="A26" s="291" t="s">
        <v>15</v>
      </c>
      <c r="B26" s="291"/>
      <c r="C26" s="291"/>
      <c r="D26" s="291"/>
      <c r="E26" s="291"/>
      <c r="F26" s="291"/>
      <c r="G26" s="291"/>
      <c r="H26" s="291"/>
      <c r="I26" s="291"/>
      <c r="J26" s="291"/>
    </row>
    <row r="27" spans="1:13" x14ac:dyDescent="0.35">
      <c r="A27" s="290" t="s">
        <v>16</v>
      </c>
      <c r="B27" s="290"/>
      <c r="C27" s="6">
        <v>0</v>
      </c>
      <c r="D27" s="5">
        <v>1</v>
      </c>
      <c r="E27" s="5">
        <v>2</v>
      </c>
      <c r="F27" s="5">
        <v>3</v>
      </c>
      <c r="G27" s="5">
        <v>5</v>
      </c>
      <c r="H27" s="5">
        <v>10</v>
      </c>
      <c r="I27" s="292" t="s">
        <v>3</v>
      </c>
      <c r="J27" s="292"/>
    </row>
    <row r="28" spans="1:13" ht="43.5" x14ac:dyDescent="0.35">
      <c r="A28" s="91" t="s">
        <v>17</v>
      </c>
      <c r="B28" s="5" t="s">
        <v>20</v>
      </c>
      <c r="C28" s="92">
        <v>2.7</v>
      </c>
      <c r="D28" s="92">
        <v>5.6</v>
      </c>
      <c r="E28" s="92">
        <v>5.7</v>
      </c>
      <c r="F28" s="92">
        <v>5.8</v>
      </c>
      <c r="G28" s="92">
        <v>5.9</v>
      </c>
      <c r="H28" s="92"/>
      <c r="I28" s="291">
        <v>25.7</v>
      </c>
      <c r="J28" s="291"/>
    </row>
    <row r="29" spans="1:13" ht="87" x14ac:dyDescent="0.35">
      <c r="A29" s="91" t="s">
        <v>18</v>
      </c>
      <c r="B29" s="5" t="s">
        <v>21</v>
      </c>
      <c r="C29" s="92"/>
      <c r="D29" s="92"/>
      <c r="E29" s="92"/>
      <c r="F29" s="92"/>
      <c r="G29" s="92"/>
      <c r="H29" s="92"/>
      <c r="I29" s="291"/>
      <c r="J29" s="291"/>
    </row>
    <row r="30" spans="1:13" ht="87" x14ac:dyDescent="0.35">
      <c r="A30" s="91" t="s">
        <v>19</v>
      </c>
      <c r="B30" s="7" t="s">
        <v>22</v>
      </c>
      <c r="C30" s="92"/>
      <c r="D30" s="92"/>
      <c r="E30" s="92"/>
      <c r="F30" s="92"/>
      <c r="G30" s="92"/>
      <c r="H30" s="92"/>
      <c r="I30" s="291"/>
      <c r="J30" s="291"/>
    </row>
    <row r="31" spans="1:13" ht="29" x14ac:dyDescent="0.35">
      <c r="A31" s="8"/>
      <c r="B31" s="5" t="s">
        <v>23</v>
      </c>
      <c r="C31" s="91"/>
      <c r="D31" s="91"/>
      <c r="E31" s="91"/>
      <c r="F31" s="91"/>
      <c r="G31" s="91"/>
      <c r="H31" s="91"/>
      <c r="I31" s="290"/>
      <c r="J31" s="290"/>
    </row>
    <row r="32" spans="1:13" ht="43.5" x14ac:dyDescent="0.35">
      <c r="A32" s="290" t="s">
        <v>24</v>
      </c>
      <c r="B32" s="5" t="s">
        <v>20</v>
      </c>
      <c r="C32" s="300" t="s">
        <v>218</v>
      </c>
      <c r="D32" s="301"/>
      <c r="E32" s="301"/>
      <c r="F32" s="301"/>
      <c r="G32" s="301"/>
      <c r="H32" s="301"/>
      <c r="I32" s="301"/>
      <c r="J32" s="302"/>
    </row>
    <row r="33" spans="1:10" ht="87" x14ac:dyDescent="0.35">
      <c r="A33" s="290"/>
      <c r="B33" s="5" t="s">
        <v>21</v>
      </c>
      <c r="C33" s="395"/>
      <c r="D33" s="396"/>
      <c r="E33" s="396"/>
      <c r="F33" s="396"/>
      <c r="G33" s="396"/>
      <c r="H33" s="396"/>
      <c r="I33" s="396"/>
      <c r="J33" s="397"/>
    </row>
    <row r="34" spans="1:10" ht="87" x14ac:dyDescent="0.35">
      <c r="A34" s="290"/>
      <c r="B34" s="7" t="s">
        <v>25</v>
      </c>
      <c r="C34" s="303"/>
      <c r="D34" s="304"/>
      <c r="E34" s="304"/>
      <c r="F34" s="304"/>
      <c r="G34" s="304"/>
      <c r="H34" s="304"/>
      <c r="I34" s="304"/>
      <c r="J34" s="305"/>
    </row>
    <row r="35" spans="1:10" ht="29" x14ac:dyDescent="0.35">
      <c r="A35" s="290"/>
      <c r="B35" s="5" t="s">
        <v>23</v>
      </c>
      <c r="C35" s="91"/>
      <c r="D35" s="91"/>
      <c r="E35" s="91"/>
      <c r="F35" s="91"/>
      <c r="G35" s="91"/>
      <c r="H35" s="91"/>
      <c r="I35" s="290"/>
      <c r="J35" s="290"/>
    </row>
    <row r="36" spans="1:10" ht="87" x14ac:dyDescent="0.35">
      <c r="A36" s="290" t="s">
        <v>26</v>
      </c>
      <c r="B36" s="5" t="s">
        <v>22</v>
      </c>
      <c r="C36" s="294"/>
      <c r="D36" s="295"/>
      <c r="E36" s="295"/>
      <c r="F36" s="295"/>
      <c r="G36" s="295"/>
      <c r="H36" s="295"/>
      <c r="I36" s="295"/>
      <c r="J36" s="296"/>
    </row>
    <row r="37" spans="1:10" ht="29" x14ac:dyDescent="0.35">
      <c r="A37" s="290"/>
      <c r="B37" s="5" t="s">
        <v>23</v>
      </c>
      <c r="C37" s="91"/>
      <c r="D37" s="91"/>
      <c r="E37" s="91"/>
      <c r="F37" s="91"/>
      <c r="G37" s="91"/>
      <c r="H37" s="91"/>
      <c r="I37" s="290"/>
      <c r="J37" s="290"/>
    </row>
    <row r="38" spans="1:10" ht="43.5" x14ac:dyDescent="0.35">
      <c r="A38" s="91" t="s">
        <v>13</v>
      </c>
      <c r="B38" s="294"/>
      <c r="C38" s="295"/>
      <c r="D38" s="295"/>
      <c r="E38" s="295"/>
      <c r="F38" s="295"/>
      <c r="G38" s="295"/>
      <c r="H38" s="295"/>
      <c r="I38" s="295"/>
      <c r="J38" s="296"/>
    </row>
  </sheetData>
  <mergeCells count="20">
    <mergeCell ref="B38:J38"/>
    <mergeCell ref="I31:J31"/>
    <mergeCell ref="A32:A35"/>
    <mergeCell ref="C32:J34"/>
    <mergeCell ref="I35:J35"/>
    <mergeCell ref="A36:A37"/>
    <mergeCell ref="C36:J36"/>
    <mergeCell ref="I37:J37"/>
    <mergeCell ref="I30:J30"/>
    <mergeCell ref="A1:M1"/>
    <mergeCell ref="A2:A3"/>
    <mergeCell ref="B2:M2"/>
    <mergeCell ref="B21:M21"/>
    <mergeCell ref="B22:M22"/>
    <mergeCell ref="A25:J25"/>
    <mergeCell ref="A26:J26"/>
    <mergeCell ref="A27:B27"/>
    <mergeCell ref="I27:J27"/>
    <mergeCell ref="I28:J28"/>
    <mergeCell ref="I29:J29"/>
  </mergeCells>
  <pageMargins left="0.7" right="0.7" top="0.75" bottom="0.75" header="0.3" footer="0.3"/>
  <pageSetup paperSize="9" orientation="portrait"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workbookViewId="0">
      <selection activeCell="B22" sqref="B22:M22"/>
    </sheetView>
  </sheetViews>
  <sheetFormatPr defaultRowHeight="14.5" x14ac:dyDescent="0.35"/>
  <cols>
    <col min="1" max="1" width="25.7265625" customWidth="1"/>
    <col min="2" max="2" width="9.1796875" customWidth="1"/>
    <col min="3" max="3" width="16.453125" customWidth="1"/>
    <col min="4" max="12" width="11.81640625" bestFit="1" customWidth="1"/>
    <col min="13" max="13" width="19.7265625" customWidth="1"/>
    <col min="14" max="14" width="27.81640625" customWidth="1"/>
  </cols>
  <sheetData>
    <row r="1" spans="1:16" x14ac:dyDescent="0.35">
      <c r="A1" s="289" t="s">
        <v>0</v>
      </c>
      <c r="B1" s="289"/>
      <c r="C1" s="289"/>
      <c r="D1" s="289"/>
      <c r="E1" s="289"/>
      <c r="F1" s="289"/>
      <c r="G1" s="289"/>
      <c r="H1" s="289"/>
      <c r="I1" s="289"/>
      <c r="J1" s="289"/>
      <c r="K1" s="289"/>
      <c r="L1" s="289"/>
      <c r="M1" s="289"/>
    </row>
    <row r="2" spans="1:16" x14ac:dyDescent="0.35">
      <c r="A2" s="290" t="s">
        <v>1</v>
      </c>
      <c r="B2" s="291" t="s">
        <v>2</v>
      </c>
      <c r="C2" s="291"/>
      <c r="D2" s="291"/>
      <c r="E2" s="291"/>
      <c r="F2" s="291"/>
      <c r="G2" s="291"/>
      <c r="H2" s="291"/>
      <c r="I2" s="291"/>
      <c r="J2" s="291"/>
      <c r="K2" s="291"/>
      <c r="L2" s="291"/>
      <c r="M2" s="291"/>
    </row>
    <row r="3" spans="1:16" x14ac:dyDescent="0.35">
      <c r="A3" s="290"/>
      <c r="B3" s="1">
        <v>0</v>
      </c>
      <c r="C3" s="1">
        <v>1</v>
      </c>
      <c r="D3" s="1">
        <v>2</v>
      </c>
      <c r="E3" s="1">
        <v>3</v>
      </c>
      <c r="F3" s="1">
        <v>4</v>
      </c>
      <c r="G3" s="1">
        <v>5</v>
      </c>
      <c r="H3" s="1">
        <v>6</v>
      </c>
      <c r="I3" s="1">
        <v>7</v>
      </c>
      <c r="J3" s="1">
        <v>8</v>
      </c>
      <c r="K3" s="1">
        <v>9</v>
      </c>
      <c r="L3" s="1">
        <v>10</v>
      </c>
      <c r="M3" s="2" t="s">
        <v>3</v>
      </c>
    </row>
    <row r="4" spans="1:16" ht="31.5" customHeight="1" x14ac:dyDescent="0.35">
      <c r="A4" s="3" t="s">
        <v>4</v>
      </c>
      <c r="B4" s="59">
        <f>SUM(B5:B7)</f>
        <v>0</v>
      </c>
      <c r="C4" s="63">
        <f t="shared" ref="C4:L4" si="0">SUM(C5:C7)</f>
        <v>0</v>
      </c>
      <c r="D4" s="63">
        <f t="shared" si="0"/>
        <v>0</v>
      </c>
      <c r="E4" s="63">
        <f t="shared" si="0"/>
        <v>0</v>
      </c>
      <c r="F4" s="63">
        <f t="shared" si="0"/>
        <v>0</v>
      </c>
      <c r="G4" s="63">
        <f t="shared" si="0"/>
        <v>0</v>
      </c>
      <c r="H4" s="63">
        <f t="shared" si="0"/>
        <v>0</v>
      </c>
      <c r="I4" s="63">
        <f t="shared" si="0"/>
        <v>0</v>
      </c>
      <c r="J4" s="63">
        <f t="shared" si="0"/>
        <v>0</v>
      </c>
      <c r="K4" s="63">
        <f t="shared" si="0"/>
        <v>0</v>
      </c>
      <c r="L4" s="63">
        <f t="shared" si="0"/>
        <v>0</v>
      </c>
      <c r="M4" s="59">
        <f t="shared" ref="M4:M7" si="1">SUM(B4:L4)</f>
        <v>0</v>
      </c>
    </row>
    <row r="5" spans="1:16" ht="23.25" customHeight="1" x14ac:dyDescent="0.35">
      <c r="A5" s="5" t="s">
        <v>5</v>
      </c>
      <c r="B5" s="59">
        <v>0</v>
      </c>
      <c r="C5" s="59">
        <v>0</v>
      </c>
      <c r="D5" s="59">
        <v>0</v>
      </c>
      <c r="E5" s="59">
        <v>0</v>
      </c>
      <c r="F5" s="59">
        <v>0</v>
      </c>
      <c r="G5" s="59">
        <v>0</v>
      </c>
      <c r="H5" s="59">
        <v>0</v>
      </c>
      <c r="I5" s="59">
        <v>0</v>
      </c>
      <c r="J5" s="59">
        <v>0</v>
      </c>
      <c r="K5" s="59">
        <v>0</v>
      </c>
      <c r="L5" s="59">
        <v>0</v>
      </c>
      <c r="M5" s="59">
        <f t="shared" si="1"/>
        <v>0</v>
      </c>
    </row>
    <row r="6" spans="1:16" x14ac:dyDescent="0.35">
      <c r="A6" s="5" t="s">
        <v>6</v>
      </c>
      <c r="B6" s="59">
        <v>0</v>
      </c>
      <c r="C6" s="59">
        <v>0</v>
      </c>
      <c r="D6" s="59">
        <v>0</v>
      </c>
      <c r="E6" s="59">
        <v>0</v>
      </c>
      <c r="F6" s="59">
        <v>0</v>
      </c>
      <c r="G6" s="59">
        <v>0</v>
      </c>
      <c r="H6" s="59">
        <v>0</v>
      </c>
      <c r="I6" s="59">
        <v>0</v>
      </c>
      <c r="J6" s="59">
        <v>0</v>
      </c>
      <c r="K6" s="59">
        <v>0</v>
      </c>
      <c r="L6" s="59">
        <v>0</v>
      </c>
      <c r="M6" s="59">
        <f t="shared" si="1"/>
        <v>0</v>
      </c>
    </row>
    <row r="7" spans="1:16" ht="51" customHeight="1" x14ac:dyDescent="0.35">
      <c r="A7" s="5" t="s">
        <v>7</v>
      </c>
      <c r="B7" s="59">
        <v>0</v>
      </c>
      <c r="C7" s="59">
        <v>0</v>
      </c>
      <c r="D7" s="59">
        <v>0</v>
      </c>
      <c r="E7" s="59">
        <v>0</v>
      </c>
      <c r="F7" s="59">
        <v>0</v>
      </c>
      <c r="G7" s="59">
        <v>0</v>
      </c>
      <c r="H7" s="59">
        <v>0</v>
      </c>
      <c r="I7" s="59">
        <v>0</v>
      </c>
      <c r="J7" s="59">
        <v>0</v>
      </c>
      <c r="K7" s="59">
        <v>0</v>
      </c>
      <c r="L7" s="59">
        <v>0</v>
      </c>
      <c r="M7" s="59">
        <f t="shared" si="1"/>
        <v>0</v>
      </c>
    </row>
    <row r="8" spans="1:16" ht="32.25" customHeight="1" x14ac:dyDescent="0.35">
      <c r="A8" s="3" t="s">
        <v>8</v>
      </c>
      <c r="B8" s="59">
        <f>SUM(B9:B11)</f>
        <v>1.5</v>
      </c>
      <c r="C8" s="63">
        <f t="shared" ref="C8:L8" si="2">SUM(C9:C11)</f>
        <v>3</v>
      </c>
      <c r="D8" s="63">
        <f t="shared" si="2"/>
        <v>3</v>
      </c>
      <c r="E8" s="63">
        <f t="shared" si="2"/>
        <v>1.5</v>
      </c>
      <c r="F8" s="63">
        <f t="shared" si="2"/>
        <v>3</v>
      </c>
      <c r="G8" s="63">
        <f t="shared" si="2"/>
        <v>3</v>
      </c>
      <c r="H8" s="63">
        <f t="shared" si="2"/>
        <v>3</v>
      </c>
      <c r="I8" s="63">
        <f t="shared" si="2"/>
        <v>3</v>
      </c>
      <c r="J8" s="63">
        <f t="shared" si="2"/>
        <v>3</v>
      </c>
      <c r="K8" s="63">
        <f t="shared" si="2"/>
        <v>3</v>
      </c>
      <c r="L8" s="63">
        <f t="shared" si="2"/>
        <v>3</v>
      </c>
      <c r="M8" s="86">
        <f>SUM(B8:L8)</f>
        <v>30</v>
      </c>
      <c r="N8" s="87" t="s">
        <v>250</v>
      </c>
      <c r="P8" s="23"/>
    </row>
    <row r="9" spans="1:16" ht="18" customHeight="1" x14ac:dyDescent="0.35">
      <c r="A9" s="5" t="s">
        <v>5</v>
      </c>
      <c r="B9" s="60">
        <v>1.5</v>
      </c>
      <c r="C9" s="60">
        <v>3</v>
      </c>
      <c r="D9" s="60">
        <v>3</v>
      </c>
      <c r="E9" s="60">
        <v>1.5</v>
      </c>
      <c r="F9" s="60">
        <v>3</v>
      </c>
      <c r="G9" s="60">
        <v>3</v>
      </c>
      <c r="H9" s="60">
        <v>3</v>
      </c>
      <c r="I9" s="60">
        <v>3</v>
      </c>
      <c r="J9" s="60">
        <v>3</v>
      </c>
      <c r="K9" s="60">
        <v>3</v>
      </c>
      <c r="L9" s="60">
        <v>3</v>
      </c>
      <c r="M9" s="86">
        <f t="shared" ref="M9:M20" si="3">SUM(B9:L9)</f>
        <v>30</v>
      </c>
      <c r="N9" s="88"/>
    </row>
    <row r="10" spans="1:16" x14ac:dyDescent="0.35">
      <c r="A10" s="5" t="s">
        <v>6</v>
      </c>
      <c r="B10" s="59">
        <v>0</v>
      </c>
      <c r="C10" s="59">
        <v>0</v>
      </c>
      <c r="D10" s="59">
        <v>0</v>
      </c>
      <c r="E10" s="59">
        <v>0</v>
      </c>
      <c r="F10" s="59">
        <v>0</v>
      </c>
      <c r="G10" s="59">
        <v>0</v>
      </c>
      <c r="H10" s="59">
        <v>0</v>
      </c>
      <c r="I10" s="59">
        <v>0</v>
      </c>
      <c r="J10" s="59">
        <v>0</v>
      </c>
      <c r="K10" s="59">
        <v>0</v>
      </c>
      <c r="L10" s="59">
        <v>0</v>
      </c>
      <c r="M10" s="59">
        <f t="shared" si="3"/>
        <v>0</v>
      </c>
    </row>
    <row r="11" spans="1:16" ht="42" customHeight="1" x14ac:dyDescent="0.35">
      <c r="A11" s="5" t="s">
        <v>7</v>
      </c>
      <c r="B11" s="58">
        <v>0</v>
      </c>
      <c r="C11" s="59">
        <v>0</v>
      </c>
      <c r="D11" s="59">
        <v>0</v>
      </c>
      <c r="E11" s="59">
        <v>0</v>
      </c>
      <c r="F11" s="59">
        <v>0</v>
      </c>
      <c r="G11" s="59">
        <v>0</v>
      </c>
      <c r="H11" s="59">
        <v>0</v>
      </c>
      <c r="I11" s="59">
        <v>0</v>
      </c>
      <c r="J11" s="59">
        <v>0</v>
      </c>
      <c r="K11" s="59">
        <v>0</v>
      </c>
      <c r="L11" s="59">
        <v>0</v>
      </c>
      <c r="M11" s="59">
        <f t="shared" si="3"/>
        <v>0</v>
      </c>
    </row>
    <row r="12" spans="1:16" x14ac:dyDescent="0.35">
      <c r="A12" s="3" t="s">
        <v>11</v>
      </c>
      <c r="B12" s="59">
        <f>SUM(B13:B15)</f>
        <v>-1.5</v>
      </c>
      <c r="C12" s="59">
        <f t="shared" ref="C12:L12" si="4">SUM(C13:C15)</f>
        <v>-3</v>
      </c>
      <c r="D12" s="59">
        <f t="shared" si="4"/>
        <v>-3</v>
      </c>
      <c r="E12" s="59">
        <f t="shared" si="4"/>
        <v>-1.5</v>
      </c>
      <c r="F12" s="59">
        <f t="shared" si="4"/>
        <v>-3</v>
      </c>
      <c r="G12" s="59">
        <f t="shared" si="4"/>
        <v>-3</v>
      </c>
      <c r="H12" s="59">
        <f t="shared" si="4"/>
        <v>-3</v>
      </c>
      <c r="I12" s="59">
        <f t="shared" si="4"/>
        <v>-3</v>
      </c>
      <c r="J12" s="59">
        <f t="shared" si="4"/>
        <v>-3</v>
      </c>
      <c r="K12" s="59">
        <f t="shared" si="4"/>
        <v>-3</v>
      </c>
      <c r="L12" s="59">
        <f t="shared" si="4"/>
        <v>-3</v>
      </c>
      <c r="M12" s="59">
        <f t="shared" si="3"/>
        <v>-30</v>
      </c>
      <c r="N12" s="23"/>
      <c r="P12" s="23"/>
    </row>
    <row r="13" spans="1:16" ht="15.5" x14ac:dyDescent="0.35">
      <c r="A13" s="5" t="s">
        <v>5</v>
      </c>
      <c r="B13" s="60">
        <v>-1.5</v>
      </c>
      <c r="C13" s="60">
        <v>-3</v>
      </c>
      <c r="D13" s="60">
        <v>-3</v>
      </c>
      <c r="E13" s="60">
        <v>-1.5</v>
      </c>
      <c r="F13" s="60">
        <v>-3</v>
      </c>
      <c r="G13" s="60">
        <v>-3</v>
      </c>
      <c r="H13" s="60">
        <v>-3</v>
      </c>
      <c r="I13" s="60">
        <v>-3</v>
      </c>
      <c r="J13" s="60">
        <v>-3</v>
      </c>
      <c r="K13" s="60">
        <v>-3</v>
      </c>
      <c r="L13" s="60">
        <v>-3</v>
      </c>
      <c r="M13" s="59">
        <f t="shared" si="3"/>
        <v>-30</v>
      </c>
      <c r="P13" s="23"/>
    </row>
    <row r="14" spans="1:16" x14ac:dyDescent="0.35">
      <c r="A14" s="5" t="s">
        <v>6</v>
      </c>
      <c r="B14" s="59">
        <v>0</v>
      </c>
      <c r="C14" s="59">
        <v>0</v>
      </c>
      <c r="D14" s="59">
        <v>0</v>
      </c>
      <c r="E14" s="59">
        <v>0</v>
      </c>
      <c r="F14" s="59">
        <v>0</v>
      </c>
      <c r="G14" s="59">
        <v>0</v>
      </c>
      <c r="H14" s="59">
        <v>0</v>
      </c>
      <c r="I14" s="59">
        <v>0</v>
      </c>
      <c r="J14" s="59">
        <v>0</v>
      </c>
      <c r="K14" s="59">
        <v>0</v>
      </c>
      <c r="L14" s="59">
        <v>0</v>
      </c>
      <c r="M14" s="59">
        <f t="shared" si="3"/>
        <v>0</v>
      </c>
    </row>
    <row r="15" spans="1:16" ht="57.75" customHeight="1" x14ac:dyDescent="0.35">
      <c r="A15" s="5" t="s">
        <v>7</v>
      </c>
      <c r="B15" s="59">
        <v>0</v>
      </c>
      <c r="C15" s="59">
        <v>0</v>
      </c>
      <c r="D15" s="59">
        <v>0</v>
      </c>
      <c r="E15" s="59">
        <v>0</v>
      </c>
      <c r="F15" s="59">
        <v>0</v>
      </c>
      <c r="G15" s="59">
        <v>0</v>
      </c>
      <c r="H15" s="59">
        <v>0</v>
      </c>
      <c r="I15" s="59">
        <v>0</v>
      </c>
      <c r="J15" s="59">
        <v>0</v>
      </c>
      <c r="K15" s="59">
        <v>0</v>
      </c>
      <c r="L15" s="59">
        <v>0</v>
      </c>
      <c r="M15" s="59">
        <f t="shared" si="3"/>
        <v>0</v>
      </c>
    </row>
    <row r="16" spans="1:16" ht="43.5" x14ac:dyDescent="0.35">
      <c r="A16" s="3" t="s">
        <v>9</v>
      </c>
      <c r="B16" s="59">
        <v>0</v>
      </c>
      <c r="C16" s="59">
        <v>0</v>
      </c>
      <c r="D16" s="59">
        <v>0</v>
      </c>
      <c r="E16" s="59">
        <v>0</v>
      </c>
      <c r="F16" s="59">
        <v>0</v>
      </c>
      <c r="G16" s="59">
        <v>0</v>
      </c>
      <c r="H16" s="59">
        <v>0</v>
      </c>
      <c r="I16" s="59">
        <v>0</v>
      </c>
      <c r="J16" s="59">
        <v>0</v>
      </c>
      <c r="K16" s="59">
        <v>0</v>
      </c>
      <c r="L16" s="59">
        <v>0</v>
      </c>
      <c r="M16" s="59">
        <f t="shared" si="3"/>
        <v>0</v>
      </c>
    </row>
    <row r="17" spans="1:14" ht="29" x14ac:dyDescent="0.35">
      <c r="A17" s="3" t="s">
        <v>10</v>
      </c>
      <c r="B17" s="59">
        <f>SUM(B18:B20)</f>
        <v>0</v>
      </c>
      <c r="C17" s="59">
        <f t="shared" ref="C17:L17" si="5">SUM(C18:C20)</f>
        <v>0</v>
      </c>
      <c r="D17" s="59">
        <f t="shared" si="5"/>
        <v>0</v>
      </c>
      <c r="E17" s="59">
        <f t="shared" si="5"/>
        <v>0</v>
      </c>
      <c r="F17" s="59">
        <f t="shared" si="5"/>
        <v>0</v>
      </c>
      <c r="G17" s="59">
        <f t="shared" si="5"/>
        <v>0</v>
      </c>
      <c r="H17" s="59">
        <f t="shared" si="5"/>
        <v>0</v>
      </c>
      <c r="I17" s="59">
        <f t="shared" si="5"/>
        <v>0</v>
      </c>
      <c r="J17" s="59">
        <f t="shared" si="5"/>
        <v>0</v>
      </c>
      <c r="K17" s="59">
        <f t="shared" si="5"/>
        <v>0</v>
      </c>
      <c r="L17" s="59">
        <f t="shared" si="5"/>
        <v>0</v>
      </c>
      <c r="M17" s="59">
        <f t="shared" si="3"/>
        <v>0</v>
      </c>
    </row>
    <row r="18" spans="1:14" x14ac:dyDescent="0.35">
      <c r="A18" s="5" t="s">
        <v>5</v>
      </c>
      <c r="B18" s="59">
        <v>0</v>
      </c>
      <c r="C18" s="59">
        <v>0</v>
      </c>
      <c r="D18" s="59">
        <v>0</v>
      </c>
      <c r="E18" s="59">
        <v>0</v>
      </c>
      <c r="F18" s="59">
        <v>0</v>
      </c>
      <c r="G18" s="59">
        <v>0</v>
      </c>
      <c r="H18" s="59">
        <v>0</v>
      </c>
      <c r="I18" s="59">
        <v>0</v>
      </c>
      <c r="J18" s="59">
        <v>0</v>
      </c>
      <c r="K18" s="59">
        <v>0</v>
      </c>
      <c r="L18" s="59">
        <v>0</v>
      </c>
      <c r="M18" s="59">
        <f t="shared" si="3"/>
        <v>0</v>
      </c>
    </row>
    <row r="19" spans="1:14" x14ac:dyDescent="0.35">
      <c r="A19" s="5" t="s">
        <v>6</v>
      </c>
      <c r="B19" s="59">
        <v>0</v>
      </c>
      <c r="C19" s="59">
        <v>0</v>
      </c>
      <c r="D19" s="59">
        <v>0</v>
      </c>
      <c r="E19" s="59">
        <v>0</v>
      </c>
      <c r="F19" s="59">
        <v>0</v>
      </c>
      <c r="G19" s="59">
        <v>0</v>
      </c>
      <c r="H19" s="59">
        <v>0</v>
      </c>
      <c r="I19" s="59">
        <v>0</v>
      </c>
      <c r="J19" s="59">
        <v>0</v>
      </c>
      <c r="K19" s="59">
        <v>0</v>
      </c>
      <c r="L19" s="59">
        <v>0</v>
      </c>
      <c r="M19" s="59">
        <f t="shared" si="3"/>
        <v>0</v>
      </c>
    </row>
    <row r="20" spans="1:14" ht="29" x14ac:dyDescent="0.35">
      <c r="A20" s="5" t="s">
        <v>7</v>
      </c>
      <c r="B20" s="59">
        <v>0</v>
      </c>
      <c r="C20" s="59">
        <v>0</v>
      </c>
      <c r="D20" s="59">
        <v>0</v>
      </c>
      <c r="E20" s="59">
        <v>0</v>
      </c>
      <c r="F20" s="59">
        <v>0</v>
      </c>
      <c r="G20" s="59">
        <v>0</v>
      </c>
      <c r="H20" s="59">
        <v>0</v>
      </c>
      <c r="I20" s="59">
        <v>0</v>
      </c>
      <c r="J20" s="59">
        <v>0</v>
      </c>
      <c r="K20" s="59">
        <v>0</v>
      </c>
      <c r="L20" s="59">
        <v>0</v>
      </c>
      <c r="M20" s="59">
        <f t="shared" si="3"/>
        <v>0</v>
      </c>
    </row>
    <row r="21" spans="1:14" ht="39" customHeight="1" x14ac:dyDescent="0.35">
      <c r="A21" s="5" t="s">
        <v>12</v>
      </c>
      <c r="B21" s="441" t="s">
        <v>281</v>
      </c>
      <c r="C21" s="441"/>
      <c r="D21" s="441"/>
      <c r="E21" s="441"/>
      <c r="F21" s="441"/>
      <c r="G21" s="441"/>
      <c r="H21" s="441"/>
      <c r="I21" s="441"/>
      <c r="J21" s="441"/>
      <c r="K21" s="441"/>
      <c r="L21" s="441"/>
      <c r="M21" s="441"/>
      <c r="N21" s="85"/>
    </row>
    <row r="22" spans="1:14" ht="90" customHeight="1" x14ac:dyDescent="0.35">
      <c r="A22" s="5" t="s">
        <v>13</v>
      </c>
      <c r="B22" s="290"/>
      <c r="C22" s="290"/>
      <c r="D22" s="290"/>
      <c r="E22" s="290"/>
      <c r="F22" s="290"/>
      <c r="G22" s="290"/>
      <c r="H22" s="290"/>
      <c r="I22" s="290"/>
      <c r="J22" s="290"/>
      <c r="K22" s="290"/>
      <c r="L22" s="290"/>
      <c r="M22" s="290"/>
    </row>
    <row r="25" spans="1:14" x14ac:dyDescent="0.35">
      <c r="A25" s="289" t="s">
        <v>14</v>
      </c>
      <c r="B25" s="289"/>
      <c r="C25" s="289"/>
      <c r="D25" s="289"/>
      <c r="E25" s="289"/>
      <c r="F25" s="289"/>
      <c r="G25" s="289"/>
      <c r="H25" s="289"/>
      <c r="I25" s="289"/>
      <c r="J25" s="289"/>
    </row>
    <row r="26" spans="1:14" x14ac:dyDescent="0.35">
      <c r="A26" s="291" t="s">
        <v>15</v>
      </c>
      <c r="B26" s="291"/>
      <c r="C26" s="291"/>
      <c r="D26" s="291"/>
      <c r="E26" s="291"/>
      <c r="F26" s="291"/>
      <c r="G26" s="291"/>
      <c r="H26" s="291"/>
      <c r="I26" s="291"/>
      <c r="J26" s="291"/>
    </row>
    <row r="27" spans="1:14" x14ac:dyDescent="0.35">
      <c r="A27" s="290" t="s">
        <v>16</v>
      </c>
      <c r="B27" s="290"/>
      <c r="C27" s="6">
        <v>0</v>
      </c>
      <c r="D27" s="5">
        <v>1</v>
      </c>
      <c r="E27" s="5">
        <v>2</v>
      </c>
      <c r="F27" s="5">
        <v>3</v>
      </c>
      <c r="G27" s="5">
        <v>5</v>
      </c>
      <c r="H27" s="5">
        <v>10</v>
      </c>
      <c r="I27" s="292" t="s">
        <v>3</v>
      </c>
      <c r="J27" s="292"/>
    </row>
    <row r="28" spans="1:14" ht="43.5" x14ac:dyDescent="0.35">
      <c r="A28" s="58" t="s">
        <v>17</v>
      </c>
      <c r="B28" s="5" t="s">
        <v>20</v>
      </c>
      <c r="C28" s="52"/>
      <c r="D28" s="52"/>
      <c r="E28" s="52"/>
      <c r="F28" s="52"/>
      <c r="G28" s="52"/>
      <c r="H28" s="52"/>
      <c r="I28" s="423"/>
      <c r="J28" s="425"/>
    </row>
    <row r="29" spans="1:14" ht="87" x14ac:dyDescent="0.35">
      <c r="A29" s="58" t="s">
        <v>18</v>
      </c>
      <c r="B29" s="5" t="s">
        <v>21</v>
      </c>
      <c r="C29" s="53"/>
      <c r="D29" s="53"/>
      <c r="E29" s="53"/>
      <c r="F29" s="53"/>
      <c r="G29" s="53"/>
      <c r="H29" s="53"/>
      <c r="I29" s="439"/>
      <c r="J29" s="440"/>
    </row>
    <row r="30" spans="1:14" ht="87" x14ac:dyDescent="0.35">
      <c r="A30" s="58" t="s">
        <v>19</v>
      </c>
      <c r="B30" s="7" t="s">
        <v>22</v>
      </c>
      <c r="C30" s="54"/>
      <c r="D30" s="54"/>
      <c r="E30" s="54"/>
      <c r="F30" s="54"/>
      <c r="G30" s="54"/>
      <c r="H30" s="54"/>
      <c r="I30" s="426"/>
      <c r="J30" s="428"/>
    </row>
    <row r="31" spans="1:14" ht="29" x14ac:dyDescent="0.35">
      <c r="A31" s="8"/>
      <c r="B31" s="5" t="s">
        <v>23</v>
      </c>
      <c r="C31" s="58"/>
      <c r="D31" s="58"/>
      <c r="E31" s="58"/>
      <c r="F31" s="58"/>
      <c r="G31" s="58"/>
      <c r="H31" s="58"/>
      <c r="I31" s="290"/>
      <c r="J31" s="290"/>
    </row>
    <row r="32" spans="1:14" ht="43.5" x14ac:dyDescent="0.35">
      <c r="A32" s="290" t="s">
        <v>24</v>
      </c>
      <c r="B32" s="5" t="s">
        <v>20</v>
      </c>
      <c r="C32" s="300"/>
      <c r="D32" s="301"/>
      <c r="E32" s="301"/>
      <c r="F32" s="301"/>
      <c r="G32" s="301"/>
      <c r="H32" s="301"/>
      <c r="I32" s="301"/>
      <c r="J32" s="302"/>
    </row>
    <row r="33" spans="1:10" ht="87" x14ac:dyDescent="0.35">
      <c r="A33" s="290"/>
      <c r="B33" s="5" t="s">
        <v>21</v>
      </c>
      <c r="C33" s="395"/>
      <c r="D33" s="396"/>
      <c r="E33" s="396"/>
      <c r="F33" s="396"/>
      <c r="G33" s="396"/>
      <c r="H33" s="396"/>
      <c r="I33" s="396"/>
      <c r="J33" s="397"/>
    </row>
    <row r="34" spans="1:10" ht="87" x14ac:dyDescent="0.35">
      <c r="A34" s="290"/>
      <c r="B34" s="7" t="s">
        <v>25</v>
      </c>
      <c r="C34" s="303"/>
      <c r="D34" s="304"/>
      <c r="E34" s="304"/>
      <c r="F34" s="304"/>
      <c r="G34" s="304"/>
      <c r="H34" s="304"/>
      <c r="I34" s="304"/>
      <c r="J34" s="305"/>
    </row>
    <row r="35" spans="1:10" ht="29" x14ac:dyDescent="0.35">
      <c r="A35" s="290"/>
      <c r="B35" s="5" t="s">
        <v>23</v>
      </c>
      <c r="C35" s="58"/>
      <c r="D35" s="58"/>
      <c r="E35" s="58"/>
      <c r="F35" s="58"/>
      <c r="G35" s="58"/>
      <c r="H35" s="58"/>
      <c r="I35" s="290"/>
      <c r="J35" s="290"/>
    </row>
    <row r="36" spans="1:10" ht="87" x14ac:dyDescent="0.35">
      <c r="A36" s="290" t="s">
        <v>26</v>
      </c>
      <c r="B36" s="5" t="s">
        <v>22</v>
      </c>
      <c r="C36" s="294"/>
      <c r="D36" s="295"/>
      <c r="E36" s="295"/>
      <c r="F36" s="295"/>
      <c r="G36" s="295"/>
      <c r="H36" s="295"/>
      <c r="I36" s="295"/>
      <c r="J36" s="296"/>
    </row>
    <row r="37" spans="1:10" ht="29" x14ac:dyDescent="0.35">
      <c r="A37" s="290"/>
      <c r="B37" s="5" t="s">
        <v>23</v>
      </c>
      <c r="C37" s="58"/>
      <c r="D37" s="58"/>
      <c r="E37" s="58"/>
      <c r="F37" s="58"/>
      <c r="G37" s="58"/>
      <c r="H37" s="58"/>
      <c r="I37" s="290"/>
      <c r="J37" s="290"/>
    </row>
    <row r="38" spans="1:10" ht="43.5" x14ac:dyDescent="0.35">
      <c r="A38" s="58" t="s">
        <v>13</v>
      </c>
      <c r="B38" s="294"/>
      <c r="C38" s="295"/>
      <c r="D38" s="295"/>
      <c r="E38" s="295"/>
      <c r="F38" s="295"/>
      <c r="G38" s="295"/>
      <c r="H38" s="295"/>
      <c r="I38" s="295"/>
      <c r="J38" s="296"/>
    </row>
  </sheetData>
  <mergeCells count="20">
    <mergeCell ref="A25:J25"/>
    <mergeCell ref="A1:M1"/>
    <mergeCell ref="A2:A3"/>
    <mergeCell ref="B2:M2"/>
    <mergeCell ref="B21:M21"/>
    <mergeCell ref="B22:M22"/>
    <mergeCell ref="A36:A37"/>
    <mergeCell ref="C36:J36"/>
    <mergeCell ref="I37:J37"/>
    <mergeCell ref="B38:J38"/>
    <mergeCell ref="A26:J26"/>
    <mergeCell ref="A27:B27"/>
    <mergeCell ref="I27:J27"/>
    <mergeCell ref="I31:J31"/>
    <mergeCell ref="A32:A35"/>
    <mergeCell ref="C32:J34"/>
    <mergeCell ref="I35:J35"/>
    <mergeCell ref="I28:J28"/>
    <mergeCell ref="I29:J29"/>
    <mergeCell ref="I30:J30"/>
  </mergeCells>
  <pageMargins left="0.7" right="0.7" top="0.75" bottom="0.75" header="0.3" footer="0.3"/>
  <pageSetup paperSize="9" orientation="portrait"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workbookViewId="0">
      <selection activeCell="B22" sqref="B22:M22"/>
    </sheetView>
  </sheetViews>
  <sheetFormatPr defaultRowHeight="14.5" x14ac:dyDescent="0.35"/>
  <cols>
    <col min="1" max="1" width="25.7265625" customWidth="1"/>
    <col min="2" max="3" width="9.1796875" customWidth="1"/>
    <col min="13" max="13" width="19.7265625" customWidth="1"/>
  </cols>
  <sheetData>
    <row r="1" spans="1:16" x14ac:dyDescent="0.35">
      <c r="A1" s="289" t="s">
        <v>0</v>
      </c>
      <c r="B1" s="289"/>
      <c r="C1" s="289"/>
      <c r="D1" s="289"/>
      <c r="E1" s="289"/>
      <c r="F1" s="289"/>
      <c r="G1" s="289"/>
      <c r="H1" s="289"/>
      <c r="I1" s="289"/>
      <c r="J1" s="289"/>
      <c r="K1" s="289"/>
      <c r="L1" s="289"/>
      <c r="M1" s="289"/>
    </row>
    <row r="2" spans="1:16" x14ac:dyDescent="0.35">
      <c r="A2" s="290" t="s">
        <v>1</v>
      </c>
      <c r="B2" s="291" t="s">
        <v>2</v>
      </c>
      <c r="C2" s="291"/>
      <c r="D2" s="291"/>
      <c r="E2" s="291"/>
      <c r="F2" s="291"/>
      <c r="G2" s="291"/>
      <c r="H2" s="291"/>
      <c r="I2" s="291"/>
      <c r="J2" s="291"/>
      <c r="K2" s="291"/>
      <c r="L2" s="291"/>
      <c r="M2" s="291"/>
    </row>
    <row r="3" spans="1:16" x14ac:dyDescent="0.35">
      <c r="A3" s="290"/>
      <c r="B3" s="1">
        <v>0</v>
      </c>
      <c r="C3" s="1">
        <v>1</v>
      </c>
      <c r="D3" s="1">
        <v>2</v>
      </c>
      <c r="E3" s="1">
        <v>3</v>
      </c>
      <c r="F3" s="1">
        <v>4</v>
      </c>
      <c r="G3" s="1">
        <v>5</v>
      </c>
      <c r="H3" s="1">
        <v>6</v>
      </c>
      <c r="I3" s="1">
        <v>7</v>
      </c>
      <c r="J3" s="1">
        <v>8</v>
      </c>
      <c r="K3" s="1">
        <v>9</v>
      </c>
      <c r="L3" s="1">
        <v>10</v>
      </c>
      <c r="M3" s="2" t="s">
        <v>3</v>
      </c>
    </row>
    <row r="4" spans="1:16" ht="31.5" customHeight="1" x14ac:dyDescent="0.35">
      <c r="A4" s="3" t="s">
        <v>4</v>
      </c>
      <c r="B4" s="59">
        <v>0</v>
      </c>
      <c r="C4" s="59">
        <v>0</v>
      </c>
      <c r="D4" s="59">
        <v>0</v>
      </c>
      <c r="E4" s="59">
        <v>0</v>
      </c>
      <c r="F4" s="59">
        <v>0</v>
      </c>
      <c r="G4" s="59">
        <v>0</v>
      </c>
      <c r="H4" s="59">
        <v>0</v>
      </c>
      <c r="I4" s="59">
        <v>0</v>
      </c>
      <c r="J4" s="59">
        <v>0</v>
      </c>
      <c r="K4" s="59">
        <v>0</v>
      </c>
      <c r="L4" s="59">
        <v>0</v>
      </c>
      <c r="M4" s="59">
        <f t="shared" ref="M4:M7" si="0">SUM(B4:L4)</f>
        <v>0</v>
      </c>
    </row>
    <row r="5" spans="1:16" ht="23.25" customHeight="1" x14ac:dyDescent="0.35">
      <c r="A5" s="5" t="s">
        <v>5</v>
      </c>
      <c r="B5" s="59">
        <v>0</v>
      </c>
      <c r="C5" s="59">
        <v>0</v>
      </c>
      <c r="D5" s="59">
        <v>0</v>
      </c>
      <c r="E5" s="59">
        <v>0</v>
      </c>
      <c r="F5" s="59">
        <v>0</v>
      </c>
      <c r="G5" s="59">
        <v>0</v>
      </c>
      <c r="H5" s="59">
        <v>0</v>
      </c>
      <c r="I5" s="59">
        <v>0</v>
      </c>
      <c r="J5" s="59">
        <v>0</v>
      </c>
      <c r="K5" s="59">
        <v>0</v>
      </c>
      <c r="L5" s="59">
        <v>0</v>
      </c>
      <c r="M5" s="59">
        <f t="shared" si="0"/>
        <v>0</v>
      </c>
    </row>
    <row r="6" spans="1:16" x14ac:dyDescent="0.35">
      <c r="A6" s="5" t="s">
        <v>6</v>
      </c>
      <c r="B6" s="59">
        <v>0</v>
      </c>
      <c r="C6" s="59">
        <v>0</v>
      </c>
      <c r="D6" s="59">
        <v>0</v>
      </c>
      <c r="E6" s="59">
        <v>0</v>
      </c>
      <c r="F6" s="59">
        <v>0</v>
      </c>
      <c r="G6" s="59">
        <v>0</v>
      </c>
      <c r="H6" s="59">
        <v>0</v>
      </c>
      <c r="I6" s="59">
        <v>0</v>
      </c>
      <c r="J6" s="59">
        <v>0</v>
      </c>
      <c r="K6" s="59">
        <v>0</v>
      </c>
      <c r="L6" s="59">
        <v>0</v>
      </c>
      <c r="M6" s="59">
        <f t="shared" si="0"/>
        <v>0</v>
      </c>
    </row>
    <row r="7" spans="1:16" ht="51" customHeight="1" x14ac:dyDescent="0.35">
      <c r="A7" s="5" t="s">
        <v>7</v>
      </c>
      <c r="B7" s="59">
        <v>0</v>
      </c>
      <c r="C7" s="59">
        <v>0</v>
      </c>
      <c r="D7" s="59">
        <v>0</v>
      </c>
      <c r="E7" s="59">
        <v>0</v>
      </c>
      <c r="F7" s="59">
        <v>0</v>
      </c>
      <c r="G7" s="59">
        <v>0</v>
      </c>
      <c r="H7" s="59">
        <v>0</v>
      </c>
      <c r="I7" s="59">
        <v>0</v>
      </c>
      <c r="J7" s="59">
        <v>0</v>
      </c>
      <c r="K7" s="59">
        <v>0</v>
      </c>
      <c r="L7" s="59">
        <v>0</v>
      </c>
      <c r="M7" s="59">
        <f t="shared" si="0"/>
        <v>0</v>
      </c>
    </row>
    <row r="8" spans="1:16" ht="32.25" customHeight="1" x14ac:dyDescent="0.35">
      <c r="A8" s="3" t="s">
        <v>8</v>
      </c>
      <c r="B8" s="59">
        <f>SUM(B9:B11)</f>
        <v>0.5</v>
      </c>
      <c r="C8" s="59">
        <f t="shared" ref="C8:L8" si="1">SUM(C9:C11)</f>
        <v>0.8</v>
      </c>
      <c r="D8" s="59">
        <f t="shared" si="1"/>
        <v>0.8</v>
      </c>
      <c r="E8" s="59">
        <f t="shared" si="1"/>
        <v>0.8</v>
      </c>
      <c r="F8" s="59">
        <f t="shared" si="1"/>
        <v>0.8</v>
      </c>
      <c r="G8" s="59">
        <f t="shared" si="1"/>
        <v>0.8</v>
      </c>
      <c r="H8" s="59">
        <f t="shared" si="1"/>
        <v>0.8</v>
      </c>
      <c r="I8" s="59">
        <f t="shared" si="1"/>
        <v>0.8</v>
      </c>
      <c r="J8" s="59">
        <f t="shared" si="1"/>
        <v>0.8</v>
      </c>
      <c r="K8" s="59">
        <f t="shared" si="1"/>
        <v>0.8</v>
      </c>
      <c r="L8" s="59">
        <f t="shared" si="1"/>
        <v>0.8</v>
      </c>
      <c r="M8" s="59">
        <f>SUM(B8:L8)</f>
        <v>8.5</v>
      </c>
      <c r="P8" s="23"/>
    </row>
    <row r="9" spans="1:16" ht="18" customHeight="1" x14ac:dyDescent="0.35">
      <c r="A9" s="5" t="s">
        <v>5</v>
      </c>
      <c r="B9" s="60">
        <v>0.5</v>
      </c>
      <c r="C9" s="60">
        <v>0.8</v>
      </c>
      <c r="D9" s="60">
        <v>0.8</v>
      </c>
      <c r="E9" s="60">
        <v>0.8</v>
      </c>
      <c r="F9" s="60">
        <v>0.8</v>
      </c>
      <c r="G9" s="60">
        <v>0.8</v>
      </c>
      <c r="H9" s="60">
        <v>0.8</v>
      </c>
      <c r="I9" s="60">
        <v>0.8</v>
      </c>
      <c r="J9" s="60">
        <v>0.8</v>
      </c>
      <c r="K9" s="60">
        <v>0.8</v>
      </c>
      <c r="L9" s="60">
        <v>0.8</v>
      </c>
      <c r="M9" s="59">
        <f t="shared" ref="M9:M20" si="2">SUM(B9:L9)</f>
        <v>8.5</v>
      </c>
    </row>
    <row r="10" spans="1:16" x14ac:dyDescent="0.35">
      <c r="A10" s="5" t="s">
        <v>6</v>
      </c>
      <c r="B10" s="58">
        <v>0</v>
      </c>
      <c r="C10" s="59">
        <v>0</v>
      </c>
      <c r="D10" s="59">
        <v>0</v>
      </c>
      <c r="E10" s="59">
        <v>0</v>
      </c>
      <c r="F10" s="59">
        <v>0</v>
      </c>
      <c r="G10" s="59">
        <v>0</v>
      </c>
      <c r="H10" s="59">
        <v>0</v>
      </c>
      <c r="I10" s="59">
        <v>0</v>
      </c>
      <c r="J10" s="59">
        <v>0</v>
      </c>
      <c r="K10" s="59">
        <v>0</v>
      </c>
      <c r="L10" s="59">
        <v>0</v>
      </c>
      <c r="M10" s="59">
        <f t="shared" si="2"/>
        <v>0</v>
      </c>
    </row>
    <row r="11" spans="1:16" ht="42" customHeight="1" x14ac:dyDescent="0.35">
      <c r="A11" s="5" t="s">
        <v>7</v>
      </c>
      <c r="B11" s="58">
        <v>0</v>
      </c>
      <c r="C11" s="59">
        <v>0</v>
      </c>
      <c r="D11" s="59">
        <v>0</v>
      </c>
      <c r="E11" s="59">
        <v>0</v>
      </c>
      <c r="F11" s="59">
        <v>0</v>
      </c>
      <c r="G11" s="59">
        <v>0</v>
      </c>
      <c r="H11" s="59">
        <v>0</v>
      </c>
      <c r="I11" s="59">
        <v>0</v>
      </c>
      <c r="J11" s="59">
        <v>0</v>
      </c>
      <c r="K11" s="59">
        <v>0</v>
      </c>
      <c r="L11" s="59">
        <v>0</v>
      </c>
      <c r="M11" s="59">
        <f t="shared" si="2"/>
        <v>0</v>
      </c>
    </row>
    <row r="12" spans="1:16" x14ac:dyDescent="0.35">
      <c r="A12" s="3" t="s">
        <v>11</v>
      </c>
      <c r="B12" s="59">
        <f>SUM(B13:B15)</f>
        <v>-0.5</v>
      </c>
      <c r="C12" s="59">
        <f t="shared" ref="C12:L12" si="3">SUM(C13:C15)</f>
        <v>-0.8</v>
      </c>
      <c r="D12" s="59">
        <f t="shared" si="3"/>
        <v>-0.8</v>
      </c>
      <c r="E12" s="59">
        <f t="shared" si="3"/>
        <v>-0.8</v>
      </c>
      <c r="F12" s="59">
        <f t="shared" si="3"/>
        <v>-0.8</v>
      </c>
      <c r="G12" s="59">
        <f t="shared" si="3"/>
        <v>-0.8</v>
      </c>
      <c r="H12" s="59">
        <f t="shared" si="3"/>
        <v>-0.8</v>
      </c>
      <c r="I12" s="59">
        <f t="shared" si="3"/>
        <v>-0.8</v>
      </c>
      <c r="J12" s="59">
        <f t="shared" si="3"/>
        <v>-0.8</v>
      </c>
      <c r="K12" s="59">
        <f t="shared" si="3"/>
        <v>-0.8</v>
      </c>
      <c r="L12" s="59">
        <f t="shared" si="3"/>
        <v>-0.8</v>
      </c>
      <c r="M12" s="59">
        <f t="shared" si="2"/>
        <v>-8.5</v>
      </c>
      <c r="P12" s="23"/>
    </row>
    <row r="13" spans="1:16" ht="15.5" x14ac:dyDescent="0.35">
      <c r="A13" s="5" t="s">
        <v>5</v>
      </c>
      <c r="B13" s="60">
        <v>-0.5</v>
      </c>
      <c r="C13" s="60">
        <v>-0.8</v>
      </c>
      <c r="D13" s="60">
        <v>-0.8</v>
      </c>
      <c r="E13" s="60">
        <v>-0.8</v>
      </c>
      <c r="F13" s="60">
        <v>-0.8</v>
      </c>
      <c r="G13" s="60">
        <v>-0.8</v>
      </c>
      <c r="H13" s="60">
        <v>-0.8</v>
      </c>
      <c r="I13" s="60">
        <v>-0.8</v>
      </c>
      <c r="J13" s="60">
        <v>-0.8</v>
      </c>
      <c r="K13" s="60">
        <v>-0.8</v>
      </c>
      <c r="L13" s="60">
        <v>-0.8</v>
      </c>
      <c r="M13" s="59">
        <f t="shared" si="2"/>
        <v>-8.5</v>
      </c>
      <c r="P13" s="23"/>
    </row>
    <row r="14" spans="1:16" x14ac:dyDescent="0.35">
      <c r="A14" s="5" t="s">
        <v>6</v>
      </c>
      <c r="B14" s="59">
        <v>0</v>
      </c>
      <c r="C14" s="59">
        <v>0</v>
      </c>
      <c r="D14" s="59">
        <v>0</v>
      </c>
      <c r="E14" s="59">
        <v>0</v>
      </c>
      <c r="F14" s="59">
        <v>0</v>
      </c>
      <c r="G14" s="59">
        <v>0</v>
      </c>
      <c r="H14" s="59">
        <v>0</v>
      </c>
      <c r="I14" s="59">
        <v>0</v>
      </c>
      <c r="J14" s="59">
        <v>0</v>
      </c>
      <c r="K14" s="59">
        <v>0</v>
      </c>
      <c r="L14" s="59">
        <v>0</v>
      </c>
      <c r="M14" s="59">
        <f t="shared" si="2"/>
        <v>0</v>
      </c>
    </row>
    <row r="15" spans="1:16" ht="57.75" customHeight="1" x14ac:dyDescent="0.35">
      <c r="A15" s="5" t="s">
        <v>7</v>
      </c>
      <c r="B15" s="59">
        <v>0</v>
      </c>
      <c r="C15" s="59">
        <v>0</v>
      </c>
      <c r="D15" s="59">
        <v>0</v>
      </c>
      <c r="E15" s="59">
        <v>0</v>
      </c>
      <c r="F15" s="59">
        <v>0</v>
      </c>
      <c r="G15" s="59">
        <v>0</v>
      </c>
      <c r="H15" s="59">
        <v>0</v>
      </c>
      <c r="I15" s="59">
        <v>0</v>
      </c>
      <c r="J15" s="59">
        <v>0</v>
      </c>
      <c r="K15" s="59">
        <v>0</v>
      </c>
      <c r="L15" s="59">
        <v>0</v>
      </c>
      <c r="M15" s="59">
        <f t="shared" si="2"/>
        <v>0</v>
      </c>
    </row>
    <row r="16" spans="1:16" ht="43.5" x14ac:dyDescent="0.35">
      <c r="A16" s="3" t="s">
        <v>9</v>
      </c>
      <c r="B16" s="59">
        <v>0</v>
      </c>
      <c r="C16" s="59">
        <v>0</v>
      </c>
      <c r="D16" s="59">
        <v>0</v>
      </c>
      <c r="E16" s="59">
        <v>0</v>
      </c>
      <c r="F16" s="59">
        <v>0</v>
      </c>
      <c r="G16" s="59">
        <v>0</v>
      </c>
      <c r="H16" s="59">
        <v>0</v>
      </c>
      <c r="I16" s="59">
        <v>0</v>
      </c>
      <c r="J16" s="59">
        <v>0</v>
      </c>
      <c r="K16" s="59">
        <v>0</v>
      </c>
      <c r="L16" s="59">
        <v>0</v>
      </c>
      <c r="M16" s="59">
        <f t="shared" si="2"/>
        <v>0</v>
      </c>
    </row>
    <row r="17" spans="1:13" ht="29" x14ac:dyDescent="0.35">
      <c r="A17" s="3" t="s">
        <v>10</v>
      </c>
      <c r="B17" s="59">
        <f>SUM(B18:B20)</f>
        <v>0</v>
      </c>
      <c r="C17" s="59">
        <f t="shared" ref="C17:L17" si="4">SUM(C18:C20)</f>
        <v>0</v>
      </c>
      <c r="D17" s="59">
        <f t="shared" si="4"/>
        <v>0</v>
      </c>
      <c r="E17" s="59">
        <f t="shared" si="4"/>
        <v>0</v>
      </c>
      <c r="F17" s="59">
        <f t="shared" si="4"/>
        <v>0</v>
      </c>
      <c r="G17" s="59">
        <f t="shared" si="4"/>
        <v>0</v>
      </c>
      <c r="H17" s="59">
        <f t="shared" si="4"/>
        <v>0</v>
      </c>
      <c r="I17" s="59">
        <f t="shared" si="4"/>
        <v>0</v>
      </c>
      <c r="J17" s="59">
        <f t="shared" si="4"/>
        <v>0</v>
      </c>
      <c r="K17" s="59">
        <f t="shared" si="4"/>
        <v>0</v>
      </c>
      <c r="L17" s="59">
        <f t="shared" si="4"/>
        <v>0</v>
      </c>
      <c r="M17" s="59">
        <f t="shared" si="2"/>
        <v>0</v>
      </c>
    </row>
    <row r="18" spans="1:13" x14ac:dyDescent="0.35">
      <c r="A18" s="5" t="s">
        <v>5</v>
      </c>
      <c r="B18" s="59">
        <v>0</v>
      </c>
      <c r="C18" s="59">
        <v>0</v>
      </c>
      <c r="D18" s="59">
        <v>0</v>
      </c>
      <c r="E18" s="59">
        <v>0</v>
      </c>
      <c r="F18" s="59">
        <v>0</v>
      </c>
      <c r="G18" s="59">
        <v>0</v>
      </c>
      <c r="H18" s="59">
        <v>0</v>
      </c>
      <c r="I18" s="59">
        <v>0</v>
      </c>
      <c r="J18" s="59">
        <v>0</v>
      </c>
      <c r="K18" s="59">
        <v>0</v>
      </c>
      <c r="L18" s="59">
        <v>0</v>
      </c>
      <c r="M18" s="59">
        <f t="shared" si="2"/>
        <v>0</v>
      </c>
    </row>
    <row r="19" spans="1:13" x14ac:dyDescent="0.35">
      <c r="A19" s="5" t="s">
        <v>6</v>
      </c>
      <c r="B19" s="59">
        <v>0</v>
      </c>
      <c r="C19" s="59">
        <v>0</v>
      </c>
      <c r="D19" s="59">
        <v>0</v>
      </c>
      <c r="E19" s="59">
        <v>0</v>
      </c>
      <c r="F19" s="59">
        <v>0</v>
      </c>
      <c r="G19" s="59">
        <v>0</v>
      </c>
      <c r="H19" s="59">
        <v>0</v>
      </c>
      <c r="I19" s="59">
        <v>0</v>
      </c>
      <c r="J19" s="59">
        <v>0</v>
      </c>
      <c r="K19" s="59">
        <v>0</v>
      </c>
      <c r="L19" s="59">
        <v>0</v>
      </c>
      <c r="M19" s="59">
        <f t="shared" si="2"/>
        <v>0</v>
      </c>
    </row>
    <row r="20" spans="1:13" ht="29" x14ac:dyDescent="0.35">
      <c r="A20" s="5" t="s">
        <v>7</v>
      </c>
      <c r="B20" s="59">
        <v>0</v>
      </c>
      <c r="C20" s="59">
        <v>0</v>
      </c>
      <c r="D20" s="59">
        <v>0</v>
      </c>
      <c r="E20" s="59">
        <v>0</v>
      </c>
      <c r="F20" s="59">
        <v>0</v>
      </c>
      <c r="G20" s="59">
        <v>0</v>
      </c>
      <c r="H20" s="59">
        <v>0</v>
      </c>
      <c r="I20" s="59">
        <v>0</v>
      </c>
      <c r="J20" s="59">
        <v>0</v>
      </c>
      <c r="K20" s="59">
        <v>0</v>
      </c>
      <c r="L20" s="59">
        <v>0</v>
      </c>
      <c r="M20" s="59">
        <f t="shared" si="2"/>
        <v>0</v>
      </c>
    </row>
    <row r="21" spans="1:13" ht="39" customHeight="1" x14ac:dyDescent="0.35">
      <c r="A21" s="5" t="s">
        <v>12</v>
      </c>
      <c r="B21" s="290" t="s">
        <v>228</v>
      </c>
      <c r="C21" s="290"/>
      <c r="D21" s="290"/>
      <c r="E21" s="290"/>
      <c r="F21" s="290"/>
      <c r="G21" s="290"/>
      <c r="H21" s="290"/>
      <c r="I21" s="290"/>
      <c r="J21" s="290"/>
      <c r="K21" s="290"/>
      <c r="L21" s="290"/>
      <c r="M21" s="290"/>
    </row>
    <row r="22" spans="1:13" ht="90" customHeight="1" x14ac:dyDescent="0.35">
      <c r="A22" s="5" t="s">
        <v>13</v>
      </c>
      <c r="B22" s="290"/>
      <c r="C22" s="290"/>
      <c r="D22" s="290"/>
      <c r="E22" s="290"/>
      <c r="F22" s="290"/>
      <c r="G22" s="290"/>
      <c r="H22" s="290"/>
      <c r="I22" s="290"/>
      <c r="J22" s="290"/>
      <c r="K22" s="290"/>
      <c r="L22" s="290"/>
      <c r="M22" s="290"/>
    </row>
    <row r="25" spans="1:13" x14ac:dyDescent="0.35">
      <c r="A25" s="289" t="s">
        <v>14</v>
      </c>
      <c r="B25" s="289"/>
      <c r="C25" s="289"/>
      <c r="D25" s="289"/>
      <c r="E25" s="289"/>
      <c r="F25" s="289"/>
      <c r="G25" s="289"/>
      <c r="H25" s="289"/>
      <c r="I25" s="289"/>
      <c r="J25" s="289"/>
    </row>
    <row r="26" spans="1:13" x14ac:dyDescent="0.35">
      <c r="A26" s="291" t="s">
        <v>15</v>
      </c>
      <c r="B26" s="291"/>
      <c r="C26" s="291"/>
      <c r="D26" s="291"/>
      <c r="E26" s="291"/>
      <c r="F26" s="291"/>
      <c r="G26" s="291"/>
      <c r="H26" s="291"/>
      <c r="I26" s="291"/>
      <c r="J26" s="291"/>
    </row>
    <row r="27" spans="1:13" x14ac:dyDescent="0.35">
      <c r="A27" s="290" t="s">
        <v>16</v>
      </c>
      <c r="B27" s="290"/>
      <c r="C27" s="6">
        <v>0</v>
      </c>
      <c r="D27" s="5">
        <v>1</v>
      </c>
      <c r="E27" s="5">
        <v>2</v>
      </c>
      <c r="F27" s="5">
        <v>3</v>
      </c>
      <c r="G27" s="5">
        <v>5</v>
      </c>
      <c r="H27" s="5">
        <v>10</v>
      </c>
      <c r="I27" s="292" t="s">
        <v>3</v>
      </c>
      <c r="J27" s="292"/>
    </row>
    <row r="28" spans="1:13" ht="43.5" x14ac:dyDescent="0.35">
      <c r="A28" s="58" t="s">
        <v>17</v>
      </c>
      <c r="B28" s="5" t="s">
        <v>20</v>
      </c>
      <c r="C28" s="52"/>
      <c r="D28" s="52"/>
      <c r="E28" s="52"/>
      <c r="F28" s="52"/>
      <c r="G28" s="52"/>
      <c r="H28" s="52"/>
      <c r="I28" s="423"/>
      <c r="J28" s="425"/>
    </row>
    <row r="29" spans="1:13" ht="87" x14ac:dyDescent="0.35">
      <c r="A29" s="58" t="s">
        <v>18</v>
      </c>
      <c r="B29" s="5" t="s">
        <v>21</v>
      </c>
      <c r="C29" s="53"/>
      <c r="D29" s="53"/>
      <c r="E29" s="53"/>
      <c r="F29" s="53"/>
      <c r="G29" s="53"/>
      <c r="H29" s="53"/>
      <c r="I29" s="439"/>
      <c r="J29" s="440"/>
    </row>
    <row r="30" spans="1:13" ht="87" x14ac:dyDescent="0.35">
      <c r="A30" s="58" t="s">
        <v>19</v>
      </c>
      <c r="B30" s="7" t="s">
        <v>22</v>
      </c>
      <c r="C30" s="54"/>
      <c r="D30" s="54"/>
      <c r="E30" s="54"/>
      <c r="F30" s="54"/>
      <c r="G30" s="54"/>
      <c r="H30" s="54"/>
      <c r="I30" s="426"/>
      <c r="J30" s="428"/>
    </row>
    <row r="31" spans="1:13" ht="29" x14ac:dyDescent="0.35">
      <c r="A31" s="8"/>
      <c r="B31" s="5" t="s">
        <v>23</v>
      </c>
      <c r="C31" s="58"/>
      <c r="D31" s="58"/>
      <c r="E31" s="58"/>
      <c r="F31" s="58"/>
      <c r="G31" s="58"/>
      <c r="H31" s="58"/>
      <c r="I31" s="290"/>
      <c r="J31" s="290"/>
    </row>
    <row r="32" spans="1:13" ht="43.5" x14ac:dyDescent="0.35">
      <c r="A32" s="290" t="s">
        <v>24</v>
      </c>
      <c r="B32" s="5" t="s">
        <v>20</v>
      </c>
      <c r="C32" s="300"/>
      <c r="D32" s="301"/>
      <c r="E32" s="301"/>
      <c r="F32" s="301"/>
      <c r="G32" s="301"/>
      <c r="H32" s="301"/>
      <c r="I32" s="301"/>
      <c r="J32" s="302"/>
    </row>
    <row r="33" spans="1:10" ht="87" x14ac:dyDescent="0.35">
      <c r="A33" s="290"/>
      <c r="B33" s="5" t="s">
        <v>21</v>
      </c>
      <c r="C33" s="395"/>
      <c r="D33" s="396"/>
      <c r="E33" s="396"/>
      <c r="F33" s="396"/>
      <c r="G33" s="396"/>
      <c r="H33" s="396"/>
      <c r="I33" s="396"/>
      <c r="J33" s="397"/>
    </row>
    <row r="34" spans="1:10" ht="87" x14ac:dyDescent="0.35">
      <c r="A34" s="290"/>
      <c r="B34" s="7" t="s">
        <v>25</v>
      </c>
      <c r="C34" s="303"/>
      <c r="D34" s="304"/>
      <c r="E34" s="304"/>
      <c r="F34" s="304"/>
      <c r="G34" s="304"/>
      <c r="H34" s="304"/>
      <c r="I34" s="304"/>
      <c r="J34" s="305"/>
    </row>
    <row r="35" spans="1:10" ht="29" x14ac:dyDescent="0.35">
      <c r="A35" s="290"/>
      <c r="B35" s="5" t="s">
        <v>23</v>
      </c>
      <c r="C35" s="58"/>
      <c r="D35" s="58"/>
      <c r="E35" s="58"/>
      <c r="F35" s="58"/>
      <c r="G35" s="58"/>
      <c r="H35" s="58"/>
      <c r="I35" s="290"/>
      <c r="J35" s="290"/>
    </row>
    <row r="36" spans="1:10" ht="87" x14ac:dyDescent="0.35">
      <c r="A36" s="290" t="s">
        <v>26</v>
      </c>
      <c r="B36" s="5" t="s">
        <v>22</v>
      </c>
      <c r="C36" s="294"/>
      <c r="D36" s="295"/>
      <c r="E36" s="295"/>
      <c r="F36" s="295"/>
      <c r="G36" s="295"/>
      <c r="H36" s="295"/>
      <c r="I36" s="295"/>
      <c r="J36" s="296"/>
    </row>
    <row r="37" spans="1:10" ht="29" x14ac:dyDescent="0.35">
      <c r="A37" s="290"/>
      <c r="B37" s="5" t="s">
        <v>23</v>
      </c>
      <c r="C37" s="58"/>
      <c r="D37" s="58"/>
      <c r="E37" s="58"/>
      <c r="F37" s="58"/>
      <c r="G37" s="58"/>
      <c r="H37" s="58"/>
      <c r="I37" s="290"/>
      <c r="J37" s="290"/>
    </row>
    <row r="38" spans="1:10" ht="43.5" x14ac:dyDescent="0.35">
      <c r="A38" s="58" t="s">
        <v>13</v>
      </c>
      <c r="B38" s="294"/>
      <c r="C38" s="295"/>
      <c r="D38" s="295"/>
      <c r="E38" s="295"/>
      <c r="F38" s="295"/>
      <c r="G38" s="295"/>
      <c r="H38" s="295"/>
      <c r="I38" s="295"/>
      <c r="J38" s="296"/>
    </row>
  </sheetData>
  <mergeCells count="20">
    <mergeCell ref="A25:J25"/>
    <mergeCell ref="A1:M1"/>
    <mergeCell ref="A2:A3"/>
    <mergeCell ref="B2:M2"/>
    <mergeCell ref="B21:M21"/>
    <mergeCell ref="B22:M22"/>
    <mergeCell ref="A36:A37"/>
    <mergeCell ref="C36:J36"/>
    <mergeCell ref="I37:J37"/>
    <mergeCell ref="B38:J38"/>
    <mergeCell ref="A26:J26"/>
    <mergeCell ref="A27:B27"/>
    <mergeCell ref="I27:J27"/>
    <mergeCell ref="I31:J31"/>
    <mergeCell ref="A32:A35"/>
    <mergeCell ref="C32:J34"/>
    <mergeCell ref="I35:J35"/>
    <mergeCell ref="I28:J28"/>
    <mergeCell ref="I29:J29"/>
    <mergeCell ref="I30:J30"/>
  </mergeCells>
  <pageMargins left="0.7" right="0.7" top="0.75" bottom="0.75" header="0.3" footer="0.3"/>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workbookViewId="0">
      <selection activeCell="B22" sqref="B22:M22"/>
    </sheetView>
  </sheetViews>
  <sheetFormatPr defaultRowHeight="14.5" x14ac:dyDescent="0.35"/>
  <cols>
    <col min="1" max="1" width="25.7265625" customWidth="1"/>
    <col min="2" max="2" width="14.7265625" customWidth="1"/>
    <col min="3" max="3" width="9.1796875" customWidth="1"/>
    <col min="13" max="13" width="19.7265625" customWidth="1"/>
  </cols>
  <sheetData>
    <row r="1" spans="1:16" x14ac:dyDescent="0.35">
      <c r="A1" s="289" t="s">
        <v>0</v>
      </c>
      <c r="B1" s="289"/>
      <c r="C1" s="289"/>
      <c r="D1" s="289"/>
      <c r="E1" s="289"/>
      <c r="F1" s="289"/>
      <c r="G1" s="289"/>
      <c r="H1" s="289"/>
      <c r="I1" s="289"/>
      <c r="J1" s="289"/>
      <c r="K1" s="289"/>
      <c r="L1" s="289"/>
      <c r="M1" s="289"/>
    </row>
    <row r="2" spans="1:16" x14ac:dyDescent="0.35">
      <c r="A2" s="290" t="s">
        <v>1</v>
      </c>
      <c r="B2" s="291" t="s">
        <v>2</v>
      </c>
      <c r="C2" s="291"/>
      <c r="D2" s="291"/>
      <c r="E2" s="291"/>
      <c r="F2" s="291"/>
      <c r="G2" s="291"/>
      <c r="H2" s="291"/>
      <c r="I2" s="291"/>
      <c r="J2" s="291"/>
      <c r="K2" s="291"/>
      <c r="L2" s="291"/>
      <c r="M2" s="291"/>
    </row>
    <row r="3" spans="1:16" x14ac:dyDescent="0.35">
      <c r="A3" s="290"/>
      <c r="B3" s="1">
        <v>0</v>
      </c>
      <c r="C3" s="1">
        <v>1</v>
      </c>
      <c r="D3" s="1">
        <v>2</v>
      </c>
      <c r="E3" s="1">
        <v>3</v>
      </c>
      <c r="F3" s="1">
        <v>4</v>
      </c>
      <c r="G3" s="1">
        <v>5</v>
      </c>
      <c r="H3" s="1">
        <v>6</v>
      </c>
      <c r="I3" s="1">
        <v>7</v>
      </c>
      <c r="J3" s="1">
        <v>8</v>
      </c>
      <c r="K3" s="1">
        <v>9</v>
      </c>
      <c r="L3" s="1">
        <v>10</v>
      </c>
      <c r="M3" s="2" t="s">
        <v>3</v>
      </c>
    </row>
    <row r="4" spans="1:16" ht="31.5" customHeight="1" x14ac:dyDescent="0.35">
      <c r="A4" s="3" t="s">
        <v>4</v>
      </c>
      <c r="B4" s="59">
        <f t="shared" ref="B4:B8" si="0">SUM(B5:B7)</f>
        <v>0</v>
      </c>
      <c r="C4" s="59">
        <v>0</v>
      </c>
      <c r="D4" s="59">
        <v>0</v>
      </c>
      <c r="E4" s="59">
        <v>0</v>
      </c>
      <c r="F4" s="59">
        <v>0</v>
      </c>
      <c r="G4" s="59">
        <v>0</v>
      </c>
      <c r="H4" s="59">
        <v>0</v>
      </c>
      <c r="I4" s="59">
        <v>0</v>
      </c>
      <c r="J4" s="59">
        <v>0</v>
      </c>
      <c r="K4" s="59">
        <v>0</v>
      </c>
      <c r="L4" s="59">
        <v>0</v>
      </c>
      <c r="M4" s="59">
        <f t="shared" ref="M4:M7" si="1">SUM(B4:L4)</f>
        <v>0</v>
      </c>
    </row>
    <row r="5" spans="1:16" ht="23.25" customHeight="1" x14ac:dyDescent="0.35">
      <c r="A5" s="5" t="s">
        <v>5</v>
      </c>
      <c r="B5" s="59">
        <v>0</v>
      </c>
      <c r="C5" s="59">
        <v>0</v>
      </c>
      <c r="D5" s="59">
        <v>0</v>
      </c>
      <c r="E5" s="59">
        <v>0</v>
      </c>
      <c r="F5" s="59">
        <v>0</v>
      </c>
      <c r="G5" s="59">
        <v>0</v>
      </c>
      <c r="H5" s="59">
        <v>0</v>
      </c>
      <c r="I5" s="59">
        <v>0</v>
      </c>
      <c r="J5" s="59">
        <v>0</v>
      </c>
      <c r="K5" s="59">
        <v>0</v>
      </c>
      <c r="L5" s="59">
        <v>0</v>
      </c>
      <c r="M5" s="59">
        <f t="shared" si="1"/>
        <v>0</v>
      </c>
    </row>
    <row r="6" spans="1:16" x14ac:dyDescent="0.35">
      <c r="A6" s="5" t="s">
        <v>6</v>
      </c>
      <c r="B6" s="59">
        <v>0</v>
      </c>
      <c r="C6" s="59">
        <v>0</v>
      </c>
      <c r="D6" s="59">
        <v>0</v>
      </c>
      <c r="E6" s="59">
        <v>0</v>
      </c>
      <c r="F6" s="59">
        <v>0</v>
      </c>
      <c r="G6" s="59">
        <v>0</v>
      </c>
      <c r="H6" s="59">
        <v>0</v>
      </c>
      <c r="I6" s="59">
        <v>0</v>
      </c>
      <c r="J6" s="59">
        <v>0</v>
      </c>
      <c r="K6" s="59">
        <v>0</v>
      </c>
      <c r="L6" s="59">
        <v>0</v>
      </c>
      <c r="M6" s="59">
        <f t="shared" si="1"/>
        <v>0</v>
      </c>
    </row>
    <row r="7" spans="1:16" ht="51" customHeight="1" x14ac:dyDescent="0.35">
      <c r="A7" s="5" t="s">
        <v>7</v>
      </c>
      <c r="B7" s="59">
        <v>0</v>
      </c>
      <c r="C7" s="59">
        <v>0</v>
      </c>
      <c r="D7" s="59">
        <v>0</v>
      </c>
      <c r="E7" s="59">
        <v>0</v>
      </c>
      <c r="F7" s="59">
        <v>0</v>
      </c>
      <c r="G7" s="59">
        <v>0</v>
      </c>
      <c r="H7" s="59">
        <v>0</v>
      </c>
      <c r="I7" s="59">
        <v>0</v>
      </c>
      <c r="J7" s="59">
        <v>0</v>
      </c>
      <c r="K7" s="59">
        <v>0</v>
      </c>
      <c r="L7" s="59">
        <v>0</v>
      </c>
      <c r="M7" s="59">
        <f t="shared" si="1"/>
        <v>0</v>
      </c>
    </row>
    <row r="8" spans="1:16" ht="32.25" customHeight="1" x14ac:dyDescent="0.35">
      <c r="A8" s="3" t="s">
        <v>8</v>
      </c>
      <c r="B8" s="59">
        <f t="shared" si="0"/>
        <v>0.35</v>
      </c>
      <c r="C8" s="59">
        <f t="shared" ref="C8:L8" si="2">SUM(C9:C11)</f>
        <v>0.35</v>
      </c>
      <c r="D8" s="59">
        <f t="shared" si="2"/>
        <v>0.35</v>
      </c>
      <c r="E8" s="59">
        <f t="shared" si="2"/>
        <v>0.35</v>
      </c>
      <c r="F8" s="59">
        <f t="shared" si="2"/>
        <v>0.35</v>
      </c>
      <c r="G8" s="59">
        <f t="shared" si="2"/>
        <v>0.35</v>
      </c>
      <c r="H8" s="59">
        <f t="shared" si="2"/>
        <v>0.35</v>
      </c>
      <c r="I8" s="59">
        <f t="shared" si="2"/>
        <v>0.35</v>
      </c>
      <c r="J8" s="59">
        <f t="shared" si="2"/>
        <v>0.35</v>
      </c>
      <c r="K8" s="59">
        <f t="shared" si="2"/>
        <v>0.35</v>
      </c>
      <c r="L8" s="59">
        <f t="shared" si="2"/>
        <v>0.35</v>
      </c>
      <c r="M8" s="59">
        <f>SUM(B8:L8)</f>
        <v>3.8500000000000005</v>
      </c>
      <c r="P8" s="23"/>
    </row>
    <row r="9" spans="1:16" ht="18" customHeight="1" x14ac:dyDescent="0.35">
      <c r="A9" s="5" t="s">
        <v>5</v>
      </c>
      <c r="B9" s="60">
        <v>0.35</v>
      </c>
      <c r="C9" s="60">
        <v>0.35</v>
      </c>
      <c r="D9" s="60">
        <v>0.35</v>
      </c>
      <c r="E9" s="60">
        <v>0.35</v>
      </c>
      <c r="F9" s="60">
        <v>0.35</v>
      </c>
      <c r="G9" s="60">
        <v>0.35</v>
      </c>
      <c r="H9" s="60">
        <v>0.35</v>
      </c>
      <c r="I9" s="60">
        <v>0.35</v>
      </c>
      <c r="J9" s="60">
        <v>0.35</v>
      </c>
      <c r="K9" s="60">
        <v>0.35</v>
      </c>
      <c r="L9" s="60">
        <v>0.35</v>
      </c>
      <c r="M9" s="59">
        <f t="shared" ref="M9:M20" si="3">SUM(B9:L9)</f>
        <v>3.8500000000000005</v>
      </c>
    </row>
    <row r="10" spans="1:16" x14ac:dyDescent="0.35">
      <c r="A10" s="5" t="s">
        <v>6</v>
      </c>
      <c r="B10" s="59">
        <v>0</v>
      </c>
      <c r="C10" s="59">
        <v>0</v>
      </c>
      <c r="D10" s="59">
        <v>0</v>
      </c>
      <c r="E10" s="59">
        <v>0</v>
      </c>
      <c r="F10" s="59">
        <v>0</v>
      </c>
      <c r="G10" s="59">
        <v>0</v>
      </c>
      <c r="H10" s="59">
        <v>0</v>
      </c>
      <c r="I10" s="59">
        <v>0</v>
      </c>
      <c r="J10" s="59">
        <v>0</v>
      </c>
      <c r="K10" s="59">
        <v>0</v>
      </c>
      <c r="L10" s="59">
        <v>0</v>
      </c>
      <c r="M10" s="59">
        <f t="shared" si="3"/>
        <v>0</v>
      </c>
    </row>
    <row r="11" spans="1:16" ht="42" customHeight="1" x14ac:dyDescent="0.35">
      <c r="A11" s="5" t="s">
        <v>7</v>
      </c>
      <c r="B11" s="59">
        <v>0</v>
      </c>
      <c r="C11" s="59">
        <v>0</v>
      </c>
      <c r="D11" s="59">
        <v>0</v>
      </c>
      <c r="E11" s="59">
        <v>0</v>
      </c>
      <c r="F11" s="59">
        <v>0</v>
      </c>
      <c r="G11" s="59">
        <v>0</v>
      </c>
      <c r="H11" s="59">
        <v>0</v>
      </c>
      <c r="I11" s="59">
        <v>0</v>
      </c>
      <c r="J11" s="59">
        <v>0</v>
      </c>
      <c r="K11" s="59">
        <v>0</v>
      </c>
      <c r="L11" s="59">
        <v>0</v>
      </c>
      <c r="M11" s="59">
        <f t="shared" si="3"/>
        <v>0</v>
      </c>
    </row>
    <row r="12" spans="1:16" x14ac:dyDescent="0.35">
      <c r="A12" s="3" t="s">
        <v>11</v>
      </c>
      <c r="B12" s="59">
        <f>SUM(B13:B15)</f>
        <v>-0.35</v>
      </c>
      <c r="C12" s="59">
        <f t="shared" ref="C12:L12" si="4">SUM(C13:C15)</f>
        <v>-0.35</v>
      </c>
      <c r="D12" s="59">
        <f t="shared" si="4"/>
        <v>-0.35</v>
      </c>
      <c r="E12" s="59">
        <f t="shared" si="4"/>
        <v>-0.35</v>
      </c>
      <c r="F12" s="59">
        <f t="shared" si="4"/>
        <v>-0.35</v>
      </c>
      <c r="G12" s="59">
        <f t="shared" si="4"/>
        <v>-0.35</v>
      </c>
      <c r="H12" s="59">
        <f t="shared" si="4"/>
        <v>-0.35</v>
      </c>
      <c r="I12" s="59">
        <f t="shared" si="4"/>
        <v>-0.35</v>
      </c>
      <c r="J12" s="59">
        <f t="shared" si="4"/>
        <v>-0.35</v>
      </c>
      <c r="K12" s="59">
        <f t="shared" si="4"/>
        <v>-0.35</v>
      </c>
      <c r="L12" s="59">
        <f t="shared" si="4"/>
        <v>-0.35</v>
      </c>
      <c r="M12" s="59">
        <f t="shared" si="3"/>
        <v>-3.8500000000000005</v>
      </c>
      <c r="P12" s="23"/>
    </row>
    <row r="13" spans="1:16" ht="15.5" x14ac:dyDescent="0.35">
      <c r="A13" s="5" t="s">
        <v>5</v>
      </c>
      <c r="B13" s="60">
        <v>-0.35</v>
      </c>
      <c r="C13" s="60">
        <v>-0.35</v>
      </c>
      <c r="D13" s="60">
        <v>-0.35</v>
      </c>
      <c r="E13" s="60">
        <v>-0.35</v>
      </c>
      <c r="F13" s="60">
        <v>-0.35</v>
      </c>
      <c r="G13" s="60">
        <v>-0.35</v>
      </c>
      <c r="H13" s="60">
        <v>-0.35</v>
      </c>
      <c r="I13" s="60">
        <v>-0.35</v>
      </c>
      <c r="J13" s="60">
        <v>-0.35</v>
      </c>
      <c r="K13" s="60">
        <v>-0.35</v>
      </c>
      <c r="L13" s="60">
        <v>-0.35</v>
      </c>
      <c r="M13" s="59">
        <f t="shared" si="3"/>
        <v>-3.8500000000000005</v>
      </c>
      <c r="P13" s="23"/>
    </row>
    <row r="14" spans="1:16" x14ac:dyDescent="0.35">
      <c r="A14" s="5" t="s">
        <v>6</v>
      </c>
      <c r="B14" s="59">
        <v>0</v>
      </c>
      <c r="C14" s="59">
        <v>0</v>
      </c>
      <c r="D14" s="59">
        <v>0</v>
      </c>
      <c r="E14" s="59">
        <v>0</v>
      </c>
      <c r="F14" s="59">
        <v>0</v>
      </c>
      <c r="G14" s="59">
        <v>0</v>
      </c>
      <c r="H14" s="59">
        <v>0</v>
      </c>
      <c r="I14" s="59">
        <v>0</v>
      </c>
      <c r="J14" s="59">
        <v>0</v>
      </c>
      <c r="K14" s="59">
        <v>0</v>
      </c>
      <c r="L14" s="59">
        <v>0</v>
      </c>
      <c r="M14" s="59">
        <f t="shared" si="3"/>
        <v>0</v>
      </c>
    </row>
    <row r="15" spans="1:16" ht="57.75" customHeight="1" x14ac:dyDescent="0.35">
      <c r="A15" s="5" t="s">
        <v>7</v>
      </c>
      <c r="B15" s="59">
        <v>0</v>
      </c>
      <c r="C15" s="59">
        <v>0</v>
      </c>
      <c r="D15" s="59">
        <v>0</v>
      </c>
      <c r="E15" s="59">
        <v>0</v>
      </c>
      <c r="F15" s="59">
        <v>0</v>
      </c>
      <c r="G15" s="59">
        <v>0</v>
      </c>
      <c r="H15" s="59">
        <v>0</v>
      </c>
      <c r="I15" s="59">
        <v>0</v>
      </c>
      <c r="J15" s="59">
        <v>0</v>
      </c>
      <c r="K15" s="59">
        <v>0</v>
      </c>
      <c r="L15" s="59">
        <v>0</v>
      </c>
      <c r="M15" s="59">
        <f t="shared" si="3"/>
        <v>0</v>
      </c>
    </row>
    <row r="16" spans="1:16" ht="43.5" x14ac:dyDescent="0.35">
      <c r="A16" s="3" t="s">
        <v>9</v>
      </c>
      <c r="B16" s="59">
        <v>0</v>
      </c>
      <c r="C16" s="59">
        <v>0</v>
      </c>
      <c r="D16" s="59">
        <v>0</v>
      </c>
      <c r="E16" s="59">
        <v>0</v>
      </c>
      <c r="F16" s="59">
        <v>0</v>
      </c>
      <c r="G16" s="59">
        <v>0</v>
      </c>
      <c r="H16" s="59">
        <v>0</v>
      </c>
      <c r="I16" s="59">
        <v>0</v>
      </c>
      <c r="J16" s="59">
        <v>0</v>
      </c>
      <c r="K16" s="59">
        <v>0</v>
      </c>
      <c r="L16" s="59">
        <v>0</v>
      </c>
      <c r="M16" s="59">
        <f t="shared" si="3"/>
        <v>0</v>
      </c>
    </row>
    <row r="17" spans="1:13" ht="29" x14ac:dyDescent="0.35">
      <c r="A17" s="3" t="s">
        <v>10</v>
      </c>
      <c r="B17" s="59">
        <f>SUM(B18:B20)</f>
        <v>0</v>
      </c>
      <c r="C17" s="59">
        <f t="shared" ref="C17:L17" si="5">SUM(C18:C20)</f>
        <v>0</v>
      </c>
      <c r="D17" s="59">
        <f t="shared" si="5"/>
        <v>0</v>
      </c>
      <c r="E17" s="59">
        <f t="shared" si="5"/>
        <v>0</v>
      </c>
      <c r="F17" s="59">
        <f t="shared" si="5"/>
        <v>0</v>
      </c>
      <c r="G17" s="59">
        <f t="shared" si="5"/>
        <v>0</v>
      </c>
      <c r="H17" s="59">
        <f t="shared" si="5"/>
        <v>0</v>
      </c>
      <c r="I17" s="59">
        <f t="shared" si="5"/>
        <v>0</v>
      </c>
      <c r="J17" s="59">
        <f t="shared" si="5"/>
        <v>0</v>
      </c>
      <c r="K17" s="59">
        <f t="shared" si="5"/>
        <v>0</v>
      </c>
      <c r="L17" s="59">
        <f t="shared" si="5"/>
        <v>0</v>
      </c>
      <c r="M17" s="59">
        <f t="shared" si="3"/>
        <v>0</v>
      </c>
    </row>
    <row r="18" spans="1:13" x14ac:dyDescent="0.35">
      <c r="A18" s="5" t="s">
        <v>5</v>
      </c>
      <c r="B18" s="59">
        <v>0</v>
      </c>
      <c r="C18" s="59">
        <v>0</v>
      </c>
      <c r="D18" s="59">
        <v>0</v>
      </c>
      <c r="E18" s="59">
        <v>0</v>
      </c>
      <c r="F18" s="59">
        <v>0</v>
      </c>
      <c r="G18" s="59">
        <v>0</v>
      </c>
      <c r="H18" s="59">
        <v>0</v>
      </c>
      <c r="I18" s="59">
        <v>0</v>
      </c>
      <c r="J18" s="59">
        <v>0</v>
      </c>
      <c r="K18" s="59">
        <v>0</v>
      </c>
      <c r="L18" s="59">
        <v>0</v>
      </c>
      <c r="M18" s="59">
        <f t="shared" si="3"/>
        <v>0</v>
      </c>
    </row>
    <row r="19" spans="1:13" x14ac:dyDescent="0.35">
      <c r="A19" s="5" t="s">
        <v>6</v>
      </c>
      <c r="B19" s="59">
        <v>0</v>
      </c>
      <c r="C19" s="59">
        <v>0</v>
      </c>
      <c r="D19" s="59">
        <v>0</v>
      </c>
      <c r="E19" s="59">
        <v>0</v>
      </c>
      <c r="F19" s="59">
        <v>0</v>
      </c>
      <c r="G19" s="59">
        <v>0</v>
      </c>
      <c r="H19" s="59">
        <v>0</v>
      </c>
      <c r="I19" s="59">
        <v>0</v>
      </c>
      <c r="J19" s="59">
        <v>0</v>
      </c>
      <c r="K19" s="59">
        <v>0</v>
      </c>
      <c r="L19" s="59">
        <v>0</v>
      </c>
      <c r="M19" s="59">
        <f t="shared" si="3"/>
        <v>0</v>
      </c>
    </row>
    <row r="20" spans="1:13" ht="29" x14ac:dyDescent="0.35">
      <c r="A20" s="5" t="s">
        <v>7</v>
      </c>
      <c r="B20" s="59">
        <v>0</v>
      </c>
      <c r="C20" s="59">
        <v>0</v>
      </c>
      <c r="D20" s="59">
        <v>0</v>
      </c>
      <c r="E20" s="59">
        <v>0</v>
      </c>
      <c r="F20" s="59">
        <v>0</v>
      </c>
      <c r="G20" s="59">
        <v>0</v>
      </c>
      <c r="H20" s="59">
        <v>0</v>
      </c>
      <c r="I20" s="59">
        <v>0</v>
      </c>
      <c r="J20" s="59">
        <v>0</v>
      </c>
      <c r="K20" s="59">
        <v>0</v>
      </c>
      <c r="L20" s="59">
        <v>0</v>
      </c>
      <c r="M20" s="59">
        <f t="shared" si="3"/>
        <v>0</v>
      </c>
    </row>
    <row r="21" spans="1:13" ht="39" customHeight="1" x14ac:dyDescent="0.35">
      <c r="A21" s="5" t="s">
        <v>12</v>
      </c>
      <c r="B21" s="290" t="s">
        <v>228</v>
      </c>
      <c r="C21" s="290"/>
      <c r="D21" s="290"/>
      <c r="E21" s="290"/>
      <c r="F21" s="290"/>
      <c r="G21" s="290"/>
      <c r="H21" s="290"/>
      <c r="I21" s="290"/>
      <c r="J21" s="290"/>
      <c r="K21" s="290"/>
      <c r="L21" s="290"/>
      <c r="M21" s="290"/>
    </row>
    <row r="22" spans="1:13" ht="90" customHeight="1" x14ac:dyDescent="0.35">
      <c r="A22" s="5" t="s">
        <v>13</v>
      </c>
      <c r="B22" s="290"/>
      <c r="C22" s="290"/>
      <c r="D22" s="290"/>
      <c r="E22" s="290"/>
      <c r="F22" s="290"/>
      <c r="G22" s="290"/>
      <c r="H22" s="290"/>
      <c r="I22" s="290"/>
      <c r="J22" s="290"/>
      <c r="K22" s="290"/>
      <c r="L22" s="290"/>
      <c r="M22" s="290"/>
    </row>
    <row r="25" spans="1:13" x14ac:dyDescent="0.35">
      <c r="A25" s="289" t="s">
        <v>14</v>
      </c>
      <c r="B25" s="289"/>
      <c r="C25" s="289"/>
      <c r="D25" s="289"/>
      <c r="E25" s="289"/>
      <c r="F25" s="289"/>
      <c r="G25" s="289"/>
      <c r="H25" s="289"/>
      <c r="I25" s="289"/>
      <c r="J25" s="289"/>
    </row>
    <row r="26" spans="1:13" x14ac:dyDescent="0.35">
      <c r="A26" s="291" t="s">
        <v>15</v>
      </c>
      <c r="B26" s="291"/>
      <c r="C26" s="291"/>
      <c r="D26" s="291"/>
      <c r="E26" s="291"/>
      <c r="F26" s="291"/>
      <c r="G26" s="291"/>
      <c r="H26" s="291"/>
      <c r="I26" s="291"/>
      <c r="J26" s="291"/>
    </row>
    <row r="27" spans="1:13" x14ac:dyDescent="0.35">
      <c r="A27" s="290" t="s">
        <v>16</v>
      </c>
      <c r="B27" s="290"/>
      <c r="C27" s="6">
        <v>0</v>
      </c>
      <c r="D27" s="5">
        <v>1</v>
      </c>
      <c r="E27" s="5">
        <v>2</v>
      </c>
      <c r="F27" s="5">
        <v>3</v>
      </c>
      <c r="G27" s="5">
        <v>5</v>
      </c>
      <c r="H27" s="5">
        <v>10</v>
      </c>
      <c r="I27" s="292" t="s">
        <v>3</v>
      </c>
      <c r="J27" s="292"/>
    </row>
    <row r="28" spans="1:13" ht="29" x14ac:dyDescent="0.35">
      <c r="A28" s="58" t="s">
        <v>17</v>
      </c>
      <c r="B28" s="5" t="s">
        <v>20</v>
      </c>
      <c r="C28" s="52"/>
      <c r="D28" s="52"/>
      <c r="E28" s="52"/>
      <c r="F28" s="52"/>
      <c r="G28" s="52"/>
      <c r="H28" s="52"/>
      <c r="I28" s="40"/>
      <c r="J28" s="41"/>
    </row>
    <row r="29" spans="1:13" ht="58" x14ac:dyDescent="0.35">
      <c r="A29" s="58" t="s">
        <v>18</v>
      </c>
      <c r="B29" s="5" t="s">
        <v>21</v>
      </c>
      <c r="C29" s="53"/>
      <c r="D29" s="53"/>
      <c r="E29" s="53"/>
      <c r="F29" s="53"/>
      <c r="G29" s="53"/>
      <c r="H29" s="53"/>
      <c r="I29" s="42"/>
      <c r="J29" s="43"/>
    </row>
    <row r="30" spans="1:13" ht="58" x14ac:dyDescent="0.35">
      <c r="A30" s="58" t="s">
        <v>19</v>
      </c>
      <c r="B30" s="7" t="s">
        <v>22</v>
      </c>
      <c r="C30" s="54"/>
      <c r="D30" s="54"/>
      <c r="E30" s="54"/>
      <c r="F30" s="54"/>
      <c r="G30" s="54"/>
      <c r="H30" s="54"/>
      <c r="I30" s="44"/>
      <c r="J30" s="45"/>
    </row>
    <row r="31" spans="1:13" x14ac:dyDescent="0.35">
      <c r="A31" s="8"/>
      <c r="B31" s="5" t="s">
        <v>23</v>
      </c>
      <c r="C31" s="58"/>
      <c r="D31" s="58"/>
      <c r="E31" s="58"/>
      <c r="F31" s="58"/>
      <c r="G31" s="58"/>
      <c r="H31" s="58"/>
      <c r="I31" s="290"/>
      <c r="J31" s="290"/>
    </row>
    <row r="32" spans="1:13" ht="29" x14ac:dyDescent="0.35">
      <c r="A32" s="290" t="s">
        <v>24</v>
      </c>
      <c r="B32" s="5" t="s">
        <v>20</v>
      </c>
      <c r="C32" s="300"/>
      <c r="D32" s="301"/>
      <c r="E32" s="301"/>
      <c r="F32" s="301"/>
      <c r="G32" s="301"/>
      <c r="H32" s="301"/>
      <c r="I32" s="301"/>
      <c r="J32" s="302"/>
    </row>
    <row r="33" spans="1:10" ht="58" x14ac:dyDescent="0.35">
      <c r="A33" s="290"/>
      <c r="B33" s="5" t="s">
        <v>21</v>
      </c>
      <c r="C33" s="395"/>
      <c r="D33" s="396"/>
      <c r="E33" s="396"/>
      <c r="F33" s="396"/>
      <c r="G33" s="396"/>
      <c r="H33" s="396"/>
      <c r="I33" s="396"/>
      <c r="J33" s="397"/>
    </row>
    <row r="34" spans="1:10" ht="58" x14ac:dyDescent="0.35">
      <c r="A34" s="290"/>
      <c r="B34" s="7" t="s">
        <v>25</v>
      </c>
      <c r="C34" s="303"/>
      <c r="D34" s="304"/>
      <c r="E34" s="304"/>
      <c r="F34" s="304"/>
      <c r="G34" s="304"/>
      <c r="H34" s="304"/>
      <c r="I34" s="304"/>
      <c r="J34" s="305"/>
    </row>
    <row r="35" spans="1:10" x14ac:dyDescent="0.35">
      <c r="A35" s="290"/>
      <c r="B35" s="5" t="s">
        <v>23</v>
      </c>
      <c r="C35" s="58"/>
      <c r="D35" s="58"/>
      <c r="E35" s="58"/>
      <c r="F35" s="58"/>
      <c r="G35" s="58"/>
      <c r="H35" s="58"/>
      <c r="I35" s="290"/>
      <c r="J35" s="290"/>
    </row>
    <row r="36" spans="1:10" ht="58" x14ac:dyDescent="0.35">
      <c r="A36" s="290" t="s">
        <v>26</v>
      </c>
      <c r="B36" s="5" t="s">
        <v>22</v>
      </c>
      <c r="C36" s="294"/>
      <c r="D36" s="295"/>
      <c r="E36" s="295"/>
      <c r="F36" s="295"/>
      <c r="G36" s="295"/>
      <c r="H36" s="295"/>
      <c r="I36" s="295"/>
      <c r="J36" s="296"/>
    </row>
    <row r="37" spans="1:10" x14ac:dyDescent="0.35">
      <c r="A37" s="290"/>
      <c r="B37" s="5" t="s">
        <v>23</v>
      </c>
      <c r="C37" s="58"/>
      <c r="D37" s="58"/>
      <c r="E37" s="58"/>
      <c r="F37" s="58"/>
      <c r="G37" s="58"/>
      <c r="H37" s="58"/>
      <c r="I37" s="290"/>
      <c r="J37" s="290"/>
    </row>
    <row r="38" spans="1:10" ht="43.5" x14ac:dyDescent="0.35">
      <c r="A38" s="58" t="s">
        <v>13</v>
      </c>
      <c r="B38" s="294"/>
      <c r="C38" s="295"/>
      <c r="D38" s="295"/>
      <c r="E38" s="295"/>
      <c r="F38" s="295"/>
      <c r="G38" s="295"/>
      <c r="H38" s="295"/>
      <c r="I38" s="295"/>
      <c r="J38" s="296"/>
    </row>
  </sheetData>
  <mergeCells count="17">
    <mergeCell ref="A25:J25"/>
    <mergeCell ref="A1:M1"/>
    <mergeCell ref="A2:A3"/>
    <mergeCell ref="B2:M2"/>
    <mergeCell ref="B21:M21"/>
    <mergeCell ref="B22:M22"/>
    <mergeCell ref="A36:A37"/>
    <mergeCell ref="C36:J36"/>
    <mergeCell ref="I37:J37"/>
    <mergeCell ref="B38:J38"/>
    <mergeCell ref="A26:J26"/>
    <mergeCell ref="A27:B27"/>
    <mergeCell ref="I27:J27"/>
    <mergeCell ref="I31:J31"/>
    <mergeCell ref="A32:A35"/>
    <mergeCell ref="C32:J34"/>
    <mergeCell ref="I35:J3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157</vt:i4>
      </vt:variant>
    </vt:vector>
  </HeadingPairs>
  <TitlesOfParts>
    <vt:vector size="157" baseType="lpstr">
      <vt:lpstr>Ogólne </vt:lpstr>
      <vt:lpstr>Zbiorcze dane_resorty</vt:lpstr>
      <vt:lpstr>WZÓR</vt:lpstr>
      <vt:lpstr>GUS_GOSPOSTRATEG</vt:lpstr>
      <vt:lpstr>GUS_KSZBI</vt:lpstr>
      <vt:lpstr>GUS_PDS</vt:lpstr>
      <vt:lpstr>GUS_Wrota Statystyki</vt:lpstr>
      <vt:lpstr>MC_KAP</vt:lpstr>
      <vt:lpstr>MC_eRPL</vt:lpstr>
      <vt:lpstr>MC_ZPA</vt:lpstr>
      <vt:lpstr>MC_SRPS</vt:lpstr>
      <vt:lpstr>MC_WIIP</vt:lpstr>
      <vt:lpstr>MC_e-Doręczenia</vt:lpstr>
      <vt:lpstr>MC_CPA</vt:lpstr>
      <vt:lpstr>MC_Portal GOV.PL</vt:lpstr>
      <vt:lpstr>MC_e-usługi</vt:lpstr>
      <vt:lpstr>MC_EZD</vt:lpstr>
      <vt:lpstr>MC_ProgramKompetencjiCyfrowych</vt:lpstr>
      <vt:lpstr>MC_mObywatel</vt:lpstr>
      <vt:lpstr>MC_KRONIK@</vt:lpstr>
      <vt:lpstr>MEN_ORE</vt:lpstr>
      <vt:lpstr>MEN_WKSDO</vt:lpstr>
      <vt:lpstr>MEN_ZRK</vt:lpstr>
      <vt:lpstr>ME_URE_sprawoz. przes. paliw.  </vt:lpstr>
      <vt:lpstr>MF_PUESC</vt:lpstr>
      <vt:lpstr>MF_e-Urzą Skarboowy</vt:lpstr>
      <vt:lpstr>MF_EUREKA</vt:lpstr>
      <vt:lpstr>MF_SZOPEN</vt:lpstr>
      <vt:lpstr>MF_ZPUTFG </vt:lpstr>
      <vt:lpstr>MGMiŻŚ_SIPAM</vt:lpstr>
      <vt:lpstr>MGMiŻŚ_REJA24</vt:lpstr>
      <vt:lpstr>MGMiŻŚ_Sat4Envi</vt:lpstr>
      <vt:lpstr>MI_KPD do inf.o podróżach multi</vt:lpstr>
      <vt:lpstr>MI_KPD do inf. o warunkach ruch</vt:lpstr>
      <vt:lpstr>MI_KREPTD</vt:lpstr>
      <vt:lpstr>MI_KSZRD TEN-T</vt:lpstr>
      <vt:lpstr>MI_Polska droga do automatyzacj</vt:lpstr>
      <vt:lpstr>MI_ZSI-ULC</vt:lpstr>
      <vt:lpstr>MK_BDO</vt:lpstr>
      <vt:lpstr>MK_GIOŚ_PPMŚ</vt:lpstr>
      <vt:lpstr>MKiDN_mLUMEN</vt:lpstr>
      <vt:lpstr>MKiDN_mPolona</vt:lpstr>
      <vt:lpstr>MKiDN_Patrimonium_II</vt:lpstr>
      <vt:lpstr>MKiDN_Polona dla Bibliotek 2.0 </vt:lpstr>
      <vt:lpstr>MKiDN_Polona dla Naukowców</vt:lpstr>
      <vt:lpstr>MKiDN_CAS</vt:lpstr>
      <vt:lpstr>MKiDN_FilmotekaNarodowa</vt:lpstr>
      <vt:lpstr>MKiDN_Hereditas</vt:lpstr>
      <vt:lpstr>MKiDN_Muzeum Sztuki w Łodzi </vt:lpstr>
      <vt:lpstr>MKiDN_www.muzeach</vt:lpstr>
      <vt:lpstr>MKiDN_Zachęta</vt:lpstr>
      <vt:lpstr>MKiDN_Bliżej Teatru</vt:lpstr>
      <vt:lpstr>MKiDN_archiwumgov.pl</vt:lpstr>
      <vt:lpstr>MKiDN_@SIA</vt:lpstr>
      <vt:lpstr>MKiDN_PlatfEduLekArch-Pola</vt:lpstr>
      <vt:lpstr>MKiDN_PWM_bez_digitalizacji</vt:lpstr>
      <vt:lpstr>MKiDN_digital_PWM_kontynuacja</vt:lpstr>
      <vt:lpstr>MKiDN_TVP_Digi_Sport</vt:lpstr>
      <vt:lpstr>MKiDN_TVP_Digi_4K</vt:lpstr>
      <vt:lpstr>MKiDN_e-Omnis</vt:lpstr>
      <vt:lpstr>MKiDN_Bliżej kultury</vt:lpstr>
      <vt:lpstr>MKiDN_DIGI TVP SA</vt:lpstr>
      <vt:lpstr>MKiDN_Cyfrowa rekonstrukcja</vt:lpstr>
      <vt:lpstr>MKiDN_Dziedzictwo chopinowskie</vt:lpstr>
      <vt:lpstr>MKiDN_Otwarte Narodowe</vt:lpstr>
      <vt:lpstr>MKiDN_ADE</vt:lpstr>
      <vt:lpstr>MKiDN_ZOSiA</vt:lpstr>
      <vt:lpstr>MKiDN_Patrimonium</vt:lpstr>
      <vt:lpstr>MKiDN_NID </vt:lpstr>
      <vt:lpstr>MKiDN_Dziedzictwo muzyki</vt:lpstr>
      <vt:lpstr>MKiDN_Digitalizacja PWM</vt:lpstr>
      <vt:lpstr>MKiDN_WFDiF</vt:lpstr>
      <vt:lpstr>MK_GIOŚ_INSPIRE</vt:lpstr>
      <vt:lpstr>MNiSzW_PPPN</vt:lpstr>
      <vt:lpstr>MNiSzW_AMU</vt:lpstr>
      <vt:lpstr>MNiSzW_BINWIT</vt:lpstr>
      <vt:lpstr>MNiSzW_Herberium</vt:lpstr>
      <vt:lpstr>MNiSzW_Cyfr.archiwum_Arch.Krak</vt:lpstr>
      <vt:lpstr>MNiSzW_Eukaryota</vt:lpstr>
      <vt:lpstr>MNiSZW_PlatformaObslugi.Praktyk</vt:lpstr>
      <vt:lpstr>MNiSZW_Mod.Zintegr.SystemuNauk</vt:lpstr>
      <vt:lpstr>MNiSZW_ZSUN_II</vt:lpstr>
      <vt:lpstr>MNiSW_DRODB</vt:lpstr>
      <vt:lpstr>MNiSW_e-CUDO</vt:lpstr>
      <vt:lpstr>MNiSW_eczlowiek</vt:lpstr>
      <vt:lpstr>MNiSW_ePuszcza</vt:lpstr>
      <vt:lpstr>MNiSW_Leopoldina</vt:lpstr>
      <vt:lpstr>MNiSW_MostDanych</vt:lpstr>
      <vt:lpstr>MNiSW_OZwRCIN</vt:lpstr>
      <vt:lpstr>MNiSW_Portal zarz.</vt:lpstr>
      <vt:lpstr>MNiSW_repozytorium</vt:lpstr>
      <vt:lpstr>MNiSW_Ucyfrowienie</vt:lpstr>
      <vt:lpstr>MNiSW_Agro</vt:lpstr>
      <vt:lpstr>MON_Budowa wysokiej jakości  </vt:lpstr>
      <vt:lpstr>MON_Portal BiO</vt:lpstr>
      <vt:lpstr>MRPiPS_MonitoringPracy i Pobytu</vt:lpstr>
      <vt:lpstr>MRPiPS_PFRON_Sodir</vt:lpstr>
      <vt:lpstr>MRPiPS_PFRON_Neo</vt:lpstr>
      <vt:lpstr>MRPiPS_PFRON_e-PFRON</vt:lpstr>
      <vt:lpstr>MRPiPS_PFRON_EGW_GW</vt:lpstr>
      <vt:lpstr>MRPiPS_PFRON_PlatAnalit</vt:lpstr>
      <vt:lpstr>MRPiPS_PFRON_Windykacja</vt:lpstr>
      <vt:lpstr>MRPiPS_PFRON_iPFRON+</vt:lpstr>
      <vt:lpstr>MRPiPS_PFRON_SOW</vt:lpstr>
      <vt:lpstr>MRIRW_GIJHARS_EZD</vt:lpstr>
      <vt:lpstr>MRIRW_GIJHARS_GOV.PL</vt:lpstr>
      <vt:lpstr>MRIRW_GIJHARS_PUESC</vt:lpstr>
      <vt:lpstr>MRiRW_Wojewódzkie ośrodki</vt:lpstr>
      <vt:lpstr>MRiRW_Jednostki doradztwa roln</vt:lpstr>
      <vt:lpstr>MRiRW_System monitoringu kontro</vt:lpstr>
      <vt:lpstr>MR_Konto przedsiębiorcy</vt:lpstr>
      <vt:lpstr>MR_PEF2</vt:lpstr>
      <vt:lpstr>MR_ZONE</vt:lpstr>
      <vt:lpstr>MR_GUGiK_Integracja PZGiK</vt:lpstr>
      <vt:lpstr>MR_GUGiK_Usługi IIP</vt:lpstr>
      <vt:lpstr>MR_GUM_e-CZAS</vt:lpstr>
      <vt:lpstr>MR_GUM_MZP</vt:lpstr>
      <vt:lpstr>MR_GUM_TRANS-TACHO</vt:lpstr>
      <vt:lpstr>MR_UPRP_PORTOS</vt:lpstr>
      <vt:lpstr>MR_UPRP_PUEP</vt:lpstr>
      <vt:lpstr>MR_UZP_e-Zamówienia</vt:lpstr>
      <vt:lpstr>MS_eKRS</vt:lpstr>
      <vt:lpstr>MS_IES</vt:lpstr>
      <vt:lpstr>MS_Informat.postępowan.karnego</vt:lpstr>
      <vt:lpstr>MS_iSDA 2.0</vt:lpstr>
      <vt:lpstr>MS_KRK2.0</vt:lpstr>
      <vt:lpstr>MS_KRM</vt:lpstr>
      <vt:lpstr>MS_KRZ</vt:lpstr>
      <vt:lpstr>MS_SDE3</vt:lpstr>
      <vt:lpstr>MS_Pomoc_prawna</vt:lpstr>
      <vt:lpstr>MS_Wdrożenie rozwiązań </vt:lpstr>
      <vt:lpstr>MSWiA_Dotacje_dla_mnijeszości</vt:lpstr>
      <vt:lpstr>MSWiA_SICPR2.0</vt:lpstr>
      <vt:lpstr>MWSiA_GovNet i SŁR w KPRM</vt:lpstr>
      <vt:lpstr>MSWiA_PSMUP</vt:lpstr>
      <vt:lpstr>MSWiA_SRB</vt:lpstr>
      <vt:lpstr>MSWiA_e-Dowód</vt:lpstr>
      <vt:lpstr>MSWiA_e-Zdrowie</vt:lpstr>
      <vt:lpstr>MSWiA_TETRA</vt:lpstr>
      <vt:lpstr>MSWiA_CHMURA OBLICZ. POLICJI </vt:lpstr>
      <vt:lpstr>MŚ_Inwazyjne gatunki</vt:lpstr>
      <vt:lpstr>MŚ_InwentaryzacjaCennySiedlisk</vt:lpstr>
      <vt:lpstr>MŚ_LasWodaPowietrze </vt:lpstr>
      <vt:lpstr>MŚ_E-usługa „Zagrożenia lasów” </vt:lpstr>
      <vt:lpstr>MŚ_PromocjaParkówNarodowych</vt:lpstr>
      <vt:lpstr>MZ_SMKL</vt:lpstr>
      <vt:lpstr>MZ_e-KRN+</vt:lpstr>
      <vt:lpstr>MZ_P1+KPK</vt:lpstr>
      <vt:lpstr>MZ_eKrew</vt:lpstr>
      <vt:lpstr>MZ_Poltransplant</vt:lpstr>
      <vt:lpstr>MZ_Poprawa jakości .......</vt:lpstr>
      <vt:lpstr>MZ_nowoczesne e-usługi</vt:lpstr>
      <vt:lpstr>MZ_P2_P4</vt:lpstr>
      <vt:lpstr>MZ_InterScienceCloud</vt:lpstr>
      <vt:lpstr>MZ_PPM</vt:lpstr>
      <vt:lpstr>MZ_ProfiBaza</vt:lpstr>
      <vt:lpstr>MZ-DigitalBrain</vt:lpstr>
    </vt:vector>
  </TitlesOfParts>
  <Company>Ministerstwo Cyfryzacji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Bis-Płaza Katarzyna</dc:creator>
  <cp:lastModifiedBy>Sadowska Agnieszka</cp:lastModifiedBy>
  <dcterms:created xsi:type="dcterms:W3CDTF">2019-04-12T09:19:49Z</dcterms:created>
  <dcterms:modified xsi:type="dcterms:W3CDTF">2020-12-18T15:44:57Z</dcterms:modified>
</cp:coreProperties>
</file>